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12ED898-9885-4B56-AAD9-5E9CE8FFB82D}"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Invoice!$A$1:$K$364</definedName>
    <definedName name="_xlnm.Print_Area" localSheetId="2">'Shipping Invoice'!$A$1:$L$359</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1" i="6"/>
  <c r="B354" i="7"/>
  <c r="K357" i="7" l="1"/>
  <c r="E350" i="6"/>
  <c r="E348" i="6"/>
  <c r="E345" i="6"/>
  <c r="E344" i="6"/>
  <c r="E343" i="6"/>
  <c r="E340" i="6"/>
  <c r="E338" i="6"/>
  <c r="E337" i="6"/>
  <c r="E336" i="6"/>
  <c r="E335" i="6"/>
  <c r="E334" i="6"/>
  <c r="E332" i="6"/>
  <c r="E329" i="6"/>
  <c r="E328" i="6"/>
  <c r="E327" i="6"/>
  <c r="E324" i="6"/>
  <c r="E322" i="6"/>
  <c r="E321" i="6"/>
  <c r="E320" i="6"/>
  <c r="E319" i="6"/>
  <c r="E318" i="6"/>
  <c r="E316" i="6"/>
  <c r="E313" i="6"/>
  <c r="E312" i="6"/>
  <c r="E311" i="6"/>
  <c r="E308" i="6"/>
  <c r="E306" i="6"/>
  <c r="E305" i="6"/>
  <c r="E304" i="6"/>
  <c r="E303" i="6"/>
  <c r="E302" i="6"/>
  <c r="E300" i="6"/>
  <c r="E297" i="6"/>
  <c r="E296" i="6"/>
  <c r="E295" i="6"/>
  <c r="E292" i="6"/>
  <c r="E290" i="6"/>
  <c r="E289" i="6"/>
  <c r="E288" i="6"/>
  <c r="E287" i="6"/>
  <c r="E286" i="6"/>
  <c r="E284" i="6"/>
  <c r="E281" i="6"/>
  <c r="E280" i="6"/>
  <c r="E279" i="6"/>
  <c r="E276" i="6"/>
  <c r="E274" i="6"/>
  <c r="E273" i="6"/>
  <c r="E272" i="6"/>
  <c r="E271" i="6"/>
  <c r="E270" i="6"/>
  <c r="E268" i="6"/>
  <c r="E265" i="6"/>
  <c r="E264" i="6"/>
  <c r="E263" i="6"/>
  <c r="E260" i="6"/>
  <c r="E258" i="6"/>
  <c r="E257" i="6"/>
  <c r="E256" i="6"/>
  <c r="E255" i="6"/>
  <c r="E254" i="6"/>
  <c r="E252" i="6"/>
  <c r="E249" i="6"/>
  <c r="E248" i="6"/>
  <c r="E247" i="6"/>
  <c r="E244" i="6"/>
  <c r="E242" i="6"/>
  <c r="E241" i="6"/>
  <c r="E240" i="6"/>
  <c r="E239" i="6"/>
  <c r="E238" i="6"/>
  <c r="E236" i="6"/>
  <c r="E233" i="6"/>
  <c r="E232" i="6"/>
  <c r="E231" i="6"/>
  <c r="E228" i="6"/>
  <c r="E226" i="6"/>
  <c r="E225" i="6"/>
  <c r="E224" i="6"/>
  <c r="E223" i="6"/>
  <c r="E222" i="6"/>
  <c r="E220" i="6"/>
  <c r="E217" i="6"/>
  <c r="E216" i="6"/>
  <c r="E215" i="6"/>
  <c r="E212" i="6"/>
  <c r="E210" i="6"/>
  <c r="E209" i="6"/>
  <c r="E208" i="6"/>
  <c r="E207" i="6"/>
  <c r="E206" i="6"/>
  <c r="E204" i="6"/>
  <c r="E201" i="6"/>
  <c r="E200" i="6"/>
  <c r="E199" i="6"/>
  <c r="E196" i="6"/>
  <c r="E194" i="6"/>
  <c r="E193" i="6"/>
  <c r="E192" i="6"/>
  <c r="E191" i="6"/>
  <c r="E190" i="6"/>
  <c r="E188" i="6"/>
  <c r="E185" i="6"/>
  <c r="E184" i="6"/>
  <c r="E183" i="6"/>
  <c r="E180" i="6"/>
  <c r="E178" i="6"/>
  <c r="E177" i="6"/>
  <c r="E176" i="6"/>
  <c r="E175" i="6"/>
  <c r="E174" i="6"/>
  <c r="E173" i="6"/>
  <c r="E172" i="6"/>
  <c r="E169" i="6"/>
  <c r="E168" i="6"/>
  <c r="E167" i="6"/>
  <c r="E164" i="6"/>
  <c r="E162" i="6"/>
  <c r="E161" i="6"/>
  <c r="E160" i="6"/>
  <c r="E159" i="6"/>
  <c r="E158" i="6"/>
  <c r="E157" i="6"/>
  <c r="E156" i="6"/>
  <c r="E153" i="6"/>
  <c r="E152" i="6"/>
  <c r="E151" i="6"/>
  <c r="E148" i="6"/>
  <c r="E146" i="6"/>
  <c r="E145" i="6"/>
  <c r="E144" i="6"/>
  <c r="E143" i="6"/>
  <c r="E142" i="6"/>
  <c r="E141" i="6"/>
  <c r="E140" i="6"/>
  <c r="E137" i="6"/>
  <c r="E136" i="6"/>
  <c r="E135" i="6"/>
  <c r="E132" i="6"/>
  <c r="E130" i="6"/>
  <c r="E129" i="6"/>
  <c r="E128" i="6"/>
  <c r="E127" i="6"/>
  <c r="E126" i="6"/>
  <c r="E125" i="6"/>
  <c r="E124" i="6"/>
  <c r="E121" i="6"/>
  <c r="E120" i="6"/>
  <c r="E119" i="6"/>
  <c r="E116" i="6"/>
  <c r="E114" i="6"/>
  <c r="E113" i="6"/>
  <c r="E112" i="6"/>
  <c r="E111" i="6"/>
  <c r="E110" i="6"/>
  <c r="E109" i="6"/>
  <c r="E108" i="6"/>
  <c r="E105" i="6"/>
  <c r="E104" i="6"/>
  <c r="E103" i="6"/>
  <c r="E100" i="6"/>
  <c r="E98" i="6"/>
  <c r="E97" i="6"/>
  <c r="E96" i="6"/>
  <c r="E95" i="6"/>
  <c r="E94" i="6"/>
  <c r="E93" i="6"/>
  <c r="E92" i="6"/>
  <c r="E89" i="6"/>
  <c r="E88" i="6"/>
  <c r="E87" i="6"/>
  <c r="E86" i="6"/>
  <c r="E85" i="6"/>
  <c r="E84" i="6"/>
  <c r="E82" i="6"/>
  <c r="E81" i="6"/>
  <c r="E80" i="6"/>
  <c r="E79" i="6"/>
  <c r="E78" i="6"/>
  <c r="E77" i="6"/>
  <c r="E76" i="6"/>
  <c r="E73" i="6"/>
  <c r="E72" i="6"/>
  <c r="E71" i="6"/>
  <c r="E70" i="6"/>
  <c r="E69" i="6"/>
  <c r="E68" i="6"/>
  <c r="E66" i="6"/>
  <c r="E65" i="6"/>
  <c r="E64" i="6"/>
  <c r="E63" i="6"/>
  <c r="E62" i="6"/>
  <c r="E61" i="6"/>
  <c r="E60" i="6"/>
  <c r="E57" i="6"/>
  <c r="E56" i="6"/>
  <c r="E55" i="6"/>
  <c r="E54" i="6"/>
  <c r="E53" i="6"/>
  <c r="E52" i="6"/>
  <c r="E50" i="6"/>
  <c r="E49" i="6"/>
  <c r="E48" i="6"/>
  <c r="E47" i="6"/>
  <c r="E46" i="6"/>
  <c r="E45" i="6"/>
  <c r="E44" i="6"/>
  <c r="E41" i="6"/>
  <c r="E40" i="6"/>
  <c r="E39" i="6"/>
  <c r="E38" i="6"/>
  <c r="E37" i="6"/>
  <c r="E36" i="6"/>
  <c r="E34" i="6"/>
  <c r="E33" i="6"/>
  <c r="E32" i="6"/>
  <c r="E31" i="6"/>
  <c r="E30" i="6"/>
  <c r="E29" i="6"/>
  <c r="E28" i="6"/>
  <c r="E25" i="6"/>
  <c r="E24" i="6"/>
  <c r="E23" i="6"/>
  <c r="E22" i="6"/>
  <c r="E21" i="6"/>
  <c r="E20" i="6"/>
  <c r="E18" i="6"/>
  <c r="K14" i="7"/>
  <c r="K17" i="7"/>
  <c r="K10" i="7"/>
  <c r="I347" i="7"/>
  <c r="I343" i="7"/>
  <c r="I339" i="7"/>
  <c r="I331" i="7"/>
  <c r="I327" i="7"/>
  <c r="I323" i="7"/>
  <c r="B318" i="7"/>
  <c r="I316" i="7"/>
  <c r="I312" i="7"/>
  <c r="I308" i="7"/>
  <c r="B305" i="7"/>
  <c r="I301" i="7"/>
  <c r="I297" i="7"/>
  <c r="I293" i="7"/>
  <c r="B291" i="7"/>
  <c r="I291" i="7"/>
  <c r="I286" i="7"/>
  <c r="I282" i="7"/>
  <c r="I278" i="7"/>
  <c r="I275" i="7"/>
  <c r="I270" i="7"/>
  <c r="I266" i="7"/>
  <c r="I262" i="7"/>
  <c r="I259" i="7"/>
  <c r="I254" i="7"/>
  <c r="I250" i="7"/>
  <c r="I246" i="7"/>
  <c r="I243" i="7"/>
  <c r="B239" i="7"/>
  <c r="I239" i="7"/>
  <c r="I235" i="7"/>
  <c r="I231" i="7"/>
  <c r="I228" i="7"/>
  <c r="I223" i="7"/>
  <c r="B222" i="7"/>
  <c r="I220" i="7"/>
  <c r="I216" i="7"/>
  <c r="I213" i="7"/>
  <c r="I212" i="7"/>
  <c r="I209" i="7"/>
  <c r="I208" i="7"/>
  <c r="B206" i="7"/>
  <c r="I205" i="7"/>
  <c r="I201" i="7"/>
  <c r="I198" i="7"/>
  <c r="I197" i="7"/>
  <c r="I194" i="7"/>
  <c r="B193" i="7"/>
  <c r="B191" i="7"/>
  <c r="I191" i="7"/>
  <c r="I187" i="7"/>
  <c r="I184" i="7"/>
  <c r="I183" i="7"/>
  <c r="I180" i="7"/>
  <c r="I179" i="7"/>
  <c r="B178" i="7"/>
  <c r="I176" i="7"/>
  <c r="I172" i="7"/>
  <c r="I169" i="7"/>
  <c r="I168" i="7"/>
  <c r="I165" i="7"/>
  <c r="I164" i="7"/>
  <c r="I160" i="7"/>
  <c r="I156" i="7"/>
  <c r="I153" i="7"/>
  <c r="I152" i="7"/>
  <c r="I149" i="7"/>
  <c r="I148" i="7"/>
  <c r="B147" i="7"/>
  <c r="I145" i="7"/>
  <c r="B143" i="7"/>
  <c r="I142" i="7"/>
  <c r="I139" i="7"/>
  <c r="I138" i="7"/>
  <c r="I135" i="7"/>
  <c r="I134" i="7"/>
  <c r="B131" i="7"/>
  <c r="I131" i="7"/>
  <c r="I127" i="7"/>
  <c r="I124" i="7"/>
  <c r="I123" i="7"/>
  <c r="I120" i="7"/>
  <c r="I119" i="7"/>
  <c r="I115" i="7"/>
  <c r="I111" i="7"/>
  <c r="I108" i="7"/>
  <c r="I107" i="7"/>
  <c r="I104" i="7"/>
  <c r="I103" i="7"/>
  <c r="B99" i="7"/>
  <c r="B97" i="7"/>
  <c r="I97" i="7"/>
  <c r="I94" i="7"/>
  <c r="I93" i="7"/>
  <c r="I90" i="7"/>
  <c r="I89" i="7"/>
  <c r="I85" i="7"/>
  <c r="I81" i="7"/>
  <c r="I78" i="7"/>
  <c r="I77" i="7"/>
  <c r="I74" i="7"/>
  <c r="I73" i="7"/>
  <c r="I69" i="7"/>
  <c r="I65" i="7"/>
  <c r="I62" i="7"/>
  <c r="I61" i="7"/>
  <c r="B60" i="7"/>
  <c r="I59" i="7"/>
  <c r="I58" i="7"/>
  <c r="I54" i="7"/>
  <c r="B50" i="7"/>
  <c r="B49" i="7"/>
  <c r="I49" i="7"/>
  <c r="I48" i="7"/>
  <c r="I45" i="7"/>
  <c r="I44" i="7"/>
  <c r="I40" i="7"/>
  <c r="I36" i="7"/>
  <c r="I33" i="7"/>
  <c r="I32" i="7"/>
  <c r="I29" i="7"/>
  <c r="I28" i="7"/>
  <c r="I24" i="7"/>
  <c r="I346" i="7"/>
  <c r="N1" i="6"/>
  <c r="E341" i="6" s="1"/>
  <c r="F1002" i="6"/>
  <c r="D350" i="6"/>
  <c r="D349" i="6"/>
  <c r="B353" i="7" s="1"/>
  <c r="D348" i="6"/>
  <c r="B352" i="7" s="1"/>
  <c r="D347" i="6"/>
  <c r="B351" i="7" s="1"/>
  <c r="D346" i="6"/>
  <c r="B350" i="7" s="1"/>
  <c r="D345" i="6"/>
  <c r="B349" i="7" s="1"/>
  <c r="D344" i="6"/>
  <c r="B348" i="7" s="1"/>
  <c r="D343" i="6"/>
  <c r="B347" i="7" s="1"/>
  <c r="D342" i="6"/>
  <c r="B346" i="7" s="1"/>
  <c r="D341" i="6"/>
  <c r="B345" i="7" s="1"/>
  <c r="D340" i="6"/>
  <c r="B344" i="7" s="1"/>
  <c r="D339" i="6"/>
  <c r="B343" i="7" s="1"/>
  <c r="D338" i="6"/>
  <c r="B342" i="7" s="1"/>
  <c r="D337" i="6"/>
  <c r="B341" i="7" s="1"/>
  <c r="D336" i="6"/>
  <c r="B340" i="7" s="1"/>
  <c r="D335" i="6"/>
  <c r="B339" i="7" s="1"/>
  <c r="D334" i="6"/>
  <c r="B338" i="7" s="1"/>
  <c r="D333" i="6"/>
  <c r="B337" i="7" s="1"/>
  <c r="D332" i="6"/>
  <c r="B336" i="7" s="1"/>
  <c r="D331" i="6"/>
  <c r="B335" i="7" s="1"/>
  <c r="D330" i="6"/>
  <c r="B334" i="7" s="1"/>
  <c r="D329" i="6"/>
  <c r="B333" i="7" s="1"/>
  <c r="D328" i="6"/>
  <c r="B332" i="7" s="1"/>
  <c r="D327" i="6"/>
  <c r="B331" i="7" s="1"/>
  <c r="D326" i="6"/>
  <c r="B330" i="7" s="1"/>
  <c r="D325" i="6"/>
  <c r="B329" i="7" s="1"/>
  <c r="D324" i="6"/>
  <c r="B328" i="7" s="1"/>
  <c r="D323" i="6"/>
  <c r="B327" i="7" s="1"/>
  <c r="D322" i="6"/>
  <c r="B326" i="7" s="1"/>
  <c r="D321" i="6"/>
  <c r="B325" i="7" s="1"/>
  <c r="D320" i="6"/>
  <c r="B324" i="7" s="1"/>
  <c r="D319" i="6"/>
  <c r="B323" i="7" s="1"/>
  <c r="D318" i="6"/>
  <c r="B322" i="7" s="1"/>
  <c r="D317" i="6"/>
  <c r="B321" i="7" s="1"/>
  <c r="D316" i="6"/>
  <c r="B320" i="7" s="1"/>
  <c r="D315" i="6"/>
  <c r="B319" i="7" s="1"/>
  <c r="D314" i="6"/>
  <c r="D313" i="6"/>
  <c r="B317" i="7" s="1"/>
  <c r="D312" i="6"/>
  <c r="B316" i="7" s="1"/>
  <c r="D311" i="6"/>
  <c r="B315" i="7" s="1"/>
  <c r="D310" i="6"/>
  <c r="B314" i="7" s="1"/>
  <c r="D309" i="6"/>
  <c r="B313" i="7" s="1"/>
  <c r="D308" i="6"/>
  <c r="B312" i="7" s="1"/>
  <c r="D307" i="6"/>
  <c r="B311" i="7" s="1"/>
  <c r="D306" i="6"/>
  <c r="B310" i="7" s="1"/>
  <c r="D305" i="6"/>
  <c r="B309" i="7" s="1"/>
  <c r="D304" i="6"/>
  <c r="B308" i="7" s="1"/>
  <c r="D303" i="6"/>
  <c r="B307" i="7" s="1"/>
  <c r="D302" i="6"/>
  <c r="B306" i="7" s="1"/>
  <c r="D301" i="6"/>
  <c r="D300" i="6"/>
  <c r="B304" i="7" s="1"/>
  <c r="D299" i="6"/>
  <c r="B303" i="7" s="1"/>
  <c r="D298" i="6"/>
  <c r="B302" i="7" s="1"/>
  <c r="D297" i="6"/>
  <c r="B301" i="7" s="1"/>
  <c r="D296" i="6"/>
  <c r="B300" i="7" s="1"/>
  <c r="D295" i="6"/>
  <c r="B299" i="7" s="1"/>
  <c r="D294" i="6"/>
  <c r="B298" i="7" s="1"/>
  <c r="D293" i="6"/>
  <c r="B297" i="7" s="1"/>
  <c r="D292" i="6"/>
  <c r="B296" i="7" s="1"/>
  <c r="D291" i="6"/>
  <c r="B295" i="7" s="1"/>
  <c r="D290" i="6"/>
  <c r="B294" i="7" s="1"/>
  <c r="D289" i="6"/>
  <c r="B293" i="7" s="1"/>
  <c r="D288" i="6"/>
  <c r="B292" i="7" s="1"/>
  <c r="D287" i="6"/>
  <c r="D286" i="6"/>
  <c r="B290" i="7" s="1"/>
  <c r="D285" i="6"/>
  <c r="B289" i="7" s="1"/>
  <c r="D284" i="6"/>
  <c r="B288" i="7" s="1"/>
  <c r="D283" i="6"/>
  <c r="B287" i="7" s="1"/>
  <c r="D282" i="6"/>
  <c r="B286" i="7" s="1"/>
  <c r="D281" i="6"/>
  <c r="B285" i="7" s="1"/>
  <c r="D280" i="6"/>
  <c r="B284" i="7" s="1"/>
  <c r="D279" i="6"/>
  <c r="B283" i="7" s="1"/>
  <c r="D278" i="6"/>
  <c r="B282" i="7" s="1"/>
  <c r="D277" i="6"/>
  <c r="B281" i="7" s="1"/>
  <c r="D276" i="6"/>
  <c r="B280" i="7" s="1"/>
  <c r="D275" i="6"/>
  <c r="B279" i="7" s="1"/>
  <c r="D274" i="6"/>
  <c r="B278" i="7" s="1"/>
  <c r="D273" i="6"/>
  <c r="B277" i="7" s="1"/>
  <c r="D272" i="6"/>
  <c r="B276" i="7" s="1"/>
  <c r="D271" i="6"/>
  <c r="B275" i="7" s="1"/>
  <c r="D270" i="6"/>
  <c r="B274" i="7" s="1"/>
  <c r="D269" i="6"/>
  <c r="B273" i="7" s="1"/>
  <c r="D268" i="6"/>
  <c r="B272" i="7" s="1"/>
  <c r="D267" i="6"/>
  <c r="B271" i="7" s="1"/>
  <c r="D266" i="6"/>
  <c r="B270" i="7" s="1"/>
  <c r="D265" i="6"/>
  <c r="B269" i="7" s="1"/>
  <c r="D264" i="6"/>
  <c r="B268" i="7" s="1"/>
  <c r="D263" i="6"/>
  <c r="B267" i="7" s="1"/>
  <c r="D262" i="6"/>
  <c r="B266" i="7" s="1"/>
  <c r="D261" i="6"/>
  <c r="B265" i="7" s="1"/>
  <c r="D260" i="6"/>
  <c r="B264" i="7" s="1"/>
  <c r="D259" i="6"/>
  <c r="B263" i="7" s="1"/>
  <c r="D258" i="6"/>
  <c r="B262" i="7" s="1"/>
  <c r="D257" i="6"/>
  <c r="B261" i="7" s="1"/>
  <c r="D256" i="6"/>
  <c r="B260" i="7" s="1"/>
  <c r="D255" i="6"/>
  <c r="B259" i="7" s="1"/>
  <c r="D254" i="6"/>
  <c r="B258" i="7" s="1"/>
  <c r="D253" i="6"/>
  <c r="B257" i="7" s="1"/>
  <c r="D252" i="6"/>
  <c r="B256" i="7" s="1"/>
  <c r="D251" i="6"/>
  <c r="B255" i="7" s="1"/>
  <c r="D250" i="6"/>
  <c r="B254" i="7" s="1"/>
  <c r="D249" i="6"/>
  <c r="B253" i="7" s="1"/>
  <c r="D248" i="6"/>
  <c r="B252" i="7" s="1"/>
  <c r="D247" i="6"/>
  <c r="B251" i="7" s="1"/>
  <c r="D246" i="6"/>
  <c r="B250" i="7" s="1"/>
  <c r="D245" i="6"/>
  <c r="B249" i="7" s="1"/>
  <c r="D244" i="6"/>
  <c r="B248" i="7" s="1"/>
  <c r="D243" i="6"/>
  <c r="B247" i="7" s="1"/>
  <c r="D242" i="6"/>
  <c r="B246" i="7" s="1"/>
  <c r="D241" i="6"/>
  <c r="B245" i="7" s="1"/>
  <c r="D240" i="6"/>
  <c r="B244" i="7" s="1"/>
  <c r="D239" i="6"/>
  <c r="B243" i="7" s="1"/>
  <c r="D238" i="6"/>
  <c r="B242" i="7" s="1"/>
  <c r="D237" i="6"/>
  <c r="B241" i="7" s="1"/>
  <c r="D236" i="6"/>
  <c r="B240" i="7" s="1"/>
  <c r="D235" i="6"/>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D222" i="6"/>
  <c r="B226" i="7" s="1"/>
  <c r="D221" i="6"/>
  <c r="B225" i="7" s="1"/>
  <c r="D220" i="6"/>
  <c r="B224" i="7" s="1"/>
  <c r="D219" i="6"/>
  <c r="B223" i="7" s="1"/>
  <c r="D218" i="6"/>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D201" i="6"/>
  <c r="B205" i="7" s="1"/>
  <c r="K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D188" i="6"/>
  <c r="B192" i="7" s="1"/>
  <c r="D187" i="6"/>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D173" i="6"/>
  <c r="B177" i="7" s="1"/>
  <c r="D172" i="6"/>
  <c r="B176" i="7" s="1"/>
  <c r="D171" i="6"/>
  <c r="B175" i="7" s="1"/>
  <c r="D170" i="6"/>
  <c r="B174" i="7" s="1"/>
  <c r="D169" i="6"/>
  <c r="B173" i="7" s="1"/>
  <c r="D168" i="6"/>
  <c r="B172" i="7" s="1"/>
  <c r="D167" i="6"/>
  <c r="B171" i="7" s="1"/>
  <c r="D166" i="6"/>
  <c r="B170" i="7" s="1"/>
  <c r="D165" i="6"/>
  <c r="B169" i="7" s="1"/>
  <c r="K169" i="7" s="1"/>
  <c r="D164" i="6"/>
  <c r="B168" i="7" s="1"/>
  <c r="D163" i="6"/>
  <c r="B167" i="7" s="1"/>
  <c r="D162" i="6"/>
  <c r="B166" i="7" s="1"/>
  <c r="D161" i="6"/>
  <c r="B165" i="7" s="1"/>
  <c r="K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K153" i="7" s="1"/>
  <c r="D148" i="6"/>
  <c r="B152" i="7" s="1"/>
  <c r="D147" i="6"/>
  <c r="B151" i="7" s="1"/>
  <c r="D146" i="6"/>
  <c r="B150" i="7" s="1"/>
  <c r="D145" i="6"/>
  <c r="B149" i="7" s="1"/>
  <c r="D144" i="6"/>
  <c r="B148" i="7" s="1"/>
  <c r="D143" i="6"/>
  <c r="D142" i="6"/>
  <c r="B146" i="7" s="1"/>
  <c r="D141" i="6"/>
  <c r="B145" i="7" s="1"/>
  <c r="D140" i="6"/>
  <c r="B144" i="7" s="1"/>
  <c r="D139" i="6"/>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D94" i="6"/>
  <c r="B98" i="7" s="1"/>
  <c r="D93" i="6"/>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K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D55" i="6"/>
  <c r="B59" i="7" s="1"/>
  <c r="D54" i="6"/>
  <c r="B58" i="7" s="1"/>
  <c r="D53" i="6"/>
  <c r="B57" i="7" s="1"/>
  <c r="D52" i="6"/>
  <c r="B56" i="7" s="1"/>
  <c r="D51" i="6"/>
  <c r="B55" i="7" s="1"/>
  <c r="D50" i="6"/>
  <c r="B54" i="7" s="1"/>
  <c r="D49" i="6"/>
  <c r="B53" i="7" s="1"/>
  <c r="D48" i="6"/>
  <c r="B52" i="7" s="1"/>
  <c r="D47" i="6"/>
  <c r="B51" i="7" s="1"/>
  <c r="D46" i="6"/>
  <c r="D45" i="6"/>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J355" i="2" l="1"/>
  <c r="K194" i="7"/>
  <c r="K45" i="7"/>
  <c r="K149" i="7"/>
  <c r="K93" i="7"/>
  <c r="K62" i="7"/>
  <c r="K94" i="7"/>
  <c r="K293" i="7"/>
  <c r="K85" i="7"/>
  <c r="K197" i="7"/>
  <c r="K29" i="7"/>
  <c r="K61" i="7"/>
  <c r="K77" i="7"/>
  <c r="K301" i="7"/>
  <c r="K33" i="7"/>
  <c r="K145" i="7"/>
  <c r="K209" i="7"/>
  <c r="K69" i="7"/>
  <c r="K213" i="7"/>
  <c r="K254" i="7"/>
  <c r="K270" i="7"/>
  <c r="K286" i="7"/>
  <c r="I224" i="7"/>
  <c r="K224" i="7" s="1"/>
  <c r="K239" i="7"/>
  <c r="I255" i="7"/>
  <c r="K255" i="7" s="1"/>
  <c r="I271" i="7"/>
  <c r="K271" i="7" s="1"/>
  <c r="I287" i="7"/>
  <c r="K287" i="7" s="1"/>
  <c r="I302" i="7"/>
  <c r="K302" i="7" s="1"/>
  <c r="I317" i="7"/>
  <c r="K317" i="7" s="1"/>
  <c r="I332" i="7"/>
  <c r="K332" i="7" s="1"/>
  <c r="I348" i="7"/>
  <c r="K348" i="7" s="1"/>
  <c r="K46" i="7"/>
  <c r="K142" i="7"/>
  <c r="K111" i="7"/>
  <c r="K127" i="7"/>
  <c r="K223" i="7"/>
  <c r="I30" i="7"/>
  <c r="K30" i="7" s="1"/>
  <c r="I46" i="7"/>
  <c r="I60" i="7"/>
  <c r="K60" i="7" s="1"/>
  <c r="I75" i="7"/>
  <c r="K75" i="7" s="1"/>
  <c r="I91" i="7"/>
  <c r="I105" i="7"/>
  <c r="I121" i="7"/>
  <c r="K121" i="7" s="1"/>
  <c r="I136" i="7"/>
  <c r="K136" i="7" s="1"/>
  <c r="I150" i="7"/>
  <c r="K150" i="7" s="1"/>
  <c r="I166" i="7"/>
  <c r="K166" i="7" s="1"/>
  <c r="I181" i="7"/>
  <c r="K181" i="7" s="1"/>
  <c r="I195" i="7"/>
  <c r="K195" i="7" s="1"/>
  <c r="I210" i="7"/>
  <c r="K210" i="7" s="1"/>
  <c r="I225" i="7"/>
  <c r="K225" i="7" s="1"/>
  <c r="I240" i="7"/>
  <c r="K240" i="7" s="1"/>
  <c r="I256" i="7"/>
  <c r="K256" i="7" s="1"/>
  <c r="I272" i="7"/>
  <c r="K272" i="7" s="1"/>
  <c r="I288" i="7"/>
  <c r="K288" i="7" s="1"/>
  <c r="I303" i="7"/>
  <c r="K303" i="7" s="1"/>
  <c r="I318" i="7"/>
  <c r="K318" i="7" s="1"/>
  <c r="I333" i="7"/>
  <c r="I349" i="7"/>
  <c r="K349" i="7" s="1"/>
  <c r="K32" i="7"/>
  <c r="K48" i="7"/>
  <c r="K160" i="7"/>
  <c r="K176" i="7"/>
  <c r="K208" i="7"/>
  <c r="I31" i="7"/>
  <c r="K31" i="7" s="1"/>
  <c r="I47" i="7"/>
  <c r="K47" i="7" s="1"/>
  <c r="I76" i="7"/>
  <c r="K76" i="7" s="1"/>
  <c r="I92" i="7"/>
  <c r="K92" i="7" s="1"/>
  <c r="I106" i="7"/>
  <c r="K106" i="7" s="1"/>
  <c r="I122" i="7"/>
  <c r="K122" i="7" s="1"/>
  <c r="I137" i="7"/>
  <c r="K137" i="7" s="1"/>
  <c r="I151" i="7"/>
  <c r="K151" i="7" s="1"/>
  <c r="I167" i="7"/>
  <c r="K167" i="7" s="1"/>
  <c r="I182" i="7"/>
  <c r="K182" i="7" s="1"/>
  <c r="I196" i="7"/>
  <c r="K196" i="7" s="1"/>
  <c r="I211" i="7"/>
  <c r="K211" i="7" s="1"/>
  <c r="I226" i="7"/>
  <c r="K226" i="7" s="1"/>
  <c r="I241" i="7"/>
  <c r="K241" i="7" s="1"/>
  <c r="I257" i="7"/>
  <c r="K257" i="7" s="1"/>
  <c r="I273" i="7"/>
  <c r="K273" i="7" s="1"/>
  <c r="I289" i="7"/>
  <c r="K289" i="7" s="1"/>
  <c r="I304" i="7"/>
  <c r="K304" i="7" s="1"/>
  <c r="I334" i="7"/>
  <c r="K334" i="7" s="1"/>
  <c r="I350" i="7"/>
  <c r="K350" i="7" s="1"/>
  <c r="K65" i="7"/>
  <c r="I227" i="7"/>
  <c r="K227" i="7" s="1"/>
  <c r="I242" i="7"/>
  <c r="K242" i="7" s="1"/>
  <c r="I258" i="7"/>
  <c r="K258" i="7" s="1"/>
  <c r="I274" i="7"/>
  <c r="K274" i="7" s="1"/>
  <c r="I290" i="7"/>
  <c r="K290" i="7" s="1"/>
  <c r="I305" i="7"/>
  <c r="K305" i="7" s="1"/>
  <c r="I319" i="7"/>
  <c r="K319" i="7" s="1"/>
  <c r="I335" i="7"/>
  <c r="K335" i="7" s="1"/>
  <c r="I351" i="7"/>
  <c r="K351" i="7" s="1"/>
  <c r="K81" i="7"/>
  <c r="I320" i="7"/>
  <c r="K320" i="7" s="1"/>
  <c r="I336" i="7"/>
  <c r="K336" i="7" s="1"/>
  <c r="I352" i="7"/>
  <c r="K352" i="7" s="1"/>
  <c r="K115" i="7"/>
  <c r="K179" i="7"/>
  <c r="K243" i="7"/>
  <c r="K259" i="7"/>
  <c r="K275" i="7"/>
  <c r="K323" i="7"/>
  <c r="K339" i="7"/>
  <c r="I34" i="7"/>
  <c r="K34" i="7" s="1"/>
  <c r="K49" i="7"/>
  <c r="I63" i="7"/>
  <c r="K63" i="7" s="1"/>
  <c r="I79" i="7"/>
  <c r="K79" i="7" s="1"/>
  <c r="I95" i="7"/>
  <c r="K95" i="7" s="1"/>
  <c r="I109" i="7"/>
  <c r="K109" i="7" s="1"/>
  <c r="I125" i="7"/>
  <c r="K125" i="7" s="1"/>
  <c r="I140" i="7"/>
  <c r="K140" i="7" s="1"/>
  <c r="I154" i="7"/>
  <c r="K154" i="7" s="1"/>
  <c r="I170" i="7"/>
  <c r="K170" i="7" s="1"/>
  <c r="I185" i="7"/>
  <c r="K185" i="7" s="1"/>
  <c r="I199" i="7"/>
  <c r="K199" i="7" s="1"/>
  <c r="I214" i="7"/>
  <c r="K214" i="7" s="1"/>
  <c r="I229" i="7"/>
  <c r="K229" i="7" s="1"/>
  <c r="I244" i="7"/>
  <c r="K244" i="7" s="1"/>
  <c r="I260" i="7"/>
  <c r="K260" i="7" s="1"/>
  <c r="I276" i="7"/>
  <c r="K276" i="7" s="1"/>
  <c r="K291" i="7"/>
  <c r="I306" i="7"/>
  <c r="K306" i="7" s="1"/>
  <c r="I321" i="7"/>
  <c r="K321" i="7" s="1"/>
  <c r="I337" i="7"/>
  <c r="K337" i="7" s="1"/>
  <c r="I353" i="7"/>
  <c r="K353" i="7" s="1"/>
  <c r="K36" i="7"/>
  <c r="K148" i="7"/>
  <c r="K164" i="7"/>
  <c r="K180" i="7"/>
  <c r="K212" i="7"/>
  <c r="K228" i="7"/>
  <c r="K308" i="7"/>
  <c r="I35" i="7"/>
  <c r="K35" i="7" s="1"/>
  <c r="I50" i="7"/>
  <c r="K50" i="7" s="1"/>
  <c r="I64" i="7"/>
  <c r="K64" i="7" s="1"/>
  <c r="I80" i="7"/>
  <c r="K80" i="7" s="1"/>
  <c r="I96" i="7"/>
  <c r="K96" i="7" s="1"/>
  <c r="I110" i="7"/>
  <c r="K110" i="7" s="1"/>
  <c r="I126" i="7"/>
  <c r="K126" i="7" s="1"/>
  <c r="I141" i="7"/>
  <c r="K141" i="7" s="1"/>
  <c r="I155" i="7"/>
  <c r="K155" i="7" s="1"/>
  <c r="I171" i="7"/>
  <c r="K171" i="7" s="1"/>
  <c r="I186" i="7"/>
  <c r="K186" i="7" s="1"/>
  <c r="I200" i="7"/>
  <c r="K200" i="7" s="1"/>
  <c r="I215" i="7"/>
  <c r="K215" i="7" s="1"/>
  <c r="I230" i="7"/>
  <c r="K230" i="7" s="1"/>
  <c r="I245" i="7"/>
  <c r="K245" i="7" s="1"/>
  <c r="I261" i="7"/>
  <c r="K261" i="7" s="1"/>
  <c r="I277" i="7"/>
  <c r="K277" i="7" s="1"/>
  <c r="I292" i="7"/>
  <c r="K292" i="7" s="1"/>
  <c r="I307" i="7"/>
  <c r="K307" i="7" s="1"/>
  <c r="I322" i="7"/>
  <c r="K322" i="7" s="1"/>
  <c r="I338" i="7"/>
  <c r="K338" i="7" s="1"/>
  <c r="I354" i="7"/>
  <c r="K354" i="7" s="1"/>
  <c r="K246" i="7"/>
  <c r="K262" i="7"/>
  <c r="K278" i="7"/>
  <c r="I37" i="7"/>
  <c r="K37" i="7" s="1"/>
  <c r="I51" i="7"/>
  <c r="K51" i="7" s="1"/>
  <c r="I66" i="7"/>
  <c r="K66" i="7" s="1"/>
  <c r="I82" i="7"/>
  <c r="K82" i="7" s="1"/>
  <c r="K97" i="7"/>
  <c r="I112" i="7"/>
  <c r="K112" i="7" s="1"/>
  <c r="I128" i="7"/>
  <c r="K128" i="7" s="1"/>
  <c r="I143" i="7"/>
  <c r="K143" i="7" s="1"/>
  <c r="I157" i="7"/>
  <c r="K157" i="7" s="1"/>
  <c r="I173" i="7"/>
  <c r="K173" i="7" s="1"/>
  <c r="I188" i="7"/>
  <c r="K188" i="7" s="1"/>
  <c r="I202" i="7"/>
  <c r="K202" i="7" s="1"/>
  <c r="I217" i="7"/>
  <c r="K217" i="7" s="1"/>
  <c r="I232" i="7"/>
  <c r="K232" i="7" s="1"/>
  <c r="I247" i="7"/>
  <c r="K247" i="7" s="1"/>
  <c r="I263" i="7"/>
  <c r="K263" i="7" s="1"/>
  <c r="I279" i="7"/>
  <c r="K279" i="7" s="1"/>
  <c r="I294" i="7"/>
  <c r="K294" i="7" s="1"/>
  <c r="I309" i="7"/>
  <c r="K309" i="7" s="1"/>
  <c r="I324" i="7"/>
  <c r="K324" i="7" s="1"/>
  <c r="I340" i="7"/>
  <c r="K340" i="7" s="1"/>
  <c r="K54" i="7"/>
  <c r="K134" i="7"/>
  <c r="K103" i="7"/>
  <c r="K119" i="7"/>
  <c r="K135" i="7"/>
  <c r="K183" i="7"/>
  <c r="K231" i="7"/>
  <c r="K327" i="7"/>
  <c r="K343" i="7"/>
  <c r="I22" i="7"/>
  <c r="K22" i="7" s="1"/>
  <c r="I38" i="7"/>
  <c r="K38" i="7" s="1"/>
  <c r="I52" i="7"/>
  <c r="K52" i="7" s="1"/>
  <c r="I67" i="7"/>
  <c r="K67" i="7" s="1"/>
  <c r="I83" i="7"/>
  <c r="K83" i="7" s="1"/>
  <c r="I98" i="7"/>
  <c r="K98" i="7" s="1"/>
  <c r="I113" i="7"/>
  <c r="K113" i="7" s="1"/>
  <c r="I129" i="7"/>
  <c r="K129" i="7" s="1"/>
  <c r="I158" i="7"/>
  <c r="K158" i="7" s="1"/>
  <c r="I174" i="7"/>
  <c r="K174" i="7" s="1"/>
  <c r="I189" i="7"/>
  <c r="I203" i="7"/>
  <c r="K203" i="7" s="1"/>
  <c r="I218" i="7"/>
  <c r="K218" i="7" s="1"/>
  <c r="I233" i="7"/>
  <c r="K233" i="7" s="1"/>
  <c r="I248" i="7"/>
  <c r="K248" i="7" s="1"/>
  <c r="I264" i="7"/>
  <c r="K264" i="7" s="1"/>
  <c r="I280" i="7"/>
  <c r="K280" i="7" s="1"/>
  <c r="I295" i="7"/>
  <c r="K295" i="7" s="1"/>
  <c r="I310" i="7"/>
  <c r="K310" i="7" s="1"/>
  <c r="I325" i="7"/>
  <c r="K325" i="7" s="1"/>
  <c r="I341" i="7"/>
  <c r="K341" i="7" s="1"/>
  <c r="K198" i="7"/>
  <c r="K24" i="7"/>
  <c r="K40" i="7"/>
  <c r="K104" i="7"/>
  <c r="K120" i="7"/>
  <c r="K152" i="7"/>
  <c r="K168" i="7"/>
  <c r="K184" i="7"/>
  <c r="K216" i="7"/>
  <c r="K312" i="7"/>
  <c r="I23" i="7"/>
  <c r="K23" i="7" s="1"/>
  <c r="I39" i="7"/>
  <c r="K39" i="7" s="1"/>
  <c r="I53" i="7"/>
  <c r="K53" i="7" s="1"/>
  <c r="I68" i="7"/>
  <c r="K68" i="7" s="1"/>
  <c r="I84" i="7"/>
  <c r="K84" i="7" s="1"/>
  <c r="I99" i="7"/>
  <c r="K99" i="7" s="1"/>
  <c r="I114" i="7"/>
  <c r="K114" i="7" s="1"/>
  <c r="I130" i="7"/>
  <c r="K130" i="7" s="1"/>
  <c r="I144" i="7"/>
  <c r="K144" i="7" s="1"/>
  <c r="I159" i="7"/>
  <c r="K159" i="7" s="1"/>
  <c r="I175" i="7"/>
  <c r="K175" i="7" s="1"/>
  <c r="I190" i="7"/>
  <c r="K190" i="7" s="1"/>
  <c r="I204" i="7"/>
  <c r="K204" i="7" s="1"/>
  <c r="I219" i="7"/>
  <c r="K219" i="7" s="1"/>
  <c r="I234" i="7"/>
  <c r="K234" i="7" s="1"/>
  <c r="I249" i="7"/>
  <c r="K249" i="7" s="1"/>
  <c r="I265" i="7"/>
  <c r="K265" i="7" s="1"/>
  <c r="I281" i="7"/>
  <c r="K281" i="7" s="1"/>
  <c r="I296" i="7"/>
  <c r="K296" i="7" s="1"/>
  <c r="I311" i="7"/>
  <c r="K311" i="7" s="1"/>
  <c r="I326" i="7"/>
  <c r="K326" i="7" s="1"/>
  <c r="I342" i="7"/>
  <c r="K342" i="7" s="1"/>
  <c r="K333" i="7"/>
  <c r="K73" i="7"/>
  <c r="K58" i="7"/>
  <c r="K74" i="7"/>
  <c r="K90" i="7"/>
  <c r="K138" i="7"/>
  <c r="K250" i="7"/>
  <c r="K266" i="7"/>
  <c r="K282" i="7"/>
  <c r="K346" i="7"/>
  <c r="I25" i="7"/>
  <c r="K25" i="7" s="1"/>
  <c r="I41" i="7"/>
  <c r="K41" i="7" s="1"/>
  <c r="I55" i="7"/>
  <c r="K55" i="7" s="1"/>
  <c r="I70" i="7"/>
  <c r="K70" i="7" s="1"/>
  <c r="I86" i="7"/>
  <c r="K86" i="7" s="1"/>
  <c r="I100" i="7"/>
  <c r="K100" i="7" s="1"/>
  <c r="I116" i="7"/>
  <c r="K116" i="7" s="1"/>
  <c r="K131" i="7"/>
  <c r="I146" i="7"/>
  <c r="K146" i="7" s="1"/>
  <c r="I161" i="7"/>
  <c r="K161" i="7" s="1"/>
  <c r="I177" i="7"/>
  <c r="K177" i="7" s="1"/>
  <c r="K191" i="7"/>
  <c r="I206" i="7"/>
  <c r="K206" i="7" s="1"/>
  <c r="I221" i="7"/>
  <c r="K221" i="7" s="1"/>
  <c r="I236" i="7"/>
  <c r="K236" i="7" s="1"/>
  <c r="I251" i="7"/>
  <c r="K251" i="7" s="1"/>
  <c r="I267" i="7"/>
  <c r="K267" i="7" s="1"/>
  <c r="I283" i="7"/>
  <c r="K283" i="7" s="1"/>
  <c r="I298" i="7"/>
  <c r="K298" i="7" s="1"/>
  <c r="I313" i="7"/>
  <c r="K313" i="7" s="1"/>
  <c r="I328" i="7"/>
  <c r="K328" i="7" s="1"/>
  <c r="I344" i="7"/>
  <c r="K344" i="7" s="1"/>
  <c r="K105" i="7"/>
  <c r="K201" i="7"/>
  <c r="K59" i="7"/>
  <c r="K91" i="7"/>
  <c r="K107" i="7"/>
  <c r="K123" i="7"/>
  <c r="K139" i="7"/>
  <c r="K187" i="7"/>
  <c r="K235" i="7"/>
  <c r="K331" i="7"/>
  <c r="K347" i="7"/>
  <c r="I26" i="7"/>
  <c r="K26" i="7" s="1"/>
  <c r="I42" i="7"/>
  <c r="K42" i="7" s="1"/>
  <c r="I56" i="7"/>
  <c r="K56" i="7" s="1"/>
  <c r="I71" i="7"/>
  <c r="K71" i="7" s="1"/>
  <c r="I87" i="7"/>
  <c r="K87" i="7" s="1"/>
  <c r="I101" i="7"/>
  <c r="K101" i="7" s="1"/>
  <c r="I117" i="7"/>
  <c r="K117" i="7" s="1"/>
  <c r="I132" i="7"/>
  <c r="K132" i="7" s="1"/>
  <c r="I147" i="7"/>
  <c r="K147" i="7" s="1"/>
  <c r="I162" i="7"/>
  <c r="K162" i="7" s="1"/>
  <c r="I178" i="7"/>
  <c r="K178" i="7" s="1"/>
  <c r="I192" i="7"/>
  <c r="K192" i="7" s="1"/>
  <c r="I222" i="7"/>
  <c r="K222" i="7" s="1"/>
  <c r="I237" i="7"/>
  <c r="K237" i="7" s="1"/>
  <c r="I252" i="7"/>
  <c r="K252" i="7" s="1"/>
  <c r="I268" i="7"/>
  <c r="K268" i="7" s="1"/>
  <c r="I284" i="7"/>
  <c r="K284" i="7" s="1"/>
  <c r="I299" i="7"/>
  <c r="K299" i="7" s="1"/>
  <c r="I314" i="7"/>
  <c r="K314" i="7" s="1"/>
  <c r="I329" i="7"/>
  <c r="K329" i="7" s="1"/>
  <c r="I345" i="7"/>
  <c r="K345" i="7" s="1"/>
  <c r="K189" i="7"/>
  <c r="K89" i="7"/>
  <c r="K297" i="7"/>
  <c r="K28" i="7"/>
  <c r="K44" i="7"/>
  <c r="K108" i="7"/>
  <c r="K124" i="7"/>
  <c r="K156" i="7"/>
  <c r="K172" i="7"/>
  <c r="K220" i="7"/>
  <c r="K316" i="7"/>
  <c r="I27" i="7"/>
  <c r="K27" i="7" s="1"/>
  <c r="I43" i="7"/>
  <c r="K43" i="7" s="1"/>
  <c r="I57" i="7"/>
  <c r="K57" i="7" s="1"/>
  <c r="I72" i="7"/>
  <c r="K72" i="7" s="1"/>
  <c r="I88" i="7"/>
  <c r="K88" i="7" s="1"/>
  <c r="I102" i="7"/>
  <c r="K102" i="7" s="1"/>
  <c r="I118" i="7"/>
  <c r="K118" i="7" s="1"/>
  <c r="I133" i="7"/>
  <c r="K133" i="7" s="1"/>
  <c r="I163" i="7"/>
  <c r="K163" i="7" s="1"/>
  <c r="I193" i="7"/>
  <c r="K193" i="7" s="1"/>
  <c r="I207" i="7"/>
  <c r="K207" i="7" s="1"/>
  <c r="I238" i="7"/>
  <c r="K238" i="7" s="1"/>
  <c r="I253" i="7"/>
  <c r="K253" i="7" s="1"/>
  <c r="I269" i="7"/>
  <c r="K269" i="7" s="1"/>
  <c r="I285" i="7"/>
  <c r="K285" i="7" s="1"/>
  <c r="I300" i="7"/>
  <c r="K300" i="7" s="1"/>
  <c r="I315" i="7"/>
  <c r="K315" i="7" s="1"/>
  <c r="I330" i="7"/>
  <c r="K330" i="7" s="1"/>
  <c r="E102" i="6"/>
  <c r="E118" i="6"/>
  <c r="E134" i="6"/>
  <c r="E150" i="6"/>
  <c r="E166" i="6"/>
  <c r="E182" i="6"/>
  <c r="E198" i="6"/>
  <c r="E214" i="6"/>
  <c r="E230" i="6"/>
  <c r="E246" i="6"/>
  <c r="E262" i="6"/>
  <c r="E278" i="6"/>
  <c r="E294" i="6"/>
  <c r="E310" i="6"/>
  <c r="E326" i="6"/>
  <c r="E342" i="6"/>
  <c r="E26" i="6"/>
  <c r="E42" i="6"/>
  <c r="E58" i="6"/>
  <c r="E74" i="6"/>
  <c r="E90" i="6"/>
  <c r="E106" i="6"/>
  <c r="E122" i="6"/>
  <c r="E138" i="6"/>
  <c r="E154" i="6"/>
  <c r="E170" i="6"/>
  <c r="E186" i="6"/>
  <c r="E202" i="6"/>
  <c r="E218" i="6"/>
  <c r="E234" i="6"/>
  <c r="E250" i="6"/>
  <c r="E266" i="6"/>
  <c r="E282" i="6"/>
  <c r="E298" i="6"/>
  <c r="E314" i="6"/>
  <c r="E330" i="6"/>
  <c r="E346" i="6"/>
  <c r="E27" i="6"/>
  <c r="E43" i="6"/>
  <c r="E59" i="6"/>
  <c r="E75" i="6"/>
  <c r="E91" i="6"/>
  <c r="E107" i="6"/>
  <c r="E123" i="6"/>
  <c r="E139" i="6"/>
  <c r="E155" i="6"/>
  <c r="E171" i="6"/>
  <c r="E187" i="6"/>
  <c r="E203" i="6"/>
  <c r="E219" i="6"/>
  <c r="E235" i="6"/>
  <c r="E251" i="6"/>
  <c r="E267" i="6"/>
  <c r="E283" i="6"/>
  <c r="E299" i="6"/>
  <c r="E315" i="6"/>
  <c r="E331" i="6"/>
  <c r="E347" i="6"/>
  <c r="E189" i="6"/>
  <c r="E205" i="6"/>
  <c r="E221" i="6"/>
  <c r="E237" i="6"/>
  <c r="E253" i="6"/>
  <c r="E269" i="6"/>
  <c r="E285" i="6"/>
  <c r="E301" i="6"/>
  <c r="E317" i="6"/>
  <c r="E333" i="6"/>
  <c r="E349" i="6"/>
  <c r="E19" i="6"/>
  <c r="E35" i="6"/>
  <c r="E51" i="6"/>
  <c r="E67" i="6"/>
  <c r="E83" i="6"/>
  <c r="E99" i="6"/>
  <c r="E115" i="6"/>
  <c r="E131" i="6"/>
  <c r="E147" i="6"/>
  <c r="E163" i="6"/>
  <c r="E179" i="6"/>
  <c r="E195" i="6"/>
  <c r="E211" i="6"/>
  <c r="E227" i="6"/>
  <c r="E243" i="6"/>
  <c r="E259" i="6"/>
  <c r="E275" i="6"/>
  <c r="E291" i="6"/>
  <c r="E307" i="6"/>
  <c r="E323" i="6"/>
  <c r="E339" i="6"/>
  <c r="E101" i="6"/>
  <c r="E117" i="6"/>
  <c r="E133" i="6"/>
  <c r="E149" i="6"/>
  <c r="E165" i="6"/>
  <c r="E181" i="6"/>
  <c r="E197" i="6"/>
  <c r="E213" i="6"/>
  <c r="E229" i="6"/>
  <c r="E245" i="6"/>
  <c r="E261" i="6"/>
  <c r="E277" i="6"/>
  <c r="E293" i="6"/>
  <c r="E309" i="6"/>
  <c r="E325" i="6"/>
  <c r="M11" i="6"/>
  <c r="I361" i="2" s="1"/>
  <c r="J356" i="2" l="1"/>
  <c r="F1001" i="6" s="1"/>
  <c r="K355"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J358" i="2" l="1"/>
  <c r="I363" i="2" s="1"/>
  <c r="I362" i="2" s="1"/>
  <c r="K356" i="7"/>
  <c r="K358"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<sst xmlns="http://schemas.openxmlformats.org/spreadsheetml/2006/main" count="6481" uniqueCount="1225">
  <si>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</si>
  <si>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</si>
  <si>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</si>
  <si>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</si>
  <si>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</si>
  <si>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</si>
  <si>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</si>
  <si>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</si>
  <si>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</si>
  <si>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</si>
  <si>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</si>
  <si>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</si>
  <si>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</si>
  <si>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</si>
  <si>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</si>
  <si>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</si>
  <si>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</si>
  <si>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</si>
  <si>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</si>
  <si>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</si>
  <si>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</si>
  <si>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</si>
  <si>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</si>
  <si>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</si>
  <si>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</si>
  <si>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</si>
  <si>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</si>
  <si>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</si>
  <si>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</si>
  <si>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</si>
  <si>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</si>
  <si>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</si>
  <si>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</si>
  <si>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</si>
  <si>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</si>
  <si>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</si>
  <si>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</si>
  <si>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</si>
  <si>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</si>
  <si>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</si>
  <si>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</si>
  <si>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</si>
  <si>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</si>
  <si>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</si>
  <si>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</si>
  <si>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</si>
  <si>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</si>
  <si>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</si>
  <si>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</si>
  <si>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</si>
  <si>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</si>
  <si>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</si>
  <si>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</si>
  <si>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</si>
  <si>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</si>
  <si>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</si>
  <si>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</si>
  <si>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</si>
  <si>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</si>
  <si>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</si>
  <si>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</si>
  <si>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</si>
  <si>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</si>
  <si>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</si>
  <si>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</si>
  <si>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</si>
  <si>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</si>
  <si>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</si>
  <si>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</si>
  <si>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</si>
  <si>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</si>
  <si>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</si>
  <si>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</si>
  <si>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</si>
  <si>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</si>
  <si>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</si>
  <si>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</si>
  <si>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</si>
  <si>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</si>
  <si>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</si>
  <si>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</si>
  <si>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</si>
  <si>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</si>
  <si>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</si>
  <si>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</si>
  <si>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</si>
  <si>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</si>
  <si>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</si>
  <si>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</si>
  <si>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</si>
  <si>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</si>
  <si>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</si>
  <si>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</si>
  <si>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</si>
  <si>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</si>
  <si>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</si>
  <si>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</si>
  <si>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</si>
  <si>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</si>
  <si>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</si>
  <si>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</si>
  <si>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</si>
  <si>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</si>
  <si>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</si>
  <si>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</si>
  <si>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</si>
  <si>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</si>
  <si>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</si>
  <si>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</si>
  <si>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</si>
  <si>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</si>
  <si>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</si>
  <si>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</si>
  <si>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</si>
  <si>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</si>
  <si>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</si>
  <si>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</si>
  <si>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</si>
  <si>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</si>
  <si>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</si>
  <si>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</si>
  <si>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</si>
  <si>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</si>
  <si>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</si>
  <si>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</si>
  <si>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</si>
  <si>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</si>
  <si>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</si>
  <si>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</si>
  <si>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</si>
  <si>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</si>
  <si>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</si>
  <si>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</si>
  <si>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</si>
  <si>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</si>
  <si>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</si>
  <si>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</si>
  <si>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</si>
  <si>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</si>
  <si>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</si>
  <si>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</si>
  <si>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</si>
  <si>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</si>
  <si>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</si>
  <si>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</si>
  <si>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</si>
  <si>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</si>
  <si>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</si>
  <si>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</si>
  <si>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</si>
  <si>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</si>
  <si>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</si>
  <si>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</si>
  <si>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</si>
  <si>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</si>
  <si>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</si>
  <si>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</si>
  <si>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</si>
  <si>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</si>
  <si>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</si>
  <si>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</si>
  <si>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</si>
  <si>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</si>
  <si>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</si>
  <si>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</si>
  <si>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</si>
  <si>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</si>
  <si>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</si>
  <si>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</si>
  <si>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</si>
  <si>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</si>
  <si>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</si>
  <si>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</si>
  <si>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</si>
  <si>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</si>
  <si>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</si>
  <si>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</si>
  <si>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</si>
  <si>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</si>
  <si>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</si>
  <si>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</si>
  <si>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</si>
  <si>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</si>
  <si>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</si>
  <si>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</si>
  <si>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</si>
  <si>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</si>
  <si>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</si>
  <si>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</si>
  <si>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</si>
  <si>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</si>
  <si>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</si>
  <si>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</si>
  <si>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</si>
  <si>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</si>
  <si>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</si>
  <si>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</si>
  <si>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</si>
  <si>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</si>
  <si>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</si>
  <si>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</si>
  <si>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</si>
  <si>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</si>
  <si>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</si>
  <si>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</si>
  <si>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</si>
  <si>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</si>
  <si>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</si>
  <si>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</si>
  <si>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</si>
  <si>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</si>
  <si>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</si>
  <si>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</si>
  <si>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</si>
  <si>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</si>
  <si>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</si>
  <si>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</si>
  <si>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</si>
  <si>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</si>
  <si>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</si>
  <si>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</si>
  <si>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</si>
  <si>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</si>
  <si>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</si>
  <si>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</si>
  <si>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</si>
  <si>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</si>
  <si>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</si>
  <si>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</si>
  <si>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</si>
  <si>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</si>
  <si>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</si>
  <si>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</si>
  <si>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</si>
  <si>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</si>
  <si>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</si>
  <si>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</si>
  <si>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</si>
  <si>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</si>
  <si>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</si>
  <si>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</si>
  <si>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</si>
  <si>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</si>
  <si>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</si>
  <si>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</si>
  <si>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</si>
  <si>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</si>
  <si>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</si>
  <si>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</si>
  <si>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</si>
  <si>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</si>
  <si>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</si>
  <si>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</si>
  <si>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</si>
  <si>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</si>
  <si>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</si>
  <si>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</si>
  <si>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</si>
  <si>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</si>
  <si>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</si>
  <si>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</si>
  <si>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</si>
  <si>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</si>
  <si>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</si>
  <si>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</si>
  <si>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</si>
  <si>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</si>
  <si>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</si>
  <si>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</si>
  <si>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</si>
  <si>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</si>
  <si>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</si>
  <si>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</si>
  <si>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</si>
  <si>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</si>
  <si>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</si>
  <si>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</si>
  <si>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</si>
  <si>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</si>
  <si>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</si>
  <si>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</si>
  <si>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</si>
  <si>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</si>
  <si>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</si>
  <si>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</si>
  <si>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</si>
  <si>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</si>
  <si>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</si>
  <si>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</si>
  <si>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</si>
  <si>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</si>
  <si>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</si>
  <si>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</si>
  <si>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</si>
  <si>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</si>
  <si>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</si>
  <si>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</si>
  <si>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</si>
  <si>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</si>
  <si>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</si>
  <si>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</si>
  <si>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</si>
  <si>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</si>
  <si>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</si>
  <si>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</si>
  <si>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</si>
  <si>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</si>
  <si>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</si>
  <si>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</si>
  <si>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</si>
  <si>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</si>
  <si>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</si>
  <si>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</si>
  <si>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</si>
  <si>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</si>
  <si>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</si>
  <si>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</si>
  <si>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</si>
  <si>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</si>
  <si>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</si>
  <si>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</si>
  <si>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</si>
  <si>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</si>
  <si>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</si>
  <si>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</si>
  <si>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</si>
  <si>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</si>
  <si>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</si>
  <si>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</si>
  <si>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</si>
  <si>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</si>
  <si>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</si>
  <si>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</si>
  <si>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</si>
  <si>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</si>
  <si>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</si>
  <si>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</si>
  <si>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</si>
  <si>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</si>
  <si>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</si>
  <si>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</si>
  <si>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</si>
  <si>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</si>
  <si>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</si>
  <si>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</si>
  <si>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</si>
  <si>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</si>
  <si>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</si>
  <si>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</si>
  <si>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</si>
  <si>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</si>
  <si>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</si>
  <si>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</si>
  <si>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</si>
  <si>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</si>
  <si>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</si>
  <si>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</si>
  <si>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</si>
  <si>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</si>
  <si>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</si>
  <si>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</si>
  <si>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</si>
  <si>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</si>
  <si>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</si>
  <si>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</si>
  <si>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</si>
  <si>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</si>
  <si>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</si>
  <si>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</si>
  <si>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</si>
  <si>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</si>
  <si>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</si>
  <si>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</si>
  <si>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</si>
  <si>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</si>
  <si>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</si>
  <si>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</si>
  <si>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</si>
  <si>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</si>
  <si>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</si>
  <si>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</si>
  <si>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</si>
  <si>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</si>
  <si>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</si>
  <si>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</si>
  <si>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</si>
  <si>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</si>
  <si>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</si>
  <si>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</si>
  <si>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</si>
  <si>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</si>
  <si>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</si>
  <si>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</si>
  <si>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</si>
  <si>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</si>
  <si>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</si>
  <si>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</si>
  <si>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</si>
  <si>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</si>
  <si>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</si>
  <si>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</si>
  <si>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</si>
  <si>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</si>
  <si>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</si>
  <si>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</si>
  <si>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</si>
  <si>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</si>
  <si>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</si>
  <si>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</si>
  <si>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</si>
  <si>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</si>
  <si>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</si>
  <si>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</si>
  <si>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</si>
  <si>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</si>
  <si>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</si>
  <si>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</si>
  <si>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</si>
  <si>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</si>
  <si>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</si>
  <si>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</si>
  <si>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</si>
  <si>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</si>
  <si>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</si>
  <si>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</si>
  <si>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</si>
  <si>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</si>
  <si>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</si>
  <si>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</si>
  <si>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</si>
  <si>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</si>
  <si>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</si>
  <si>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</si>
  <si>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</si>
  <si>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</si>
  <si>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</si>
  <si>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</si>
  <si>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</si>
  <si>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</si>
  <si>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</si>
  <si>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</si>
  <si>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</si>
  <si>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</si>
  <si>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</si>
  <si>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</si>
  <si>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</si>
  <si>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</si>
  <si>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</si>
  <si>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</si>
  <si>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</si>
  <si>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</si>
  <si>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</si>
  <si>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</si>
  <si>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</si>
  <si>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</si>
  <si>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</si>
  <si>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</si>
  <si>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</si>
  <si>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</si>
  <si>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</si>
  <si>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</si>
  <si>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</si>
  <si>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</si>
  <si>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</si>
  <si>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</si>
  <si>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</si>
  <si>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</si>
  <si>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</si>
  <si>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</si>
  <si>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</si>
  <si>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</si>
  <si>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</si>
  <si>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</si>
  <si>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</si>
  <si>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</si>
  <si>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</si>
  <si>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</si>
  <si>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</si>
  <si>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</si>
  <si>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</si>
  <si>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</si>
  <si>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</si>
  <si>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</si>
  <si>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</si>
  <si>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</si>
  <si>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</si>
  <si>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</si>
  <si>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</si>
  <si>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</si>
  <si>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</si>
  <si>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</si>
  <si>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</si>
  <si>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</si>
  <si>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</si>
  <si>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</si>
  <si>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</si>
  <si>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</si>
  <si>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</si>
  <si>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</si>
  <si>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</si>
  <si>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</si>
  <si>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</si>
  <si>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</si>
  <si>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</si>
  <si>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</si>
  <si>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</si>
  <si>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</si>
  <si>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</si>
  <si>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</si>
  <si>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</si>
  <si>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</si>
  <si>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</si>
  <si>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</si>
  <si>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</si>
  <si>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</si>
  <si>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</si>
  <si>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</si>
  <si>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</si>
  <si>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</si>
  <si>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</si>
  <si>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</si>
  <si>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</si>
  <si>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</si>
  <si>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</si>
  <si>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</si>
  <si>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</si>
  <si>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</si>
  <si>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</si>
  <si>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</si>
  <si>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</si>
  <si>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</si>
  <si>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</si>
  <si>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</si>
  <si>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</si>
  <si>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</si>
  <si>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</si>
  <si>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</si>
  <si>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</si>
  <si>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</si>
  <si>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</si>
  <si>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</si>
  <si>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</si>
  <si>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</si>
  <si>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</si>
  <si>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</si>
  <si>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</si>
  <si>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</si>
  <si>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</si>
  <si>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</si>
  <si>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</si>
  <si>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</si>
  <si>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</si>
  <si>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</si>
  <si>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</si>
  <si>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</si>
  <si>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</si>
  <si>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</si>
  <si>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</si>
  <si>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</si>
  <si>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</si>
  <si>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</si>
  <si>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</si>
  <si>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</si>
  <si>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</si>
  <si>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</si>
  <si>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</si>
  <si>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</si>
  <si>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</si>
  <si>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</si>
  <si>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</si>
  <si>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</si>
  <si>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</si>
  <si>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</si>
  <si>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</si>
  <si>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</si>
  <si>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</si>
  <si>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</si>
  <si>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</si>
  <si>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</si>
  <si>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</si>
  <si>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</si>
  <si>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</si>
  <si>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</si>
  <si>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</si>
  <si>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</si>
  <si>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</si>
  <si>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</si>
  <si>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</si>
  <si>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</si>
  <si>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</si>
  <si>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</si>
  <si>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</si>
  <si>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</si>
  <si>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</si>
  <si>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</si>
  <si>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</si>
  <si>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</si>
  <si>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</si>
  <si>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</si>
  <si>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</si>
  <si>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</si>
  <si>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</si>
  <si>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</si>
  <si>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</si>
  <si>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</si>
  <si>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</si>
  <si>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</si>
  <si>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</si>
  <si>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</si>
  <si>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</si>
  <si>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</si>
  <si>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</si>
  <si>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</si>
  <si>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</si>
  <si>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</si>
  <si>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</si>
  <si>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</si>
  <si>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</si>
  <si>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</si>
  <si>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</si>
  <si>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</si>
  <si>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</si>
  <si>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</si>
  <si>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</si>
  <si>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</si>
  <si>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</si>
  <si>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</si>
  <si>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</si>
  <si>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</si>
  <si>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</si>
  <si>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</si>
  <si>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</si>
  <si>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</si>
  <si>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</si>
  <si>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</si>
  <si>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</si>
  <si>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</si>
  <si>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</si>
  <si>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</si>
  <si>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</si>
  <si>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</si>
  <si>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</si>
  <si>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</si>
  <si>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</si>
  <si>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</si>
  <si>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</si>
  <si>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</si>
  <si>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</si>
  <si>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</si>
  <si>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</si>
  <si>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</si>
  <si>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</si>
  <si>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</si>
  <si>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</si>
  <si>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</si>
  <si>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</si>
  <si>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</si>
  <si>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</si>
  <si>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</si>
  <si>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</si>
  <si>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</si>
  <si>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</si>
  <si>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</si>
  <si>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</si>
  <si>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</si>
  <si>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</si>
  <si>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</si>
  <si>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</si>
  <si>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</si>
  <si>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</si>
  <si>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</si>
  <si>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</si>
  <si>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</si>
  <si>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</si>
  <si>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</si>
  <si>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</si>
  <si>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</si>
  <si>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</si>
  <si>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</si>
  <si>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</si>
  <si>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</si>
  <si>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</si>
  <si>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</si>
  <si>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</si>
  <si>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</si>
  <si>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</si>
  <si>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</si>
  <si>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</si>
  <si>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</si>
  <si>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</si>
  <si>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</si>
  <si>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</si>
  <si>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</si>
  <si>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</si>
  <si>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</si>
  <si>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</si>
  <si>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</si>
  <si>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</si>
  <si>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</si>
  <si>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</si>
  <si>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</si>
  <si>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</si>
  <si>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</si>
  <si>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</si>
  <si>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</si>
  <si>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</si>
  <si>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</si>
  <si>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</si>
  <si>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Kings Body Jewelry</t>
  </si>
  <si>
    <t>John Austin Beard</t>
  </si>
  <si>
    <t>1733 campus plaza Ct Ste 3</t>
  </si>
  <si>
    <t>42101 Bowling Green</t>
  </si>
  <si>
    <t>United States</t>
  </si>
  <si>
    <t>Tel: +1270 3925290</t>
  </si>
  <si>
    <t>Email: austin.kingsbodyjewelry@gmail.com</t>
  </si>
  <si>
    <t>AFEM</t>
  </si>
  <si>
    <t>Gauge: 12mm</t>
  </si>
  <si>
    <t>White acrylic screw-fit flesh tunnel with crystal studded rim</t>
  </si>
  <si>
    <t>Gauge: 25mm</t>
  </si>
  <si>
    <t>AFEMK</t>
  </si>
  <si>
    <t>Gauge: 4mm</t>
  </si>
  <si>
    <t>Black acrylic screw-fit flesh tunnel with clear crystal studded rim</t>
  </si>
  <si>
    <t>Gauge: 5mm</t>
  </si>
  <si>
    <t>Gauge: 6mm</t>
  </si>
  <si>
    <t>Gauge: 8mm</t>
  </si>
  <si>
    <t>Gauge: 10mm</t>
  </si>
  <si>
    <t>Gauge: 16mm</t>
  </si>
  <si>
    <t>Gauge: 18mm</t>
  </si>
  <si>
    <t>Gauge: 20mm</t>
  </si>
  <si>
    <t>Gauge: 22mm</t>
  </si>
  <si>
    <t>AFEMP</t>
  </si>
  <si>
    <t>Pink acrylic screw-fit flesh tunnel with clear crystal studded rim</t>
  </si>
  <si>
    <t>AHP</t>
  </si>
  <si>
    <t>Double flared acrylic flesh tunnel with internal screw-fit</t>
  </si>
  <si>
    <t>Color: Pink</t>
  </si>
  <si>
    <t>Gauge: 14mm</t>
  </si>
  <si>
    <t>CBETCN25</t>
  </si>
  <si>
    <t>Anodized surgical steel circular barbell, 16g (1.2mm) with two 2.5mm cones</t>
  </si>
  <si>
    <t>CBR10</t>
  </si>
  <si>
    <t>Surgical steel circular barbell, 10g (2.5mm) with two internally threaded 6mm balls</t>
  </si>
  <si>
    <t>CBTCN0</t>
  </si>
  <si>
    <t>Black PVD plated surgical steel circular barbell, 0g (8mm) with two internally threaded 10mm cones</t>
  </si>
  <si>
    <t>CBTCN10</t>
  </si>
  <si>
    <t>Black PVD plated surgical steel circular barbell, 10g (2.5mm) with two internally threaded 6mm cones</t>
  </si>
  <si>
    <t>CBTCN12</t>
  </si>
  <si>
    <t>Black PVD plated surgical steel circular barbell, 12g (2mm) with two external threading 5mm cones</t>
  </si>
  <si>
    <t>CBTCN2</t>
  </si>
  <si>
    <t>Black PVD plated surgical steel circular barbell, 2g (6mm) with two internally threaded 8mm cones</t>
  </si>
  <si>
    <t>CBTCN8</t>
  </si>
  <si>
    <t>Black PVD plated surgical steel circular barbell, 8g (3mm) with two internally threaded 6mm cones</t>
  </si>
  <si>
    <t>CBTTCN</t>
  </si>
  <si>
    <t>Rose gold PVD plated 316L steel circular barbell, 14g (1.6mm) with two 5mm cones</t>
  </si>
  <si>
    <t>DGSAA</t>
  </si>
  <si>
    <t>Real jade double flared stone flesh tunnel</t>
  </si>
  <si>
    <t>DGSBB</t>
  </si>
  <si>
    <t>Moon double flared stone flesh tunnel (opalite)</t>
  </si>
  <si>
    <t>DGSCC</t>
  </si>
  <si>
    <t>Rose quartz double flared stone flesh tunnel</t>
  </si>
  <si>
    <t>DGSG</t>
  </si>
  <si>
    <t>Double flared Ivory stone flesh tunnel</t>
  </si>
  <si>
    <t>DGSHH</t>
  </si>
  <si>
    <t>Semi precious Turquoise stone double-flare flesh tunnel</t>
  </si>
  <si>
    <t>DPARR</t>
  </si>
  <si>
    <t>Areng wood single flare flesh tunnel with rubber O-ring</t>
  </si>
  <si>
    <t>DPJSATXL</t>
  </si>
  <si>
    <t>Gauge: 32mm</t>
  </si>
  <si>
    <t>XL size organic double flare flesh tunnel with four different wood quarters (sawo, jack fruit, areng , teak)</t>
  </si>
  <si>
    <t>DPSAR</t>
  </si>
  <si>
    <t>Gauge: 3mm</t>
  </si>
  <si>
    <t>Sawo wood single flare flesh tunnel with rubber O-ring</t>
  </si>
  <si>
    <t>DPWB</t>
  </si>
  <si>
    <t>Coconut wood double flared flesh tunnel</t>
  </si>
  <si>
    <t>DPWBXL</t>
  </si>
  <si>
    <t>Gauge: 28mm</t>
  </si>
  <si>
    <t>XL size palm wood double flare flesh tunnel</t>
  </si>
  <si>
    <t>Gauge: 52mm</t>
  </si>
  <si>
    <t>DPWKXL</t>
  </si>
  <si>
    <t>XL size Areng wood double flare flesh tunnel</t>
  </si>
  <si>
    <t>Gauge: 38mm</t>
  </si>
  <si>
    <t>Gauge: 42mm</t>
  </si>
  <si>
    <t>Gauge: 45mm</t>
  </si>
  <si>
    <t>DPWN</t>
  </si>
  <si>
    <t>Sono wood double flared flesh tunnel</t>
  </si>
  <si>
    <t>DPWS</t>
  </si>
  <si>
    <t>Double flare sawo wood flesh tunnel</t>
  </si>
  <si>
    <t>DPWSXL</t>
  </si>
  <si>
    <t>XL size sawo wood double flare flesh tunnel</t>
  </si>
  <si>
    <t>EXTSR</t>
  </si>
  <si>
    <t>Black anodized surgical steel curved taper with double rubber O-rings</t>
  </si>
  <si>
    <t>FFAN</t>
  </si>
  <si>
    <t>316L steel double flared flesh tunnel with fan blade (The fan spins freely when you blow on it)</t>
  </si>
  <si>
    <t>FFAT</t>
  </si>
  <si>
    <t>316L steel double flared flesh tunnel with black anodized fan blade (The fan spins freely when you blow on it)</t>
  </si>
  <si>
    <t>FSCPC</t>
  </si>
  <si>
    <t>High polished surgical steel screw-fit flesh tunnel with crystal studded rim</t>
  </si>
  <si>
    <t>Crystal Color: Rainbow</t>
  </si>
  <si>
    <t>Gauge: 35mm</t>
  </si>
  <si>
    <t>FTPG</t>
  </si>
  <si>
    <t>PVD plated surgical steel screw-fit flesh tunnel</t>
  </si>
  <si>
    <t>FTSCPCR</t>
  </si>
  <si>
    <t>PVD plated surgical steel flesh tunnel with crystal studded rim on the front side with resin cover. Stones will never fall out guaranteed!</t>
  </si>
  <si>
    <t>FTSI</t>
  </si>
  <si>
    <t>Silicone double flared flesh tunnel</t>
  </si>
  <si>
    <t>IPWH</t>
  </si>
  <si>
    <t>White bone spiral taper</t>
  </si>
  <si>
    <t>PBA</t>
  </si>
  <si>
    <t>Double flare Batik wood plug</t>
  </si>
  <si>
    <t>PGSBB</t>
  </si>
  <si>
    <t>Moon stone double flare plug (opalite)</t>
  </si>
  <si>
    <t>PGSCC</t>
  </si>
  <si>
    <t>Rose quartz double flared stone plug</t>
  </si>
  <si>
    <t>PGSFF</t>
  </si>
  <si>
    <t>Amethyst double flared stone plug</t>
  </si>
  <si>
    <t>PGSG</t>
  </si>
  <si>
    <t>Ivory stone double flared plug</t>
  </si>
  <si>
    <t>PGSHH</t>
  </si>
  <si>
    <t>Black Onyx double flared stone plug</t>
  </si>
  <si>
    <t>PGSMM</t>
  </si>
  <si>
    <t xml:space="preserve">Red Agate double flared stone plug </t>
  </si>
  <si>
    <t>PGSPP</t>
  </si>
  <si>
    <t>Lapislazuli double flare stone plug</t>
  </si>
  <si>
    <t>PGSQQ</t>
  </si>
  <si>
    <t>Green Fluorite double flare stone plug</t>
  </si>
  <si>
    <t>PHAR</t>
  </si>
  <si>
    <t>Areng wood double flared flesh tunnel with rifled conical openings on both sides</t>
  </si>
  <si>
    <t>PJSATXL</t>
  </si>
  <si>
    <t>XL size concave double flare plug with four different wood quarters (sawo, jack fruit, areng , teak)</t>
  </si>
  <si>
    <t>Gauge: 48mm</t>
  </si>
  <si>
    <t>PJWAXL</t>
  </si>
  <si>
    <t>XL size concave double flare jack fruit wood plug with round areng wood centre</t>
  </si>
  <si>
    <t>PKWT</t>
  </si>
  <si>
    <t>Areng wood double flared solid plug with teak wood inlay</t>
  </si>
  <si>
    <t>PPAW</t>
  </si>
  <si>
    <t>Palm wood double flared plug</t>
  </si>
  <si>
    <t>Gauge: 19mm</t>
  </si>
  <si>
    <t>PSAGC</t>
  </si>
  <si>
    <t>Sawo wood double flare plug with giant clear SwarovskiⓇ crystal center</t>
  </si>
  <si>
    <t>PWBXL</t>
  </si>
  <si>
    <t>XL size palm wood concave double flare plug</t>
  </si>
  <si>
    <t>PWJXL</t>
  </si>
  <si>
    <t>XL size Jack fruit wood concave double flare plug</t>
  </si>
  <si>
    <t>PWK</t>
  </si>
  <si>
    <t>Black horn double flared solid plug</t>
  </si>
  <si>
    <t>PWKKXL</t>
  </si>
  <si>
    <t>XL size areng wood concave double flare plug</t>
  </si>
  <si>
    <t>PWS</t>
  </si>
  <si>
    <t>Double flare sawo wood plug</t>
  </si>
  <si>
    <t>PWSXL</t>
  </si>
  <si>
    <t>XL size sawo wood concave double flare plug</t>
  </si>
  <si>
    <t>PWT</t>
  </si>
  <si>
    <t>Teak wood double flared solid plug</t>
  </si>
  <si>
    <t>PWTR</t>
  </si>
  <si>
    <t>Gauge: 2mm</t>
  </si>
  <si>
    <t>Teak wood solid plug with double rubber O-rings</t>
  </si>
  <si>
    <t>Gauge: 2.5mm</t>
  </si>
  <si>
    <t>SBCRT2</t>
  </si>
  <si>
    <t>PVD plated 316L steel spring loaded Ball closure ring, 2g (6mm) with an 10mm ball</t>
  </si>
  <si>
    <t>SBCRT6</t>
  </si>
  <si>
    <t>PVD plated 316L steel spring loaded Ball closure ring, 6g (4mm) with an 8mm ball</t>
  </si>
  <si>
    <t>SEPB</t>
  </si>
  <si>
    <t>316L steel septum retainer in a simple inverted U shape with outward pointing ends</t>
  </si>
  <si>
    <t>SEPTA</t>
  </si>
  <si>
    <t>Pincher Size: Thickness 1.2mm &amp; width 10mm</t>
  </si>
  <si>
    <t>PVD plated 316L steel septum retainer in a simple inverted U shape</t>
  </si>
  <si>
    <t>SEPTB</t>
  </si>
  <si>
    <t>Black PVD plated 316L steel septum retainer in a simple inverted U shape with outward pointing ends</t>
  </si>
  <si>
    <t>Gauge: 1.6mm</t>
  </si>
  <si>
    <t>SEPTM</t>
  </si>
  <si>
    <t>Anodized surgical steel septum retainer in mustache shape</t>
  </si>
  <si>
    <t>SHP</t>
  </si>
  <si>
    <t>High polished internally threaded surgical steel double flare flesh tunnel</t>
  </si>
  <si>
    <t>SIUT</t>
  </si>
  <si>
    <t>Silicone Ultra Thin double flared flesh tunnel</t>
  </si>
  <si>
    <t>Color: Purple</t>
  </si>
  <si>
    <t>Color: Skin Tone</t>
  </si>
  <si>
    <t>SQSI</t>
  </si>
  <si>
    <t>Square silicone double flared flesh tunnel</t>
  </si>
  <si>
    <t>STHP</t>
  </si>
  <si>
    <t>PVD plated internally threaded surgical steel double flare flesh tunnel</t>
  </si>
  <si>
    <t>STSI</t>
  </si>
  <si>
    <t>Silicon Plug with star shaped cut out</t>
  </si>
  <si>
    <t>STTPG</t>
  </si>
  <si>
    <t>Rose gold PVD plated surgical steel single flared flesh tunnel</t>
  </si>
  <si>
    <t>TGSC</t>
  </si>
  <si>
    <t>Synthetic Turquoise stone double-flare saddle plug, teardrop shape design</t>
  </si>
  <si>
    <t>TPARFL</t>
  </si>
  <si>
    <t>Areng wood taper with a hand carved rose shaped top</t>
  </si>
  <si>
    <t>UBCR10</t>
  </si>
  <si>
    <t>Titanium G23 ball closure ring, 10g (2.5mm) with a 6mm ball</t>
  </si>
  <si>
    <t>UBCR6</t>
  </si>
  <si>
    <t>Titanium G23 ball closure ring, 6g (4mm) with a 8mm ball</t>
  </si>
  <si>
    <t>UBCR8</t>
  </si>
  <si>
    <t>Titanium G23 ball closure ring, 8g (3mm) with an 8mm ball</t>
  </si>
  <si>
    <t>UDPG</t>
  </si>
  <si>
    <t>High polished titanium G23 double flare flesh tunnel</t>
  </si>
  <si>
    <t>UDTPG</t>
  </si>
  <si>
    <t>PVD plated titanium G23 double flare flesh tunnel</t>
  </si>
  <si>
    <t>AFEM1/2</t>
  </si>
  <si>
    <t>AFEM1</t>
  </si>
  <si>
    <t>AFEMK6</t>
  </si>
  <si>
    <t>AFEMK4</t>
  </si>
  <si>
    <t>AFEMK2</t>
  </si>
  <si>
    <t>AFEMK0</t>
  </si>
  <si>
    <t>AFEMK00</t>
  </si>
  <si>
    <t>AFEMK1/2</t>
  </si>
  <si>
    <t>AFEMK5/8</t>
  </si>
  <si>
    <t>AFEMK11/16</t>
  </si>
  <si>
    <t>AFEMK13/16</t>
  </si>
  <si>
    <t>AFEMK7/8</t>
  </si>
  <si>
    <t>AFEMK1</t>
  </si>
  <si>
    <t>AFEMP6</t>
  </si>
  <si>
    <t>AFEMP2</t>
  </si>
  <si>
    <t>AHP6</t>
  </si>
  <si>
    <t>AHP4</t>
  </si>
  <si>
    <t>AHP0</t>
  </si>
  <si>
    <t>AHP00</t>
  </si>
  <si>
    <t>AHP9/16</t>
  </si>
  <si>
    <t>AHP5/8</t>
  </si>
  <si>
    <t>AHP11/16</t>
  </si>
  <si>
    <t>AHP13/16</t>
  </si>
  <si>
    <t>AHP1</t>
  </si>
  <si>
    <t>DGSAA1/2</t>
  </si>
  <si>
    <t>DGSAA11/16</t>
  </si>
  <si>
    <t>DGSAA13/16</t>
  </si>
  <si>
    <t>DGSBB11/16</t>
  </si>
  <si>
    <t>DGSBB13/16</t>
  </si>
  <si>
    <t>DGSCC00</t>
  </si>
  <si>
    <t>DGSCC5/8</t>
  </si>
  <si>
    <t>DGSCC11/16</t>
  </si>
  <si>
    <t>DGSCC13/16</t>
  </si>
  <si>
    <t>DGSG0</t>
  </si>
  <si>
    <t>DGSHH2</t>
  </si>
  <si>
    <t>DGSHH0</t>
  </si>
  <si>
    <t>DGSHH00</t>
  </si>
  <si>
    <t>DGSHH1/2</t>
  </si>
  <si>
    <t>DGSHH9/16</t>
  </si>
  <si>
    <t>DGSHH5/8</t>
  </si>
  <si>
    <t>DPARR0</t>
  </si>
  <si>
    <t>DPARR00</t>
  </si>
  <si>
    <t>DPARR9/16</t>
  </si>
  <si>
    <t>DPARR5/8</t>
  </si>
  <si>
    <t>DPJSATXL11/4</t>
  </si>
  <si>
    <t>DPSAR8</t>
  </si>
  <si>
    <t>DPSAR6</t>
  </si>
  <si>
    <t>DPSAR4</t>
  </si>
  <si>
    <t>DPSAR0</t>
  </si>
  <si>
    <t>DPSAR00</t>
  </si>
  <si>
    <t>DPSAR1/2</t>
  </si>
  <si>
    <t>DPSAR9/16</t>
  </si>
  <si>
    <t>DPWB6</t>
  </si>
  <si>
    <t>DPWB00</t>
  </si>
  <si>
    <t>DPWB5/8</t>
  </si>
  <si>
    <t>DPWBXL11/8</t>
  </si>
  <si>
    <t>DPWBXL11/4</t>
  </si>
  <si>
    <t>DPWBXL2</t>
  </si>
  <si>
    <t>DPWKXL11/8</t>
  </si>
  <si>
    <t>DPWKXL11/4</t>
  </si>
  <si>
    <t>DPWKXL11/2</t>
  </si>
  <si>
    <t>DPWKXL15/8</t>
  </si>
  <si>
    <t>DPWKXL13/4</t>
  </si>
  <si>
    <t>DPWKXL2</t>
  </si>
  <si>
    <t>DPWN11/16</t>
  </si>
  <si>
    <t>DPWS4</t>
  </si>
  <si>
    <t>DPWS2</t>
  </si>
  <si>
    <t>DPWS0</t>
  </si>
  <si>
    <t>DPWS1/2</t>
  </si>
  <si>
    <t>DPWS9/16</t>
  </si>
  <si>
    <t>DPWS5/8</t>
  </si>
  <si>
    <t>DPWS7/8</t>
  </si>
  <si>
    <t>DPWS1</t>
  </si>
  <si>
    <t>DPWSXL2</t>
  </si>
  <si>
    <t>EXTSR8</t>
  </si>
  <si>
    <t>EXTSR6</t>
  </si>
  <si>
    <t>FFAN0</t>
  </si>
  <si>
    <t>FFAN00</t>
  </si>
  <si>
    <t>FFAN1/2</t>
  </si>
  <si>
    <t>FFAN9/16</t>
  </si>
  <si>
    <t>FFAN5/8</t>
  </si>
  <si>
    <t>FFAN1</t>
  </si>
  <si>
    <t>FFAT0</t>
  </si>
  <si>
    <t>FFAT00</t>
  </si>
  <si>
    <t>FFAT1/2</t>
  </si>
  <si>
    <t>FFAT9/16</t>
  </si>
  <si>
    <t>FFAT5/8</t>
  </si>
  <si>
    <t>FFAT11/16</t>
  </si>
  <si>
    <t>FFAT1</t>
  </si>
  <si>
    <t>FSCPC00</t>
  </si>
  <si>
    <t>FSCPC11/16</t>
  </si>
  <si>
    <t>FSCPC13/16</t>
  </si>
  <si>
    <t>FSCPC7/8</t>
  </si>
  <si>
    <t>FSCPC1</t>
  </si>
  <si>
    <t>FSCPCXL11/8</t>
  </si>
  <si>
    <t>FSCPCXL11/4</t>
  </si>
  <si>
    <t>FSCPCXL13/8</t>
  </si>
  <si>
    <t>FSCPCXL11/2</t>
  </si>
  <si>
    <t>FTPG16</t>
  </si>
  <si>
    <t>FTPG1</t>
  </si>
  <si>
    <t>FTSCPCR4</t>
  </si>
  <si>
    <t>FTSCPCR2</t>
  </si>
  <si>
    <t>FTSCPCR0</t>
  </si>
  <si>
    <t>FTSCPCR00</t>
  </si>
  <si>
    <t>FTSCPCR1/2</t>
  </si>
  <si>
    <t>FTSCPCR5/8</t>
  </si>
  <si>
    <t>FTSCPCR1</t>
  </si>
  <si>
    <t>FTSI11/16</t>
  </si>
  <si>
    <t>FTSI13/16</t>
  </si>
  <si>
    <t>IPWH6</t>
  </si>
  <si>
    <t>IPWH4</t>
  </si>
  <si>
    <t>PBA0</t>
  </si>
  <si>
    <t>PBA00</t>
  </si>
  <si>
    <t>PBA9/16</t>
  </si>
  <si>
    <t>PBA5/8</t>
  </si>
  <si>
    <t>PBA11/16</t>
  </si>
  <si>
    <t>PGSBB11/16</t>
  </si>
  <si>
    <t>PGSBB13/16</t>
  </si>
  <si>
    <t>PGSCC11/16</t>
  </si>
  <si>
    <t>PGSCC13/16</t>
  </si>
  <si>
    <t>PGSFF11/16</t>
  </si>
  <si>
    <t>PGSFF13/16</t>
  </si>
  <si>
    <t>PGSG0</t>
  </si>
  <si>
    <t>PGSG00</t>
  </si>
  <si>
    <t>PGSG1/2</t>
  </si>
  <si>
    <t>PGSG9/16</t>
  </si>
  <si>
    <t>PGSG5/8</t>
  </si>
  <si>
    <t>PGSG11/16</t>
  </si>
  <si>
    <t>PGSG13/16</t>
  </si>
  <si>
    <t>PGSHH4</t>
  </si>
  <si>
    <t>PGSHH0</t>
  </si>
  <si>
    <t>PGSHH11/16</t>
  </si>
  <si>
    <t>PGSHH13/16</t>
  </si>
  <si>
    <t>PGSMM4</t>
  </si>
  <si>
    <t>PGSMM9/16</t>
  </si>
  <si>
    <t>PGSMM13/16</t>
  </si>
  <si>
    <t>PGSPP6</t>
  </si>
  <si>
    <t>PGSPP0</t>
  </si>
  <si>
    <t>PGSPP00</t>
  </si>
  <si>
    <t>PGSPP1/2</t>
  </si>
  <si>
    <t>PGSPP5/8</t>
  </si>
  <si>
    <t>PGSQQ0</t>
  </si>
  <si>
    <t>PGSQQ5/8</t>
  </si>
  <si>
    <t>PGSQQ11/16</t>
  </si>
  <si>
    <t>PGSQQ13/16</t>
  </si>
  <si>
    <t>PHAR00</t>
  </si>
  <si>
    <t>PHAR5/8</t>
  </si>
  <si>
    <t>PHAR1</t>
  </si>
  <si>
    <t>PJSATXL1</t>
  </si>
  <si>
    <t>PJSATXL11/8</t>
  </si>
  <si>
    <t>PJSATXL11/4</t>
  </si>
  <si>
    <t>PJSATXL11/2</t>
  </si>
  <si>
    <t>PJSATXL15/8</t>
  </si>
  <si>
    <t>PJSATXL13/4</t>
  </si>
  <si>
    <t>PJSATXL17/8</t>
  </si>
  <si>
    <t>PJSATXL2</t>
  </si>
  <si>
    <t>PJWAXL11/4</t>
  </si>
  <si>
    <t>PJWAXL13/8</t>
  </si>
  <si>
    <t>PJWAXL11/2</t>
  </si>
  <si>
    <t>PJWAXL13/4</t>
  </si>
  <si>
    <t>PJWAXL17/8</t>
  </si>
  <si>
    <t>PJWAXL2</t>
  </si>
  <si>
    <t>PKWT7/8</t>
  </si>
  <si>
    <t>PKWT1</t>
  </si>
  <si>
    <t>PPAW8</t>
  </si>
  <si>
    <t>PPAW6</t>
  </si>
  <si>
    <t>PPAW0</t>
  </si>
  <si>
    <t>PPAW00</t>
  </si>
  <si>
    <t>PPAW1/2</t>
  </si>
  <si>
    <t>PPAW9/16</t>
  </si>
  <si>
    <t>PPAW5/8</t>
  </si>
  <si>
    <t>PPAW11/16</t>
  </si>
  <si>
    <t>PPAW3/4</t>
  </si>
  <si>
    <t>PPAW13/16</t>
  </si>
  <si>
    <t>PPAW1</t>
  </si>
  <si>
    <t>PSAGC2</t>
  </si>
  <si>
    <t>PSAGC5/8</t>
  </si>
  <si>
    <t>PWBXL1</t>
  </si>
  <si>
    <t>PWBXL11/4</t>
  </si>
  <si>
    <t>PWBXL13/8</t>
  </si>
  <si>
    <t>PWBXL15/8</t>
  </si>
  <si>
    <t>PWBXL13/4</t>
  </si>
  <si>
    <t>PWBXL17/8</t>
  </si>
  <si>
    <t>PWBXL2</t>
  </si>
  <si>
    <t>PWJXL1</t>
  </si>
  <si>
    <t>PWJXL11/8</t>
  </si>
  <si>
    <t>PWJXL11/4</t>
  </si>
  <si>
    <t>PWJXL13/8</t>
  </si>
  <si>
    <t>PWJXL11/2</t>
  </si>
  <si>
    <t>PWJXL15/8</t>
  </si>
  <si>
    <t>PWJXL13/4</t>
  </si>
  <si>
    <t>PWJXL2</t>
  </si>
  <si>
    <t>PWK6</t>
  </si>
  <si>
    <t>PWK0</t>
  </si>
  <si>
    <t>PWK00</t>
  </si>
  <si>
    <t>PWK9/16</t>
  </si>
  <si>
    <t>PWK5/8</t>
  </si>
  <si>
    <t>PWK11/16</t>
  </si>
  <si>
    <t>PWK3/4</t>
  </si>
  <si>
    <t>PWK1</t>
  </si>
  <si>
    <t>PWKKXL1</t>
  </si>
  <si>
    <t>PWKKXL11/8</t>
  </si>
  <si>
    <t>PWKKXL11/4</t>
  </si>
  <si>
    <t>PWKKXL13/8</t>
  </si>
  <si>
    <t>PWKKXL11/2</t>
  </si>
  <si>
    <t>PWKKXL15/8</t>
  </si>
  <si>
    <t>PWKKXL13/4</t>
  </si>
  <si>
    <t>PWKKXL17/8</t>
  </si>
  <si>
    <t>PWKKXL2</t>
  </si>
  <si>
    <t>PWS0</t>
  </si>
  <si>
    <t>PWS00</t>
  </si>
  <si>
    <t>PWS9/16</t>
  </si>
  <si>
    <t>PWS5/8</t>
  </si>
  <si>
    <t>PWS11/16</t>
  </si>
  <si>
    <t>PWS13/16</t>
  </si>
  <si>
    <t>PWS1</t>
  </si>
  <si>
    <t>PWSXL1</t>
  </si>
  <si>
    <t>PWSXL11/4</t>
  </si>
  <si>
    <t>PWSXL13/8</t>
  </si>
  <si>
    <t>PWSXL11/2</t>
  </si>
  <si>
    <t>PWSXL15/8</t>
  </si>
  <si>
    <t>PWSXL13/4</t>
  </si>
  <si>
    <t>PWSXL17/8</t>
  </si>
  <si>
    <t>PWSXL2</t>
  </si>
  <si>
    <t>PWT2</t>
  </si>
  <si>
    <t>PWT0</t>
  </si>
  <si>
    <t>PWT00</t>
  </si>
  <si>
    <t>PWT11/16</t>
  </si>
  <si>
    <t>PWT7/8</t>
  </si>
  <si>
    <t>PWTR12</t>
  </si>
  <si>
    <t>PWTR10</t>
  </si>
  <si>
    <t>PWTR1/2</t>
  </si>
  <si>
    <t>SEPB8</t>
  </si>
  <si>
    <t>SEPTA16</t>
  </si>
  <si>
    <t>SEPTB16</t>
  </si>
  <si>
    <t>SEPTB14</t>
  </si>
  <si>
    <t>SEPTB8</t>
  </si>
  <si>
    <t>SEPTM16</t>
  </si>
  <si>
    <t>SEPTM14</t>
  </si>
  <si>
    <t>SHP8</t>
  </si>
  <si>
    <t>SHP6</t>
  </si>
  <si>
    <t>SHP4</t>
  </si>
  <si>
    <t>SHP0</t>
  </si>
  <si>
    <t>SHP00</t>
  </si>
  <si>
    <t>SHP1/2</t>
  </si>
  <si>
    <t>SHP9/16</t>
  </si>
  <si>
    <t>SHP5/8</t>
  </si>
  <si>
    <t>SHP11/16</t>
  </si>
  <si>
    <t>SHP13/16</t>
  </si>
  <si>
    <t>SIUT2</t>
  </si>
  <si>
    <t>SIUT0</t>
  </si>
  <si>
    <t>SIUT00</t>
  </si>
  <si>
    <t>SIUT1/2</t>
  </si>
  <si>
    <t>SIUT9/16</t>
  </si>
  <si>
    <t>SIUT5/8</t>
  </si>
  <si>
    <t>SIUT11/16</t>
  </si>
  <si>
    <t>SIUT3/4</t>
  </si>
  <si>
    <t>SIUT13/16</t>
  </si>
  <si>
    <t>SIUT7/8</t>
  </si>
  <si>
    <t>SIUT1</t>
  </si>
  <si>
    <t>SQSI2</t>
  </si>
  <si>
    <t>SQSI0</t>
  </si>
  <si>
    <t>SQSI00</t>
  </si>
  <si>
    <t>STHP11/16</t>
  </si>
  <si>
    <t>STHP13/16</t>
  </si>
  <si>
    <t>STSI0</t>
  </si>
  <si>
    <t>STSI00</t>
  </si>
  <si>
    <t>STSI1/2</t>
  </si>
  <si>
    <t>STSI9/16</t>
  </si>
  <si>
    <t>STSI5/8</t>
  </si>
  <si>
    <t>STSI11/16</t>
  </si>
  <si>
    <t>STSI13/16</t>
  </si>
  <si>
    <t>STTPG11/16</t>
  </si>
  <si>
    <t>STTPG13/16</t>
  </si>
  <si>
    <t>TGSC2</t>
  </si>
  <si>
    <t>TGSC0</t>
  </si>
  <si>
    <t>TGSC00</t>
  </si>
  <si>
    <t>TGSC1/2</t>
  </si>
  <si>
    <t>TGSC9/16</t>
  </si>
  <si>
    <t>TGSC5/8</t>
  </si>
  <si>
    <t>TPARFL4</t>
  </si>
  <si>
    <t>UDPG0</t>
  </si>
  <si>
    <t>UDPG00</t>
  </si>
  <si>
    <t>UDPG9/16</t>
  </si>
  <si>
    <t>UDTPG8</t>
  </si>
  <si>
    <t>UDTPG6</t>
  </si>
  <si>
    <t>UDTPG4</t>
  </si>
  <si>
    <t>UDTPG2</t>
  </si>
  <si>
    <t>UDTPG0</t>
  </si>
  <si>
    <t>UDTPG00</t>
  </si>
  <si>
    <t>UDTPG1/2</t>
  </si>
  <si>
    <t>UDTPG9/16</t>
  </si>
  <si>
    <t>UDTPG5/8</t>
  </si>
  <si>
    <t>Six Thousand Six Hundred Thirteen and 91 cents USD</t>
  </si>
  <si>
    <t>Mina</t>
  </si>
  <si>
    <t>1733 Campus Plaza Ct Ste 3</t>
  </si>
  <si>
    <t>42101 Bowling Green, Kentucky</t>
  </si>
  <si>
    <r>
      <t xml:space="preserve">Discount 40% due to </t>
    </r>
    <r>
      <rPr>
        <b/>
        <sz val="10"/>
        <color indexed="8"/>
        <rFont val="Arial"/>
        <family val="2"/>
      </rPr>
      <t>Platinum Membership</t>
    </r>
    <r>
      <rPr>
        <sz val="10"/>
        <color indexed="8"/>
        <rFont val="Arial"/>
        <family val="2"/>
      </rPr>
      <t>:</t>
    </r>
  </si>
  <si>
    <r>
      <t xml:space="preserve">Free Shipping to USA via DHL due to </t>
    </r>
    <r>
      <rPr>
        <b/>
        <sz val="10"/>
        <color indexed="8"/>
        <rFont val="Arial"/>
        <family val="2"/>
      </rPr>
      <t>Platinum Membership</t>
    </r>
    <r>
      <rPr>
        <sz val="10"/>
        <color indexed="8"/>
        <rFont val="Arial"/>
        <family val="2"/>
      </rPr>
      <t>:</t>
    </r>
  </si>
  <si>
    <t>GSP Eligible</t>
  </si>
  <si>
    <t xml:space="preserve">  HTS - A7117.19.9000: Imitation jewelry of base metal</t>
  </si>
  <si>
    <t>Order 8</t>
  </si>
  <si>
    <t>order 20</t>
  </si>
  <si>
    <t>Four Thousand Six Hundred Fifty Four and 18 cents USD</t>
  </si>
  <si>
    <t>One Thousand One Hundred Seventy One and 99 cents USD</t>
  </si>
  <si>
    <t>ball closure ring, 10g (2.5mm) with a 6mm ball</t>
  </si>
  <si>
    <t>ball closure ring, 6g (4mm) with a 8mm ball</t>
  </si>
  <si>
    <t>ball closure ring, 8g (3mm) with an 8mm ball</t>
  </si>
  <si>
    <t>High polished double flare flesh tunnel</t>
  </si>
  <si>
    <t>PVD plated double flare flesh tunnel</t>
  </si>
  <si>
    <t>double flared solid plug</t>
  </si>
  <si>
    <t>solid plug with double rubber O-rings</t>
  </si>
  <si>
    <t>Double flare  flesh tunnel</t>
  </si>
  <si>
    <t>XL size  double flare flesh tunnel</t>
  </si>
  <si>
    <t>Double flare  plug</t>
  </si>
  <si>
    <t>XL size  concave double flare plug</t>
  </si>
  <si>
    <t>XL size concave double flare jack fruit wood plug with round  centre</t>
  </si>
  <si>
    <t xml:space="preserve"> double flared solid plug with inlay</t>
  </si>
  <si>
    <t xml:space="preserve"> taper with a hand carved rose shaped top</t>
  </si>
  <si>
    <t>double flare plug with giant clear SwarovskiⓇ crystal center</t>
  </si>
  <si>
    <t>XL size double flare flesh tunnel</t>
  </si>
  <si>
    <t>double flared plug</t>
  </si>
  <si>
    <t>XL size concave double flare plug</t>
  </si>
  <si>
    <t>double flared flesh tunnel with rifled conical openings on both sides</t>
  </si>
  <si>
    <t>double-flare saddle plug, teardrop shape design</t>
  </si>
  <si>
    <t>double flared flesh tunnel</t>
  </si>
  <si>
    <t>single flare flesh tunnel with rubber O-ring</t>
  </si>
  <si>
    <t>Semi precious  double-flare flesh tunnel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</si>
</sst>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2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6"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9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cellStyleXfs>
  <cellXfs count="15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2" fontId="0" fillId="0" borderId="0" xfId="0" applyNumberFormat="1"/>
    <xf numFmtId="0" fontId="1" fillId="2" borderId="0" xfId="0" applyFont="1" applyFill="1"/>
    <xf numFmtId="0" fontId="1" fillId="2" borderId="0" xfId="0" applyFont="1" applyFill="1" applyAlignment="1">
      <alignment horizontal="right"/>
    </xf>
    <xf numFmtId="0" fontId="18" fillId="2" borderId="0" xfId="0" applyFont="1" applyFill="1"/>
    <xf numFmtId="0" fontId="19" fillId="2" borderId="0" xfId="0" applyFont="1" applyFill="1"/>
    <xf numFmtId="0" fontId="18" fillId="2" borderId="0" xfId="0" applyFont="1" applyFill="1" applyAlignment="1">
      <alignment horizontal="right"/>
    </xf>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1" fillId="2" borderId="0" xfId="54" applyNumberFormat="1" applyFont="1" applyFill="1" applyAlignment="1">
      <alignment horizontal="right"/>
    </xf>
    <xf numFmtId="0" fontId="18" fillId="2" borderId="0" xfId="0" applyFont="1" applyFill="1" applyAlignment="1">
      <alignment horizontal="center"/>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0" fontId="5" fillId="2" borderId="14" xfId="0"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93">
    <cellStyle name="Comma 2" xfId="7" xr:uid="{07042205-87CE-4BEA-9110-A8C4EC127BF4}"/>
    <cellStyle name="Currency 10" xfId="8" xr:uid="{D631BD44-E1FE-4A97-8BC1-488DF1E31628}"/>
    <cellStyle name="Currency 10 2" xfId="9" xr:uid="{59EE00C4-7F76-4B4F-B158-33CA69D63ADB}"/>
    <cellStyle name="Currency 10 3" xfId="10" xr:uid="{65B70D32-B492-445C-90E6-6574D7B5AE0A}"/>
    <cellStyle name="Currency 11" xfId="11" xr:uid="{53F54447-0182-4F32-BB04-B25A14209DE2}"/>
    <cellStyle name="Currency 11 2" xfId="12" xr:uid="{51C59F32-947E-4904-891C-A9E0376756CE}"/>
    <cellStyle name="Currency 11 3" xfId="13" xr:uid="{E624FE31-6EAD-486E-825E-CF54A7888C29}"/>
    <cellStyle name="Currency 12" xfId="14" xr:uid="{9536A963-200E-4841-8FEE-DEA7D48EF446}"/>
    <cellStyle name="Currency 12 2" xfId="15" xr:uid="{6ABF0517-616B-45BA-900D-A718231B9226}"/>
    <cellStyle name="Currency 13" xfId="16" xr:uid="{C8654349-CEC5-48BA-9067-50CE71DC3667}"/>
    <cellStyle name="Currency 14" xfId="17" xr:uid="{CDF22445-599C-497F-A5BE-758836D948FE}"/>
    <cellStyle name="Currency 2" xfId="18" xr:uid="{F969DBD0-46E0-48B2-8353-E33C44E32069}"/>
    <cellStyle name="Currency 2 2" xfId="19" xr:uid="{FE92F0C0-3818-4BE2-98E3-E42EB5052DCD}"/>
    <cellStyle name="Currency 2 2 2" xfId="20" xr:uid="{2C83C57F-4A46-439A-8F15-388FF108B6C6}"/>
    <cellStyle name="Currency 2 2 2 2" xfId="21" xr:uid="{DDF9B812-C645-440C-A3AC-2DDE28CE4094}"/>
    <cellStyle name="Currency 2 2 2 3" xfId="22" xr:uid="{A2D1D70E-8768-46BB-8CF4-18D94899E35B}"/>
    <cellStyle name="Currency 2 3" xfId="23" xr:uid="{D8E2222E-FDB7-4338-B0C0-DD7F1097B9D6}"/>
    <cellStyle name="Currency 3" xfId="24" xr:uid="{44204BC0-0405-43C3-BDB3-D109E541D3F6}"/>
    <cellStyle name="Currency 3 2" xfId="25" xr:uid="{8821A04F-B5E1-4623-9B3E-DA2A0F447715}"/>
    <cellStyle name="Currency 3 3" xfId="26" xr:uid="{F2040D8C-ADB7-4D73-A76E-50FA49D28F43}"/>
    <cellStyle name="Currency 3 4" xfId="27" xr:uid="{093DC94B-D699-4957-B199-F6C9AE96539D}"/>
    <cellStyle name="Currency 4" xfId="28" xr:uid="{2FB81932-D01D-4A43-855C-3CD6613ECD58}"/>
    <cellStyle name="Currency 4 2" xfId="29" xr:uid="{516AAA22-00B3-461F-A754-E84D547F88B8}"/>
    <cellStyle name="Currency 4 3" xfId="30" xr:uid="{E19FA037-8D4A-4959-93D4-23CC423A202D}"/>
    <cellStyle name="Currency 5" xfId="31" xr:uid="{BEC4F9E8-D787-4E5E-B7B4-381FC15525C1}"/>
    <cellStyle name="Currency 5 2" xfId="32" xr:uid="{3A8CDBF0-57DE-4C9F-8A14-E7CB8AB175D5}"/>
    <cellStyle name="Currency 6" xfId="33" xr:uid="{55086818-4AB5-4106-BE8B-7831075447B5}"/>
    <cellStyle name="Currency 7" xfId="34" xr:uid="{AF99091A-A3EF-4E92-AD6D-51AB30D3137C}"/>
    <cellStyle name="Currency 7 2" xfId="35" xr:uid="{47BA45BD-A004-422C-BD5C-5C5C9391B3CB}"/>
    <cellStyle name="Currency 8" xfId="36" xr:uid="{162692AA-D0C9-47E2-9B95-ADEDA466001D}"/>
    <cellStyle name="Currency 8 2" xfId="37" xr:uid="{7F264F00-3278-4C28-9803-460781EDCC88}"/>
    <cellStyle name="Currency 8 3" xfId="38" xr:uid="{8456CA04-F195-4D58-8CC2-B6B05D738B9D}"/>
    <cellStyle name="Currency 8 4" xfId="39" xr:uid="{DBBEFCD1-22B3-4A64-B4B3-984328846233}"/>
    <cellStyle name="Currency 9" xfId="40" xr:uid="{EAFAC9F4-8446-4DB2-9AF1-1218FBBC9BEA}"/>
    <cellStyle name="Currency 9 2" xfId="41" xr:uid="{4E300198-7463-452B-A3CD-D6CADE45926C}"/>
    <cellStyle name="Currency 9 3" xfId="42" xr:uid="{545A0D99-92E8-45F5-B975-A8FD7F543237}"/>
    <cellStyle name="Hyperlink 2" xfId="6" xr:uid="{6CFFD761-E1C4-4FFC-9C82-FDD569F38491}"/>
    <cellStyle name="Normal" xfId="0" builtinId="0"/>
    <cellStyle name="Normal 10" xfId="43" xr:uid="{15B5FFD3-5CB5-43FA-A61A-D399F7E5F4F3}"/>
    <cellStyle name="Normal 10 2" xfId="44" xr:uid="{7EBC7EED-D5B3-428C-9A79-AC2400DF47D8}"/>
    <cellStyle name="Normal 11" xfId="45" xr:uid="{D16EF72D-C0A0-436F-BF3D-508ADCB7ED1B}"/>
    <cellStyle name="Normal 12" xfId="46" xr:uid="{4AB45079-990D-4BF0-A99D-80C886E75F12}"/>
    <cellStyle name="Normal 13" xfId="47" xr:uid="{542964E2-E3A4-4524-BCFE-4F81CF904654}"/>
    <cellStyle name="Normal 13 2" xfId="48" xr:uid="{86F1FC49-9801-47B7-ABF0-60FC3D51EEBD}"/>
    <cellStyle name="Normal 14" xfId="49" xr:uid="{DB2F2285-DBE0-49B7-9D01-578E51A15456}"/>
    <cellStyle name="Normal 15" xfId="50" xr:uid="{BA497509-C238-40C3-BA10-A2EF4184D599}"/>
    <cellStyle name="Normal 15 2" xfId="51" xr:uid="{0CC81078-DF07-4D2E-AF90-D83FD9E8D987}"/>
    <cellStyle name="Normal 16" xfId="52" xr:uid="{73B0F592-3D99-42A7-9346-93DA3E22FB8E}"/>
    <cellStyle name="Normal 17" xfId="53" xr:uid="{6E150CBC-DE69-4D02-A89F-28CA39DA391F}"/>
    <cellStyle name="Normal 18" xfId="54" xr:uid="{7DC8DDE4-9E98-4EB8-8CD9-EC86B22396C2}"/>
    <cellStyle name="Normal 19" xfId="55" xr:uid="{B482A1C3-DE27-479F-B59E-A613F519E0C4}"/>
    <cellStyle name="Normal 19 2" xfId="56" xr:uid="{AF1417FA-CDED-4D86-94E3-B7CAE5815B58}"/>
    <cellStyle name="Normal 2" xfId="3" xr:uid="{0035700C-F3A5-4A6F-B63A-5CE25669DEE2}"/>
    <cellStyle name="Normal 2 2" xfId="58" xr:uid="{E3A4CEBC-28BC-4D6E-8C3A-4814D8D3C8E2}"/>
    <cellStyle name="Normal 2 2 2" xfId="59" xr:uid="{BF3A2979-6922-4A89-8F9D-B4C38683A0F7}"/>
    <cellStyle name="Normal 2 3" xfId="60" xr:uid="{F4E5E291-546A-4895-9823-5D8836F550E4}"/>
    <cellStyle name="Normal 2 3 2" xfId="61" xr:uid="{440F51BA-82EA-4778-9A91-5F796AA85B4F}"/>
    <cellStyle name="Normal 2 3 3" xfId="62" xr:uid="{C0B1A6BC-A76C-40F3-BAB1-A04298953B05}"/>
    <cellStyle name="Normal 2 3 4" xfId="63" xr:uid="{81CD23D2-5062-4AF6-BFC5-EF1C95CA1E17}"/>
    <cellStyle name="Normal 2 4" xfId="64" xr:uid="{70ADE236-82F0-4D73-9E39-A9C1AB3B8DFD}"/>
    <cellStyle name="Normal 2 4 2" xfId="65" xr:uid="{C4BDA7B7-281B-4A2A-A4E1-283C8DB223C2}"/>
    <cellStyle name="Normal 2 5" xfId="57" xr:uid="{14617E14-936F-4F1B-94DA-2AF08EA8481D}"/>
    <cellStyle name="Normal 20" xfId="66" xr:uid="{522E13B2-308E-4CEA-9DEF-0C9AA1DA7BE6}"/>
    <cellStyle name="Normal 20 2" xfId="67" xr:uid="{6402D55B-10EF-407C-8298-5F3F986B6247}"/>
    <cellStyle name="Normal 21" xfId="68" xr:uid="{BE580E3E-0FA0-499E-B201-B6097D50BE2D}"/>
    <cellStyle name="Normal 22" xfId="69" xr:uid="{325A3258-CEC7-400B-B22C-99D6B3886645}"/>
    <cellStyle name="Normal 22 2" xfId="92" xr:uid="{AEFD2398-6425-4549-A0A6-47FE441D2776}"/>
    <cellStyle name="Normal 3" xfId="2" xr:uid="{665067A7-73F8-4B7E-BFD2-7BB3B9468366}"/>
    <cellStyle name="Normal 3 2" xfId="70" xr:uid="{CC2D96A0-C635-4789-AD2D-D95183811ED7}"/>
    <cellStyle name="Normal 3 2 2" xfId="71" xr:uid="{CF9C689E-4A71-4AF8-A66F-0E5A293DA037}"/>
    <cellStyle name="Normal 3 2 3" xfId="72" xr:uid="{4C912D64-61E9-4D5C-A1C9-E34CB4270B07}"/>
    <cellStyle name="Normal 3 3" xfId="73" xr:uid="{1284304D-859E-4488-BBBB-3EBACF4244E2}"/>
    <cellStyle name="Normal 4" xfId="74" xr:uid="{7F121499-3381-4D39-BB89-FB79718DE113}"/>
    <cellStyle name="Normal 4 2" xfId="75" xr:uid="{16BBAA23-6A1E-433F-9437-05683B1704C3}"/>
    <cellStyle name="Normal 4 3" xfId="76" xr:uid="{5CE20A27-7DF6-4FFD-9229-38A57D7C4FD0}"/>
    <cellStyle name="Normal 5" xfId="77" xr:uid="{97686755-53C9-4D29-86DF-9FCCC7DAC669}"/>
    <cellStyle name="Normal 5 2" xfId="78" xr:uid="{DEE2078B-BBDF-4D4A-B378-3FE83C694EE6}"/>
    <cellStyle name="Normal 5 3" xfId="79" xr:uid="{E7D2F96E-2E12-4CB2-936C-BB1E4D726C51}"/>
    <cellStyle name="Normal 5 4" xfId="80" xr:uid="{5942D161-7F25-4D87-9173-4AA68E4EDFF6}"/>
    <cellStyle name="Normal 6" xfId="81" xr:uid="{20AFAE98-BC46-44B1-8B28-659CE39C3A34}"/>
    <cellStyle name="Normal 6 2" xfId="82" xr:uid="{0688E59A-4842-40BC-9A89-0FED5BF982CF}"/>
    <cellStyle name="Normal 6 3" xfId="83" xr:uid="{B11CCFF4-C43E-4550-98ED-6A8E498B278A}"/>
    <cellStyle name="Normal 7" xfId="84" xr:uid="{EFCD193D-8F82-4B6B-A244-C070596EDCD8}"/>
    <cellStyle name="Normal 7 2" xfId="85" xr:uid="{4B82D1A1-FE31-45CB-9979-3041852ECEFC}"/>
    <cellStyle name="Normal 8" xfId="86" xr:uid="{2A9D02C8-878B-489E-B211-AABD9A07CF99}"/>
    <cellStyle name="Normal 8 2" xfId="87" xr:uid="{8F54A89E-2D94-4906-844A-F7956CDA6CB9}"/>
    <cellStyle name="Normal 9" xfId="88" xr:uid="{CA66243C-9167-4AB1-B7A2-5DB8D2156280}"/>
    <cellStyle name="Normal 9 2" xfId="89" xr:uid="{85798439-E737-4DA9-BA5B-49AFF55ECF5A}"/>
    <cellStyle name="Normal 9 3" xfId="90" xr:uid="{5F0C9865-04D7-406B-BF49-2DF4E553DF4B}"/>
    <cellStyle name="Percent 2" xfId="91" xr:uid="{26C88148-B3CA-42F1-92B8-004BF4D70A13}"/>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366"/>
  <sheetViews>
    <sheetView tabSelected="1" zoomScale="90" zoomScaleNormal="90" workbookViewId="0">
      <selection activeCell="K364" sqref="A1:K36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1"/>
      <c r="D2" s="121"/>
      <c r="E2" s="121"/>
      <c r="F2" s="121"/>
      <c r="G2" s="121"/>
      <c r="H2" s="121"/>
      <c r="I2" s="121"/>
      <c r="J2" s="126" t="s">
        <v>140</v>
      </c>
      <c r="K2" s="115"/>
    </row>
    <row r="3" spans="1:11">
      <c r="A3" s="114"/>
      <c r="B3" s="123" t="s">
        <v>135</v>
      </c>
      <c r="C3" s="121"/>
      <c r="D3" s="121"/>
      <c r="E3" s="121"/>
      <c r="F3" s="121"/>
      <c r="G3" s="121"/>
      <c r="H3" s="121"/>
      <c r="I3" s="121"/>
      <c r="J3" s="121"/>
      <c r="K3" s="115"/>
    </row>
    <row r="4" spans="1:11">
      <c r="A4" s="114"/>
      <c r="B4" s="123" t="s">
        <v>136</v>
      </c>
      <c r="C4" s="121"/>
      <c r="D4" s="121"/>
      <c r="E4" s="121"/>
      <c r="F4" s="121"/>
      <c r="G4" s="121"/>
      <c r="H4" s="121"/>
      <c r="I4" s="121"/>
      <c r="J4" s="121"/>
      <c r="K4" s="115"/>
    </row>
    <row r="5" spans="1:11">
      <c r="A5" s="114"/>
      <c r="B5" s="123" t="s">
        <v>137</v>
      </c>
      <c r="C5" s="121"/>
      <c r="D5" s="121"/>
      <c r="E5" s="121"/>
      <c r="F5" s="121"/>
      <c r="G5" s="121"/>
      <c r="H5" s="121"/>
      <c r="I5" s="121"/>
      <c r="J5" s="121"/>
      <c r="K5" s="115"/>
    </row>
    <row r="6" spans="1:11">
      <c r="A6" s="114"/>
      <c r="B6" s="123" t="s">
        <v>138</v>
      </c>
      <c r="C6" s="121"/>
      <c r="D6" s="121"/>
      <c r="E6" s="121"/>
      <c r="F6" s="121"/>
      <c r="G6" s="121"/>
      <c r="H6" s="121"/>
      <c r="I6" s="121"/>
      <c r="J6" s="121"/>
      <c r="K6" s="115"/>
    </row>
    <row r="7" spans="1:11">
      <c r="A7" s="114"/>
      <c r="B7" s="123" t="s">
        <v>139</v>
      </c>
      <c r="C7" s="121"/>
      <c r="D7" s="121"/>
      <c r="E7" s="121"/>
      <c r="F7" s="121"/>
      <c r="G7" s="121"/>
      <c r="H7" s="121"/>
      <c r="I7" s="121"/>
      <c r="J7" s="121"/>
      <c r="K7" s="115"/>
    </row>
    <row r="8" spans="1:11">
      <c r="A8" s="114"/>
      <c r="B8" s="121"/>
      <c r="C8" s="121"/>
      <c r="D8" s="121"/>
      <c r="E8" s="121"/>
      <c r="F8" s="121"/>
      <c r="G8" s="121"/>
      <c r="H8" s="121"/>
      <c r="I8" s="121"/>
      <c r="J8" s="121"/>
      <c r="K8" s="115"/>
    </row>
    <row r="9" spans="1:11">
      <c r="A9" s="114"/>
      <c r="B9" s="101" t="s">
        <v>0</v>
      </c>
      <c r="C9" s="102"/>
      <c r="D9" s="102"/>
      <c r="E9" s="102"/>
      <c r="F9" s="103"/>
      <c r="G9" s="98"/>
      <c r="H9" s="99" t="s">
        <v>7</v>
      </c>
      <c r="I9" s="121"/>
      <c r="J9" s="99" t="s">
        <v>195</v>
      </c>
      <c r="K9" s="115"/>
    </row>
    <row r="10" spans="1:11" ht="15" customHeight="1">
      <c r="A10" s="114"/>
      <c r="B10" s="114" t="s">
        <v>708</v>
      </c>
      <c r="C10" s="121"/>
      <c r="D10" s="121"/>
      <c r="E10" s="121"/>
      <c r="F10" s="115"/>
      <c r="G10" s="116"/>
      <c r="H10" s="116" t="s">
        <v>708</v>
      </c>
      <c r="I10" s="121"/>
      <c r="J10" s="142">
        <v>51532</v>
      </c>
      <c r="K10" s="115"/>
    </row>
    <row r="11" spans="1:11">
      <c r="A11" s="114"/>
      <c r="B11" s="114" t="s">
        <v>709</v>
      </c>
      <c r="C11" s="121"/>
      <c r="D11" s="121"/>
      <c r="E11" s="121"/>
      <c r="F11" s="115"/>
      <c r="G11" s="116"/>
      <c r="H11" s="116" t="s">
        <v>709</v>
      </c>
      <c r="I11" s="121"/>
      <c r="J11" s="143"/>
      <c r="K11" s="115"/>
    </row>
    <row r="12" spans="1:11">
      <c r="A12" s="114"/>
      <c r="B12" s="114" t="s">
        <v>1192</v>
      </c>
      <c r="C12" s="121"/>
      <c r="D12" s="121"/>
      <c r="E12" s="121"/>
      <c r="F12" s="115"/>
      <c r="G12" s="116"/>
      <c r="H12" s="116" t="s">
        <v>710</v>
      </c>
      <c r="I12" s="121"/>
      <c r="J12" s="121"/>
      <c r="K12" s="115"/>
    </row>
    <row r="13" spans="1:11">
      <c r="A13" s="114"/>
      <c r="B13" s="114" t="s">
        <v>1193</v>
      </c>
      <c r="C13" s="121"/>
      <c r="D13" s="121"/>
      <c r="E13" s="121"/>
      <c r="F13" s="115"/>
      <c r="G13" s="116"/>
      <c r="H13" s="116" t="s">
        <v>1193</v>
      </c>
      <c r="I13" s="121"/>
      <c r="J13" s="99" t="s">
        <v>11</v>
      </c>
      <c r="K13" s="115"/>
    </row>
    <row r="14" spans="1:11" ht="15" customHeight="1">
      <c r="A14" s="114"/>
      <c r="B14" s="114" t="s">
        <v>712</v>
      </c>
      <c r="C14" s="121"/>
      <c r="D14" s="121"/>
      <c r="E14" s="121"/>
      <c r="F14" s="115"/>
      <c r="G14" s="116"/>
      <c r="H14" s="116" t="s">
        <v>712</v>
      </c>
      <c r="I14" s="121"/>
      <c r="J14" s="144">
        <v>45192</v>
      </c>
      <c r="K14" s="115"/>
    </row>
    <row r="15" spans="1:11" ht="15" customHeight="1">
      <c r="A15" s="114"/>
      <c r="B15" s="6" t="s">
        <v>6</v>
      </c>
      <c r="C15" s="7"/>
      <c r="D15" s="7"/>
      <c r="E15" s="7"/>
      <c r="F15" s="8"/>
      <c r="G15" s="116"/>
      <c r="H15" s="9" t="s">
        <v>6</v>
      </c>
      <c r="I15" s="121"/>
      <c r="J15" s="145"/>
      <c r="K15" s="115"/>
    </row>
    <row r="16" spans="1:11" ht="15" customHeight="1">
      <c r="A16" s="114"/>
      <c r="B16" s="121"/>
      <c r="C16" s="121"/>
      <c r="D16" s="121"/>
      <c r="E16" s="121"/>
      <c r="F16" s="121"/>
      <c r="G16" s="121"/>
      <c r="H16" s="121"/>
      <c r="I16" s="122" t="s">
        <v>142</v>
      </c>
      <c r="J16" s="130">
        <v>40091</v>
      </c>
      <c r="K16" s="115"/>
    </row>
    <row r="17" spans="1:11">
      <c r="A17" s="114"/>
      <c r="B17" s="121" t="s">
        <v>713</v>
      </c>
      <c r="C17" s="121"/>
      <c r="D17" s="121"/>
      <c r="E17" s="121"/>
      <c r="F17" s="121"/>
      <c r="G17" s="121"/>
      <c r="H17" s="121"/>
      <c r="I17" s="122" t="s">
        <v>143</v>
      </c>
      <c r="J17" s="130" t="s">
        <v>1191</v>
      </c>
      <c r="K17" s="115"/>
    </row>
    <row r="18" spans="1:11" ht="18">
      <c r="A18" s="114"/>
      <c r="B18" s="121" t="s">
        <v>714</v>
      </c>
      <c r="C18" s="121"/>
      <c r="D18" s="121"/>
      <c r="E18" s="121"/>
      <c r="F18" s="121"/>
      <c r="G18" s="121"/>
      <c r="H18" s="121"/>
      <c r="I18" s="125" t="s">
        <v>258</v>
      </c>
      <c r="J18" s="104" t="s">
        <v>159</v>
      </c>
      <c r="K18" s="115"/>
    </row>
    <row r="19" spans="1:11">
      <c r="A19" s="114"/>
      <c r="B19" s="121"/>
      <c r="C19" s="121"/>
      <c r="D19" s="121"/>
      <c r="E19" s="121"/>
      <c r="F19" s="121"/>
      <c r="G19" s="121"/>
      <c r="H19" s="121"/>
      <c r="I19" s="121"/>
      <c r="J19" s="121"/>
      <c r="K19" s="115"/>
    </row>
    <row r="20" spans="1:11">
      <c r="A20" s="114"/>
      <c r="B20" s="100" t="s">
        <v>198</v>
      </c>
      <c r="C20" s="100" t="s">
        <v>199</v>
      </c>
      <c r="D20" s="117" t="s">
        <v>284</v>
      </c>
      <c r="E20" s="117" t="s">
        <v>200</v>
      </c>
      <c r="F20" s="146" t="s">
        <v>201</v>
      </c>
      <c r="G20" s="147"/>
      <c r="H20" s="100" t="s">
        <v>169</v>
      </c>
      <c r="I20" s="100" t="s">
        <v>202</v>
      </c>
      <c r="J20" s="100" t="s">
        <v>21</v>
      </c>
      <c r="K20" s="115"/>
    </row>
    <row r="21" spans="1:11">
      <c r="A21" s="114"/>
      <c r="B21" s="105"/>
      <c r="C21" s="105"/>
      <c r="D21" s="106"/>
      <c r="E21" s="106"/>
      <c r="F21" s="148"/>
      <c r="G21" s="149"/>
      <c r="H21" s="105" t="s">
        <v>141</v>
      </c>
      <c r="I21" s="105"/>
      <c r="J21" s="105"/>
      <c r="K21" s="115"/>
    </row>
    <row r="22" spans="1:11">
      <c r="A22" s="114"/>
      <c r="B22" s="107">
        <v>10</v>
      </c>
      <c r="C22" s="10" t="s">
        <v>715</v>
      </c>
      <c r="D22" s="118" t="s">
        <v>897</v>
      </c>
      <c r="E22" s="118" t="s">
        <v>716</v>
      </c>
      <c r="F22" s="140" t="s">
        <v>107</v>
      </c>
      <c r="G22" s="141"/>
      <c r="H22" s="11" t="s">
        <v>717</v>
      </c>
      <c r="I22" s="14">
        <v>1.54</v>
      </c>
      <c r="J22" s="109">
        <f t="shared" ref="J22:J85" si="0">I22*B22</f>
        <v>15.4</v>
      </c>
      <c r="K22" s="115"/>
    </row>
    <row r="23" spans="1:11">
      <c r="A23" s="114"/>
      <c r="B23" s="107">
        <v>8</v>
      </c>
      <c r="C23" s="10" t="s">
        <v>715</v>
      </c>
      <c r="D23" s="118" t="s">
        <v>898</v>
      </c>
      <c r="E23" s="118" t="s">
        <v>718</v>
      </c>
      <c r="F23" s="140" t="s">
        <v>107</v>
      </c>
      <c r="G23" s="141"/>
      <c r="H23" s="11" t="s">
        <v>717</v>
      </c>
      <c r="I23" s="14">
        <v>2.59</v>
      </c>
      <c r="J23" s="109">
        <f t="shared" si="0"/>
        <v>20.72</v>
      </c>
      <c r="K23" s="115"/>
    </row>
    <row r="24" spans="1:11" ht="12.95" customHeight="1">
      <c r="A24" s="114"/>
      <c r="B24" s="107">
        <v>10</v>
      </c>
      <c r="C24" s="10" t="s">
        <v>719</v>
      </c>
      <c r="D24" s="118" t="s">
        <v>899</v>
      </c>
      <c r="E24" s="118" t="s">
        <v>720</v>
      </c>
      <c r="F24" s="140"/>
      <c r="G24" s="141"/>
      <c r="H24" s="11" t="s">
        <v>721</v>
      </c>
      <c r="I24" s="14">
        <v>0.89</v>
      </c>
      <c r="J24" s="109">
        <f t="shared" si="0"/>
        <v>8.9</v>
      </c>
      <c r="K24" s="115"/>
    </row>
    <row r="25" spans="1:11" ht="12.95" customHeight="1">
      <c r="A25" s="114"/>
      <c r="B25" s="107">
        <v>8</v>
      </c>
      <c r="C25" s="10" t="s">
        <v>719</v>
      </c>
      <c r="D25" s="118" t="s">
        <v>900</v>
      </c>
      <c r="E25" s="118" t="s">
        <v>722</v>
      </c>
      <c r="F25" s="140"/>
      <c r="G25" s="141"/>
      <c r="H25" s="11" t="s">
        <v>721</v>
      </c>
      <c r="I25" s="14">
        <v>0.99</v>
      </c>
      <c r="J25" s="109">
        <f t="shared" si="0"/>
        <v>7.92</v>
      </c>
      <c r="K25" s="115"/>
    </row>
    <row r="26" spans="1:11" ht="12.95" customHeight="1">
      <c r="A26" s="114"/>
      <c r="B26" s="107">
        <v>10</v>
      </c>
      <c r="C26" s="10" t="s">
        <v>719</v>
      </c>
      <c r="D26" s="118" t="s">
        <v>901</v>
      </c>
      <c r="E26" s="118" t="s">
        <v>723</v>
      </c>
      <c r="F26" s="140"/>
      <c r="G26" s="141"/>
      <c r="H26" s="11" t="s">
        <v>721</v>
      </c>
      <c r="I26" s="14">
        <v>1.0900000000000001</v>
      </c>
      <c r="J26" s="109">
        <f t="shared" si="0"/>
        <v>10.9</v>
      </c>
      <c r="K26" s="115"/>
    </row>
    <row r="27" spans="1:11" ht="12.95" customHeight="1">
      <c r="A27" s="114"/>
      <c r="B27" s="107">
        <v>10</v>
      </c>
      <c r="C27" s="10" t="s">
        <v>719</v>
      </c>
      <c r="D27" s="118" t="s">
        <v>902</v>
      </c>
      <c r="E27" s="118" t="s">
        <v>724</v>
      </c>
      <c r="F27" s="140"/>
      <c r="G27" s="141"/>
      <c r="H27" s="11" t="s">
        <v>721</v>
      </c>
      <c r="I27" s="14">
        <v>1.24</v>
      </c>
      <c r="J27" s="109">
        <f t="shared" si="0"/>
        <v>12.4</v>
      </c>
      <c r="K27" s="115"/>
    </row>
    <row r="28" spans="1:11" ht="12.95" customHeight="1">
      <c r="A28" s="114"/>
      <c r="B28" s="107">
        <v>10</v>
      </c>
      <c r="C28" s="10" t="s">
        <v>719</v>
      </c>
      <c r="D28" s="118" t="s">
        <v>903</v>
      </c>
      <c r="E28" s="118" t="s">
        <v>725</v>
      </c>
      <c r="F28" s="140"/>
      <c r="G28" s="141"/>
      <c r="H28" s="11" t="s">
        <v>721</v>
      </c>
      <c r="I28" s="14">
        <v>1.39</v>
      </c>
      <c r="J28" s="109">
        <f t="shared" si="0"/>
        <v>13.899999999999999</v>
      </c>
      <c r="K28" s="115"/>
    </row>
    <row r="29" spans="1:11" ht="12.95" customHeight="1">
      <c r="A29" s="114"/>
      <c r="B29" s="107">
        <v>10</v>
      </c>
      <c r="C29" s="10" t="s">
        <v>719</v>
      </c>
      <c r="D29" s="118" t="s">
        <v>904</v>
      </c>
      <c r="E29" s="118" t="s">
        <v>716</v>
      </c>
      <c r="F29" s="140"/>
      <c r="G29" s="141"/>
      <c r="H29" s="11" t="s">
        <v>721</v>
      </c>
      <c r="I29" s="14">
        <v>1.54</v>
      </c>
      <c r="J29" s="109">
        <f t="shared" si="0"/>
        <v>15.4</v>
      </c>
      <c r="K29" s="115"/>
    </row>
    <row r="30" spans="1:11" ht="12.95" customHeight="1">
      <c r="A30" s="114"/>
      <c r="B30" s="107">
        <v>6</v>
      </c>
      <c r="C30" s="10" t="s">
        <v>719</v>
      </c>
      <c r="D30" s="118" t="s">
        <v>905</v>
      </c>
      <c r="E30" s="118" t="s">
        <v>726</v>
      </c>
      <c r="F30" s="140"/>
      <c r="G30" s="141"/>
      <c r="H30" s="11" t="s">
        <v>721</v>
      </c>
      <c r="I30" s="14">
        <v>1.94</v>
      </c>
      <c r="J30" s="109">
        <f t="shared" si="0"/>
        <v>11.64</v>
      </c>
      <c r="K30" s="115"/>
    </row>
    <row r="31" spans="1:11" ht="12.95" customHeight="1">
      <c r="A31" s="114"/>
      <c r="B31" s="107">
        <v>6</v>
      </c>
      <c r="C31" s="10" t="s">
        <v>719</v>
      </c>
      <c r="D31" s="118" t="s">
        <v>906</v>
      </c>
      <c r="E31" s="118" t="s">
        <v>727</v>
      </c>
      <c r="F31" s="140"/>
      <c r="G31" s="141"/>
      <c r="H31" s="11" t="s">
        <v>721</v>
      </c>
      <c r="I31" s="14">
        <v>2.14</v>
      </c>
      <c r="J31" s="109">
        <f t="shared" si="0"/>
        <v>12.84</v>
      </c>
      <c r="K31" s="115"/>
    </row>
    <row r="32" spans="1:11" ht="12.95" customHeight="1">
      <c r="A32" s="114"/>
      <c r="B32" s="107">
        <v>6</v>
      </c>
      <c r="C32" s="10" t="s">
        <v>719</v>
      </c>
      <c r="D32" s="118" t="s">
        <v>907</v>
      </c>
      <c r="E32" s="118" t="s">
        <v>728</v>
      </c>
      <c r="F32" s="140"/>
      <c r="G32" s="141"/>
      <c r="H32" s="11" t="s">
        <v>721</v>
      </c>
      <c r="I32" s="14">
        <v>2.34</v>
      </c>
      <c r="J32" s="109">
        <f t="shared" si="0"/>
        <v>14.04</v>
      </c>
      <c r="K32" s="115"/>
    </row>
    <row r="33" spans="1:11" ht="12.95" customHeight="1">
      <c r="A33" s="114"/>
      <c r="B33" s="107">
        <v>2</v>
      </c>
      <c r="C33" s="10" t="s">
        <v>719</v>
      </c>
      <c r="D33" s="118" t="s">
        <v>908</v>
      </c>
      <c r="E33" s="118" t="s">
        <v>729</v>
      </c>
      <c r="F33" s="140"/>
      <c r="G33" s="141"/>
      <c r="H33" s="11" t="s">
        <v>721</v>
      </c>
      <c r="I33" s="14">
        <v>2.4900000000000002</v>
      </c>
      <c r="J33" s="109">
        <f t="shared" si="0"/>
        <v>4.9800000000000004</v>
      </c>
      <c r="K33" s="115"/>
    </row>
    <row r="34" spans="1:11" ht="12.95" customHeight="1">
      <c r="A34" s="114"/>
      <c r="B34" s="107">
        <v>6</v>
      </c>
      <c r="C34" s="10" t="s">
        <v>719</v>
      </c>
      <c r="D34" s="118" t="s">
        <v>909</v>
      </c>
      <c r="E34" s="118" t="s">
        <v>718</v>
      </c>
      <c r="F34" s="140"/>
      <c r="G34" s="141"/>
      <c r="H34" s="11" t="s">
        <v>721</v>
      </c>
      <c r="I34" s="14">
        <v>2.59</v>
      </c>
      <c r="J34" s="109">
        <f t="shared" si="0"/>
        <v>15.54</v>
      </c>
      <c r="K34" s="115"/>
    </row>
    <row r="35" spans="1:11">
      <c r="A35" s="114"/>
      <c r="B35" s="107">
        <v>6</v>
      </c>
      <c r="C35" s="10" t="s">
        <v>730</v>
      </c>
      <c r="D35" s="118" t="s">
        <v>910</v>
      </c>
      <c r="E35" s="118" t="s">
        <v>720</v>
      </c>
      <c r="F35" s="140"/>
      <c r="G35" s="141"/>
      <c r="H35" s="11" t="s">
        <v>731</v>
      </c>
      <c r="I35" s="14">
        <v>0.89</v>
      </c>
      <c r="J35" s="109">
        <f t="shared" si="0"/>
        <v>5.34</v>
      </c>
      <c r="K35" s="115"/>
    </row>
    <row r="36" spans="1:11">
      <c r="A36" s="114"/>
      <c r="B36" s="107">
        <v>6</v>
      </c>
      <c r="C36" s="10" t="s">
        <v>730</v>
      </c>
      <c r="D36" s="118" t="s">
        <v>911</v>
      </c>
      <c r="E36" s="118" t="s">
        <v>723</v>
      </c>
      <c r="F36" s="140"/>
      <c r="G36" s="141"/>
      <c r="H36" s="11" t="s">
        <v>731</v>
      </c>
      <c r="I36" s="14">
        <v>1.0900000000000001</v>
      </c>
      <c r="J36" s="109">
        <f t="shared" si="0"/>
        <v>6.5400000000000009</v>
      </c>
      <c r="K36" s="115"/>
    </row>
    <row r="37" spans="1:11">
      <c r="A37" s="114"/>
      <c r="B37" s="107">
        <v>20</v>
      </c>
      <c r="C37" s="10" t="s">
        <v>732</v>
      </c>
      <c r="D37" s="118" t="s">
        <v>912</v>
      </c>
      <c r="E37" s="118" t="s">
        <v>720</v>
      </c>
      <c r="F37" s="140" t="s">
        <v>273</v>
      </c>
      <c r="G37" s="141"/>
      <c r="H37" s="11" t="s">
        <v>733</v>
      </c>
      <c r="I37" s="14">
        <v>0.65</v>
      </c>
      <c r="J37" s="109">
        <f t="shared" si="0"/>
        <v>13</v>
      </c>
      <c r="K37" s="115"/>
    </row>
    <row r="38" spans="1:11">
      <c r="A38" s="114"/>
      <c r="B38" s="107">
        <v>12</v>
      </c>
      <c r="C38" s="10" t="s">
        <v>732</v>
      </c>
      <c r="D38" s="118" t="s">
        <v>912</v>
      </c>
      <c r="E38" s="118" t="s">
        <v>720</v>
      </c>
      <c r="F38" s="140" t="s">
        <v>734</v>
      </c>
      <c r="G38" s="141"/>
      <c r="H38" s="11" t="s">
        <v>733</v>
      </c>
      <c r="I38" s="14">
        <v>0.65</v>
      </c>
      <c r="J38" s="109">
        <f t="shared" si="0"/>
        <v>7.8000000000000007</v>
      </c>
      <c r="K38" s="115"/>
    </row>
    <row r="39" spans="1:11">
      <c r="A39" s="114"/>
      <c r="B39" s="107">
        <v>20</v>
      </c>
      <c r="C39" s="10" t="s">
        <v>732</v>
      </c>
      <c r="D39" s="118" t="s">
        <v>913</v>
      </c>
      <c r="E39" s="118" t="s">
        <v>722</v>
      </c>
      <c r="F39" s="140" t="s">
        <v>273</v>
      </c>
      <c r="G39" s="141"/>
      <c r="H39" s="11" t="s">
        <v>733</v>
      </c>
      <c r="I39" s="14">
        <v>0.65</v>
      </c>
      <c r="J39" s="109">
        <f t="shared" si="0"/>
        <v>13</v>
      </c>
      <c r="K39" s="115"/>
    </row>
    <row r="40" spans="1:11">
      <c r="A40" s="114"/>
      <c r="B40" s="107">
        <v>30</v>
      </c>
      <c r="C40" s="10" t="s">
        <v>732</v>
      </c>
      <c r="D40" s="118" t="s">
        <v>914</v>
      </c>
      <c r="E40" s="118" t="s">
        <v>724</v>
      </c>
      <c r="F40" s="140" t="s">
        <v>273</v>
      </c>
      <c r="G40" s="141"/>
      <c r="H40" s="11" t="s">
        <v>733</v>
      </c>
      <c r="I40" s="14">
        <v>0.73</v>
      </c>
      <c r="J40" s="109">
        <f t="shared" si="0"/>
        <v>21.9</v>
      </c>
      <c r="K40" s="115"/>
    </row>
    <row r="41" spans="1:11">
      <c r="A41" s="114"/>
      <c r="B41" s="107">
        <v>30</v>
      </c>
      <c r="C41" s="10" t="s">
        <v>732</v>
      </c>
      <c r="D41" s="118" t="s">
        <v>915</v>
      </c>
      <c r="E41" s="118" t="s">
        <v>725</v>
      </c>
      <c r="F41" s="140" t="s">
        <v>273</v>
      </c>
      <c r="G41" s="141"/>
      <c r="H41" s="11" t="s">
        <v>733</v>
      </c>
      <c r="I41" s="14">
        <v>0.84</v>
      </c>
      <c r="J41" s="109">
        <f t="shared" si="0"/>
        <v>25.2</v>
      </c>
      <c r="K41" s="115"/>
    </row>
    <row r="42" spans="1:11">
      <c r="A42" s="114"/>
      <c r="B42" s="107">
        <v>20</v>
      </c>
      <c r="C42" s="10" t="s">
        <v>732</v>
      </c>
      <c r="D42" s="118" t="s">
        <v>915</v>
      </c>
      <c r="E42" s="118" t="s">
        <v>725</v>
      </c>
      <c r="F42" s="140" t="s">
        <v>110</v>
      </c>
      <c r="G42" s="141"/>
      <c r="H42" s="11" t="s">
        <v>733</v>
      </c>
      <c r="I42" s="14">
        <v>0.84</v>
      </c>
      <c r="J42" s="109">
        <f t="shared" si="0"/>
        <v>16.8</v>
      </c>
      <c r="K42" s="115"/>
    </row>
    <row r="43" spans="1:11">
      <c r="A43" s="114"/>
      <c r="B43" s="107">
        <v>10</v>
      </c>
      <c r="C43" s="10" t="s">
        <v>732</v>
      </c>
      <c r="D43" s="118" t="s">
        <v>916</v>
      </c>
      <c r="E43" s="118" t="s">
        <v>735</v>
      </c>
      <c r="F43" s="140" t="s">
        <v>273</v>
      </c>
      <c r="G43" s="141"/>
      <c r="H43" s="11" t="s">
        <v>733</v>
      </c>
      <c r="I43" s="14">
        <v>0.97</v>
      </c>
      <c r="J43" s="109">
        <f t="shared" si="0"/>
        <v>9.6999999999999993</v>
      </c>
      <c r="K43" s="115"/>
    </row>
    <row r="44" spans="1:11">
      <c r="A44" s="114"/>
      <c r="B44" s="107">
        <v>14</v>
      </c>
      <c r="C44" s="10" t="s">
        <v>732</v>
      </c>
      <c r="D44" s="118" t="s">
        <v>917</v>
      </c>
      <c r="E44" s="118" t="s">
        <v>726</v>
      </c>
      <c r="F44" s="140" t="s">
        <v>110</v>
      </c>
      <c r="G44" s="141"/>
      <c r="H44" s="11" t="s">
        <v>733</v>
      </c>
      <c r="I44" s="14">
        <v>1.08</v>
      </c>
      <c r="J44" s="109">
        <f t="shared" si="0"/>
        <v>15.120000000000001</v>
      </c>
      <c r="K44" s="115"/>
    </row>
    <row r="45" spans="1:11">
      <c r="A45" s="114"/>
      <c r="B45" s="107">
        <v>10</v>
      </c>
      <c r="C45" s="10" t="s">
        <v>732</v>
      </c>
      <c r="D45" s="118" t="s">
        <v>918</v>
      </c>
      <c r="E45" s="118" t="s">
        <v>727</v>
      </c>
      <c r="F45" s="140" t="s">
        <v>273</v>
      </c>
      <c r="G45" s="141"/>
      <c r="H45" s="11" t="s">
        <v>733</v>
      </c>
      <c r="I45" s="14">
        <v>1.19</v>
      </c>
      <c r="J45" s="109">
        <f t="shared" si="0"/>
        <v>11.899999999999999</v>
      </c>
      <c r="K45" s="115"/>
    </row>
    <row r="46" spans="1:11">
      <c r="A46" s="114"/>
      <c r="B46" s="107">
        <v>14</v>
      </c>
      <c r="C46" s="10" t="s">
        <v>732</v>
      </c>
      <c r="D46" s="118" t="s">
        <v>919</v>
      </c>
      <c r="E46" s="118" t="s">
        <v>728</v>
      </c>
      <c r="F46" s="140" t="s">
        <v>273</v>
      </c>
      <c r="G46" s="141"/>
      <c r="H46" s="11" t="s">
        <v>733</v>
      </c>
      <c r="I46" s="14">
        <v>1.39</v>
      </c>
      <c r="J46" s="109">
        <f t="shared" si="0"/>
        <v>19.459999999999997</v>
      </c>
      <c r="K46" s="115"/>
    </row>
    <row r="47" spans="1:11">
      <c r="A47" s="114"/>
      <c r="B47" s="107">
        <v>6</v>
      </c>
      <c r="C47" s="10" t="s">
        <v>732</v>
      </c>
      <c r="D47" s="118" t="s">
        <v>920</v>
      </c>
      <c r="E47" s="118" t="s">
        <v>718</v>
      </c>
      <c r="F47" s="140" t="s">
        <v>273</v>
      </c>
      <c r="G47" s="141"/>
      <c r="H47" s="11" t="s">
        <v>733</v>
      </c>
      <c r="I47" s="14">
        <v>1.59</v>
      </c>
      <c r="J47" s="109">
        <f t="shared" si="0"/>
        <v>9.5400000000000009</v>
      </c>
      <c r="K47" s="115"/>
    </row>
    <row r="48" spans="1:11" ht="24">
      <c r="A48" s="114"/>
      <c r="B48" s="107">
        <v>30</v>
      </c>
      <c r="C48" s="10" t="s">
        <v>736</v>
      </c>
      <c r="D48" s="118" t="s">
        <v>736</v>
      </c>
      <c r="E48" s="118" t="s">
        <v>27</v>
      </c>
      <c r="F48" s="140" t="s">
        <v>273</v>
      </c>
      <c r="G48" s="141"/>
      <c r="H48" s="11" t="s">
        <v>737</v>
      </c>
      <c r="I48" s="14">
        <v>0.68</v>
      </c>
      <c r="J48" s="109">
        <f t="shared" si="0"/>
        <v>20.400000000000002</v>
      </c>
      <c r="K48" s="115"/>
    </row>
    <row r="49" spans="1:11" ht="24">
      <c r="A49" s="114"/>
      <c r="B49" s="107">
        <v>30</v>
      </c>
      <c r="C49" s="10" t="s">
        <v>738</v>
      </c>
      <c r="D49" s="118" t="s">
        <v>738</v>
      </c>
      <c r="E49" s="118" t="s">
        <v>26</v>
      </c>
      <c r="F49" s="140"/>
      <c r="G49" s="141"/>
      <c r="H49" s="11" t="s">
        <v>739</v>
      </c>
      <c r="I49" s="14">
        <v>0.79</v>
      </c>
      <c r="J49" s="109">
        <f t="shared" si="0"/>
        <v>23.700000000000003</v>
      </c>
      <c r="K49" s="115"/>
    </row>
    <row r="50" spans="1:11" ht="24">
      <c r="A50" s="114"/>
      <c r="B50" s="107">
        <v>25</v>
      </c>
      <c r="C50" s="10" t="s">
        <v>738</v>
      </c>
      <c r="D50" s="118" t="s">
        <v>738</v>
      </c>
      <c r="E50" s="118" t="s">
        <v>28</v>
      </c>
      <c r="F50" s="140"/>
      <c r="G50" s="141"/>
      <c r="H50" s="11" t="s">
        <v>739</v>
      </c>
      <c r="I50" s="14">
        <v>0.79</v>
      </c>
      <c r="J50" s="109">
        <f t="shared" si="0"/>
        <v>19.75</v>
      </c>
      <c r="K50" s="115"/>
    </row>
    <row r="51" spans="1:11" ht="24">
      <c r="A51" s="114"/>
      <c r="B51" s="107">
        <v>25</v>
      </c>
      <c r="C51" s="10" t="s">
        <v>738</v>
      </c>
      <c r="D51" s="118" t="s">
        <v>738</v>
      </c>
      <c r="E51" s="118" t="s">
        <v>29</v>
      </c>
      <c r="F51" s="140"/>
      <c r="G51" s="141"/>
      <c r="H51" s="11" t="s">
        <v>739</v>
      </c>
      <c r="I51" s="14">
        <v>0.79</v>
      </c>
      <c r="J51" s="109">
        <f t="shared" si="0"/>
        <v>19.75</v>
      </c>
      <c r="K51" s="115"/>
    </row>
    <row r="52" spans="1:11" ht="24">
      <c r="A52" s="114"/>
      <c r="B52" s="107">
        <v>8</v>
      </c>
      <c r="C52" s="10" t="s">
        <v>740</v>
      </c>
      <c r="D52" s="118" t="s">
        <v>740</v>
      </c>
      <c r="E52" s="118" t="s">
        <v>48</v>
      </c>
      <c r="F52" s="140"/>
      <c r="G52" s="141"/>
      <c r="H52" s="11" t="s">
        <v>741</v>
      </c>
      <c r="I52" s="14">
        <v>4.8600000000000003</v>
      </c>
      <c r="J52" s="109">
        <f t="shared" si="0"/>
        <v>38.880000000000003</v>
      </c>
      <c r="K52" s="115"/>
    </row>
    <row r="53" spans="1:11" ht="24">
      <c r="A53" s="114"/>
      <c r="B53" s="107">
        <v>30</v>
      </c>
      <c r="C53" s="10" t="s">
        <v>742</v>
      </c>
      <c r="D53" s="118" t="s">
        <v>742</v>
      </c>
      <c r="E53" s="118" t="s">
        <v>26</v>
      </c>
      <c r="F53" s="140" t="s">
        <v>273</v>
      </c>
      <c r="G53" s="141"/>
      <c r="H53" s="11" t="s">
        <v>743</v>
      </c>
      <c r="I53" s="14">
        <v>1.49</v>
      </c>
      <c r="J53" s="109">
        <f t="shared" si="0"/>
        <v>44.7</v>
      </c>
      <c r="K53" s="115"/>
    </row>
    <row r="54" spans="1:11" ht="24">
      <c r="A54" s="114"/>
      <c r="B54" s="107">
        <v>25</v>
      </c>
      <c r="C54" s="10" t="s">
        <v>742</v>
      </c>
      <c r="D54" s="118" t="s">
        <v>742</v>
      </c>
      <c r="E54" s="118" t="s">
        <v>28</v>
      </c>
      <c r="F54" s="140" t="s">
        <v>273</v>
      </c>
      <c r="G54" s="141"/>
      <c r="H54" s="11" t="s">
        <v>743</v>
      </c>
      <c r="I54" s="14">
        <v>1.49</v>
      </c>
      <c r="J54" s="109">
        <f t="shared" si="0"/>
        <v>37.25</v>
      </c>
      <c r="K54" s="115"/>
    </row>
    <row r="55" spans="1:11" ht="24">
      <c r="A55" s="114"/>
      <c r="B55" s="107">
        <v>25</v>
      </c>
      <c r="C55" s="10" t="s">
        <v>742</v>
      </c>
      <c r="D55" s="118" t="s">
        <v>742</v>
      </c>
      <c r="E55" s="118" t="s">
        <v>29</v>
      </c>
      <c r="F55" s="140" t="s">
        <v>273</v>
      </c>
      <c r="G55" s="141"/>
      <c r="H55" s="11" t="s">
        <v>743</v>
      </c>
      <c r="I55" s="14">
        <v>1.49</v>
      </c>
      <c r="J55" s="109">
        <f t="shared" si="0"/>
        <v>37.25</v>
      </c>
      <c r="K55" s="115"/>
    </row>
    <row r="56" spans="1:11" ht="24">
      <c r="A56" s="114"/>
      <c r="B56" s="107">
        <v>30</v>
      </c>
      <c r="C56" s="10" t="s">
        <v>744</v>
      </c>
      <c r="D56" s="118" t="s">
        <v>744</v>
      </c>
      <c r="E56" s="118" t="s">
        <v>26</v>
      </c>
      <c r="F56" s="140" t="s">
        <v>273</v>
      </c>
      <c r="G56" s="141"/>
      <c r="H56" s="11" t="s">
        <v>745</v>
      </c>
      <c r="I56" s="14">
        <v>0.99</v>
      </c>
      <c r="J56" s="109">
        <f t="shared" si="0"/>
        <v>29.7</v>
      </c>
      <c r="K56" s="115"/>
    </row>
    <row r="57" spans="1:11" ht="24">
      <c r="A57" s="114"/>
      <c r="B57" s="107">
        <v>12</v>
      </c>
      <c r="C57" s="10" t="s">
        <v>746</v>
      </c>
      <c r="D57" s="118" t="s">
        <v>746</v>
      </c>
      <c r="E57" s="118" t="s">
        <v>29</v>
      </c>
      <c r="F57" s="140"/>
      <c r="G57" s="141"/>
      <c r="H57" s="11" t="s">
        <v>747</v>
      </c>
      <c r="I57" s="14">
        <v>3.45</v>
      </c>
      <c r="J57" s="109">
        <f t="shared" si="0"/>
        <v>41.400000000000006</v>
      </c>
      <c r="K57" s="115"/>
    </row>
    <row r="58" spans="1:11" ht="24">
      <c r="A58" s="114"/>
      <c r="B58" s="107">
        <v>15</v>
      </c>
      <c r="C58" s="10" t="s">
        <v>748</v>
      </c>
      <c r="D58" s="118" t="s">
        <v>748</v>
      </c>
      <c r="E58" s="118" t="s">
        <v>29</v>
      </c>
      <c r="F58" s="140" t="s">
        <v>273</v>
      </c>
      <c r="G58" s="141"/>
      <c r="H58" s="11" t="s">
        <v>749</v>
      </c>
      <c r="I58" s="14">
        <v>1.69</v>
      </c>
      <c r="J58" s="109">
        <f t="shared" si="0"/>
        <v>25.349999999999998</v>
      </c>
      <c r="K58" s="115"/>
    </row>
    <row r="59" spans="1:11" ht="24">
      <c r="A59" s="114"/>
      <c r="B59" s="107">
        <v>17</v>
      </c>
      <c r="C59" s="10" t="s">
        <v>750</v>
      </c>
      <c r="D59" s="118" t="s">
        <v>750</v>
      </c>
      <c r="E59" s="118" t="s">
        <v>27</v>
      </c>
      <c r="F59" s="140"/>
      <c r="G59" s="141"/>
      <c r="H59" s="11" t="s">
        <v>751</v>
      </c>
      <c r="I59" s="14">
        <v>0.64</v>
      </c>
      <c r="J59" s="109">
        <f t="shared" si="0"/>
        <v>10.88</v>
      </c>
      <c r="K59" s="115"/>
    </row>
    <row r="60" spans="1:11">
      <c r="A60" s="114"/>
      <c r="B60" s="107">
        <v>4</v>
      </c>
      <c r="C60" s="10" t="s">
        <v>752</v>
      </c>
      <c r="D60" s="118" t="s">
        <v>921</v>
      </c>
      <c r="E60" s="118" t="s">
        <v>716</v>
      </c>
      <c r="F60" s="140"/>
      <c r="G60" s="141"/>
      <c r="H60" s="11" t="s">
        <v>753</v>
      </c>
      <c r="I60" s="14">
        <v>2.54</v>
      </c>
      <c r="J60" s="109">
        <f t="shared" si="0"/>
        <v>10.16</v>
      </c>
      <c r="K60" s="115"/>
    </row>
    <row r="61" spans="1:11">
      <c r="A61" s="114"/>
      <c r="B61" s="107">
        <v>4</v>
      </c>
      <c r="C61" s="10" t="s">
        <v>752</v>
      </c>
      <c r="D61" s="118" t="s">
        <v>922</v>
      </c>
      <c r="E61" s="118" t="s">
        <v>727</v>
      </c>
      <c r="F61" s="140"/>
      <c r="G61" s="141"/>
      <c r="H61" s="11" t="s">
        <v>753</v>
      </c>
      <c r="I61" s="14">
        <v>3.94</v>
      </c>
      <c r="J61" s="109">
        <f t="shared" si="0"/>
        <v>15.76</v>
      </c>
      <c r="K61" s="115"/>
    </row>
    <row r="62" spans="1:11">
      <c r="A62" s="114"/>
      <c r="B62" s="107">
        <v>4</v>
      </c>
      <c r="C62" s="10" t="s">
        <v>752</v>
      </c>
      <c r="D62" s="118" t="s">
        <v>923</v>
      </c>
      <c r="E62" s="118" t="s">
        <v>728</v>
      </c>
      <c r="F62" s="140"/>
      <c r="G62" s="141"/>
      <c r="H62" s="11" t="s">
        <v>753</v>
      </c>
      <c r="I62" s="14">
        <v>4.4400000000000004</v>
      </c>
      <c r="J62" s="109">
        <f t="shared" si="0"/>
        <v>17.760000000000002</v>
      </c>
      <c r="K62" s="115"/>
    </row>
    <row r="63" spans="1:11">
      <c r="A63" s="114"/>
      <c r="B63" s="107">
        <v>8</v>
      </c>
      <c r="C63" s="10" t="s">
        <v>754</v>
      </c>
      <c r="D63" s="118" t="s">
        <v>924</v>
      </c>
      <c r="E63" s="118" t="s">
        <v>727</v>
      </c>
      <c r="F63" s="140"/>
      <c r="G63" s="141"/>
      <c r="H63" s="11" t="s">
        <v>755</v>
      </c>
      <c r="I63" s="14">
        <v>3.99</v>
      </c>
      <c r="J63" s="109">
        <f t="shared" si="0"/>
        <v>31.92</v>
      </c>
      <c r="K63" s="115"/>
    </row>
    <row r="64" spans="1:11">
      <c r="A64" s="114"/>
      <c r="B64" s="107">
        <v>8</v>
      </c>
      <c r="C64" s="10" t="s">
        <v>754</v>
      </c>
      <c r="D64" s="118" t="s">
        <v>925</v>
      </c>
      <c r="E64" s="118" t="s">
        <v>728</v>
      </c>
      <c r="F64" s="140"/>
      <c r="G64" s="141"/>
      <c r="H64" s="11" t="s">
        <v>755</v>
      </c>
      <c r="I64" s="14">
        <v>4.49</v>
      </c>
      <c r="J64" s="109">
        <f t="shared" si="0"/>
        <v>35.92</v>
      </c>
      <c r="K64" s="115"/>
    </row>
    <row r="65" spans="1:11">
      <c r="A65" s="114"/>
      <c r="B65" s="107">
        <v>10</v>
      </c>
      <c r="C65" s="10" t="s">
        <v>756</v>
      </c>
      <c r="D65" s="118" t="s">
        <v>926</v>
      </c>
      <c r="E65" s="118" t="s">
        <v>725</v>
      </c>
      <c r="F65" s="140"/>
      <c r="G65" s="141"/>
      <c r="H65" s="11" t="s">
        <v>757</v>
      </c>
      <c r="I65" s="14">
        <v>2.14</v>
      </c>
      <c r="J65" s="109">
        <f t="shared" si="0"/>
        <v>21.400000000000002</v>
      </c>
      <c r="K65" s="115"/>
    </row>
    <row r="66" spans="1:11">
      <c r="A66" s="114"/>
      <c r="B66" s="107">
        <v>6</v>
      </c>
      <c r="C66" s="10" t="s">
        <v>756</v>
      </c>
      <c r="D66" s="118" t="s">
        <v>927</v>
      </c>
      <c r="E66" s="118" t="s">
        <v>726</v>
      </c>
      <c r="F66" s="140"/>
      <c r="G66" s="141"/>
      <c r="H66" s="11" t="s">
        <v>757</v>
      </c>
      <c r="I66" s="14">
        <v>3.44</v>
      </c>
      <c r="J66" s="109">
        <f t="shared" si="0"/>
        <v>20.64</v>
      </c>
      <c r="K66" s="115"/>
    </row>
    <row r="67" spans="1:11">
      <c r="A67" s="114"/>
      <c r="B67" s="107">
        <v>14</v>
      </c>
      <c r="C67" s="10" t="s">
        <v>756</v>
      </c>
      <c r="D67" s="118" t="s">
        <v>928</v>
      </c>
      <c r="E67" s="118" t="s">
        <v>727</v>
      </c>
      <c r="F67" s="140"/>
      <c r="G67" s="141"/>
      <c r="H67" s="11" t="s">
        <v>757</v>
      </c>
      <c r="I67" s="14">
        <v>3.94</v>
      </c>
      <c r="J67" s="109">
        <f t="shared" si="0"/>
        <v>55.16</v>
      </c>
      <c r="K67" s="115"/>
    </row>
    <row r="68" spans="1:11">
      <c r="A68" s="114"/>
      <c r="B68" s="107">
        <v>14</v>
      </c>
      <c r="C68" s="10" t="s">
        <v>756</v>
      </c>
      <c r="D68" s="118" t="s">
        <v>929</v>
      </c>
      <c r="E68" s="118" t="s">
        <v>728</v>
      </c>
      <c r="F68" s="140"/>
      <c r="G68" s="141"/>
      <c r="H68" s="11" t="s">
        <v>757</v>
      </c>
      <c r="I68" s="14">
        <v>4.4400000000000004</v>
      </c>
      <c r="J68" s="109">
        <f t="shared" si="0"/>
        <v>62.160000000000004</v>
      </c>
      <c r="K68" s="115"/>
    </row>
    <row r="69" spans="1:11">
      <c r="A69" s="114"/>
      <c r="B69" s="107">
        <v>6</v>
      </c>
      <c r="C69" s="10" t="s">
        <v>758</v>
      </c>
      <c r="D69" s="118" t="s">
        <v>930</v>
      </c>
      <c r="E69" s="118" t="s">
        <v>724</v>
      </c>
      <c r="F69" s="140"/>
      <c r="G69" s="141"/>
      <c r="H69" s="11" t="s">
        <v>759</v>
      </c>
      <c r="I69" s="14">
        <v>1.79</v>
      </c>
      <c r="J69" s="109">
        <f t="shared" si="0"/>
        <v>10.74</v>
      </c>
      <c r="K69" s="115"/>
    </row>
    <row r="70" spans="1:11">
      <c r="A70" s="114"/>
      <c r="B70" s="107">
        <v>14</v>
      </c>
      <c r="C70" s="10" t="s">
        <v>760</v>
      </c>
      <c r="D70" s="118" t="s">
        <v>931</v>
      </c>
      <c r="E70" s="118" t="s">
        <v>723</v>
      </c>
      <c r="F70" s="140"/>
      <c r="G70" s="141"/>
      <c r="H70" s="11" t="s">
        <v>761</v>
      </c>
      <c r="I70" s="14">
        <v>1.39</v>
      </c>
      <c r="J70" s="109">
        <f t="shared" si="0"/>
        <v>19.459999999999997</v>
      </c>
      <c r="K70" s="115"/>
    </row>
    <row r="71" spans="1:11">
      <c r="A71" s="114"/>
      <c r="B71" s="107">
        <v>14</v>
      </c>
      <c r="C71" s="10" t="s">
        <v>760</v>
      </c>
      <c r="D71" s="118" t="s">
        <v>932</v>
      </c>
      <c r="E71" s="118" t="s">
        <v>724</v>
      </c>
      <c r="F71" s="140"/>
      <c r="G71" s="141"/>
      <c r="H71" s="11" t="s">
        <v>761</v>
      </c>
      <c r="I71" s="14">
        <v>1.59</v>
      </c>
      <c r="J71" s="109">
        <f t="shared" si="0"/>
        <v>22.26</v>
      </c>
      <c r="K71" s="115"/>
    </row>
    <row r="72" spans="1:11">
      <c r="A72" s="114"/>
      <c r="B72" s="107">
        <v>14</v>
      </c>
      <c r="C72" s="10" t="s">
        <v>760</v>
      </c>
      <c r="D72" s="118" t="s">
        <v>933</v>
      </c>
      <c r="E72" s="118" t="s">
        <v>725</v>
      </c>
      <c r="F72" s="140"/>
      <c r="G72" s="141"/>
      <c r="H72" s="11" t="s">
        <v>761</v>
      </c>
      <c r="I72" s="14">
        <v>1.79</v>
      </c>
      <c r="J72" s="109">
        <f t="shared" si="0"/>
        <v>25.060000000000002</v>
      </c>
      <c r="K72" s="115"/>
    </row>
    <row r="73" spans="1:11">
      <c r="A73" s="114"/>
      <c r="B73" s="107">
        <v>14</v>
      </c>
      <c r="C73" s="10" t="s">
        <v>760</v>
      </c>
      <c r="D73" s="118" t="s">
        <v>934</v>
      </c>
      <c r="E73" s="118" t="s">
        <v>716</v>
      </c>
      <c r="F73" s="140"/>
      <c r="G73" s="141"/>
      <c r="H73" s="11" t="s">
        <v>761</v>
      </c>
      <c r="I73" s="14">
        <v>1.89</v>
      </c>
      <c r="J73" s="109">
        <f t="shared" si="0"/>
        <v>26.459999999999997</v>
      </c>
      <c r="K73" s="115"/>
    </row>
    <row r="74" spans="1:11">
      <c r="A74" s="114"/>
      <c r="B74" s="107">
        <v>14</v>
      </c>
      <c r="C74" s="10" t="s">
        <v>760</v>
      </c>
      <c r="D74" s="118" t="s">
        <v>935</v>
      </c>
      <c r="E74" s="118" t="s">
        <v>735</v>
      </c>
      <c r="F74" s="140"/>
      <c r="G74" s="141"/>
      <c r="H74" s="11" t="s">
        <v>761</v>
      </c>
      <c r="I74" s="14">
        <v>2.09</v>
      </c>
      <c r="J74" s="109">
        <f t="shared" si="0"/>
        <v>29.259999999999998</v>
      </c>
      <c r="K74" s="115"/>
    </row>
    <row r="75" spans="1:11">
      <c r="A75" s="114"/>
      <c r="B75" s="107">
        <v>14</v>
      </c>
      <c r="C75" s="10" t="s">
        <v>760</v>
      </c>
      <c r="D75" s="118" t="s">
        <v>936</v>
      </c>
      <c r="E75" s="118" t="s">
        <v>726</v>
      </c>
      <c r="F75" s="140"/>
      <c r="G75" s="141"/>
      <c r="H75" s="11" t="s">
        <v>761</v>
      </c>
      <c r="I75" s="14">
        <v>2.59</v>
      </c>
      <c r="J75" s="109">
        <f t="shared" si="0"/>
        <v>36.26</v>
      </c>
      <c r="K75" s="115"/>
    </row>
    <row r="76" spans="1:11">
      <c r="A76" s="114"/>
      <c r="B76" s="107">
        <v>10</v>
      </c>
      <c r="C76" s="10" t="s">
        <v>762</v>
      </c>
      <c r="D76" s="118" t="s">
        <v>937</v>
      </c>
      <c r="E76" s="118" t="s">
        <v>724</v>
      </c>
      <c r="F76" s="140"/>
      <c r="G76" s="141"/>
      <c r="H76" s="11" t="s">
        <v>763</v>
      </c>
      <c r="I76" s="14">
        <v>1.29</v>
      </c>
      <c r="J76" s="109">
        <f t="shared" si="0"/>
        <v>12.9</v>
      </c>
      <c r="K76" s="115"/>
    </row>
    <row r="77" spans="1:11">
      <c r="A77" s="114"/>
      <c r="B77" s="107">
        <v>10</v>
      </c>
      <c r="C77" s="10" t="s">
        <v>762</v>
      </c>
      <c r="D77" s="118" t="s">
        <v>938</v>
      </c>
      <c r="E77" s="118" t="s">
        <v>725</v>
      </c>
      <c r="F77" s="140"/>
      <c r="G77" s="141"/>
      <c r="H77" s="11" t="s">
        <v>763</v>
      </c>
      <c r="I77" s="14">
        <v>1.39</v>
      </c>
      <c r="J77" s="109">
        <f t="shared" si="0"/>
        <v>13.899999999999999</v>
      </c>
      <c r="K77" s="115"/>
    </row>
    <row r="78" spans="1:11">
      <c r="A78" s="114"/>
      <c r="B78" s="107">
        <v>8</v>
      </c>
      <c r="C78" s="10" t="s">
        <v>762</v>
      </c>
      <c r="D78" s="118" t="s">
        <v>939</v>
      </c>
      <c r="E78" s="118" t="s">
        <v>735</v>
      </c>
      <c r="F78" s="140"/>
      <c r="G78" s="141"/>
      <c r="H78" s="11" t="s">
        <v>763</v>
      </c>
      <c r="I78" s="14">
        <v>1.59</v>
      </c>
      <c r="J78" s="109">
        <f t="shared" si="0"/>
        <v>12.72</v>
      </c>
      <c r="K78" s="115"/>
    </row>
    <row r="79" spans="1:11">
      <c r="A79" s="114"/>
      <c r="B79" s="107">
        <v>8</v>
      </c>
      <c r="C79" s="10" t="s">
        <v>762</v>
      </c>
      <c r="D79" s="118" t="s">
        <v>940</v>
      </c>
      <c r="E79" s="118" t="s">
        <v>726</v>
      </c>
      <c r="F79" s="140"/>
      <c r="G79" s="141"/>
      <c r="H79" s="11" t="s">
        <v>763</v>
      </c>
      <c r="I79" s="14">
        <v>1.69</v>
      </c>
      <c r="J79" s="109">
        <f t="shared" si="0"/>
        <v>13.52</v>
      </c>
      <c r="K79" s="115"/>
    </row>
    <row r="80" spans="1:11" ht="24">
      <c r="A80" s="114"/>
      <c r="B80" s="107">
        <v>8</v>
      </c>
      <c r="C80" s="10" t="s">
        <v>764</v>
      </c>
      <c r="D80" s="118" t="s">
        <v>941</v>
      </c>
      <c r="E80" s="118" t="s">
        <v>765</v>
      </c>
      <c r="F80" s="140"/>
      <c r="G80" s="141"/>
      <c r="H80" s="11" t="s">
        <v>766</v>
      </c>
      <c r="I80" s="14">
        <v>3.89</v>
      </c>
      <c r="J80" s="109">
        <f t="shared" si="0"/>
        <v>31.12</v>
      </c>
      <c r="K80" s="115"/>
    </row>
    <row r="81" spans="1:11">
      <c r="A81" s="114"/>
      <c r="B81" s="107">
        <v>6</v>
      </c>
      <c r="C81" s="10" t="s">
        <v>767</v>
      </c>
      <c r="D81" s="118" t="s">
        <v>942</v>
      </c>
      <c r="E81" s="118" t="s">
        <v>768</v>
      </c>
      <c r="F81" s="140"/>
      <c r="G81" s="141"/>
      <c r="H81" s="11" t="s">
        <v>769</v>
      </c>
      <c r="I81" s="14">
        <v>0.89</v>
      </c>
      <c r="J81" s="109">
        <f t="shared" si="0"/>
        <v>5.34</v>
      </c>
      <c r="K81" s="115"/>
    </row>
    <row r="82" spans="1:11">
      <c r="A82" s="114"/>
      <c r="B82" s="107">
        <v>10</v>
      </c>
      <c r="C82" s="10" t="s">
        <v>767</v>
      </c>
      <c r="D82" s="118" t="s">
        <v>943</v>
      </c>
      <c r="E82" s="118" t="s">
        <v>720</v>
      </c>
      <c r="F82" s="140"/>
      <c r="G82" s="141"/>
      <c r="H82" s="11" t="s">
        <v>769</v>
      </c>
      <c r="I82" s="14">
        <v>0.94</v>
      </c>
      <c r="J82" s="109">
        <f t="shared" si="0"/>
        <v>9.3999999999999986</v>
      </c>
      <c r="K82" s="115"/>
    </row>
    <row r="83" spans="1:11">
      <c r="A83" s="114"/>
      <c r="B83" s="107">
        <v>6</v>
      </c>
      <c r="C83" s="10" t="s">
        <v>767</v>
      </c>
      <c r="D83" s="118" t="s">
        <v>944</v>
      </c>
      <c r="E83" s="118" t="s">
        <v>722</v>
      </c>
      <c r="F83" s="140"/>
      <c r="G83" s="141"/>
      <c r="H83" s="11" t="s">
        <v>769</v>
      </c>
      <c r="I83" s="14">
        <v>0.99</v>
      </c>
      <c r="J83" s="109">
        <f t="shared" si="0"/>
        <v>5.9399999999999995</v>
      </c>
      <c r="K83" s="115"/>
    </row>
    <row r="84" spans="1:11">
      <c r="A84" s="114"/>
      <c r="B84" s="107">
        <v>10</v>
      </c>
      <c r="C84" s="10" t="s">
        <v>767</v>
      </c>
      <c r="D84" s="118" t="s">
        <v>945</v>
      </c>
      <c r="E84" s="118" t="s">
        <v>724</v>
      </c>
      <c r="F84" s="140"/>
      <c r="G84" s="141"/>
      <c r="H84" s="11" t="s">
        <v>769</v>
      </c>
      <c r="I84" s="14">
        <v>1.0900000000000001</v>
      </c>
      <c r="J84" s="109">
        <f t="shared" si="0"/>
        <v>10.9</v>
      </c>
      <c r="K84" s="115"/>
    </row>
    <row r="85" spans="1:11">
      <c r="A85" s="114"/>
      <c r="B85" s="107">
        <v>10</v>
      </c>
      <c r="C85" s="10" t="s">
        <v>767</v>
      </c>
      <c r="D85" s="118" t="s">
        <v>946</v>
      </c>
      <c r="E85" s="118" t="s">
        <v>725</v>
      </c>
      <c r="F85" s="140"/>
      <c r="G85" s="141"/>
      <c r="H85" s="11" t="s">
        <v>769</v>
      </c>
      <c r="I85" s="14">
        <v>1.19</v>
      </c>
      <c r="J85" s="109">
        <f t="shared" si="0"/>
        <v>11.899999999999999</v>
      </c>
      <c r="K85" s="115"/>
    </row>
    <row r="86" spans="1:11">
      <c r="A86" s="114"/>
      <c r="B86" s="107">
        <v>8</v>
      </c>
      <c r="C86" s="10" t="s">
        <v>767</v>
      </c>
      <c r="D86" s="118" t="s">
        <v>947</v>
      </c>
      <c r="E86" s="118" t="s">
        <v>716</v>
      </c>
      <c r="F86" s="140"/>
      <c r="G86" s="141"/>
      <c r="H86" s="11" t="s">
        <v>769</v>
      </c>
      <c r="I86" s="14">
        <v>1.29</v>
      </c>
      <c r="J86" s="109">
        <f t="shared" ref="J86:J149" si="1">I86*B86</f>
        <v>10.32</v>
      </c>
      <c r="K86" s="115"/>
    </row>
    <row r="87" spans="1:11">
      <c r="A87" s="114"/>
      <c r="B87" s="107">
        <v>8</v>
      </c>
      <c r="C87" s="10" t="s">
        <v>767</v>
      </c>
      <c r="D87" s="118" t="s">
        <v>948</v>
      </c>
      <c r="E87" s="118" t="s">
        <v>735</v>
      </c>
      <c r="F87" s="140"/>
      <c r="G87" s="141"/>
      <c r="H87" s="11" t="s">
        <v>769</v>
      </c>
      <c r="I87" s="14">
        <v>1.39</v>
      </c>
      <c r="J87" s="109">
        <f t="shared" si="1"/>
        <v>11.12</v>
      </c>
      <c r="K87" s="115"/>
    </row>
    <row r="88" spans="1:11">
      <c r="A88" s="114"/>
      <c r="B88" s="107">
        <v>10</v>
      </c>
      <c r="C88" s="10" t="s">
        <v>770</v>
      </c>
      <c r="D88" s="118" t="s">
        <v>949</v>
      </c>
      <c r="E88" s="118" t="s">
        <v>720</v>
      </c>
      <c r="F88" s="140"/>
      <c r="G88" s="141"/>
      <c r="H88" s="11" t="s">
        <v>771</v>
      </c>
      <c r="I88" s="14">
        <v>0.94</v>
      </c>
      <c r="J88" s="109">
        <f t="shared" si="1"/>
        <v>9.3999999999999986</v>
      </c>
      <c r="K88" s="115"/>
    </row>
    <row r="89" spans="1:11">
      <c r="A89" s="114"/>
      <c r="B89" s="107">
        <v>10</v>
      </c>
      <c r="C89" s="10" t="s">
        <v>770</v>
      </c>
      <c r="D89" s="118" t="s">
        <v>950</v>
      </c>
      <c r="E89" s="118" t="s">
        <v>725</v>
      </c>
      <c r="F89" s="140"/>
      <c r="G89" s="141"/>
      <c r="H89" s="11" t="s">
        <v>771</v>
      </c>
      <c r="I89" s="14">
        <v>1.19</v>
      </c>
      <c r="J89" s="109">
        <f t="shared" si="1"/>
        <v>11.899999999999999</v>
      </c>
      <c r="K89" s="115"/>
    </row>
    <row r="90" spans="1:11">
      <c r="A90" s="114"/>
      <c r="B90" s="107">
        <v>8</v>
      </c>
      <c r="C90" s="10" t="s">
        <v>770</v>
      </c>
      <c r="D90" s="118" t="s">
        <v>951</v>
      </c>
      <c r="E90" s="118" t="s">
        <v>726</v>
      </c>
      <c r="F90" s="140"/>
      <c r="G90" s="141"/>
      <c r="H90" s="11" t="s">
        <v>771</v>
      </c>
      <c r="I90" s="14">
        <v>1.49</v>
      </c>
      <c r="J90" s="109">
        <f t="shared" si="1"/>
        <v>11.92</v>
      </c>
      <c r="K90" s="115"/>
    </row>
    <row r="91" spans="1:11">
      <c r="A91" s="114"/>
      <c r="B91" s="107">
        <v>6</v>
      </c>
      <c r="C91" s="10" t="s">
        <v>772</v>
      </c>
      <c r="D91" s="118" t="s">
        <v>952</v>
      </c>
      <c r="E91" s="118" t="s">
        <v>773</v>
      </c>
      <c r="F91" s="140"/>
      <c r="G91" s="141"/>
      <c r="H91" s="11" t="s">
        <v>774</v>
      </c>
      <c r="I91" s="14">
        <v>2.29</v>
      </c>
      <c r="J91" s="109">
        <f t="shared" si="1"/>
        <v>13.74</v>
      </c>
      <c r="K91" s="115"/>
    </row>
    <row r="92" spans="1:11">
      <c r="A92" s="114"/>
      <c r="B92" s="107">
        <v>10</v>
      </c>
      <c r="C92" s="10" t="s">
        <v>772</v>
      </c>
      <c r="D92" s="118" t="s">
        <v>953</v>
      </c>
      <c r="E92" s="118" t="s">
        <v>765</v>
      </c>
      <c r="F92" s="140"/>
      <c r="G92" s="141"/>
      <c r="H92" s="11" t="s">
        <v>774</v>
      </c>
      <c r="I92" s="14">
        <v>2.54</v>
      </c>
      <c r="J92" s="109">
        <f t="shared" si="1"/>
        <v>25.4</v>
      </c>
      <c r="K92" s="115"/>
    </row>
    <row r="93" spans="1:11">
      <c r="A93" s="114"/>
      <c r="B93" s="107">
        <v>10</v>
      </c>
      <c r="C93" s="10" t="s">
        <v>772</v>
      </c>
      <c r="D93" s="118" t="s">
        <v>954</v>
      </c>
      <c r="E93" s="118" t="s">
        <v>775</v>
      </c>
      <c r="F93" s="140"/>
      <c r="G93" s="141"/>
      <c r="H93" s="11" t="s">
        <v>774</v>
      </c>
      <c r="I93" s="14">
        <v>4.1399999999999997</v>
      </c>
      <c r="J93" s="109">
        <f t="shared" si="1"/>
        <v>41.4</v>
      </c>
      <c r="K93" s="115"/>
    </row>
    <row r="94" spans="1:11">
      <c r="A94" s="114"/>
      <c r="B94" s="107">
        <v>8</v>
      </c>
      <c r="C94" s="10" t="s">
        <v>776</v>
      </c>
      <c r="D94" s="118" t="s">
        <v>955</v>
      </c>
      <c r="E94" s="118" t="s">
        <v>773</v>
      </c>
      <c r="F94" s="140"/>
      <c r="G94" s="141"/>
      <c r="H94" s="11" t="s">
        <v>777</v>
      </c>
      <c r="I94" s="14">
        <v>3.09</v>
      </c>
      <c r="J94" s="109">
        <f t="shared" si="1"/>
        <v>24.72</v>
      </c>
      <c r="K94" s="115"/>
    </row>
    <row r="95" spans="1:11">
      <c r="A95" s="114"/>
      <c r="B95" s="107">
        <v>10</v>
      </c>
      <c r="C95" s="10" t="s">
        <v>776</v>
      </c>
      <c r="D95" s="118" t="s">
        <v>956</v>
      </c>
      <c r="E95" s="118" t="s">
        <v>765</v>
      </c>
      <c r="F95" s="140"/>
      <c r="G95" s="141"/>
      <c r="H95" s="11" t="s">
        <v>777</v>
      </c>
      <c r="I95" s="14">
        <v>3.39</v>
      </c>
      <c r="J95" s="109">
        <f t="shared" si="1"/>
        <v>33.9</v>
      </c>
      <c r="K95" s="115"/>
    </row>
    <row r="96" spans="1:11">
      <c r="A96" s="114"/>
      <c r="B96" s="107">
        <v>8</v>
      </c>
      <c r="C96" s="10" t="s">
        <v>776</v>
      </c>
      <c r="D96" s="118" t="s">
        <v>957</v>
      </c>
      <c r="E96" s="118" t="s">
        <v>778</v>
      </c>
      <c r="F96" s="140"/>
      <c r="G96" s="141"/>
      <c r="H96" s="11" t="s">
        <v>777</v>
      </c>
      <c r="I96" s="14">
        <v>3.89</v>
      </c>
      <c r="J96" s="109">
        <f t="shared" si="1"/>
        <v>31.12</v>
      </c>
      <c r="K96" s="115"/>
    </row>
    <row r="97" spans="1:11">
      <c r="A97" s="114"/>
      <c r="B97" s="107">
        <v>6</v>
      </c>
      <c r="C97" s="10" t="s">
        <v>776</v>
      </c>
      <c r="D97" s="118" t="s">
        <v>958</v>
      </c>
      <c r="E97" s="118" t="s">
        <v>779</v>
      </c>
      <c r="F97" s="140"/>
      <c r="G97" s="141"/>
      <c r="H97" s="11" t="s">
        <v>777</v>
      </c>
      <c r="I97" s="14">
        <v>4.1399999999999997</v>
      </c>
      <c r="J97" s="109">
        <f t="shared" si="1"/>
        <v>24.839999999999996</v>
      </c>
      <c r="K97" s="115"/>
    </row>
    <row r="98" spans="1:11">
      <c r="A98" s="114"/>
      <c r="B98" s="107">
        <v>10</v>
      </c>
      <c r="C98" s="10" t="s">
        <v>776</v>
      </c>
      <c r="D98" s="118" t="s">
        <v>959</v>
      </c>
      <c r="E98" s="118" t="s">
        <v>780</v>
      </c>
      <c r="F98" s="140"/>
      <c r="G98" s="141"/>
      <c r="H98" s="11" t="s">
        <v>777</v>
      </c>
      <c r="I98" s="14">
        <v>4.3899999999999997</v>
      </c>
      <c r="J98" s="109">
        <f t="shared" si="1"/>
        <v>43.9</v>
      </c>
      <c r="K98" s="115"/>
    </row>
    <row r="99" spans="1:11">
      <c r="A99" s="114"/>
      <c r="B99" s="107">
        <v>14</v>
      </c>
      <c r="C99" s="10" t="s">
        <v>776</v>
      </c>
      <c r="D99" s="118" t="s">
        <v>960</v>
      </c>
      <c r="E99" s="118" t="s">
        <v>775</v>
      </c>
      <c r="F99" s="140"/>
      <c r="G99" s="141"/>
      <c r="H99" s="11" t="s">
        <v>777</v>
      </c>
      <c r="I99" s="14">
        <v>4.99</v>
      </c>
      <c r="J99" s="109">
        <f t="shared" si="1"/>
        <v>69.86</v>
      </c>
      <c r="K99" s="115"/>
    </row>
    <row r="100" spans="1:11">
      <c r="A100" s="114"/>
      <c r="B100" s="107">
        <v>8</v>
      </c>
      <c r="C100" s="10" t="s">
        <v>781</v>
      </c>
      <c r="D100" s="118" t="s">
        <v>961</v>
      </c>
      <c r="E100" s="118" t="s">
        <v>727</v>
      </c>
      <c r="F100" s="140"/>
      <c r="G100" s="141"/>
      <c r="H100" s="11" t="s">
        <v>782</v>
      </c>
      <c r="I100" s="14">
        <v>1.64</v>
      </c>
      <c r="J100" s="109">
        <f t="shared" si="1"/>
        <v>13.12</v>
      </c>
      <c r="K100" s="115"/>
    </row>
    <row r="101" spans="1:11">
      <c r="A101" s="114"/>
      <c r="B101" s="107">
        <v>8</v>
      </c>
      <c r="C101" s="10" t="s">
        <v>783</v>
      </c>
      <c r="D101" s="118" t="s">
        <v>962</v>
      </c>
      <c r="E101" s="118" t="s">
        <v>722</v>
      </c>
      <c r="F101" s="140"/>
      <c r="G101" s="141"/>
      <c r="H101" s="11" t="s">
        <v>784</v>
      </c>
      <c r="I101" s="14">
        <v>0.99</v>
      </c>
      <c r="J101" s="109">
        <f t="shared" si="1"/>
        <v>7.92</v>
      </c>
      <c r="K101" s="115"/>
    </row>
    <row r="102" spans="1:11">
      <c r="A102" s="114"/>
      <c r="B102" s="107">
        <v>8</v>
      </c>
      <c r="C102" s="10" t="s">
        <v>783</v>
      </c>
      <c r="D102" s="118" t="s">
        <v>963</v>
      </c>
      <c r="E102" s="118" t="s">
        <v>723</v>
      </c>
      <c r="F102" s="140"/>
      <c r="G102" s="141"/>
      <c r="H102" s="11" t="s">
        <v>784</v>
      </c>
      <c r="I102" s="14">
        <v>1.04</v>
      </c>
      <c r="J102" s="109">
        <f t="shared" si="1"/>
        <v>8.32</v>
      </c>
      <c r="K102" s="115"/>
    </row>
    <row r="103" spans="1:11">
      <c r="A103" s="114"/>
      <c r="B103" s="107">
        <v>8</v>
      </c>
      <c r="C103" s="10" t="s">
        <v>783</v>
      </c>
      <c r="D103" s="118" t="s">
        <v>964</v>
      </c>
      <c r="E103" s="118" t="s">
        <v>724</v>
      </c>
      <c r="F103" s="140"/>
      <c r="G103" s="141"/>
      <c r="H103" s="11" t="s">
        <v>784</v>
      </c>
      <c r="I103" s="14">
        <v>1.0900000000000001</v>
      </c>
      <c r="J103" s="109">
        <f t="shared" si="1"/>
        <v>8.7200000000000006</v>
      </c>
      <c r="K103" s="115"/>
    </row>
    <row r="104" spans="1:11">
      <c r="A104" s="114"/>
      <c r="B104" s="107">
        <v>8</v>
      </c>
      <c r="C104" s="10" t="s">
        <v>783</v>
      </c>
      <c r="D104" s="118" t="s">
        <v>965</v>
      </c>
      <c r="E104" s="118" t="s">
        <v>716</v>
      </c>
      <c r="F104" s="140"/>
      <c r="G104" s="141"/>
      <c r="H104" s="11" t="s">
        <v>784</v>
      </c>
      <c r="I104" s="14">
        <v>1.29</v>
      </c>
      <c r="J104" s="109">
        <f t="shared" si="1"/>
        <v>10.32</v>
      </c>
      <c r="K104" s="115"/>
    </row>
    <row r="105" spans="1:11">
      <c r="A105" s="114"/>
      <c r="B105" s="107">
        <v>4</v>
      </c>
      <c r="C105" s="10" t="s">
        <v>783</v>
      </c>
      <c r="D105" s="118" t="s">
        <v>966</v>
      </c>
      <c r="E105" s="118" t="s">
        <v>735</v>
      </c>
      <c r="F105" s="140"/>
      <c r="G105" s="141"/>
      <c r="H105" s="11" t="s">
        <v>784</v>
      </c>
      <c r="I105" s="14">
        <v>1.39</v>
      </c>
      <c r="J105" s="109">
        <f t="shared" si="1"/>
        <v>5.56</v>
      </c>
      <c r="K105" s="115"/>
    </row>
    <row r="106" spans="1:11">
      <c r="A106" s="114"/>
      <c r="B106" s="107">
        <v>4</v>
      </c>
      <c r="C106" s="10" t="s">
        <v>783</v>
      </c>
      <c r="D106" s="118" t="s">
        <v>967</v>
      </c>
      <c r="E106" s="118" t="s">
        <v>726</v>
      </c>
      <c r="F106" s="140"/>
      <c r="G106" s="141"/>
      <c r="H106" s="11" t="s">
        <v>784</v>
      </c>
      <c r="I106" s="14">
        <v>1.49</v>
      </c>
      <c r="J106" s="109">
        <f t="shared" si="1"/>
        <v>5.96</v>
      </c>
      <c r="K106" s="115"/>
    </row>
    <row r="107" spans="1:11">
      <c r="A107" s="114"/>
      <c r="B107" s="107">
        <v>4</v>
      </c>
      <c r="C107" s="10" t="s">
        <v>783</v>
      </c>
      <c r="D107" s="118" t="s">
        <v>968</v>
      </c>
      <c r="E107" s="118" t="s">
        <v>729</v>
      </c>
      <c r="F107" s="140"/>
      <c r="G107" s="141"/>
      <c r="H107" s="11" t="s">
        <v>784</v>
      </c>
      <c r="I107" s="14">
        <v>1.94</v>
      </c>
      <c r="J107" s="109">
        <f t="shared" si="1"/>
        <v>7.76</v>
      </c>
      <c r="K107" s="115"/>
    </row>
    <row r="108" spans="1:11">
      <c r="A108" s="114"/>
      <c r="B108" s="107">
        <v>6</v>
      </c>
      <c r="C108" s="10" t="s">
        <v>783</v>
      </c>
      <c r="D108" s="118" t="s">
        <v>969</v>
      </c>
      <c r="E108" s="118" t="s">
        <v>718</v>
      </c>
      <c r="F108" s="140"/>
      <c r="G108" s="141"/>
      <c r="H108" s="11" t="s">
        <v>784</v>
      </c>
      <c r="I108" s="14">
        <v>2.09</v>
      </c>
      <c r="J108" s="109">
        <f t="shared" si="1"/>
        <v>12.54</v>
      </c>
      <c r="K108" s="115"/>
    </row>
    <row r="109" spans="1:11">
      <c r="A109" s="114"/>
      <c r="B109" s="107">
        <v>10</v>
      </c>
      <c r="C109" s="10" t="s">
        <v>785</v>
      </c>
      <c r="D109" s="118" t="s">
        <v>970</v>
      </c>
      <c r="E109" s="118" t="s">
        <v>775</v>
      </c>
      <c r="F109" s="140"/>
      <c r="G109" s="141"/>
      <c r="H109" s="11" t="s">
        <v>786</v>
      </c>
      <c r="I109" s="14">
        <v>4.1399999999999997</v>
      </c>
      <c r="J109" s="109">
        <f t="shared" si="1"/>
        <v>41.4</v>
      </c>
      <c r="K109" s="115"/>
    </row>
    <row r="110" spans="1:11" ht="24">
      <c r="A110" s="114"/>
      <c r="B110" s="107">
        <v>10</v>
      </c>
      <c r="C110" s="10" t="s">
        <v>787</v>
      </c>
      <c r="D110" s="118" t="s">
        <v>971</v>
      </c>
      <c r="E110" s="118" t="s">
        <v>768</v>
      </c>
      <c r="F110" s="140"/>
      <c r="G110" s="141"/>
      <c r="H110" s="11" t="s">
        <v>788</v>
      </c>
      <c r="I110" s="14">
        <v>1.69</v>
      </c>
      <c r="J110" s="109">
        <f t="shared" si="1"/>
        <v>16.899999999999999</v>
      </c>
      <c r="K110" s="115"/>
    </row>
    <row r="111" spans="1:11" ht="24">
      <c r="A111" s="114"/>
      <c r="B111" s="107">
        <v>8</v>
      </c>
      <c r="C111" s="10" t="s">
        <v>787</v>
      </c>
      <c r="D111" s="118" t="s">
        <v>972</v>
      </c>
      <c r="E111" s="118" t="s">
        <v>720</v>
      </c>
      <c r="F111" s="140"/>
      <c r="G111" s="141"/>
      <c r="H111" s="11" t="s">
        <v>788</v>
      </c>
      <c r="I111" s="14">
        <v>1.94</v>
      </c>
      <c r="J111" s="109">
        <f t="shared" si="1"/>
        <v>15.52</v>
      </c>
      <c r="K111" s="115"/>
    </row>
    <row r="112" spans="1:11" ht="24">
      <c r="A112" s="114"/>
      <c r="B112" s="107">
        <v>8</v>
      </c>
      <c r="C112" s="10" t="s">
        <v>789</v>
      </c>
      <c r="D112" s="118" t="s">
        <v>973</v>
      </c>
      <c r="E112" s="118" t="s">
        <v>724</v>
      </c>
      <c r="F112" s="140"/>
      <c r="G112" s="141"/>
      <c r="H112" s="11" t="s">
        <v>790</v>
      </c>
      <c r="I112" s="14">
        <v>1.99</v>
      </c>
      <c r="J112" s="109">
        <f t="shared" si="1"/>
        <v>15.92</v>
      </c>
      <c r="K112" s="115"/>
    </row>
    <row r="113" spans="1:11" ht="24">
      <c r="A113" s="114"/>
      <c r="B113" s="107">
        <v>4</v>
      </c>
      <c r="C113" s="10" t="s">
        <v>789</v>
      </c>
      <c r="D113" s="118" t="s">
        <v>974</v>
      </c>
      <c r="E113" s="118" t="s">
        <v>725</v>
      </c>
      <c r="F113" s="140"/>
      <c r="G113" s="141"/>
      <c r="H113" s="11" t="s">
        <v>790</v>
      </c>
      <c r="I113" s="14">
        <v>2.19</v>
      </c>
      <c r="J113" s="109">
        <f t="shared" si="1"/>
        <v>8.76</v>
      </c>
      <c r="K113" s="115"/>
    </row>
    <row r="114" spans="1:11" ht="24">
      <c r="A114" s="114"/>
      <c r="B114" s="107">
        <v>8</v>
      </c>
      <c r="C114" s="10" t="s">
        <v>789</v>
      </c>
      <c r="D114" s="118" t="s">
        <v>975</v>
      </c>
      <c r="E114" s="118" t="s">
        <v>716</v>
      </c>
      <c r="F114" s="140"/>
      <c r="G114" s="141"/>
      <c r="H114" s="11" t="s">
        <v>790</v>
      </c>
      <c r="I114" s="14">
        <v>2.39</v>
      </c>
      <c r="J114" s="109">
        <f t="shared" si="1"/>
        <v>19.12</v>
      </c>
      <c r="K114" s="115"/>
    </row>
    <row r="115" spans="1:11" ht="24">
      <c r="A115" s="114"/>
      <c r="B115" s="107">
        <v>4</v>
      </c>
      <c r="C115" s="10" t="s">
        <v>789</v>
      </c>
      <c r="D115" s="118" t="s">
        <v>976</v>
      </c>
      <c r="E115" s="118" t="s">
        <v>735</v>
      </c>
      <c r="F115" s="140"/>
      <c r="G115" s="141"/>
      <c r="H115" s="11" t="s">
        <v>790</v>
      </c>
      <c r="I115" s="14">
        <v>2.59</v>
      </c>
      <c r="J115" s="109">
        <f t="shared" si="1"/>
        <v>10.36</v>
      </c>
      <c r="K115" s="115"/>
    </row>
    <row r="116" spans="1:11" ht="24">
      <c r="A116" s="114"/>
      <c r="B116" s="107">
        <v>8</v>
      </c>
      <c r="C116" s="10" t="s">
        <v>789</v>
      </c>
      <c r="D116" s="118" t="s">
        <v>977</v>
      </c>
      <c r="E116" s="118" t="s">
        <v>726</v>
      </c>
      <c r="F116" s="140"/>
      <c r="G116" s="141"/>
      <c r="H116" s="11" t="s">
        <v>790</v>
      </c>
      <c r="I116" s="14">
        <v>2.84</v>
      </c>
      <c r="J116" s="109">
        <f t="shared" si="1"/>
        <v>22.72</v>
      </c>
      <c r="K116" s="115"/>
    </row>
    <row r="117" spans="1:11" ht="24">
      <c r="A117" s="114"/>
      <c r="B117" s="107">
        <v>8</v>
      </c>
      <c r="C117" s="10" t="s">
        <v>789</v>
      </c>
      <c r="D117" s="118" t="s">
        <v>978</v>
      </c>
      <c r="E117" s="118" t="s">
        <v>718</v>
      </c>
      <c r="F117" s="140"/>
      <c r="G117" s="141"/>
      <c r="H117" s="11" t="s">
        <v>790</v>
      </c>
      <c r="I117" s="14">
        <v>3.84</v>
      </c>
      <c r="J117" s="109">
        <f t="shared" si="1"/>
        <v>30.72</v>
      </c>
      <c r="K117" s="115"/>
    </row>
    <row r="118" spans="1:11" ht="24">
      <c r="A118" s="114"/>
      <c r="B118" s="107">
        <v>8</v>
      </c>
      <c r="C118" s="10" t="s">
        <v>791</v>
      </c>
      <c r="D118" s="118" t="s">
        <v>979</v>
      </c>
      <c r="E118" s="118" t="s">
        <v>724</v>
      </c>
      <c r="F118" s="140"/>
      <c r="G118" s="141"/>
      <c r="H118" s="11" t="s">
        <v>792</v>
      </c>
      <c r="I118" s="14">
        <v>2.19</v>
      </c>
      <c r="J118" s="109">
        <f t="shared" si="1"/>
        <v>17.52</v>
      </c>
      <c r="K118" s="115"/>
    </row>
    <row r="119" spans="1:11" ht="24">
      <c r="A119" s="114"/>
      <c r="B119" s="107">
        <v>8</v>
      </c>
      <c r="C119" s="10" t="s">
        <v>791</v>
      </c>
      <c r="D119" s="118" t="s">
        <v>980</v>
      </c>
      <c r="E119" s="118" t="s">
        <v>725</v>
      </c>
      <c r="F119" s="140"/>
      <c r="G119" s="141"/>
      <c r="H119" s="11" t="s">
        <v>792</v>
      </c>
      <c r="I119" s="14">
        <v>2.39</v>
      </c>
      <c r="J119" s="109">
        <f t="shared" si="1"/>
        <v>19.12</v>
      </c>
      <c r="K119" s="115"/>
    </row>
    <row r="120" spans="1:11" ht="24">
      <c r="A120" s="114"/>
      <c r="B120" s="107">
        <v>8</v>
      </c>
      <c r="C120" s="10" t="s">
        <v>791</v>
      </c>
      <c r="D120" s="118" t="s">
        <v>981</v>
      </c>
      <c r="E120" s="118" t="s">
        <v>716</v>
      </c>
      <c r="F120" s="140"/>
      <c r="G120" s="141"/>
      <c r="H120" s="11" t="s">
        <v>792</v>
      </c>
      <c r="I120" s="14">
        <v>2.64</v>
      </c>
      <c r="J120" s="109">
        <f t="shared" si="1"/>
        <v>21.12</v>
      </c>
      <c r="K120" s="115"/>
    </row>
    <row r="121" spans="1:11" ht="24">
      <c r="A121" s="114"/>
      <c r="B121" s="107">
        <v>6</v>
      </c>
      <c r="C121" s="10" t="s">
        <v>791</v>
      </c>
      <c r="D121" s="118" t="s">
        <v>982</v>
      </c>
      <c r="E121" s="118" t="s">
        <v>735</v>
      </c>
      <c r="F121" s="140"/>
      <c r="G121" s="141"/>
      <c r="H121" s="11" t="s">
        <v>792</v>
      </c>
      <c r="I121" s="14">
        <v>2.89</v>
      </c>
      <c r="J121" s="109">
        <f t="shared" si="1"/>
        <v>17.34</v>
      </c>
      <c r="K121" s="115"/>
    </row>
    <row r="122" spans="1:11" ht="24">
      <c r="A122" s="114"/>
      <c r="B122" s="107">
        <v>8</v>
      </c>
      <c r="C122" s="10" t="s">
        <v>791</v>
      </c>
      <c r="D122" s="118" t="s">
        <v>983</v>
      </c>
      <c r="E122" s="118" t="s">
        <v>726</v>
      </c>
      <c r="F122" s="140"/>
      <c r="G122" s="141"/>
      <c r="H122" s="11" t="s">
        <v>792</v>
      </c>
      <c r="I122" s="14">
        <v>3.14</v>
      </c>
      <c r="J122" s="109">
        <f t="shared" si="1"/>
        <v>25.12</v>
      </c>
      <c r="K122" s="115"/>
    </row>
    <row r="123" spans="1:11" ht="24">
      <c r="A123" s="114"/>
      <c r="B123" s="107">
        <v>4</v>
      </c>
      <c r="C123" s="10" t="s">
        <v>791</v>
      </c>
      <c r="D123" s="118" t="s">
        <v>984</v>
      </c>
      <c r="E123" s="118" t="s">
        <v>727</v>
      </c>
      <c r="F123" s="140"/>
      <c r="G123" s="141"/>
      <c r="H123" s="11" t="s">
        <v>792</v>
      </c>
      <c r="I123" s="14">
        <v>3.39</v>
      </c>
      <c r="J123" s="109">
        <f t="shared" si="1"/>
        <v>13.56</v>
      </c>
      <c r="K123" s="115"/>
    </row>
    <row r="124" spans="1:11" ht="24">
      <c r="A124" s="114"/>
      <c r="B124" s="107">
        <v>8</v>
      </c>
      <c r="C124" s="10" t="s">
        <v>791</v>
      </c>
      <c r="D124" s="118" t="s">
        <v>985</v>
      </c>
      <c r="E124" s="118" t="s">
        <v>718</v>
      </c>
      <c r="F124" s="140"/>
      <c r="G124" s="141"/>
      <c r="H124" s="11" t="s">
        <v>792</v>
      </c>
      <c r="I124" s="14">
        <v>4.1399999999999997</v>
      </c>
      <c r="J124" s="109">
        <f t="shared" si="1"/>
        <v>33.119999999999997</v>
      </c>
      <c r="K124" s="115"/>
    </row>
    <row r="125" spans="1:11" ht="24">
      <c r="A125" s="114"/>
      <c r="B125" s="107">
        <v>8</v>
      </c>
      <c r="C125" s="10" t="s">
        <v>793</v>
      </c>
      <c r="D125" s="118" t="s">
        <v>986</v>
      </c>
      <c r="E125" s="118" t="s">
        <v>725</v>
      </c>
      <c r="F125" s="140" t="s">
        <v>214</v>
      </c>
      <c r="G125" s="141"/>
      <c r="H125" s="11" t="s">
        <v>794</v>
      </c>
      <c r="I125" s="14">
        <v>3.29</v>
      </c>
      <c r="J125" s="109">
        <f t="shared" si="1"/>
        <v>26.32</v>
      </c>
      <c r="K125" s="115"/>
    </row>
    <row r="126" spans="1:11" ht="24">
      <c r="A126" s="114"/>
      <c r="B126" s="107">
        <v>8</v>
      </c>
      <c r="C126" s="10" t="s">
        <v>793</v>
      </c>
      <c r="D126" s="118" t="s">
        <v>987</v>
      </c>
      <c r="E126" s="118" t="s">
        <v>727</v>
      </c>
      <c r="F126" s="140" t="s">
        <v>107</v>
      </c>
      <c r="G126" s="141"/>
      <c r="H126" s="11" t="s">
        <v>794</v>
      </c>
      <c r="I126" s="14">
        <v>5.44</v>
      </c>
      <c r="J126" s="109">
        <f t="shared" si="1"/>
        <v>43.52</v>
      </c>
      <c r="K126" s="115"/>
    </row>
    <row r="127" spans="1:11" ht="24">
      <c r="A127" s="114"/>
      <c r="B127" s="107">
        <v>6</v>
      </c>
      <c r="C127" s="10" t="s">
        <v>793</v>
      </c>
      <c r="D127" s="118" t="s">
        <v>987</v>
      </c>
      <c r="E127" s="118" t="s">
        <v>727</v>
      </c>
      <c r="F127" s="140" t="s">
        <v>214</v>
      </c>
      <c r="G127" s="141"/>
      <c r="H127" s="11" t="s">
        <v>794</v>
      </c>
      <c r="I127" s="14">
        <v>5.44</v>
      </c>
      <c r="J127" s="109">
        <f t="shared" si="1"/>
        <v>32.64</v>
      </c>
      <c r="K127" s="115"/>
    </row>
    <row r="128" spans="1:11" ht="24">
      <c r="A128" s="114"/>
      <c r="B128" s="107">
        <v>8</v>
      </c>
      <c r="C128" s="10" t="s">
        <v>793</v>
      </c>
      <c r="D128" s="118" t="s">
        <v>988</v>
      </c>
      <c r="E128" s="118" t="s">
        <v>728</v>
      </c>
      <c r="F128" s="140" t="s">
        <v>107</v>
      </c>
      <c r="G128" s="141"/>
      <c r="H128" s="11" t="s">
        <v>794</v>
      </c>
      <c r="I128" s="14">
        <v>5.99</v>
      </c>
      <c r="J128" s="109">
        <f t="shared" si="1"/>
        <v>47.92</v>
      </c>
      <c r="K128" s="115"/>
    </row>
    <row r="129" spans="1:11" ht="24">
      <c r="A129" s="114"/>
      <c r="B129" s="107">
        <v>8</v>
      </c>
      <c r="C129" s="10" t="s">
        <v>793</v>
      </c>
      <c r="D129" s="118" t="s">
        <v>989</v>
      </c>
      <c r="E129" s="118" t="s">
        <v>729</v>
      </c>
      <c r="F129" s="140" t="s">
        <v>795</v>
      </c>
      <c r="G129" s="141"/>
      <c r="H129" s="11" t="s">
        <v>794</v>
      </c>
      <c r="I129" s="14">
        <v>6.24</v>
      </c>
      <c r="J129" s="109">
        <f t="shared" si="1"/>
        <v>49.92</v>
      </c>
      <c r="K129" s="115"/>
    </row>
    <row r="130" spans="1:11" ht="24">
      <c r="A130" s="114"/>
      <c r="B130" s="107">
        <v>10</v>
      </c>
      <c r="C130" s="10" t="s">
        <v>793</v>
      </c>
      <c r="D130" s="118" t="s">
        <v>990</v>
      </c>
      <c r="E130" s="118" t="s">
        <v>718</v>
      </c>
      <c r="F130" s="140" t="s">
        <v>212</v>
      </c>
      <c r="G130" s="141"/>
      <c r="H130" s="11" t="s">
        <v>794</v>
      </c>
      <c r="I130" s="14">
        <v>6.64</v>
      </c>
      <c r="J130" s="109">
        <f t="shared" si="1"/>
        <v>66.399999999999991</v>
      </c>
      <c r="K130" s="115"/>
    </row>
    <row r="131" spans="1:11" ht="24">
      <c r="A131" s="114"/>
      <c r="B131" s="107">
        <v>10</v>
      </c>
      <c r="C131" s="10" t="s">
        <v>793</v>
      </c>
      <c r="D131" s="118" t="s">
        <v>991</v>
      </c>
      <c r="E131" s="118" t="s">
        <v>773</v>
      </c>
      <c r="F131" s="140" t="s">
        <v>107</v>
      </c>
      <c r="G131" s="141"/>
      <c r="H131" s="11" t="s">
        <v>794</v>
      </c>
      <c r="I131" s="14">
        <v>6.99</v>
      </c>
      <c r="J131" s="109">
        <f t="shared" si="1"/>
        <v>69.900000000000006</v>
      </c>
      <c r="K131" s="115"/>
    </row>
    <row r="132" spans="1:11" ht="24">
      <c r="A132" s="114"/>
      <c r="B132" s="107">
        <v>8</v>
      </c>
      <c r="C132" s="10" t="s">
        <v>793</v>
      </c>
      <c r="D132" s="118" t="s">
        <v>992</v>
      </c>
      <c r="E132" s="118" t="s">
        <v>765</v>
      </c>
      <c r="F132" s="140" t="s">
        <v>107</v>
      </c>
      <c r="G132" s="141"/>
      <c r="H132" s="11" t="s">
        <v>794</v>
      </c>
      <c r="I132" s="14">
        <v>7.34</v>
      </c>
      <c r="J132" s="109">
        <f t="shared" si="1"/>
        <v>58.72</v>
      </c>
      <c r="K132" s="115"/>
    </row>
    <row r="133" spans="1:11" ht="24">
      <c r="A133" s="114"/>
      <c r="B133" s="107">
        <v>8</v>
      </c>
      <c r="C133" s="10" t="s">
        <v>793</v>
      </c>
      <c r="D133" s="118" t="s">
        <v>993</v>
      </c>
      <c r="E133" s="118" t="s">
        <v>796</v>
      </c>
      <c r="F133" s="140" t="s">
        <v>107</v>
      </c>
      <c r="G133" s="141"/>
      <c r="H133" s="11" t="s">
        <v>794</v>
      </c>
      <c r="I133" s="14">
        <v>7.69</v>
      </c>
      <c r="J133" s="109">
        <f t="shared" si="1"/>
        <v>61.52</v>
      </c>
      <c r="K133" s="115"/>
    </row>
    <row r="134" spans="1:11" ht="24">
      <c r="A134" s="114"/>
      <c r="B134" s="107">
        <v>8</v>
      </c>
      <c r="C134" s="10" t="s">
        <v>793</v>
      </c>
      <c r="D134" s="118" t="s">
        <v>994</v>
      </c>
      <c r="E134" s="118" t="s">
        <v>778</v>
      </c>
      <c r="F134" s="140" t="s">
        <v>107</v>
      </c>
      <c r="G134" s="141"/>
      <c r="H134" s="11" t="s">
        <v>794</v>
      </c>
      <c r="I134" s="14">
        <v>7.99</v>
      </c>
      <c r="J134" s="109">
        <f t="shared" si="1"/>
        <v>63.92</v>
      </c>
      <c r="K134" s="115"/>
    </row>
    <row r="135" spans="1:11">
      <c r="A135" s="114"/>
      <c r="B135" s="107">
        <v>14</v>
      </c>
      <c r="C135" s="10" t="s">
        <v>797</v>
      </c>
      <c r="D135" s="118" t="s">
        <v>995</v>
      </c>
      <c r="E135" s="118" t="s">
        <v>614</v>
      </c>
      <c r="F135" s="140" t="s">
        <v>273</v>
      </c>
      <c r="G135" s="141"/>
      <c r="H135" s="11" t="s">
        <v>798</v>
      </c>
      <c r="I135" s="14">
        <v>2.39</v>
      </c>
      <c r="J135" s="109">
        <f t="shared" si="1"/>
        <v>33.46</v>
      </c>
      <c r="K135" s="115"/>
    </row>
    <row r="136" spans="1:11">
      <c r="A136" s="114"/>
      <c r="B136" s="107">
        <v>20</v>
      </c>
      <c r="C136" s="10" t="s">
        <v>797</v>
      </c>
      <c r="D136" s="118" t="s">
        <v>996</v>
      </c>
      <c r="E136" s="118" t="s">
        <v>718</v>
      </c>
      <c r="F136" s="140" t="s">
        <v>273</v>
      </c>
      <c r="G136" s="141"/>
      <c r="H136" s="11" t="s">
        <v>798</v>
      </c>
      <c r="I136" s="14">
        <v>6.24</v>
      </c>
      <c r="J136" s="109">
        <f t="shared" si="1"/>
        <v>124.80000000000001</v>
      </c>
      <c r="K136" s="115"/>
    </row>
    <row r="137" spans="1:11" ht="36">
      <c r="A137" s="114"/>
      <c r="B137" s="107">
        <v>8</v>
      </c>
      <c r="C137" s="10" t="s">
        <v>799</v>
      </c>
      <c r="D137" s="118" t="s">
        <v>997</v>
      </c>
      <c r="E137" s="118" t="s">
        <v>722</v>
      </c>
      <c r="F137" s="140" t="s">
        <v>273</v>
      </c>
      <c r="G137" s="141"/>
      <c r="H137" s="11" t="s">
        <v>800</v>
      </c>
      <c r="I137" s="14">
        <v>2.99</v>
      </c>
      <c r="J137" s="109">
        <f t="shared" si="1"/>
        <v>23.92</v>
      </c>
      <c r="K137" s="115"/>
    </row>
    <row r="138" spans="1:11" ht="36">
      <c r="A138" s="114"/>
      <c r="B138" s="107">
        <v>10</v>
      </c>
      <c r="C138" s="10" t="s">
        <v>799</v>
      </c>
      <c r="D138" s="118" t="s">
        <v>998</v>
      </c>
      <c r="E138" s="118" t="s">
        <v>723</v>
      </c>
      <c r="F138" s="140" t="s">
        <v>273</v>
      </c>
      <c r="G138" s="141"/>
      <c r="H138" s="11" t="s">
        <v>800</v>
      </c>
      <c r="I138" s="14">
        <v>3.19</v>
      </c>
      <c r="J138" s="109">
        <f t="shared" si="1"/>
        <v>31.9</v>
      </c>
      <c r="K138" s="115"/>
    </row>
    <row r="139" spans="1:11" ht="36">
      <c r="A139" s="114"/>
      <c r="B139" s="107">
        <v>4</v>
      </c>
      <c r="C139" s="10" t="s">
        <v>799</v>
      </c>
      <c r="D139" s="118" t="s">
        <v>999</v>
      </c>
      <c r="E139" s="118" t="s">
        <v>724</v>
      </c>
      <c r="F139" s="140" t="s">
        <v>273</v>
      </c>
      <c r="G139" s="141"/>
      <c r="H139" s="11" t="s">
        <v>800</v>
      </c>
      <c r="I139" s="14">
        <v>3.54</v>
      </c>
      <c r="J139" s="109">
        <f t="shared" si="1"/>
        <v>14.16</v>
      </c>
      <c r="K139" s="115"/>
    </row>
    <row r="140" spans="1:11" ht="36">
      <c r="A140" s="114"/>
      <c r="B140" s="107">
        <v>8</v>
      </c>
      <c r="C140" s="10" t="s">
        <v>799</v>
      </c>
      <c r="D140" s="118" t="s">
        <v>999</v>
      </c>
      <c r="E140" s="118" t="s">
        <v>724</v>
      </c>
      <c r="F140" s="140" t="s">
        <v>272</v>
      </c>
      <c r="G140" s="141"/>
      <c r="H140" s="11" t="s">
        <v>800</v>
      </c>
      <c r="I140" s="14">
        <v>3.54</v>
      </c>
      <c r="J140" s="109">
        <f t="shared" si="1"/>
        <v>28.32</v>
      </c>
      <c r="K140" s="115"/>
    </row>
    <row r="141" spans="1:11" ht="36">
      <c r="A141" s="114"/>
      <c r="B141" s="107">
        <v>4</v>
      </c>
      <c r="C141" s="10" t="s">
        <v>799</v>
      </c>
      <c r="D141" s="118" t="s">
        <v>1000</v>
      </c>
      <c r="E141" s="118" t="s">
        <v>725</v>
      </c>
      <c r="F141" s="140" t="s">
        <v>273</v>
      </c>
      <c r="G141" s="141"/>
      <c r="H141" s="11" t="s">
        <v>800</v>
      </c>
      <c r="I141" s="14">
        <v>3.99</v>
      </c>
      <c r="J141" s="109">
        <f t="shared" si="1"/>
        <v>15.96</v>
      </c>
      <c r="K141" s="115"/>
    </row>
    <row r="142" spans="1:11" ht="36">
      <c r="A142" s="114"/>
      <c r="B142" s="107">
        <v>10</v>
      </c>
      <c r="C142" s="10" t="s">
        <v>799</v>
      </c>
      <c r="D142" s="118" t="s">
        <v>1000</v>
      </c>
      <c r="E142" s="118" t="s">
        <v>725</v>
      </c>
      <c r="F142" s="140" t="s">
        <v>272</v>
      </c>
      <c r="G142" s="141"/>
      <c r="H142" s="11" t="s">
        <v>800</v>
      </c>
      <c r="I142" s="14">
        <v>3.99</v>
      </c>
      <c r="J142" s="109">
        <f t="shared" si="1"/>
        <v>39.900000000000006</v>
      </c>
      <c r="K142" s="115"/>
    </row>
    <row r="143" spans="1:11" ht="36">
      <c r="A143" s="114"/>
      <c r="B143" s="107">
        <v>6</v>
      </c>
      <c r="C143" s="10" t="s">
        <v>799</v>
      </c>
      <c r="D143" s="118" t="s">
        <v>1001</v>
      </c>
      <c r="E143" s="118" t="s">
        <v>716</v>
      </c>
      <c r="F143" s="140" t="s">
        <v>273</v>
      </c>
      <c r="G143" s="141"/>
      <c r="H143" s="11" t="s">
        <v>800</v>
      </c>
      <c r="I143" s="14">
        <v>4.49</v>
      </c>
      <c r="J143" s="109">
        <f t="shared" si="1"/>
        <v>26.94</v>
      </c>
      <c r="K143" s="115"/>
    </row>
    <row r="144" spans="1:11" ht="36">
      <c r="A144" s="114"/>
      <c r="B144" s="107">
        <v>10</v>
      </c>
      <c r="C144" s="10" t="s">
        <v>799</v>
      </c>
      <c r="D144" s="118" t="s">
        <v>1002</v>
      </c>
      <c r="E144" s="118" t="s">
        <v>726</v>
      </c>
      <c r="F144" s="140" t="s">
        <v>273</v>
      </c>
      <c r="G144" s="141"/>
      <c r="H144" s="11" t="s">
        <v>800</v>
      </c>
      <c r="I144" s="14">
        <v>5.69</v>
      </c>
      <c r="J144" s="109">
        <f t="shared" si="1"/>
        <v>56.900000000000006</v>
      </c>
      <c r="K144" s="115"/>
    </row>
    <row r="145" spans="1:11" ht="36">
      <c r="A145" s="114"/>
      <c r="B145" s="107">
        <v>4</v>
      </c>
      <c r="C145" s="10" t="s">
        <v>799</v>
      </c>
      <c r="D145" s="118" t="s">
        <v>1003</v>
      </c>
      <c r="E145" s="118" t="s">
        <v>718</v>
      </c>
      <c r="F145" s="140" t="s">
        <v>273</v>
      </c>
      <c r="G145" s="141"/>
      <c r="H145" s="11" t="s">
        <v>800</v>
      </c>
      <c r="I145" s="14">
        <v>7.34</v>
      </c>
      <c r="J145" s="109">
        <f t="shared" si="1"/>
        <v>29.36</v>
      </c>
      <c r="K145" s="115"/>
    </row>
    <row r="146" spans="1:11" ht="36">
      <c r="A146" s="114"/>
      <c r="B146" s="107">
        <v>4</v>
      </c>
      <c r="C146" s="10" t="s">
        <v>799</v>
      </c>
      <c r="D146" s="118" t="s">
        <v>1003</v>
      </c>
      <c r="E146" s="118" t="s">
        <v>718</v>
      </c>
      <c r="F146" s="140" t="s">
        <v>272</v>
      </c>
      <c r="G146" s="141"/>
      <c r="H146" s="11" t="s">
        <v>800</v>
      </c>
      <c r="I146" s="14">
        <v>7.34</v>
      </c>
      <c r="J146" s="109">
        <f t="shared" si="1"/>
        <v>29.36</v>
      </c>
      <c r="K146" s="115"/>
    </row>
    <row r="147" spans="1:11">
      <c r="A147" s="114"/>
      <c r="B147" s="107">
        <v>30</v>
      </c>
      <c r="C147" s="10" t="s">
        <v>801</v>
      </c>
      <c r="D147" s="118" t="s">
        <v>1004</v>
      </c>
      <c r="E147" s="118" t="s">
        <v>727</v>
      </c>
      <c r="F147" s="140" t="s">
        <v>273</v>
      </c>
      <c r="G147" s="141"/>
      <c r="H147" s="11" t="s">
        <v>802</v>
      </c>
      <c r="I147" s="14">
        <v>0.7</v>
      </c>
      <c r="J147" s="109">
        <f t="shared" si="1"/>
        <v>21</v>
      </c>
      <c r="K147" s="115"/>
    </row>
    <row r="148" spans="1:11">
      <c r="A148" s="114"/>
      <c r="B148" s="107">
        <v>20</v>
      </c>
      <c r="C148" s="10" t="s">
        <v>801</v>
      </c>
      <c r="D148" s="118" t="s">
        <v>1004</v>
      </c>
      <c r="E148" s="118" t="s">
        <v>727</v>
      </c>
      <c r="F148" s="140" t="s">
        <v>583</v>
      </c>
      <c r="G148" s="141"/>
      <c r="H148" s="11" t="s">
        <v>802</v>
      </c>
      <c r="I148" s="14">
        <v>0.7</v>
      </c>
      <c r="J148" s="109">
        <f t="shared" si="1"/>
        <v>14</v>
      </c>
      <c r="K148" s="115"/>
    </row>
    <row r="149" spans="1:11">
      <c r="A149" s="114"/>
      <c r="B149" s="107">
        <v>30</v>
      </c>
      <c r="C149" s="10" t="s">
        <v>801</v>
      </c>
      <c r="D149" s="118" t="s">
        <v>1005</v>
      </c>
      <c r="E149" s="118" t="s">
        <v>728</v>
      </c>
      <c r="F149" s="140" t="s">
        <v>273</v>
      </c>
      <c r="G149" s="141"/>
      <c r="H149" s="11" t="s">
        <v>802</v>
      </c>
      <c r="I149" s="14">
        <v>0.77</v>
      </c>
      <c r="J149" s="109">
        <f t="shared" si="1"/>
        <v>23.1</v>
      </c>
      <c r="K149" s="115"/>
    </row>
    <row r="150" spans="1:11">
      <c r="A150" s="114"/>
      <c r="B150" s="107">
        <v>20</v>
      </c>
      <c r="C150" s="10" t="s">
        <v>801</v>
      </c>
      <c r="D150" s="118" t="s">
        <v>1005</v>
      </c>
      <c r="E150" s="118" t="s">
        <v>728</v>
      </c>
      <c r="F150" s="140" t="s">
        <v>583</v>
      </c>
      <c r="G150" s="141"/>
      <c r="H150" s="11" t="s">
        <v>802</v>
      </c>
      <c r="I150" s="14">
        <v>0.77</v>
      </c>
      <c r="J150" s="109">
        <f t="shared" ref="J150:J213" si="2">I150*B150</f>
        <v>15.4</v>
      </c>
      <c r="K150" s="115"/>
    </row>
    <row r="151" spans="1:11">
      <c r="A151" s="114"/>
      <c r="B151" s="107">
        <v>6</v>
      </c>
      <c r="C151" s="10" t="s">
        <v>803</v>
      </c>
      <c r="D151" s="118" t="s">
        <v>1006</v>
      </c>
      <c r="E151" s="118" t="s">
        <v>720</v>
      </c>
      <c r="F151" s="140"/>
      <c r="G151" s="141"/>
      <c r="H151" s="11" t="s">
        <v>804</v>
      </c>
      <c r="I151" s="14">
        <v>1.4</v>
      </c>
      <c r="J151" s="109">
        <f t="shared" si="2"/>
        <v>8.3999999999999986</v>
      </c>
      <c r="K151" s="115"/>
    </row>
    <row r="152" spans="1:11">
      <c r="A152" s="114"/>
      <c r="B152" s="107">
        <v>6</v>
      </c>
      <c r="C152" s="10" t="s">
        <v>803</v>
      </c>
      <c r="D152" s="118" t="s">
        <v>1007</v>
      </c>
      <c r="E152" s="118" t="s">
        <v>722</v>
      </c>
      <c r="F152" s="140"/>
      <c r="G152" s="141"/>
      <c r="H152" s="11" t="s">
        <v>804</v>
      </c>
      <c r="I152" s="14">
        <v>1.66</v>
      </c>
      <c r="J152" s="109">
        <f t="shared" si="2"/>
        <v>9.9599999999999991</v>
      </c>
      <c r="K152" s="115"/>
    </row>
    <row r="153" spans="1:11">
      <c r="A153" s="114"/>
      <c r="B153" s="107">
        <v>8</v>
      </c>
      <c r="C153" s="10" t="s">
        <v>805</v>
      </c>
      <c r="D153" s="118" t="s">
        <v>1008</v>
      </c>
      <c r="E153" s="118" t="s">
        <v>724</v>
      </c>
      <c r="F153" s="140"/>
      <c r="G153" s="141"/>
      <c r="H153" s="11" t="s">
        <v>806</v>
      </c>
      <c r="I153" s="14">
        <v>1.0900000000000001</v>
      </c>
      <c r="J153" s="109">
        <f t="shared" si="2"/>
        <v>8.7200000000000006</v>
      </c>
      <c r="K153" s="115"/>
    </row>
    <row r="154" spans="1:11">
      <c r="A154" s="114"/>
      <c r="B154" s="107">
        <v>14</v>
      </c>
      <c r="C154" s="10" t="s">
        <v>805</v>
      </c>
      <c r="D154" s="118" t="s">
        <v>1009</v>
      </c>
      <c r="E154" s="118" t="s">
        <v>725</v>
      </c>
      <c r="F154" s="140"/>
      <c r="G154" s="141"/>
      <c r="H154" s="11" t="s">
        <v>806</v>
      </c>
      <c r="I154" s="14">
        <v>1.19</v>
      </c>
      <c r="J154" s="109">
        <f t="shared" si="2"/>
        <v>16.66</v>
      </c>
      <c r="K154" s="115"/>
    </row>
    <row r="155" spans="1:11">
      <c r="A155" s="114"/>
      <c r="B155" s="107">
        <v>6</v>
      </c>
      <c r="C155" s="10" t="s">
        <v>805</v>
      </c>
      <c r="D155" s="118" t="s">
        <v>1010</v>
      </c>
      <c r="E155" s="118" t="s">
        <v>735</v>
      </c>
      <c r="F155" s="140"/>
      <c r="G155" s="141"/>
      <c r="H155" s="11" t="s">
        <v>806</v>
      </c>
      <c r="I155" s="14">
        <v>1.39</v>
      </c>
      <c r="J155" s="109">
        <f t="shared" si="2"/>
        <v>8.34</v>
      </c>
      <c r="K155" s="115"/>
    </row>
    <row r="156" spans="1:11">
      <c r="A156" s="114"/>
      <c r="B156" s="107">
        <v>6</v>
      </c>
      <c r="C156" s="10" t="s">
        <v>805</v>
      </c>
      <c r="D156" s="118" t="s">
        <v>1011</v>
      </c>
      <c r="E156" s="118" t="s">
        <v>726</v>
      </c>
      <c r="F156" s="140"/>
      <c r="G156" s="141"/>
      <c r="H156" s="11" t="s">
        <v>806</v>
      </c>
      <c r="I156" s="14">
        <v>1.49</v>
      </c>
      <c r="J156" s="109">
        <f t="shared" si="2"/>
        <v>8.94</v>
      </c>
      <c r="K156" s="115"/>
    </row>
    <row r="157" spans="1:11">
      <c r="A157" s="114"/>
      <c r="B157" s="107">
        <v>6</v>
      </c>
      <c r="C157" s="10" t="s">
        <v>805</v>
      </c>
      <c r="D157" s="118" t="s">
        <v>1012</v>
      </c>
      <c r="E157" s="118" t="s">
        <v>727</v>
      </c>
      <c r="F157" s="140"/>
      <c r="G157" s="141"/>
      <c r="H157" s="11" t="s">
        <v>806</v>
      </c>
      <c r="I157" s="14">
        <v>1.64</v>
      </c>
      <c r="J157" s="109">
        <f t="shared" si="2"/>
        <v>9.84</v>
      </c>
      <c r="K157" s="115"/>
    </row>
    <row r="158" spans="1:11">
      <c r="A158" s="114"/>
      <c r="B158" s="107">
        <v>30</v>
      </c>
      <c r="C158" s="10" t="s">
        <v>807</v>
      </c>
      <c r="D158" s="118" t="s">
        <v>1013</v>
      </c>
      <c r="E158" s="118" t="s">
        <v>727</v>
      </c>
      <c r="F158" s="140"/>
      <c r="G158" s="141"/>
      <c r="H158" s="11" t="s">
        <v>808</v>
      </c>
      <c r="I158" s="14">
        <v>1.79</v>
      </c>
      <c r="J158" s="109">
        <f t="shared" si="2"/>
        <v>53.7</v>
      </c>
      <c r="K158" s="115"/>
    </row>
    <row r="159" spans="1:11">
      <c r="A159" s="114"/>
      <c r="B159" s="107">
        <v>30</v>
      </c>
      <c r="C159" s="10" t="s">
        <v>807</v>
      </c>
      <c r="D159" s="118" t="s">
        <v>1014</v>
      </c>
      <c r="E159" s="118" t="s">
        <v>728</v>
      </c>
      <c r="F159" s="140"/>
      <c r="G159" s="141"/>
      <c r="H159" s="11" t="s">
        <v>808</v>
      </c>
      <c r="I159" s="14">
        <v>2.04</v>
      </c>
      <c r="J159" s="109">
        <f t="shared" si="2"/>
        <v>61.2</v>
      </c>
      <c r="K159" s="115"/>
    </row>
    <row r="160" spans="1:11">
      <c r="A160" s="114"/>
      <c r="B160" s="107">
        <v>30</v>
      </c>
      <c r="C160" s="10" t="s">
        <v>809</v>
      </c>
      <c r="D160" s="118" t="s">
        <v>1015</v>
      </c>
      <c r="E160" s="118" t="s">
        <v>727</v>
      </c>
      <c r="F160" s="140"/>
      <c r="G160" s="141"/>
      <c r="H160" s="11" t="s">
        <v>810</v>
      </c>
      <c r="I160" s="14">
        <v>2.19</v>
      </c>
      <c r="J160" s="109">
        <f t="shared" si="2"/>
        <v>65.7</v>
      </c>
      <c r="K160" s="115"/>
    </row>
    <row r="161" spans="1:11">
      <c r="A161" s="114"/>
      <c r="B161" s="107">
        <v>30</v>
      </c>
      <c r="C161" s="10" t="s">
        <v>809</v>
      </c>
      <c r="D161" s="118" t="s">
        <v>1016</v>
      </c>
      <c r="E161" s="118" t="s">
        <v>728</v>
      </c>
      <c r="F161" s="140"/>
      <c r="G161" s="141"/>
      <c r="H161" s="11" t="s">
        <v>810</v>
      </c>
      <c r="I161" s="14">
        <v>2.44</v>
      </c>
      <c r="J161" s="109">
        <f t="shared" si="2"/>
        <v>73.2</v>
      </c>
      <c r="K161" s="115"/>
    </row>
    <row r="162" spans="1:11">
      <c r="A162" s="114"/>
      <c r="B162" s="107">
        <v>12</v>
      </c>
      <c r="C162" s="10" t="s">
        <v>811</v>
      </c>
      <c r="D162" s="118" t="s">
        <v>1017</v>
      </c>
      <c r="E162" s="118" t="s">
        <v>727</v>
      </c>
      <c r="F162" s="140"/>
      <c r="G162" s="141"/>
      <c r="H162" s="11" t="s">
        <v>812</v>
      </c>
      <c r="I162" s="14">
        <v>4.84</v>
      </c>
      <c r="J162" s="109">
        <f t="shared" si="2"/>
        <v>58.08</v>
      </c>
      <c r="K162" s="115"/>
    </row>
    <row r="163" spans="1:11">
      <c r="A163" s="114"/>
      <c r="B163" s="107">
        <v>10</v>
      </c>
      <c r="C163" s="10" t="s">
        <v>811</v>
      </c>
      <c r="D163" s="118" t="s">
        <v>1018</v>
      </c>
      <c r="E163" s="118" t="s">
        <v>728</v>
      </c>
      <c r="F163" s="140"/>
      <c r="G163" s="141"/>
      <c r="H163" s="11" t="s">
        <v>812</v>
      </c>
      <c r="I163" s="14">
        <v>5.59</v>
      </c>
      <c r="J163" s="109">
        <f t="shared" si="2"/>
        <v>55.9</v>
      </c>
      <c r="K163" s="115"/>
    </row>
    <row r="164" spans="1:11">
      <c r="A164" s="114"/>
      <c r="B164" s="107">
        <v>10</v>
      </c>
      <c r="C164" s="10" t="s">
        <v>813</v>
      </c>
      <c r="D164" s="118" t="s">
        <v>1019</v>
      </c>
      <c r="E164" s="118" t="s">
        <v>724</v>
      </c>
      <c r="F164" s="140"/>
      <c r="G164" s="141"/>
      <c r="H164" s="11" t="s">
        <v>814</v>
      </c>
      <c r="I164" s="14">
        <v>0.89</v>
      </c>
      <c r="J164" s="109">
        <f t="shared" si="2"/>
        <v>8.9</v>
      </c>
      <c r="K164" s="115"/>
    </row>
    <row r="165" spans="1:11">
      <c r="A165" s="114"/>
      <c r="B165" s="107">
        <v>10</v>
      </c>
      <c r="C165" s="10" t="s">
        <v>813</v>
      </c>
      <c r="D165" s="118" t="s">
        <v>1020</v>
      </c>
      <c r="E165" s="118" t="s">
        <v>725</v>
      </c>
      <c r="F165" s="140"/>
      <c r="G165" s="141"/>
      <c r="H165" s="11" t="s">
        <v>814</v>
      </c>
      <c r="I165" s="14">
        <v>0.99</v>
      </c>
      <c r="J165" s="109">
        <f t="shared" si="2"/>
        <v>9.9</v>
      </c>
      <c r="K165" s="115"/>
    </row>
    <row r="166" spans="1:11">
      <c r="A166" s="114"/>
      <c r="B166" s="107">
        <v>4</v>
      </c>
      <c r="C166" s="10" t="s">
        <v>813</v>
      </c>
      <c r="D166" s="118" t="s">
        <v>1021</v>
      </c>
      <c r="E166" s="118" t="s">
        <v>716</v>
      </c>
      <c r="F166" s="140"/>
      <c r="G166" s="141"/>
      <c r="H166" s="11" t="s">
        <v>814</v>
      </c>
      <c r="I166" s="14">
        <v>1.19</v>
      </c>
      <c r="J166" s="109">
        <f t="shared" si="2"/>
        <v>4.76</v>
      </c>
      <c r="K166" s="115"/>
    </row>
    <row r="167" spans="1:11">
      <c r="A167" s="114"/>
      <c r="B167" s="107">
        <v>4</v>
      </c>
      <c r="C167" s="10" t="s">
        <v>813</v>
      </c>
      <c r="D167" s="118" t="s">
        <v>1022</v>
      </c>
      <c r="E167" s="118" t="s">
        <v>735</v>
      </c>
      <c r="F167" s="140"/>
      <c r="G167" s="141"/>
      <c r="H167" s="11" t="s">
        <v>814</v>
      </c>
      <c r="I167" s="14">
        <v>1.39</v>
      </c>
      <c r="J167" s="109">
        <f t="shared" si="2"/>
        <v>5.56</v>
      </c>
      <c r="K167" s="115"/>
    </row>
    <row r="168" spans="1:11">
      <c r="A168" s="114"/>
      <c r="B168" s="107">
        <v>14</v>
      </c>
      <c r="C168" s="10" t="s">
        <v>813</v>
      </c>
      <c r="D168" s="118" t="s">
        <v>1023</v>
      </c>
      <c r="E168" s="118" t="s">
        <v>726</v>
      </c>
      <c r="F168" s="140"/>
      <c r="G168" s="141"/>
      <c r="H168" s="11" t="s">
        <v>814</v>
      </c>
      <c r="I168" s="14">
        <v>1.69</v>
      </c>
      <c r="J168" s="109">
        <f t="shared" si="2"/>
        <v>23.66</v>
      </c>
      <c r="K168" s="115"/>
    </row>
    <row r="169" spans="1:11">
      <c r="A169" s="114"/>
      <c r="B169" s="107">
        <v>14</v>
      </c>
      <c r="C169" s="10" t="s">
        <v>813</v>
      </c>
      <c r="D169" s="118" t="s">
        <v>1024</v>
      </c>
      <c r="E169" s="118" t="s">
        <v>727</v>
      </c>
      <c r="F169" s="140"/>
      <c r="G169" s="141"/>
      <c r="H169" s="11" t="s">
        <v>814</v>
      </c>
      <c r="I169" s="14">
        <v>1.99</v>
      </c>
      <c r="J169" s="109">
        <f t="shared" si="2"/>
        <v>27.86</v>
      </c>
      <c r="K169" s="115"/>
    </row>
    <row r="170" spans="1:11">
      <c r="A170" s="114"/>
      <c r="B170" s="107">
        <v>14</v>
      </c>
      <c r="C170" s="10" t="s">
        <v>813</v>
      </c>
      <c r="D170" s="118" t="s">
        <v>1025</v>
      </c>
      <c r="E170" s="118" t="s">
        <v>728</v>
      </c>
      <c r="F170" s="140"/>
      <c r="G170" s="141"/>
      <c r="H170" s="11" t="s">
        <v>814</v>
      </c>
      <c r="I170" s="14">
        <v>2.2400000000000002</v>
      </c>
      <c r="J170" s="109">
        <f t="shared" si="2"/>
        <v>31.360000000000003</v>
      </c>
      <c r="K170" s="115"/>
    </row>
    <row r="171" spans="1:11">
      <c r="A171" s="114"/>
      <c r="B171" s="107">
        <v>4</v>
      </c>
      <c r="C171" s="10" t="s">
        <v>815</v>
      </c>
      <c r="D171" s="118" t="s">
        <v>1026</v>
      </c>
      <c r="E171" s="118" t="s">
        <v>722</v>
      </c>
      <c r="F171" s="140"/>
      <c r="G171" s="141"/>
      <c r="H171" s="11" t="s">
        <v>816</v>
      </c>
      <c r="I171" s="14">
        <v>0.81</v>
      </c>
      <c r="J171" s="109">
        <f t="shared" si="2"/>
        <v>3.24</v>
      </c>
      <c r="K171" s="115"/>
    </row>
    <row r="172" spans="1:11">
      <c r="A172" s="114"/>
      <c r="B172" s="107">
        <v>10</v>
      </c>
      <c r="C172" s="10" t="s">
        <v>815</v>
      </c>
      <c r="D172" s="118" t="s">
        <v>1027</v>
      </c>
      <c r="E172" s="118" t="s">
        <v>724</v>
      </c>
      <c r="F172" s="140"/>
      <c r="G172" s="141"/>
      <c r="H172" s="11" t="s">
        <v>816</v>
      </c>
      <c r="I172" s="14">
        <v>1.1399999999999999</v>
      </c>
      <c r="J172" s="109">
        <f t="shared" si="2"/>
        <v>11.399999999999999</v>
      </c>
      <c r="K172" s="115"/>
    </row>
    <row r="173" spans="1:11">
      <c r="A173" s="114"/>
      <c r="B173" s="107">
        <v>10</v>
      </c>
      <c r="C173" s="10" t="s">
        <v>815</v>
      </c>
      <c r="D173" s="118" t="s">
        <v>1028</v>
      </c>
      <c r="E173" s="118" t="s">
        <v>727</v>
      </c>
      <c r="F173" s="140"/>
      <c r="G173" s="141"/>
      <c r="H173" s="11" t="s">
        <v>816</v>
      </c>
      <c r="I173" s="14">
        <v>2.39</v>
      </c>
      <c r="J173" s="109">
        <f t="shared" si="2"/>
        <v>23.900000000000002</v>
      </c>
      <c r="K173" s="115"/>
    </row>
    <row r="174" spans="1:11">
      <c r="A174" s="114"/>
      <c r="B174" s="107">
        <v>10</v>
      </c>
      <c r="C174" s="10" t="s">
        <v>815</v>
      </c>
      <c r="D174" s="118" t="s">
        <v>1029</v>
      </c>
      <c r="E174" s="118" t="s">
        <v>728</v>
      </c>
      <c r="F174" s="140"/>
      <c r="G174" s="141"/>
      <c r="H174" s="11" t="s">
        <v>816</v>
      </c>
      <c r="I174" s="14">
        <v>2.64</v>
      </c>
      <c r="J174" s="109">
        <f t="shared" si="2"/>
        <v>26.400000000000002</v>
      </c>
      <c r="K174" s="115"/>
    </row>
    <row r="175" spans="1:11">
      <c r="A175" s="114"/>
      <c r="B175" s="107">
        <v>8</v>
      </c>
      <c r="C175" s="10" t="s">
        <v>817</v>
      </c>
      <c r="D175" s="118" t="s">
        <v>1030</v>
      </c>
      <c r="E175" s="118" t="s">
        <v>722</v>
      </c>
      <c r="F175" s="140"/>
      <c r="G175" s="141"/>
      <c r="H175" s="11" t="s">
        <v>818</v>
      </c>
      <c r="I175" s="14">
        <v>1.39</v>
      </c>
      <c r="J175" s="109">
        <f t="shared" si="2"/>
        <v>11.12</v>
      </c>
      <c r="K175" s="115"/>
    </row>
    <row r="176" spans="1:11">
      <c r="A176" s="114"/>
      <c r="B176" s="107">
        <v>8</v>
      </c>
      <c r="C176" s="10" t="s">
        <v>817</v>
      </c>
      <c r="D176" s="118" t="s">
        <v>1031</v>
      </c>
      <c r="E176" s="118" t="s">
        <v>735</v>
      </c>
      <c r="F176" s="140"/>
      <c r="G176" s="141"/>
      <c r="H176" s="11" t="s">
        <v>818</v>
      </c>
      <c r="I176" s="14">
        <v>3.34</v>
      </c>
      <c r="J176" s="109">
        <f t="shared" si="2"/>
        <v>26.72</v>
      </c>
      <c r="K176" s="115"/>
    </row>
    <row r="177" spans="1:12">
      <c r="A177" s="114"/>
      <c r="B177" s="107">
        <v>8</v>
      </c>
      <c r="C177" s="10" t="s">
        <v>817</v>
      </c>
      <c r="D177" s="118" t="s">
        <v>1032</v>
      </c>
      <c r="E177" s="118" t="s">
        <v>728</v>
      </c>
      <c r="F177" s="140"/>
      <c r="G177" s="141"/>
      <c r="H177" s="11" t="s">
        <v>818</v>
      </c>
      <c r="I177" s="14">
        <v>5.59</v>
      </c>
      <c r="J177" s="109">
        <f t="shared" si="2"/>
        <v>44.72</v>
      </c>
      <c r="K177" s="115"/>
    </row>
    <row r="178" spans="1:12">
      <c r="A178" s="114"/>
      <c r="B178" s="107">
        <v>8</v>
      </c>
      <c r="C178" s="10" t="s">
        <v>819</v>
      </c>
      <c r="D178" s="118" t="s">
        <v>1033</v>
      </c>
      <c r="E178" s="118" t="s">
        <v>720</v>
      </c>
      <c r="F178" s="140"/>
      <c r="G178" s="141"/>
      <c r="H178" s="11" t="s">
        <v>820</v>
      </c>
      <c r="I178" s="14">
        <v>1.1399999999999999</v>
      </c>
      <c r="J178" s="109">
        <f t="shared" si="2"/>
        <v>9.1199999999999992</v>
      </c>
      <c r="K178" s="115"/>
    </row>
    <row r="179" spans="1:12">
      <c r="A179" s="114"/>
      <c r="B179" s="107">
        <v>8</v>
      </c>
      <c r="C179" s="10" t="s">
        <v>819</v>
      </c>
      <c r="D179" s="118" t="s">
        <v>1034</v>
      </c>
      <c r="E179" s="118" t="s">
        <v>724</v>
      </c>
      <c r="F179" s="140"/>
      <c r="G179" s="141"/>
      <c r="H179" s="11" t="s">
        <v>820</v>
      </c>
      <c r="I179" s="14">
        <v>1.94</v>
      </c>
      <c r="J179" s="109">
        <f t="shared" si="2"/>
        <v>15.52</v>
      </c>
      <c r="K179" s="115"/>
    </row>
    <row r="180" spans="1:12">
      <c r="A180" s="114"/>
      <c r="B180" s="107">
        <v>10</v>
      </c>
      <c r="C180" s="10" t="s">
        <v>819</v>
      </c>
      <c r="D180" s="118" t="s">
        <v>1035</v>
      </c>
      <c r="E180" s="118" t="s">
        <v>725</v>
      </c>
      <c r="F180" s="140"/>
      <c r="G180" s="141"/>
      <c r="H180" s="11" t="s">
        <v>820</v>
      </c>
      <c r="I180" s="14">
        <v>2.2400000000000002</v>
      </c>
      <c r="J180" s="109">
        <f t="shared" si="2"/>
        <v>22.400000000000002</v>
      </c>
      <c r="K180" s="115"/>
    </row>
    <row r="181" spans="1:12">
      <c r="A181" s="114"/>
      <c r="B181" s="133">
        <v>2</v>
      </c>
      <c r="C181" s="134" t="s">
        <v>819</v>
      </c>
      <c r="D181" s="135" t="s">
        <v>1036</v>
      </c>
      <c r="E181" s="135" t="s">
        <v>716</v>
      </c>
      <c r="F181" s="150"/>
      <c r="G181" s="151"/>
      <c r="H181" s="136" t="s">
        <v>820</v>
      </c>
      <c r="I181" s="137">
        <v>2.59</v>
      </c>
      <c r="J181" s="138">
        <f t="shared" si="2"/>
        <v>5.18</v>
      </c>
      <c r="K181" s="115"/>
      <c r="L181" s="2" t="s">
        <v>1198</v>
      </c>
    </row>
    <row r="182" spans="1:12">
      <c r="A182" s="114"/>
      <c r="B182" s="107">
        <v>8</v>
      </c>
      <c r="C182" s="10" t="s">
        <v>819</v>
      </c>
      <c r="D182" s="118" t="s">
        <v>1037</v>
      </c>
      <c r="E182" s="118" t="s">
        <v>726</v>
      </c>
      <c r="F182" s="140"/>
      <c r="G182" s="141"/>
      <c r="H182" s="11" t="s">
        <v>820</v>
      </c>
      <c r="I182" s="14">
        <v>3.39</v>
      </c>
      <c r="J182" s="109">
        <f t="shared" si="2"/>
        <v>27.12</v>
      </c>
      <c r="K182" s="115"/>
    </row>
    <row r="183" spans="1:12">
      <c r="A183" s="114"/>
      <c r="B183" s="107">
        <v>20</v>
      </c>
      <c r="C183" s="10" t="s">
        <v>821</v>
      </c>
      <c r="D183" s="118" t="s">
        <v>1038</v>
      </c>
      <c r="E183" s="118" t="s">
        <v>724</v>
      </c>
      <c r="F183" s="140"/>
      <c r="G183" s="141"/>
      <c r="H183" s="11" t="s">
        <v>822</v>
      </c>
      <c r="I183" s="14">
        <v>1.29</v>
      </c>
      <c r="J183" s="109">
        <f t="shared" si="2"/>
        <v>25.8</v>
      </c>
      <c r="K183" s="115"/>
    </row>
    <row r="184" spans="1:12">
      <c r="A184" s="114"/>
      <c r="B184" s="107">
        <v>10</v>
      </c>
      <c r="C184" s="10" t="s">
        <v>821</v>
      </c>
      <c r="D184" s="118" t="s">
        <v>1039</v>
      </c>
      <c r="E184" s="118" t="s">
        <v>726</v>
      </c>
      <c r="F184" s="140"/>
      <c r="G184" s="141"/>
      <c r="H184" s="11" t="s">
        <v>822</v>
      </c>
      <c r="I184" s="14">
        <v>2.84</v>
      </c>
      <c r="J184" s="109">
        <f t="shared" si="2"/>
        <v>28.4</v>
      </c>
      <c r="K184" s="115"/>
    </row>
    <row r="185" spans="1:12">
      <c r="A185" s="114"/>
      <c r="B185" s="107">
        <v>18</v>
      </c>
      <c r="C185" s="10" t="s">
        <v>821</v>
      </c>
      <c r="D185" s="118" t="s">
        <v>1040</v>
      </c>
      <c r="E185" s="118" t="s">
        <v>727</v>
      </c>
      <c r="F185" s="140"/>
      <c r="G185" s="141"/>
      <c r="H185" s="11" t="s">
        <v>822</v>
      </c>
      <c r="I185" s="14">
        <v>3.29</v>
      </c>
      <c r="J185" s="109">
        <f t="shared" si="2"/>
        <v>59.22</v>
      </c>
      <c r="K185" s="115"/>
    </row>
    <row r="186" spans="1:12">
      <c r="A186" s="114"/>
      <c r="B186" s="107">
        <v>4</v>
      </c>
      <c r="C186" s="10" t="s">
        <v>821</v>
      </c>
      <c r="D186" s="118" t="s">
        <v>1041</v>
      </c>
      <c r="E186" s="118" t="s">
        <v>728</v>
      </c>
      <c r="F186" s="140"/>
      <c r="G186" s="141"/>
      <c r="H186" s="11" t="s">
        <v>822</v>
      </c>
      <c r="I186" s="14">
        <v>3.74</v>
      </c>
      <c r="J186" s="109">
        <f t="shared" si="2"/>
        <v>14.96</v>
      </c>
      <c r="K186" s="115"/>
    </row>
    <row r="187" spans="1:12" ht="24">
      <c r="A187" s="114"/>
      <c r="B187" s="107">
        <v>6</v>
      </c>
      <c r="C187" s="10" t="s">
        <v>823</v>
      </c>
      <c r="D187" s="118" t="s">
        <v>1042</v>
      </c>
      <c r="E187" s="118" t="s">
        <v>725</v>
      </c>
      <c r="F187" s="140"/>
      <c r="G187" s="141"/>
      <c r="H187" s="11" t="s">
        <v>824</v>
      </c>
      <c r="I187" s="14">
        <v>1.89</v>
      </c>
      <c r="J187" s="109">
        <f t="shared" si="2"/>
        <v>11.34</v>
      </c>
      <c r="K187" s="115"/>
    </row>
    <row r="188" spans="1:12" ht="24">
      <c r="A188" s="114"/>
      <c r="B188" s="107">
        <v>8</v>
      </c>
      <c r="C188" s="10" t="s">
        <v>823</v>
      </c>
      <c r="D188" s="118" t="s">
        <v>1043</v>
      </c>
      <c r="E188" s="118" t="s">
        <v>726</v>
      </c>
      <c r="F188" s="140"/>
      <c r="G188" s="141"/>
      <c r="H188" s="11" t="s">
        <v>824</v>
      </c>
      <c r="I188" s="14">
        <v>2.19</v>
      </c>
      <c r="J188" s="109">
        <f t="shared" si="2"/>
        <v>17.52</v>
      </c>
      <c r="K188" s="115"/>
    </row>
    <row r="189" spans="1:12" ht="24">
      <c r="A189" s="114"/>
      <c r="B189" s="107">
        <v>8</v>
      </c>
      <c r="C189" s="10" t="s">
        <v>823</v>
      </c>
      <c r="D189" s="118" t="s">
        <v>1044</v>
      </c>
      <c r="E189" s="118" t="s">
        <v>718</v>
      </c>
      <c r="F189" s="140"/>
      <c r="G189" s="141"/>
      <c r="H189" s="11" t="s">
        <v>824</v>
      </c>
      <c r="I189" s="14">
        <v>2.69</v>
      </c>
      <c r="J189" s="109">
        <f t="shared" si="2"/>
        <v>21.52</v>
      </c>
      <c r="K189" s="115"/>
    </row>
    <row r="190" spans="1:12" ht="24">
      <c r="A190" s="114"/>
      <c r="B190" s="107">
        <v>6</v>
      </c>
      <c r="C190" s="10" t="s">
        <v>825</v>
      </c>
      <c r="D190" s="118" t="s">
        <v>1045</v>
      </c>
      <c r="E190" s="118" t="s">
        <v>718</v>
      </c>
      <c r="F190" s="140"/>
      <c r="G190" s="141"/>
      <c r="H190" s="11" t="s">
        <v>826</v>
      </c>
      <c r="I190" s="14">
        <v>2.99</v>
      </c>
      <c r="J190" s="109">
        <f t="shared" si="2"/>
        <v>17.940000000000001</v>
      </c>
      <c r="K190" s="115"/>
    </row>
    <row r="191" spans="1:12" ht="24">
      <c r="A191" s="114"/>
      <c r="B191" s="107">
        <v>4</v>
      </c>
      <c r="C191" s="10" t="s">
        <v>825</v>
      </c>
      <c r="D191" s="118" t="s">
        <v>1046</v>
      </c>
      <c r="E191" s="118" t="s">
        <v>773</v>
      </c>
      <c r="F191" s="140"/>
      <c r="G191" s="141"/>
      <c r="H191" s="11" t="s">
        <v>826</v>
      </c>
      <c r="I191" s="14">
        <v>3.59</v>
      </c>
      <c r="J191" s="109">
        <f t="shared" si="2"/>
        <v>14.36</v>
      </c>
      <c r="K191" s="115"/>
    </row>
    <row r="192" spans="1:12" ht="24">
      <c r="A192" s="114"/>
      <c r="B192" s="107">
        <v>10</v>
      </c>
      <c r="C192" s="10" t="s">
        <v>825</v>
      </c>
      <c r="D192" s="118" t="s">
        <v>1047</v>
      </c>
      <c r="E192" s="118" t="s">
        <v>765</v>
      </c>
      <c r="F192" s="140"/>
      <c r="G192" s="141"/>
      <c r="H192" s="11" t="s">
        <v>826</v>
      </c>
      <c r="I192" s="14">
        <v>3.89</v>
      </c>
      <c r="J192" s="109">
        <f t="shared" si="2"/>
        <v>38.9</v>
      </c>
      <c r="K192" s="115"/>
    </row>
    <row r="193" spans="1:11" ht="24">
      <c r="A193" s="114"/>
      <c r="B193" s="107">
        <v>10</v>
      </c>
      <c r="C193" s="10" t="s">
        <v>825</v>
      </c>
      <c r="D193" s="118" t="s">
        <v>1048</v>
      </c>
      <c r="E193" s="118" t="s">
        <v>778</v>
      </c>
      <c r="F193" s="140"/>
      <c r="G193" s="141"/>
      <c r="H193" s="11" t="s">
        <v>826</v>
      </c>
      <c r="I193" s="14">
        <v>4.3899999999999997</v>
      </c>
      <c r="J193" s="109">
        <f t="shared" si="2"/>
        <v>43.9</v>
      </c>
      <c r="K193" s="115"/>
    </row>
    <row r="194" spans="1:11" ht="24">
      <c r="A194" s="114"/>
      <c r="B194" s="107">
        <v>4</v>
      </c>
      <c r="C194" s="10" t="s">
        <v>825</v>
      </c>
      <c r="D194" s="118" t="s">
        <v>1049</v>
      </c>
      <c r="E194" s="118" t="s">
        <v>779</v>
      </c>
      <c r="F194" s="140"/>
      <c r="G194" s="141"/>
      <c r="H194" s="11" t="s">
        <v>826</v>
      </c>
      <c r="I194" s="14">
        <v>4.6399999999999997</v>
      </c>
      <c r="J194" s="109">
        <f t="shared" si="2"/>
        <v>18.559999999999999</v>
      </c>
      <c r="K194" s="115"/>
    </row>
    <row r="195" spans="1:11" ht="24">
      <c r="A195" s="114"/>
      <c r="B195" s="107">
        <v>6</v>
      </c>
      <c r="C195" s="10" t="s">
        <v>825</v>
      </c>
      <c r="D195" s="118" t="s">
        <v>1050</v>
      </c>
      <c r="E195" s="118" t="s">
        <v>780</v>
      </c>
      <c r="F195" s="140"/>
      <c r="G195" s="141"/>
      <c r="H195" s="11" t="s">
        <v>826</v>
      </c>
      <c r="I195" s="14">
        <v>4.8899999999999997</v>
      </c>
      <c r="J195" s="109">
        <f t="shared" si="2"/>
        <v>29.339999999999996</v>
      </c>
      <c r="K195" s="115"/>
    </row>
    <row r="196" spans="1:11" ht="24">
      <c r="A196" s="114"/>
      <c r="B196" s="107">
        <v>6</v>
      </c>
      <c r="C196" s="10" t="s">
        <v>825</v>
      </c>
      <c r="D196" s="118" t="s">
        <v>1051</v>
      </c>
      <c r="E196" s="118" t="s">
        <v>827</v>
      </c>
      <c r="F196" s="140"/>
      <c r="G196" s="141"/>
      <c r="H196" s="11" t="s">
        <v>826</v>
      </c>
      <c r="I196" s="14">
        <v>5.19</v>
      </c>
      <c r="J196" s="109">
        <f t="shared" si="2"/>
        <v>31.14</v>
      </c>
      <c r="K196" s="115"/>
    </row>
    <row r="197" spans="1:11" ht="24">
      <c r="A197" s="114"/>
      <c r="B197" s="107">
        <v>6</v>
      </c>
      <c r="C197" s="10" t="s">
        <v>825</v>
      </c>
      <c r="D197" s="118" t="s">
        <v>1052</v>
      </c>
      <c r="E197" s="118" t="s">
        <v>775</v>
      </c>
      <c r="F197" s="140"/>
      <c r="G197" s="141"/>
      <c r="H197" s="11" t="s">
        <v>826</v>
      </c>
      <c r="I197" s="14">
        <v>5.49</v>
      </c>
      <c r="J197" s="109">
        <f t="shared" si="2"/>
        <v>32.94</v>
      </c>
      <c r="K197" s="115"/>
    </row>
    <row r="198" spans="1:11" ht="24">
      <c r="A198" s="114"/>
      <c r="B198" s="107">
        <v>10</v>
      </c>
      <c r="C198" s="10" t="s">
        <v>828</v>
      </c>
      <c r="D198" s="118" t="s">
        <v>1053</v>
      </c>
      <c r="E198" s="118" t="s">
        <v>765</v>
      </c>
      <c r="F198" s="140"/>
      <c r="G198" s="141"/>
      <c r="H198" s="11" t="s">
        <v>829</v>
      </c>
      <c r="I198" s="14">
        <v>3.39</v>
      </c>
      <c r="J198" s="109">
        <f t="shared" si="2"/>
        <v>33.9</v>
      </c>
      <c r="K198" s="115"/>
    </row>
    <row r="199" spans="1:11" ht="24">
      <c r="A199" s="114"/>
      <c r="B199" s="107">
        <v>6</v>
      </c>
      <c r="C199" s="10" t="s">
        <v>828</v>
      </c>
      <c r="D199" s="118" t="s">
        <v>1054</v>
      </c>
      <c r="E199" s="118" t="s">
        <v>796</v>
      </c>
      <c r="F199" s="140"/>
      <c r="G199" s="141"/>
      <c r="H199" s="11" t="s">
        <v>829</v>
      </c>
      <c r="I199" s="14">
        <v>3.64</v>
      </c>
      <c r="J199" s="109">
        <f t="shared" si="2"/>
        <v>21.84</v>
      </c>
      <c r="K199" s="115"/>
    </row>
    <row r="200" spans="1:11" ht="24">
      <c r="A200" s="114"/>
      <c r="B200" s="107">
        <v>10</v>
      </c>
      <c r="C200" s="10" t="s">
        <v>828</v>
      </c>
      <c r="D200" s="118" t="s">
        <v>1055</v>
      </c>
      <c r="E200" s="118" t="s">
        <v>778</v>
      </c>
      <c r="F200" s="140"/>
      <c r="G200" s="141"/>
      <c r="H200" s="11" t="s">
        <v>829</v>
      </c>
      <c r="I200" s="14">
        <v>3.89</v>
      </c>
      <c r="J200" s="109">
        <f t="shared" si="2"/>
        <v>38.9</v>
      </c>
      <c r="K200" s="115"/>
    </row>
    <row r="201" spans="1:11" ht="24">
      <c r="A201" s="114"/>
      <c r="B201" s="107">
        <v>8</v>
      </c>
      <c r="C201" s="10" t="s">
        <v>828</v>
      </c>
      <c r="D201" s="118" t="s">
        <v>1056</v>
      </c>
      <c r="E201" s="118" t="s">
        <v>780</v>
      </c>
      <c r="F201" s="140"/>
      <c r="G201" s="141"/>
      <c r="H201" s="11" t="s">
        <v>829</v>
      </c>
      <c r="I201" s="14">
        <v>4.3899999999999997</v>
      </c>
      <c r="J201" s="109">
        <f t="shared" si="2"/>
        <v>35.119999999999997</v>
      </c>
      <c r="K201" s="115"/>
    </row>
    <row r="202" spans="1:11" ht="24">
      <c r="A202" s="114"/>
      <c r="B202" s="107">
        <v>8</v>
      </c>
      <c r="C202" s="10" t="s">
        <v>828</v>
      </c>
      <c r="D202" s="118" t="s">
        <v>1057</v>
      </c>
      <c r="E202" s="118" t="s">
        <v>827</v>
      </c>
      <c r="F202" s="140"/>
      <c r="G202" s="141"/>
      <c r="H202" s="11" t="s">
        <v>829</v>
      </c>
      <c r="I202" s="14">
        <v>4.6900000000000004</v>
      </c>
      <c r="J202" s="109">
        <f t="shared" si="2"/>
        <v>37.520000000000003</v>
      </c>
      <c r="K202" s="115"/>
    </row>
    <row r="203" spans="1:11" ht="24">
      <c r="A203" s="114"/>
      <c r="B203" s="107">
        <v>6</v>
      </c>
      <c r="C203" s="10" t="s">
        <v>828</v>
      </c>
      <c r="D203" s="118" t="s">
        <v>1058</v>
      </c>
      <c r="E203" s="118" t="s">
        <v>775</v>
      </c>
      <c r="F203" s="140"/>
      <c r="G203" s="141"/>
      <c r="H203" s="11" t="s">
        <v>829</v>
      </c>
      <c r="I203" s="14">
        <v>4.99</v>
      </c>
      <c r="J203" s="109">
        <f t="shared" si="2"/>
        <v>29.94</v>
      </c>
      <c r="K203" s="115"/>
    </row>
    <row r="204" spans="1:11">
      <c r="A204" s="114"/>
      <c r="B204" s="107">
        <v>8</v>
      </c>
      <c r="C204" s="10" t="s">
        <v>830</v>
      </c>
      <c r="D204" s="118" t="s">
        <v>1059</v>
      </c>
      <c r="E204" s="118" t="s">
        <v>729</v>
      </c>
      <c r="F204" s="140"/>
      <c r="G204" s="141"/>
      <c r="H204" s="11" t="s">
        <v>831</v>
      </c>
      <c r="I204" s="14">
        <v>2.79</v>
      </c>
      <c r="J204" s="109">
        <f t="shared" si="2"/>
        <v>22.32</v>
      </c>
      <c r="K204" s="115"/>
    </row>
    <row r="205" spans="1:11">
      <c r="A205" s="114"/>
      <c r="B205" s="107">
        <v>10</v>
      </c>
      <c r="C205" s="10" t="s">
        <v>830</v>
      </c>
      <c r="D205" s="118" t="s">
        <v>1060</v>
      </c>
      <c r="E205" s="118" t="s">
        <v>718</v>
      </c>
      <c r="F205" s="140"/>
      <c r="G205" s="141"/>
      <c r="H205" s="11" t="s">
        <v>831</v>
      </c>
      <c r="I205" s="14">
        <v>2.99</v>
      </c>
      <c r="J205" s="109">
        <f t="shared" si="2"/>
        <v>29.900000000000002</v>
      </c>
      <c r="K205" s="115"/>
    </row>
    <row r="206" spans="1:11">
      <c r="A206" s="114"/>
      <c r="B206" s="107">
        <v>6</v>
      </c>
      <c r="C206" s="10" t="s">
        <v>832</v>
      </c>
      <c r="D206" s="118" t="s">
        <v>1061</v>
      </c>
      <c r="E206" s="118" t="s">
        <v>768</v>
      </c>
      <c r="F206" s="140"/>
      <c r="G206" s="141"/>
      <c r="H206" s="11" t="s">
        <v>833</v>
      </c>
      <c r="I206" s="14">
        <v>0.79</v>
      </c>
      <c r="J206" s="109">
        <f t="shared" si="2"/>
        <v>4.74</v>
      </c>
      <c r="K206" s="115"/>
    </row>
    <row r="207" spans="1:11">
      <c r="A207" s="114"/>
      <c r="B207" s="107">
        <v>6</v>
      </c>
      <c r="C207" s="10" t="s">
        <v>832</v>
      </c>
      <c r="D207" s="118" t="s">
        <v>1062</v>
      </c>
      <c r="E207" s="118" t="s">
        <v>720</v>
      </c>
      <c r="F207" s="140"/>
      <c r="G207" s="141"/>
      <c r="H207" s="11" t="s">
        <v>833</v>
      </c>
      <c r="I207" s="14">
        <v>0.89</v>
      </c>
      <c r="J207" s="109">
        <f t="shared" si="2"/>
        <v>5.34</v>
      </c>
      <c r="K207" s="115"/>
    </row>
    <row r="208" spans="1:11">
      <c r="A208" s="114"/>
      <c r="B208" s="107">
        <v>10</v>
      </c>
      <c r="C208" s="10" t="s">
        <v>832</v>
      </c>
      <c r="D208" s="118" t="s">
        <v>1063</v>
      </c>
      <c r="E208" s="118" t="s">
        <v>724</v>
      </c>
      <c r="F208" s="140"/>
      <c r="G208" s="141"/>
      <c r="H208" s="11" t="s">
        <v>833</v>
      </c>
      <c r="I208" s="14">
        <v>0.99</v>
      </c>
      <c r="J208" s="109">
        <f t="shared" si="2"/>
        <v>9.9</v>
      </c>
      <c r="K208" s="115"/>
    </row>
    <row r="209" spans="1:11">
      <c r="A209" s="114"/>
      <c r="B209" s="107">
        <v>10</v>
      </c>
      <c r="C209" s="10" t="s">
        <v>832</v>
      </c>
      <c r="D209" s="118" t="s">
        <v>1064</v>
      </c>
      <c r="E209" s="118" t="s">
        <v>725</v>
      </c>
      <c r="F209" s="140"/>
      <c r="G209" s="141"/>
      <c r="H209" s="11" t="s">
        <v>833</v>
      </c>
      <c r="I209" s="14">
        <v>1.04</v>
      </c>
      <c r="J209" s="109">
        <f t="shared" si="2"/>
        <v>10.4</v>
      </c>
      <c r="K209" s="115"/>
    </row>
    <row r="210" spans="1:11">
      <c r="A210" s="114"/>
      <c r="B210" s="107">
        <v>10</v>
      </c>
      <c r="C210" s="10" t="s">
        <v>832</v>
      </c>
      <c r="D210" s="118" t="s">
        <v>1065</v>
      </c>
      <c r="E210" s="118" t="s">
        <v>716</v>
      </c>
      <c r="F210" s="140"/>
      <c r="G210" s="141"/>
      <c r="H210" s="11" t="s">
        <v>833</v>
      </c>
      <c r="I210" s="14">
        <v>1.0900000000000001</v>
      </c>
      <c r="J210" s="109">
        <f t="shared" si="2"/>
        <v>10.9</v>
      </c>
      <c r="K210" s="115"/>
    </row>
    <row r="211" spans="1:11">
      <c r="A211" s="114"/>
      <c r="B211" s="107">
        <v>10</v>
      </c>
      <c r="C211" s="10" t="s">
        <v>832</v>
      </c>
      <c r="D211" s="118" t="s">
        <v>1066</v>
      </c>
      <c r="E211" s="118" t="s">
        <v>735</v>
      </c>
      <c r="F211" s="140"/>
      <c r="G211" s="141"/>
      <c r="H211" s="11" t="s">
        <v>833</v>
      </c>
      <c r="I211" s="14">
        <v>1.19</v>
      </c>
      <c r="J211" s="109">
        <f t="shared" si="2"/>
        <v>11.899999999999999</v>
      </c>
      <c r="K211" s="115"/>
    </row>
    <row r="212" spans="1:11">
      <c r="A212" s="114"/>
      <c r="B212" s="107">
        <v>10</v>
      </c>
      <c r="C212" s="10" t="s">
        <v>832</v>
      </c>
      <c r="D212" s="118" t="s">
        <v>1067</v>
      </c>
      <c r="E212" s="118" t="s">
        <v>726</v>
      </c>
      <c r="F212" s="140"/>
      <c r="G212" s="141"/>
      <c r="H212" s="11" t="s">
        <v>833</v>
      </c>
      <c r="I212" s="14">
        <v>1.29</v>
      </c>
      <c r="J212" s="109">
        <f t="shared" si="2"/>
        <v>12.9</v>
      </c>
      <c r="K212" s="115"/>
    </row>
    <row r="213" spans="1:11">
      <c r="A213" s="114"/>
      <c r="B213" s="107">
        <v>10</v>
      </c>
      <c r="C213" s="10" t="s">
        <v>832</v>
      </c>
      <c r="D213" s="118" t="s">
        <v>1068</v>
      </c>
      <c r="E213" s="118" t="s">
        <v>727</v>
      </c>
      <c r="F213" s="140"/>
      <c r="G213" s="141"/>
      <c r="H213" s="11" t="s">
        <v>833</v>
      </c>
      <c r="I213" s="14">
        <v>1.44</v>
      </c>
      <c r="J213" s="109">
        <f t="shared" si="2"/>
        <v>14.399999999999999</v>
      </c>
      <c r="K213" s="115"/>
    </row>
    <row r="214" spans="1:11">
      <c r="A214" s="114"/>
      <c r="B214" s="107">
        <v>10</v>
      </c>
      <c r="C214" s="10" t="s">
        <v>832</v>
      </c>
      <c r="D214" s="118" t="s">
        <v>1069</v>
      </c>
      <c r="E214" s="118" t="s">
        <v>834</v>
      </c>
      <c r="F214" s="140"/>
      <c r="G214" s="141"/>
      <c r="H214" s="11" t="s">
        <v>833</v>
      </c>
      <c r="I214" s="14">
        <v>1.52</v>
      </c>
      <c r="J214" s="109">
        <f t="shared" ref="J214:J277" si="3">I214*B214</f>
        <v>15.2</v>
      </c>
      <c r="K214" s="115"/>
    </row>
    <row r="215" spans="1:11">
      <c r="A215" s="114"/>
      <c r="B215" s="107">
        <v>10</v>
      </c>
      <c r="C215" s="10" t="s">
        <v>832</v>
      </c>
      <c r="D215" s="118" t="s">
        <v>1070</v>
      </c>
      <c r="E215" s="118" t="s">
        <v>728</v>
      </c>
      <c r="F215" s="140"/>
      <c r="G215" s="141"/>
      <c r="H215" s="11" t="s">
        <v>833</v>
      </c>
      <c r="I215" s="14">
        <v>1.59</v>
      </c>
      <c r="J215" s="109">
        <f t="shared" si="3"/>
        <v>15.9</v>
      </c>
      <c r="K215" s="115"/>
    </row>
    <row r="216" spans="1:11">
      <c r="A216" s="114"/>
      <c r="B216" s="107">
        <v>10</v>
      </c>
      <c r="C216" s="10" t="s">
        <v>832</v>
      </c>
      <c r="D216" s="118" t="s">
        <v>1071</v>
      </c>
      <c r="E216" s="118" t="s">
        <v>718</v>
      </c>
      <c r="F216" s="140"/>
      <c r="G216" s="141"/>
      <c r="H216" s="11" t="s">
        <v>833</v>
      </c>
      <c r="I216" s="14">
        <v>1.89</v>
      </c>
      <c r="J216" s="109">
        <f t="shared" si="3"/>
        <v>18.899999999999999</v>
      </c>
      <c r="K216" s="115"/>
    </row>
    <row r="217" spans="1:11" ht="24">
      <c r="A217" s="114"/>
      <c r="B217" s="107">
        <v>8</v>
      </c>
      <c r="C217" s="10" t="s">
        <v>835</v>
      </c>
      <c r="D217" s="118" t="s">
        <v>1072</v>
      </c>
      <c r="E217" s="118" t="s">
        <v>723</v>
      </c>
      <c r="F217" s="140"/>
      <c r="G217" s="141"/>
      <c r="H217" s="11" t="s">
        <v>836</v>
      </c>
      <c r="I217" s="14">
        <v>1.49</v>
      </c>
      <c r="J217" s="109">
        <f t="shared" si="3"/>
        <v>11.92</v>
      </c>
      <c r="K217" s="115"/>
    </row>
    <row r="218" spans="1:11" ht="24">
      <c r="A218" s="114"/>
      <c r="B218" s="107">
        <v>8</v>
      </c>
      <c r="C218" s="10" t="s">
        <v>835</v>
      </c>
      <c r="D218" s="118" t="s">
        <v>1073</v>
      </c>
      <c r="E218" s="118" t="s">
        <v>726</v>
      </c>
      <c r="F218" s="140"/>
      <c r="G218" s="141"/>
      <c r="H218" s="11" t="s">
        <v>836</v>
      </c>
      <c r="I218" s="14">
        <v>2.99</v>
      </c>
      <c r="J218" s="109">
        <f t="shared" si="3"/>
        <v>23.92</v>
      </c>
      <c r="K218" s="115"/>
    </row>
    <row r="219" spans="1:11">
      <c r="A219" s="114"/>
      <c r="B219" s="107">
        <v>10</v>
      </c>
      <c r="C219" s="10" t="s">
        <v>837</v>
      </c>
      <c r="D219" s="118" t="s">
        <v>1074</v>
      </c>
      <c r="E219" s="118" t="s">
        <v>718</v>
      </c>
      <c r="F219" s="140"/>
      <c r="G219" s="141"/>
      <c r="H219" s="11" t="s">
        <v>838</v>
      </c>
      <c r="I219" s="14">
        <v>1.89</v>
      </c>
      <c r="J219" s="109">
        <f t="shared" si="3"/>
        <v>18.899999999999999</v>
      </c>
      <c r="K219" s="115"/>
    </row>
    <row r="220" spans="1:11">
      <c r="A220" s="114"/>
      <c r="B220" s="107">
        <v>10</v>
      </c>
      <c r="C220" s="10" t="s">
        <v>837</v>
      </c>
      <c r="D220" s="118" t="s">
        <v>1075</v>
      </c>
      <c r="E220" s="118" t="s">
        <v>765</v>
      </c>
      <c r="F220" s="140"/>
      <c r="G220" s="141"/>
      <c r="H220" s="11" t="s">
        <v>838</v>
      </c>
      <c r="I220" s="14">
        <v>2.34</v>
      </c>
      <c r="J220" s="109">
        <f t="shared" si="3"/>
        <v>23.4</v>
      </c>
      <c r="K220" s="115"/>
    </row>
    <row r="221" spans="1:11">
      <c r="A221" s="114"/>
      <c r="B221" s="107">
        <v>10</v>
      </c>
      <c r="C221" s="10" t="s">
        <v>837</v>
      </c>
      <c r="D221" s="118" t="s">
        <v>1076</v>
      </c>
      <c r="E221" s="118" t="s">
        <v>796</v>
      </c>
      <c r="F221" s="140"/>
      <c r="G221" s="141"/>
      <c r="H221" s="11" t="s">
        <v>838</v>
      </c>
      <c r="I221" s="14">
        <v>2.59</v>
      </c>
      <c r="J221" s="109">
        <f t="shared" si="3"/>
        <v>25.9</v>
      </c>
      <c r="K221" s="115"/>
    </row>
    <row r="222" spans="1:11">
      <c r="A222" s="114"/>
      <c r="B222" s="107">
        <v>10</v>
      </c>
      <c r="C222" s="10" t="s">
        <v>837</v>
      </c>
      <c r="D222" s="118" t="s">
        <v>1077</v>
      </c>
      <c r="E222" s="118" t="s">
        <v>779</v>
      </c>
      <c r="F222" s="140"/>
      <c r="G222" s="141"/>
      <c r="H222" s="11" t="s">
        <v>838</v>
      </c>
      <c r="I222" s="14">
        <v>3.09</v>
      </c>
      <c r="J222" s="109">
        <f t="shared" si="3"/>
        <v>30.9</v>
      </c>
      <c r="K222" s="115"/>
    </row>
    <row r="223" spans="1:11">
      <c r="A223" s="114"/>
      <c r="B223" s="107">
        <v>10</v>
      </c>
      <c r="C223" s="10" t="s">
        <v>837</v>
      </c>
      <c r="D223" s="118" t="s">
        <v>1078</v>
      </c>
      <c r="E223" s="118" t="s">
        <v>780</v>
      </c>
      <c r="F223" s="140"/>
      <c r="G223" s="141"/>
      <c r="H223" s="11" t="s">
        <v>838</v>
      </c>
      <c r="I223" s="14">
        <v>3.39</v>
      </c>
      <c r="J223" s="109">
        <f t="shared" si="3"/>
        <v>33.9</v>
      </c>
      <c r="K223" s="115"/>
    </row>
    <row r="224" spans="1:11">
      <c r="A224" s="114"/>
      <c r="B224" s="107">
        <v>6</v>
      </c>
      <c r="C224" s="10" t="s">
        <v>837</v>
      </c>
      <c r="D224" s="118" t="s">
        <v>1079</v>
      </c>
      <c r="E224" s="118" t="s">
        <v>827</v>
      </c>
      <c r="F224" s="140"/>
      <c r="G224" s="141"/>
      <c r="H224" s="11" t="s">
        <v>838</v>
      </c>
      <c r="I224" s="14">
        <v>3.69</v>
      </c>
      <c r="J224" s="109">
        <f t="shared" si="3"/>
        <v>22.14</v>
      </c>
      <c r="K224" s="115"/>
    </row>
    <row r="225" spans="1:11">
      <c r="A225" s="114"/>
      <c r="B225" s="107">
        <v>10</v>
      </c>
      <c r="C225" s="10" t="s">
        <v>837</v>
      </c>
      <c r="D225" s="118" t="s">
        <v>1080</v>
      </c>
      <c r="E225" s="118" t="s">
        <v>775</v>
      </c>
      <c r="F225" s="140"/>
      <c r="G225" s="141"/>
      <c r="H225" s="11" t="s">
        <v>838</v>
      </c>
      <c r="I225" s="14">
        <v>3.99</v>
      </c>
      <c r="J225" s="109">
        <f t="shared" si="3"/>
        <v>39.900000000000006</v>
      </c>
      <c r="K225" s="115"/>
    </row>
    <row r="226" spans="1:11">
      <c r="A226" s="114"/>
      <c r="B226" s="107">
        <v>10</v>
      </c>
      <c r="C226" s="10" t="s">
        <v>839</v>
      </c>
      <c r="D226" s="118" t="s">
        <v>1081</v>
      </c>
      <c r="E226" s="118" t="s">
        <v>718</v>
      </c>
      <c r="F226" s="140"/>
      <c r="G226" s="141"/>
      <c r="H226" s="11" t="s">
        <v>840</v>
      </c>
      <c r="I226" s="14">
        <v>1.89</v>
      </c>
      <c r="J226" s="109">
        <f t="shared" si="3"/>
        <v>18.899999999999999</v>
      </c>
      <c r="K226" s="115"/>
    </row>
    <row r="227" spans="1:11">
      <c r="A227" s="114"/>
      <c r="B227" s="107">
        <v>8</v>
      </c>
      <c r="C227" s="10" t="s">
        <v>839</v>
      </c>
      <c r="D227" s="118" t="s">
        <v>1082</v>
      </c>
      <c r="E227" s="118" t="s">
        <v>773</v>
      </c>
      <c r="F227" s="140"/>
      <c r="G227" s="141"/>
      <c r="H227" s="11" t="s">
        <v>840</v>
      </c>
      <c r="I227" s="14">
        <v>2.09</v>
      </c>
      <c r="J227" s="109">
        <f t="shared" si="3"/>
        <v>16.72</v>
      </c>
      <c r="K227" s="115"/>
    </row>
    <row r="228" spans="1:11">
      <c r="A228" s="114"/>
      <c r="B228" s="107">
        <v>14</v>
      </c>
      <c r="C228" s="10" t="s">
        <v>839</v>
      </c>
      <c r="D228" s="118" t="s">
        <v>1083</v>
      </c>
      <c r="E228" s="118" t="s">
        <v>765</v>
      </c>
      <c r="F228" s="140"/>
      <c r="G228" s="141"/>
      <c r="H228" s="11" t="s">
        <v>840</v>
      </c>
      <c r="I228" s="14">
        <v>2.34</v>
      </c>
      <c r="J228" s="109">
        <f t="shared" si="3"/>
        <v>32.76</v>
      </c>
      <c r="K228" s="115"/>
    </row>
    <row r="229" spans="1:11">
      <c r="A229" s="114"/>
      <c r="B229" s="107">
        <v>6</v>
      </c>
      <c r="C229" s="10" t="s">
        <v>839</v>
      </c>
      <c r="D229" s="118" t="s">
        <v>1084</v>
      </c>
      <c r="E229" s="118" t="s">
        <v>796</v>
      </c>
      <c r="F229" s="140"/>
      <c r="G229" s="141"/>
      <c r="H229" s="11" t="s">
        <v>840</v>
      </c>
      <c r="I229" s="14">
        <v>2.59</v>
      </c>
      <c r="J229" s="109">
        <f t="shared" si="3"/>
        <v>15.54</v>
      </c>
      <c r="K229" s="115"/>
    </row>
    <row r="230" spans="1:11">
      <c r="A230" s="114"/>
      <c r="B230" s="107">
        <v>14</v>
      </c>
      <c r="C230" s="10" t="s">
        <v>839</v>
      </c>
      <c r="D230" s="118" t="s">
        <v>1085</v>
      </c>
      <c r="E230" s="118" t="s">
        <v>778</v>
      </c>
      <c r="F230" s="140"/>
      <c r="G230" s="141"/>
      <c r="H230" s="11" t="s">
        <v>840</v>
      </c>
      <c r="I230" s="14">
        <v>2.84</v>
      </c>
      <c r="J230" s="109">
        <f t="shared" si="3"/>
        <v>39.76</v>
      </c>
      <c r="K230" s="115"/>
    </row>
    <row r="231" spans="1:11">
      <c r="A231" s="114"/>
      <c r="B231" s="107">
        <v>10</v>
      </c>
      <c r="C231" s="10" t="s">
        <v>839</v>
      </c>
      <c r="D231" s="118" t="s">
        <v>1086</v>
      </c>
      <c r="E231" s="118" t="s">
        <v>779</v>
      </c>
      <c r="F231" s="140"/>
      <c r="G231" s="141"/>
      <c r="H231" s="11" t="s">
        <v>840</v>
      </c>
      <c r="I231" s="14">
        <v>3.09</v>
      </c>
      <c r="J231" s="109">
        <f t="shared" si="3"/>
        <v>30.9</v>
      </c>
      <c r="K231" s="115"/>
    </row>
    <row r="232" spans="1:11">
      <c r="A232" s="114"/>
      <c r="B232" s="107">
        <v>10</v>
      </c>
      <c r="C232" s="10" t="s">
        <v>839</v>
      </c>
      <c r="D232" s="118" t="s">
        <v>1087</v>
      </c>
      <c r="E232" s="118" t="s">
        <v>780</v>
      </c>
      <c r="F232" s="140"/>
      <c r="G232" s="141"/>
      <c r="H232" s="11" t="s">
        <v>840</v>
      </c>
      <c r="I232" s="14">
        <v>3.39</v>
      </c>
      <c r="J232" s="109">
        <f t="shared" si="3"/>
        <v>33.9</v>
      </c>
      <c r="K232" s="115"/>
    </row>
    <row r="233" spans="1:11">
      <c r="A233" s="114"/>
      <c r="B233" s="107">
        <v>14</v>
      </c>
      <c r="C233" s="10" t="s">
        <v>839</v>
      </c>
      <c r="D233" s="118" t="s">
        <v>1088</v>
      </c>
      <c r="E233" s="118" t="s">
        <v>775</v>
      </c>
      <c r="F233" s="140"/>
      <c r="G233" s="141"/>
      <c r="H233" s="11" t="s">
        <v>840</v>
      </c>
      <c r="I233" s="14">
        <v>3.99</v>
      </c>
      <c r="J233" s="109">
        <f t="shared" si="3"/>
        <v>55.86</v>
      </c>
      <c r="K233" s="115"/>
    </row>
    <row r="234" spans="1:11">
      <c r="A234" s="114"/>
      <c r="B234" s="107">
        <v>6</v>
      </c>
      <c r="C234" s="10" t="s">
        <v>841</v>
      </c>
      <c r="D234" s="118" t="s">
        <v>1089</v>
      </c>
      <c r="E234" s="118" t="s">
        <v>720</v>
      </c>
      <c r="F234" s="140"/>
      <c r="G234" s="141"/>
      <c r="H234" s="11" t="s">
        <v>842</v>
      </c>
      <c r="I234" s="14">
        <v>0.89</v>
      </c>
      <c r="J234" s="109">
        <f t="shared" si="3"/>
        <v>5.34</v>
      </c>
      <c r="K234" s="115"/>
    </row>
    <row r="235" spans="1:11">
      <c r="A235" s="114"/>
      <c r="B235" s="107">
        <v>10</v>
      </c>
      <c r="C235" s="10" t="s">
        <v>841</v>
      </c>
      <c r="D235" s="118" t="s">
        <v>1090</v>
      </c>
      <c r="E235" s="118" t="s">
        <v>724</v>
      </c>
      <c r="F235" s="140"/>
      <c r="G235" s="141"/>
      <c r="H235" s="11" t="s">
        <v>842</v>
      </c>
      <c r="I235" s="14">
        <v>1.49</v>
      </c>
      <c r="J235" s="109">
        <f t="shared" si="3"/>
        <v>14.9</v>
      </c>
      <c r="K235" s="115"/>
    </row>
    <row r="236" spans="1:11">
      <c r="A236" s="114"/>
      <c r="B236" s="107">
        <v>14</v>
      </c>
      <c r="C236" s="10" t="s">
        <v>841</v>
      </c>
      <c r="D236" s="118" t="s">
        <v>1091</v>
      </c>
      <c r="E236" s="118" t="s">
        <v>725</v>
      </c>
      <c r="F236" s="140"/>
      <c r="G236" s="141"/>
      <c r="H236" s="11" t="s">
        <v>842</v>
      </c>
      <c r="I236" s="14">
        <v>1.59</v>
      </c>
      <c r="J236" s="109">
        <f t="shared" si="3"/>
        <v>22.26</v>
      </c>
      <c r="K236" s="115"/>
    </row>
    <row r="237" spans="1:11">
      <c r="A237" s="114"/>
      <c r="B237" s="107">
        <v>8</v>
      </c>
      <c r="C237" s="10" t="s">
        <v>841</v>
      </c>
      <c r="D237" s="118" t="s">
        <v>1092</v>
      </c>
      <c r="E237" s="118" t="s">
        <v>735</v>
      </c>
      <c r="F237" s="140"/>
      <c r="G237" s="141"/>
      <c r="H237" s="11" t="s">
        <v>842</v>
      </c>
      <c r="I237" s="14">
        <v>1.99</v>
      </c>
      <c r="J237" s="109">
        <f t="shared" si="3"/>
        <v>15.92</v>
      </c>
      <c r="K237" s="115"/>
    </row>
    <row r="238" spans="1:11">
      <c r="A238" s="114"/>
      <c r="B238" s="107">
        <v>8</v>
      </c>
      <c r="C238" s="10" t="s">
        <v>841</v>
      </c>
      <c r="D238" s="118" t="s">
        <v>1093</v>
      </c>
      <c r="E238" s="118" t="s">
        <v>726</v>
      </c>
      <c r="F238" s="140"/>
      <c r="G238" s="141"/>
      <c r="H238" s="11" t="s">
        <v>842</v>
      </c>
      <c r="I238" s="14">
        <v>2.19</v>
      </c>
      <c r="J238" s="109">
        <f t="shared" si="3"/>
        <v>17.52</v>
      </c>
      <c r="K238" s="115"/>
    </row>
    <row r="239" spans="1:11">
      <c r="A239" s="114"/>
      <c r="B239" s="107">
        <v>8</v>
      </c>
      <c r="C239" s="10" t="s">
        <v>841</v>
      </c>
      <c r="D239" s="118" t="s">
        <v>1094</v>
      </c>
      <c r="E239" s="118" t="s">
        <v>727</v>
      </c>
      <c r="F239" s="140"/>
      <c r="G239" s="141"/>
      <c r="H239" s="11" t="s">
        <v>842</v>
      </c>
      <c r="I239" s="14">
        <v>2.39</v>
      </c>
      <c r="J239" s="109">
        <f t="shared" si="3"/>
        <v>19.12</v>
      </c>
      <c r="K239" s="115"/>
    </row>
    <row r="240" spans="1:11">
      <c r="A240" s="114"/>
      <c r="B240" s="107">
        <v>8</v>
      </c>
      <c r="C240" s="10" t="s">
        <v>841</v>
      </c>
      <c r="D240" s="118" t="s">
        <v>1095</v>
      </c>
      <c r="E240" s="118" t="s">
        <v>834</v>
      </c>
      <c r="F240" s="140"/>
      <c r="G240" s="141"/>
      <c r="H240" s="11" t="s">
        <v>842</v>
      </c>
      <c r="I240" s="14">
        <v>2.59</v>
      </c>
      <c r="J240" s="109">
        <f t="shared" si="3"/>
        <v>20.72</v>
      </c>
      <c r="K240" s="115"/>
    </row>
    <row r="241" spans="1:11">
      <c r="A241" s="114"/>
      <c r="B241" s="107">
        <v>10</v>
      </c>
      <c r="C241" s="10" t="s">
        <v>841</v>
      </c>
      <c r="D241" s="118" t="s">
        <v>1096</v>
      </c>
      <c r="E241" s="118" t="s">
        <v>718</v>
      </c>
      <c r="F241" s="140"/>
      <c r="G241" s="141"/>
      <c r="H241" s="11" t="s">
        <v>842</v>
      </c>
      <c r="I241" s="14">
        <v>3.19</v>
      </c>
      <c r="J241" s="109">
        <f t="shared" si="3"/>
        <v>31.9</v>
      </c>
      <c r="K241" s="115"/>
    </row>
    <row r="242" spans="1:11">
      <c r="A242" s="114"/>
      <c r="B242" s="107">
        <v>10</v>
      </c>
      <c r="C242" s="10" t="s">
        <v>843</v>
      </c>
      <c r="D242" s="118" t="s">
        <v>1097</v>
      </c>
      <c r="E242" s="118" t="s">
        <v>718</v>
      </c>
      <c r="F242" s="140"/>
      <c r="G242" s="141"/>
      <c r="H242" s="11" t="s">
        <v>844</v>
      </c>
      <c r="I242" s="14">
        <v>2.4900000000000002</v>
      </c>
      <c r="J242" s="109">
        <f t="shared" si="3"/>
        <v>24.900000000000002</v>
      </c>
      <c r="K242" s="115"/>
    </row>
    <row r="243" spans="1:11">
      <c r="A243" s="114"/>
      <c r="B243" s="107">
        <v>10</v>
      </c>
      <c r="C243" s="10" t="s">
        <v>843</v>
      </c>
      <c r="D243" s="118" t="s">
        <v>1098</v>
      </c>
      <c r="E243" s="118" t="s">
        <v>773</v>
      </c>
      <c r="F243" s="140"/>
      <c r="G243" s="141"/>
      <c r="H243" s="11" t="s">
        <v>844</v>
      </c>
      <c r="I243" s="14">
        <v>3.09</v>
      </c>
      <c r="J243" s="109">
        <f t="shared" si="3"/>
        <v>30.9</v>
      </c>
      <c r="K243" s="115"/>
    </row>
    <row r="244" spans="1:11">
      <c r="A244" s="114"/>
      <c r="B244" s="107">
        <v>10</v>
      </c>
      <c r="C244" s="10" t="s">
        <v>843</v>
      </c>
      <c r="D244" s="118" t="s">
        <v>1099</v>
      </c>
      <c r="E244" s="118" t="s">
        <v>765</v>
      </c>
      <c r="F244" s="140"/>
      <c r="G244" s="141"/>
      <c r="H244" s="11" t="s">
        <v>844</v>
      </c>
      <c r="I244" s="14">
        <v>3.39</v>
      </c>
      <c r="J244" s="109">
        <f t="shared" si="3"/>
        <v>33.9</v>
      </c>
      <c r="K244" s="115"/>
    </row>
    <row r="245" spans="1:11">
      <c r="A245" s="114"/>
      <c r="B245" s="107">
        <v>10</v>
      </c>
      <c r="C245" s="10" t="s">
        <v>843</v>
      </c>
      <c r="D245" s="118" t="s">
        <v>1100</v>
      </c>
      <c r="E245" s="118" t="s">
        <v>796</v>
      </c>
      <c r="F245" s="140"/>
      <c r="G245" s="141"/>
      <c r="H245" s="11" t="s">
        <v>844</v>
      </c>
      <c r="I245" s="14">
        <v>3.64</v>
      </c>
      <c r="J245" s="109">
        <f t="shared" si="3"/>
        <v>36.4</v>
      </c>
      <c r="K245" s="115"/>
    </row>
    <row r="246" spans="1:11">
      <c r="A246" s="114"/>
      <c r="B246" s="107">
        <v>10</v>
      </c>
      <c r="C246" s="10" t="s">
        <v>843</v>
      </c>
      <c r="D246" s="118" t="s">
        <v>1101</v>
      </c>
      <c r="E246" s="118" t="s">
        <v>778</v>
      </c>
      <c r="F246" s="140"/>
      <c r="G246" s="141"/>
      <c r="H246" s="11" t="s">
        <v>844</v>
      </c>
      <c r="I246" s="14">
        <v>3.89</v>
      </c>
      <c r="J246" s="109">
        <f t="shared" si="3"/>
        <v>38.9</v>
      </c>
      <c r="K246" s="115"/>
    </row>
    <row r="247" spans="1:11">
      <c r="A247" s="114"/>
      <c r="B247" s="107">
        <v>10</v>
      </c>
      <c r="C247" s="10" t="s">
        <v>843</v>
      </c>
      <c r="D247" s="118" t="s">
        <v>1102</v>
      </c>
      <c r="E247" s="118" t="s">
        <v>779</v>
      </c>
      <c r="F247" s="140"/>
      <c r="G247" s="141"/>
      <c r="H247" s="11" t="s">
        <v>844</v>
      </c>
      <c r="I247" s="14">
        <v>4.1399999999999997</v>
      </c>
      <c r="J247" s="109">
        <f t="shared" si="3"/>
        <v>41.4</v>
      </c>
      <c r="K247" s="115"/>
    </row>
    <row r="248" spans="1:11">
      <c r="A248" s="114"/>
      <c r="B248" s="107">
        <v>10</v>
      </c>
      <c r="C248" s="10" t="s">
        <v>843</v>
      </c>
      <c r="D248" s="118" t="s">
        <v>1103</v>
      </c>
      <c r="E248" s="118" t="s">
        <v>780</v>
      </c>
      <c r="F248" s="140"/>
      <c r="G248" s="141"/>
      <c r="H248" s="11" t="s">
        <v>844</v>
      </c>
      <c r="I248" s="14">
        <v>4.3899999999999997</v>
      </c>
      <c r="J248" s="109">
        <f t="shared" si="3"/>
        <v>43.9</v>
      </c>
      <c r="K248" s="115"/>
    </row>
    <row r="249" spans="1:11">
      <c r="A249" s="114"/>
      <c r="B249" s="107">
        <v>10</v>
      </c>
      <c r="C249" s="10" t="s">
        <v>843</v>
      </c>
      <c r="D249" s="118" t="s">
        <v>1104</v>
      </c>
      <c r="E249" s="118" t="s">
        <v>827</v>
      </c>
      <c r="F249" s="140"/>
      <c r="G249" s="141"/>
      <c r="H249" s="11" t="s">
        <v>844</v>
      </c>
      <c r="I249" s="14">
        <v>4.6900000000000004</v>
      </c>
      <c r="J249" s="109">
        <f t="shared" si="3"/>
        <v>46.900000000000006</v>
      </c>
      <c r="K249" s="115"/>
    </row>
    <row r="250" spans="1:11">
      <c r="A250" s="114"/>
      <c r="B250" s="107">
        <v>10</v>
      </c>
      <c r="C250" s="10" t="s">
        <v>843</v>
      </c>
      <c r="D250" s="118" t="s">
        <v>1105</v>
      </c>
      <c r="E250" s="118" t="s">
        <v>775</v>
      </c>
      <c r="F250" s="140"/>
      <c r="G250" s="141"/>
      <c r="H250" s="11" t="s">
        <v>844</v>
      </c>
      <c r="I250" s="14">
        <v>4.99</v>
      </c>
      <c r="J250" s="109">
        <f t="shared" si="3"/>
        <v>49.900000000000006</v>
      </c>
      <c r="K250" s="115"/>
    </row>
    <row r="251" spans="1:11">
      <c r="A251" s="114"/>
      <c r="B251" s="107">
        <v>10</v>
      </c>
      <c r="C251" s="10" t="s">
        <v>845</v>
      </c>
      <c r="D251" s="118" t="s">
        <v>1106</v>
      </c>
      <c r="E251" s="118" t="s">
        <v>724</v>
      </c>
      <c r="F251" s="140"/>
      <c r="G251" s="141"/>
      <c r="H251" s="11" t="s">
        <v>846</v>
      </c>
      <c r="I251" s="14">
        <v>0.99</v>
      </c>
      <c r="J251" s="109">
        <f t="shared" si="3"/>
        <v>9.9</v>
      </c>
      <c r="K251" s="115"/>
    </row>
    <row r="252" spans="1:11">
      <c r="A252" s="114"/>
      <c r="B252" s="107">
        <v>6</v>
      </c>
      <c r="C252" s="10" t="s">
        <v>845</v>
      </c>
      <c r="D252" s="118" t="s">
        <v>1107</v>
      </c>
      <c r="E252" s="118" t="s">
        <v>725</v>
      </c>
      <c r="F252" s="140"/>
      <c r="G252" s="141"/>
      <c r="H252" s="11" t="s">
        <v>846</v>
      </c>
      <c r="I252" s="14">
        <v>1.04</v>
      </c>
      <c r="J252" s="109">
        <f t="shared" si="3"/>
        <v>6.24</v>
      </c>
      <c r="K252" s="115"/>
    </row>
    <row r="253" spans="1:11">
      <c r="A253" s="114"/>
      <c r="B253" s="107">
        <v>4</v>
      </c>
      <c r="C253" s="10" t="s">
        <v>845</v>
      </c>
      <c r="D253" s="118" t="s">
        <v>1108</v>
      </c>
      <c r="E253" s="118" t="s">
        <v>735</v>
      </c>
      <c r="F253" s="140"/>
      <c r="G253" s="141"/>
      <c r="H253" s="11" t="s">
        <v>846</v>
      </c>
      <c r="I253" s="14">
        <v>1.19</v>
      </c>
      <c r="J253" s="109">
        <f t="shared" si="3"/>
        <v>4.76</v>
      </c>
      <c r="K253" s="115"/>
    </row>
    <row r="254" spans="1:11">
      <c r="A254" s="114"/>
      <c r="B254" s="107">
        <v>10</v>
      </c>
      <c r="C254" s="10" t="s">
        <v>845</v>
      </c>
      <c r="D254" s="118" t="s">
        <v>1109</v>
      </c>
      <c r="E254" s="118" t="s">
        <v>726</v>
      </c>
      <c r="F254" s="140"/>
      <c r="G254" s="141"/>
      <c r="H254" s="11" t="s">
        <v>846</v>
      </c>
      <c r="I254" s="14">
        <v>1.29</v>
      </c>
      <c r="J254" s="109">
        <f t="shared" si="3"/>
        <v>12.9</v>
      </c>
      <c r="K254" s="115"/>
    </row>
    <row r="255" spans="1:11">
      <c r="A255" s="114"/>
      <c r="B255" s="107">
        <v>8</v>
      </c>
      <c r="C255" s="10" t="s">
        <v>845</v>
      </c>
      <c r="D255" s="118" t="s">
        <v>1110</v>
      </c>
      <c r="E255" s="118" t="s">
        <v>727</v>
      </c>
      <c r="F255" s="140"/>
      <c r="G255" s="141"/>
      <c r="H255" s="11" t="s">
        <v>846</v>
      </c>
      <c r="I255" s="14">
        <v>1.44</v>
      </c>
      <c r="J255" s="109">
        <f t="shared" si="3"/>
        <v>11.52</v>
      </c>
      <c r="K255" s="115"/>
    </row>
    <row r="256" spans="1:11">
      <c r="A256" s="114"/>
      <c r="B256" s="107">
        <v>10</v>
      </c>
      <c r="C256" s="10" t="s">
        <v>845</v>
      </c>
      <c r="D256" s="118" t="s">
        <v>1111</v>
      </c>
      <c r="E256" s="118" t="s">
        <v>728</v>
      </c>
      <c r="F256" s="140"/>
      <c r="G256" s="141"/>
      <c r="H256" s="11" t="s">
        <v>846</v>
      </c>
      <c r="I256" s="14">
        <v>1.59</v>
      </c>
      <c r="J256" s="109">
        <f t="shared" si="3"/>
        <v>15.9</v>
      </c>
      <c r="K256" s="115"/>
    </row>
    <row r="257" spans="1:11">
      <c r="A257" s="114"/>
      <c r="B257" s="107">
        <v>10</v>
      </c>
      <c r="C257" s="10" t="s">
        <v>845</v>
      </c>
      <c r="D257" s="118" t="s">
        <v>1112</v>
      </c>
      <c r="E257" s="118" t="s">
        <v>718</v>
      </c>
      <c r="F257" s="140"/>
      <c r="G257" s="141"/>
      <c r="H257" s="11" t="s">
        <v>846</v>
      </c>
      <c r="I257" s="14">
        <v>1.89</v>
      </c>
      <c r="J257" s="109">
        <f t="shared" si="3"/>
        <v>18.899999999999999</v>
      </c>
      <c r="K257" s="115"/>
    </row>
    <row r="258" spans="1:11">
      <c r="A258" s="114"/>
      <c r="B258" s="107">
        <v>14</v>
      </c>
      <c r="C258" s="10" t="s">
        <v>847</v>
      </c>
      <c r="D258" s="118" t="s">
        <v>1113</v>
      </c>
      <c r="E258" s="118" t="s">
        <v>718</v>
      </c>
      <c r="F258" s="140"/>
      <c r="G258" s="141"/>
      <c r="H258" s="11" t="s">
        <v>848</v>
      </c>
      <c r="I258" s="14">
        <v>1.89</v>
      </c>
      <c r="J258" s="109">
        <f t="shared" si="3"/>
        <v>26.459999999999997</v>
      </c>
      <c r="K258" s="115"/>
    </row>
    <row r="259" spans="1:11">
      <c r="A259" s="114"/>
      <c r="B259" s="107">
        <v>14</v>
      </c>
      <c r="C259" s="10" t="s">
        <v>847</v>
      </c>
      <c r="D259" s="118" t="s">
        <v>1114</v>
      </c>
      <c r="E259" s="118" t="s">
        <v>765</v>
      </c>
      <c r="F259" s="140"/>
      <c r="G259" s="141"/>
      <c r="H259" s="11" t="s">
        <v>848</v>
      </c>
      <c r="I259" s="14">
        <v>2.34</v>
      </c>
      <c r="J259" s="109">
        <f t="shared" si="3"/>
        <v>32.76</v>
      </c>
      <c r="K259" s="115"/>
    </row>
    <row r="260" spans="1:11">
      <c r="A260" s="114"/>
      <c r="B260" s="107">
        <v>14</v>
      </c>
      <c r="C260" s="10" t="s">
        <v>847</v>
      </c>
      <c r="D260" s="118" t="s">
        <v>1115</v>
      </c>
      <c r="E260" s="118" t="s">
        <v>796</v>
      </c>
      <c r="F260" s="140"/>
      <c r="G260" s="141"/>
      <c r="H260" s="11" t="s">
        <v>848</v>
      </c>
      <c r="I260" s="14">
        <v>2.59</v>
      </c>
      <c r="J260" s="109">
        <f t="shared" si="3"/>
        <v>36.26</v>
      </c>
      <c r="K260" s="115"/>
    </row>
    <row r="261" spans="1:11">
      <c r="A261" s="114"/>
      <c r="B261" s="107">
        <v>14</v>
      </c>
      <c r="C261" s="10" t="s">
        <v>847</v>
      </c>
      <c r="D261" s="118" t="s">
        <v>1116</v>
      </c>
      <c r="E261" s="118" t="s">
        <v>778</v>
      </c>
      <c r="F261" s="140"/>
      <c r="G261" s="141"/>
      <c r="H261" s="11" t="s">
        <v>848</v>
      </c>
      <c r="I261" s="14">
        <v>2.84</v>
      </c>
      <c r="J261" s="109">
        <f t="shared" si="3"/>
        <v>39.76</v>
      </c>
      <c r="K261" s="115"/>
    </row>
    <row r="262" spans="1:11">
      <c r="A262" s="114"/>
      <c r="B262" s="107">
        <v>14</v>
      </c>
      <c r="C262" s="10" t="s">
        <v>847</v>
      </c>
      <c r="D262" s="118" t="s">
        <v>1117</v>
      </c>
      <c r="E262" s="118" t="s">
        <v>779</v>
      </c>
      <c r="F262" s="140"/>
      <c r="G262" s="141"/>
      <c r="H262" s="11" t="s">
        <v>848</v>
      </c>
      <c r="I262" s="14">
        <v>3.09</v>
      </c>
      <c r="J262" s="109">
        <f t="shared" si="3"/>
        <v>43.26</v>
      </c>
      <c r="K262" s="115"/>
    </row>
    <row r="263" spans="1:11">
      <c r="A263" s="114"/>
      <c r="B263" s="107">
        <v>14</v>
      </c>
      <c r="C263" s="10" t="s">
        <v>847</v>
      </c>
      <c r="D263" s="118" t="s">
        <v>1118</v>
      </c>
      <c r="E263" s="118" t="s">
        <v>780</v>
      </c>
      <c r="F263" s="140"/>
      <c r="G263" s="141"/>
      <c r="H263" s="11" t="s">
        <v>848</v>
      </c>
      <c r="I263" s="14">
        <v>3.39</v>
      </c>
      <c r="J263" s="109">
        <f t="shared" si="3"/>
        <v>47.46</v>
      </c>
      <c r="K263" s="115"/>
    </row>
    <row r="264" spans="1:11">
      <c r="A264" s="114"/>
      <c r="B264" s="107">
        <v>8</v>
      </c>
      <c r="C264" s="10" t="s">
        <v>847</v>
      </c>
      <c r="D264" s="118" t="s">
        <v>1119</v>
      </c>
      <c r="E264" s="118" t="s">
        <v>827</v>
      </c>
      <c r="F264" s="140"/>
      <c r="G264" s="141"/>
      <c r="H264" s="11" t="s">
        <v>848</v>
      </c>
      <c r="I264" s="14">
        <v>3.69</v>
      </c>
      <c r="J264" s="109">
        <f t="shared" si="3"/>
        <v>29.52</v>
      </c>
      <c r="K264" s="115"/>
    </row>
    <row r="265" spans="1:11">
      <c r="A265" s="114"/>
      <c r="B265" s="107">
        <v>10</v>
      </c>
      <c r="C265" s="10" t="s">
        <v>847</v>
      </c>
      <c r="D265" s="118" t="s">
        <v>1120</v>
      </c>
      <c r="E265" s="118" t="s">
        <v>775</v>
      </c>
      <c r="F265" s="140"/>
      <c r="G265" s="141"/>
      <c r="H265" s="11" t="s">
        <v>848</v>
      </c>
      <c r="I265" s="14">
        <v>3.99</v>
      </c>
      <c r="J265" s="109">
        <f t="shared" si="3"/>
        <v>39.900000000000006</v>
      </c>
      <c r="K265" s="115"/>
    </row>
    <row r="266" spans="1:11">
      <c r="A266" s="114"/>
      <c r="B266" s="107">
        <v>6</v>
      </c>
      <c r="C266" s="10" t="s">
        <v>849</v>
      </c>
      <c r="D266" s="118" t="s">
        <v>1121</v>
      </c>
      <c r="E266" s="118" t="s">
        <v>723</v>
      </c>
      <c r="F266" s="140"/>
      <c r="G266" s="141"/>
      <c r="H266" s="11" t="s">
        <v>850</v>
      </c>
      <c r="I266" s="14">
        <v>0.94</v>
      </c>
      <c r="J266" s="109">
        <f t="shared" si="3"/>
        <v>5.64</v>
      </c>
      <c r="K266" s="115"/>
    </row>
    <row r="267" spans="1:11">
      <c r="A267" s="114"/>
      <c r="B267" s="107">
        <v>10</v>
      </c>
      <c r="C267" s="10" t="s">
        <v>849</v>
      </c>
      <c r="D267" s="118" t="s">
        <v>1122</v>
      </c>
      <c r="E267" s="118" t="s">
        <v>724</v>
      </c>
      <c r="F267" s="140"/>
      <c r="G267" s="141"/>
      <c r="H267" s="11" t="s">
        <v>850</v>
      </c>
      <c r="I267" s="14">
        <v>0.99</v>
      </c>
      <c r="J267" s="109">
        <f t="shared" si="3"/>
        <v>9.9</v>
      </c>
      <c r="K267" s="115"/>
    </row>
    <row r="268" spans="1:11">
      <c r="A268" s="114"/>
      <c r="B268" s="107">
        <v>6</v>
      </c>
      <c r="C268" s="10" t="s">
        <v>849</v>
      </c>
      <c r="D268" s="118" t="s">
        <v>1123</v>
      </c>
      <c r="E268" s="118" t="s">
        <v>725</v>
      </c>
      <c r="F268" s="140"/>
      <c r="G268" s="141"/>
      <c r="H268" s="11" t="s">
        <v>850</v>
      </c>
      <c r="I268" s="14">
        <v>1.04</v>
      </c>
      <c r="J268" s="109">
        <f t="shared" si="3"/>
        <v>6.24</v>
      </c>
      <c r="K268" s="115"/>
    </row>
    <row r="269" spans="1:11">
      <c r="A269" s="114"/>
      <c r="B269" s="107">
        <v>10</v>
      </c>
      <c r="C269" s="10" t="s">
        <v>849</v>
      </c>
      <c r="D269" s="118" t="s">
        <v>1124</v>
      </c>
      <c r="E269" s="118" t="s">
        <v>727</v>
      </c>
      <c r="F269" s="140"/>
      <c r="G269" s="141"/>
      <c r="H269" s="11" t="s">
        <v>850</v>
      </c>
      <c r="I269" s="14">
        <v>1.44</v>
      </c>
      <c r="J269" s="109">
        <f t="shared" si="3"/>
        <v>14.399999999999999</v>
      </c>
      <c r="K269" s="115"/>
    </row>
    <row r="270" spans="1:11">
      <c r="A270" s="114"/>
      <c r="B270" s="107">
        <v>4</v>
      </c>
      <c r="C270" s="10" t="s">
        <v>849</v>
      </c>
      <c r="D270" s="118" t="s">
        <v>1125</v>
      </c>
      <c r="E270" s="118" t="s">
        <v>729</v>
      </c>
      <c r="F270" s="140"/>
      <c r="G270" s="141"/>
      <c r="H270" s="11" t="s">
        <v>850</v>
      </c>
      <c r="I270" s="14">
        <v>1.74</v>
      </c>
      <c r="J270" s="109">
        <f t="shared" si="3"/>
        <v>6.96</v>
      </c>
      <c r="K270" s="115"/>
    </row>
    <row r="271" spans="1:11">
      <c r="A271" s="114"/>
      <c r="B271" s="107">
        <v>8</v>
      </c>
      <c r="C271" s="10" t="s">
        <v>851</v>
      </c>
      <c r="D271" s="118" t="s">
        <v>1126</v>
      </c>
      <c r="E271" s="118" t="s">
        <v>852</v>
      </c>
      <c r="F271" s="140"/>
      <c r="G271" s="141"/>
      <c r="H271" s="11" t="s">
        <v>853</v>
      </c>
      <c r="I271" s="14">
        <v>0.67</v>
      </c>
      <c r="J271" s="109">
        <f t="shared" si="3"/>
        <v>5.36</v>
      </c>
      <c r="K271" s="115"/>
    </row>
    <row r="272" spans="1:11">
      <c r="A272" s="114"/>
      <c r="B272" s="107">
        <v>8</v>
      </c>
      <c r="C272" s="10" t="s">
        <v>851</v>
      </c>
      <c r="D272" s="118" t="s">
        <v>1127</v>
      </c>
      <c r="E272" s="118" t="s">
        <v>854</v>
      </c>
      <c r="F272" s="140"/>
      <c r="G272" s="141"/>
      <c r="H272" s="11" t="s">
        <v>853</v>
      </c>
      <c r="I272" s="14">
        <v>0.69</v>
      </c>
      <c r="J272" s="109">
        <f t="shared" si="3"/>
        <v>5.52</v>
      </c>
      <c r="K272" s="115"/>
    </row>
    <row r="273" spans="1:11">
      <c r="A273" s="114"/>
      <c r="B273" s="107">
        <v>4</v>
      </c>
      <c r="C273" s="10" t="s">
        <v>851</v>
      </c>
      <c r="D273" s="118" t="s">
        <v>1128</v>
      </c>
      <c r="E273" s="118" t="s">
        <v>716</v>
      </c>
      <c r="F273" s="140"/>
      <c r="G273" s="141"/>
      <c r="H273" s="11" t="s">
        <v>853</v>
      </c>
      <c r="I273" s="14">
        <v>1.07</v>
      </c>
      <c r="J273" s="109">
        <f t="shared" si="3"/>
        <v>4.28</v>
      </c>
      <c r="K273" s="115"/>
    </row>
    <row r="274" spans="1:11" ht="24">
      <c r="A274" s="114"/>
      <c r="B274" s="107">
        <v>10</v>
      </c>
      <c r="C274" s="10" t="s">
        <v>855</v>
      </c>
      <c r="D274" s="118" t="s">
        <v>855</v>
      </c>
      <c r="E274" s="118" t="s">
        <v>28</v>
      </c>
      <c r="F274" s="140"/>
      <c r="G274" s="141"/>
      <c r="H274" s="11" t="s">
        <v>856</v>
      </c>
      <c r="I274" s="14">
        <v>3.69</v>
      </c>
      <c r="J274" s="109">
        <f t="shared" si="3"/>
        <v>36.9</v>
      </c>
      <c r="K274" s="115"/>
    </row>
    <row r="275" spans="1:11" ht="24">
      <c r="A275" s="114"/>
      <c r="B275" s="107">
        <v>12</v>
      </c>
      <c r="C275" s="10" t="s">
        <v>857</v>
      </c>
      <c r="D275" s="118" t="s">
        <v>857</v>
      </c>
      <c r="E275" s="118" t="s">
        <v>28</v>
      </c>
      <c r="F275" s="140"/>
      <c r="G275" s="141"/>
      <c r="H275" s="11" t="s">
        <v>858</v>
      </c>
      <c r="I275" s="14">
        <v>2.39</v>
      </c>
      <c r="J275" s="109">
        <f t="shared" si="3"/>
        <v>28.68</v>
      </c>
      <c r="K275" s="115"/>
    </row>
    <row r="276" spans="1:11" ht="24">
      <c r="A276" s="114"/>
      <c r="B276" s="107">
        <v>20</v>
      </c>
      <c r="C276" s="10" t="s">
        <v>859</v>
      </c>
      <c r="D276" s="118" t="s">
        <v>1129</v>
      </c>
      <c r="E276" s="118" t="s">
        <v>768</v>
      </c>
      <c r="F276" s="140" t="s">
        <v>26</v>
      </c>
      <c r="G276" s="141"/>
      <c r="H276" s="11" t="s">
        <v>860</v>
      </c>
      <c r="I276" s="14">
        <v>0.49</v>
      </c>
      <c r="J276" s="109">
        <f t="shared" si="3"/>
        <v>9.8000000000000007</v>
      </c>
      <c r="K276" s="115"/>
    </row>
    <row r="277" spans="1:11" ht="24">
      <c r="A277" s="114"/>
      <c r="B277" s="107">
        <v>20</v>
      </c>
      <c r="C277" s="10" t="s">
        <v>859</v>
      </c>
      <c r="D277" s="118" t="s">
        <v>1129</v>
      </c>
      <c r="E277" s="118" t="s">
        <v>768</v>
      </c>
      <c r="F277" s="140" t="s">
        <v>27</v>
      </c>
      <c r="G277" s="141"/>
      <c r="H277" s="11" t="s">
        <v>860</v>
      </c>
      <c r="I277" s="14">
        <v>0.49</v>
      </c>
      <c r="J277" s="109">
        <f t="shared" si="3"/>
        <v>9.8000000000000007</v>
      </c>
      <c r="K277" s="115"/>
    </row>
    <row r="278" spans="1:11" ht="36">
      <c r="A278" s="114"/>
      <c r="B278" s="107">
        <v>10</v>
      </c>
      <c r="C278" s="10" t="s">
        <v>861</v>
      </c>
      <c r="D278" s="118" t="s">
        <v>1130</v>
      </c>
      <c r="E278" s="118" t="s">
        <v>862</v>
      </c>
      <c r="F278" s="140" t="s">
        <v>273</v>
      </c>
      <c r="G278" s="141"/>
      <c r="H278" s="11" t="s">
        <v>863</v>
      </c>
      <c r="I278" s="14">
        <v>0.69</v>
      </c>
      <c r="J278" s="109">
        <f t="shared" ref="J278:J341" si="4">I278*B278</f>
        <v>6.8999999999999995</v>
      </c>
      <c r="K278" s="115"/>
    </row>
    <row r="279" spans="1:11" ht="24">
      <c r="A279" s="114"/>
      <c r="B279" s="107">
        <v>5</v>
      </c>
      <c r="C279" s="10" t="s">
        <v>864</v>
      </c>
      <c r="D279" s="118" t="s">
        <v>1131</v>
      </c>
      <c r="E279" s="118" t="s">
        <v>614</v>
      </c>
      <c r="F279" s="140" t="s">
        <v>25</v>
      </c>
      <c r="G279" s="141"/>
      <c r="H279" s="11" t="s">
        <v>865</v>
      </c>
      <c r="I279" s="14">
        <v>0.59</v>
      </c>
      <c r="J279" s="109">
        <f t="shared" si="4"/>
        <v>2.9499999999999997</v>
      </c>
      <c r="K279" s="115"/>
    </row>
    <row r="280" spans="1:11" ht="24">
      <c r="A280" s="114"/>
      <c r="B280" s="107">
        <v>5</v>
      </c>
      <c r="C280" s="10" t="s">
        <v>864</v>
      </c>
      <c r="D280" s="118" t="s">
        <v>1132</v>
      </c>
      <c r="E280" s="118" t="s">
        <v>866</v>
      </c>
      <c r="F280" s="140" t="s">
        <v>25</v>
      </c>
      <c r="G280" s="141"/>
      <c r="H280" s="11" t="s">
        <v>865</v>
      </c>
      <c r="I280" s="14">
        <v>0.59</v>
      </c>
      <c r="J280" s="109">
        <f t="shared" si="4"/>
        <v>2.9499999999999997</v>
      </c>
      <c r="K280" s="115"/>
    </row>
    <row r="281" spans="1:11" ht="24">
      <c r="A281" s="114"/>
      <c r="B281" s="107">
        <v>15</v>
      </c>
      <c r="C281" s="10" t="s">
        <v>864</v>
      </c>
      <c r="D281" s="118" t="s">
        <v>1133</v>
      </c>
      <c r="E281" s="118" t="s">
        <v>768</v>
      </c>
      <c r="F281" s="140" t="s">
        <v>26</v>
      </c>
      <c r="G281" s="141"/>
      <c r="H281" s="11" t="s">
        <v>865</v>
      </c>
      <c r="I281" s="14">
        <v>0.74</v>
      </c>
      <c r="J281" s="109">
        <f t="shared" si="4"/>
        <v>11.1</v>
      </c>
      <c r="K281" s="115"/>
    </row>
    <row r="282" spans="1:11" ht="24">
      <c r="A282" s="114"/>
      <c r="B282" s="107">
        <v>8</v>
      </c>
      <c r="C282" s="10" t="s">
        <v>864</v>
      </c>
      <c r="D282" s="118" t="s">
        <v>1133</v>
      </c>
      <c r="E282" s="118" t="s">
        <v>768</v>
      </c>
      <c r="F282" s="140" t="s">
        <v>27</v>
      </c>
      <c r="G282" s="141"/>
      <c r="H282" s="11" t="s">
        <v>865</v>
      </c>
      <c r="I282" s="14">
        <v>0.74</v>
      </c>
      <c r="J282" s="109">
        <f t="shared" si="4"/>
        <v>5.92</v>
      </c>
      <c r="K282" s="115"/>
    </row>
    <row r="283" spans="1:11">
      <c r="A283" s="114"/>
      <c r="B283" s="107">
        <v>15</v>
      </c>
      <c r="C283" s="10" t="s">
        <v>867</v>
      </c>
      <c r="D283" s="118" t="s">
        <v>1134</v>
      </c>
      <c r="E283" s="118" t="s">
        <v>614</v>
      </c>
      <c r="F283" s="140" t="s">
        <v>273</v>
      </c>
      <c r="G283" s="141"/>
      <c r="H283" s="11" t="s">
        <v>868</v>
      </c>
      <c r="I283" s="14">
        <v>1.29</v>
      </c>
      <c r="J283" s="109">
        <f t="shared" si="4"/>
        <v>19.350000000000001</v>
      </c>
      <c r="K283" s="115"/>
    </row>
    <row r="284" spans="1:11">
      <c r="A284" s="114"/>
      <c r="B284" s="107">
        <v>15</v>
      </c>
      <c r="C284" s="10" t="s">
        <v>867</v>
      </c>
      <c r="D284" s="118" t="s">
        <v>1135</v>
      </c>
      <c r="E284" s="118" t="s">
        <v>866</v>
      </c>
      <c r="F284" s="140" t="s">
        <v>273</v>
      </c>
      <c r="G284" s="141"/>
      <c r="H284" s="11" t="s">
        <v>868</v>
      </c>
      <c r="I284" s="14">
        <v>1.29</v>
      </c>
      <c r="J284" s="109">
        <f t="shared" si="4"/>
        <v>19.350000000000001</v>
      </c>
      <c r="K284" s="115"/>
    </row>
    <row r="285" spans="1:11" ht="24">
      <c r="A285" s="114"/>
      <c r="B285" s="107">
        <v>8</v>
      </c>
      <c r="C285" s="10" t="s">
        <v>869</v>
      </c>
      <c r="D285" s="118" t="s">
        <v>1136</v>
      </c>
      <c r="E285" s="118" t="s">
        <v>768</v>
      </c>
      <c r="F285" s="140"/>
      <c r="G285" s="141"/>
      <c r="H285" s="11" t="s">
        <v>870</v>
      </c>
      <c r="I285" s="14">
        <v>1.69</v>
      </c>
      <c r="J285" s="109">
        <f t="shared" si="4"/>
        <v>13.52</v>
      </c>
      <c r="K285" s="115"/>
    </row>
    <row r="286" spans="1:11" ht="24">
      <c r="A286" s="114"/>
      <c r="B286" s="107">
        <v>8</v>
      </c>
      <c r="C286" s="10" t="s">
        <v>869</v>
      </c>
      <c r="D286" s="118" t="s">
        <v>1137</v>
      </c>
      <c r="E286" s="118" t="s">
        <v>720</v>
      </c>
      <c r="F286" s="140"/>
      <c r="G286" s="141"/>
      <c r="H286" s="11" t="s">
        <v>870</v>
      </c>
      <c r="I286" s="14">
        <v>1.79</v>
      </c>
      <c r="J286" s="109">
        <f t="shared" si="4"/>
        <v>14.32</v>
      </c>
      <c r="K286" s="115"/>
    </row>
    <row r="287" spans="1:11" ht="24">
      <c r="A287" s="114"/>
      <c r="B287" s="107">
        <v>8</v>
      </c>
      <c r="C287" s="10" t="s">
        <v>869</v>
      </c>
      <c r="D287" s="118" t="s">
        <v>1138</v>
      </c>
      <c r="E287" s="118" t="s">
        <v>722</v>
      </c>
      <c r="F287" s="140"/>
      <c r="G287" s="141"/>
      <c r="H287" s="11" t="s">
        <v>870</v>
      </c>
      <c r="I287" s="14">
        <v>1.89</v>
      </c>
      <c r="J287" s="109">
        <f t="shared" si="4"/>
        <v>15.12</v>
      </c>
      <c r="K287" s="115"/>
    </row>
    <row r="288" spans="1:11" ht="24">
      <c r="A288" s="114"/>
      <c r="B288" s="107">
        <v>10</v>
      </c>
      <c r="C288" s="10" t="s">
        <v>869</v>
      </c>
      <c r="D288" s="118" t="s">
        <v>1139</v>
      </c>
      <c r="E288" s="118" t="s">
        <v>724</v>
      </c>
      <c r="F288" s="140"/>
      <c r="G288" s="141"/>
      <c r="H288" s="11" t="s">
        <v>870</v>
      </c>
      <c r="I288" s="14">
        <v>2.09</v>
      </c>
      <c r="J288" s="109">
        <f t="shared" si="4"/>
        <v>20.9</v>
      </c>
      <c r="K288" s="115"/>
    </row>
    <row r="289" spans="1:11" ht="24">
      <c r="A289" s="114"/>
      <c r="B289" s="107">
        <v>10</v>
      </c>
      <c r="C289" s="10" t="s">
        <v>869</v>
      </c>
      <c r="D289" s="118" t="s">
        <v>1140</v>
      </c>
      <c r="E289" s="118" t="s">
        <v>725</v>
      </c>
      <c r="F289" s="140"/>
      <c r="G289" s="141"/>
      <c r="H289" s="11" t="s">
        <v>870</v>
      </c>
      <c r="I289" s="14">
        <v>2.29</v>
      </c>
      <c r="J289" s="109">
        <f t="shared" si="4"/>
        <v>22.9</v>
      </c>
      <c r="K289" s="115"/>
    </row>
    <row r="290" spans="1:11" ht="24">
      <c r="A290" s="114"/>
      <c r="B290" s="107">
        <v>8</v>
      </c>
      <c r="C290" s="10" t="s">
        <v>869</v>
      </c>
      <c r="D290" s="118" t="s">
        <v>1141</v>
      </c>
      <c r="E290" s="118" t="s">
        <v>716</v>
      </c>
      <c r="F290" s="140"/>
      <c r="G290" s="141"/>
      <c r="H290" s="11" t="s">
        <v>870</v>
      </c>
      <c r="I290" s="14">
        <v>2.4900000000000002</v>
      </c>
      <c r="J290" s="109">
        <f t="shared" si="4"/>
        <v>19.920000000000002</v>
      </c>
      <c r="K290" s="115"/>
    </row>
    <row r="291" spans="1:11" ht="24">
      <c r="A291" s="114"/>
      <c r="B291" s="107">
        <v>8</v>
      </c>
      <c r="C291" s="10" t="s">
        <v>869</v>
      </c>
      <c r="D291" s="118" t="s">
        <v>1142</v>
      </c>
      <c r="E291" s="118" t="s">
        <v>735</v>
      </c>
      <c r="F291" s="140"/>
      <c r="G291" s="141"/>
      <c r="H291" s="11" t="s">
        <v>870</v>
      </c>
      <c r="I291" s="14">
        <v>2.69</v>
      </c>
      <c r="J291" s="109">
        <f t="shared" si="4"/>
        <v>21.52</v>
      </c>
      <c r="K291" s="115"/>
    </row>
    <row r="292" spans="1:11" ht="24">
      <c r="A292" s="114"/>
      <c r="B292" s="107">
        <v>8</v>
      </c>
      <c r="C292" s="10" t="s">
        <v>869</v>
      </c>
      <c r="D292" s="118" t="s">
        <v>1143</v>
      </c>
      <c r="E292" s="118" t="s">
        <v>726</v>
      </c>
      <c r="F292" s="140"/>
      <c r="G292" s="141"/>
      <c r="H292" s="11" t="s">
        <v>870</v>
      </c>
      <c r="I292" s="14">
        <v>2.99</v>
      </c>
      <c r="J292" s="109">
        <f t="shared" si="4"/>
        <v>23.92</v>
      </c>
      <c r="K292" s="115"/>
    </row>
    <row r="293" spans="1:11" ht="24">
      <c r="A293" s="114"/>
      <c r="B293" s="107">
        <v>10</v>
      </c>
      <c r="C293" s="10" t="s">
        <v>869</v>
      </c>
      <c r="D293" s="118" t="s">
        <v>1144</v>
      </c>
      <c r="E293" s="118" t="s">
        <v>727</v>
      </c>
      <c r="F293" s="140"/>
      <c r="G293" s="141"/>
      <c r="H293" s="11" t="s">
        <v>870</v>
      </c>
      <c r="I293" s="14">
        <v>3.29</v>
      </c>
      <c r="J293" s="109">
        <f t="shared" si="4"/>
        <v>32.9</v>
      </c>
      <c r="K293" s="115"/>
    </row>
    <row r="294" spans="1:11" ht="24">
      <c r="A294" s="114"/>
      <c r="B294" s="107">
        <v>10</v>
      </c>
      <c r="C294" s="10" t="s">
        <v>869</v>
      </c>
      <c r="D294" s="118" t="s">
        <v>1145</v>
      </c>
      <c r="E294" s="118" t="s">
        <v>728</v>
      </c>
      <c r="F294" s="140"/>
      <c r="G294" s="141"/>
      <c r="H294" s="11" t="s">
        <v>870</v>
      </c>
      <c r="I294" s="14">
        <v>3.89</v>
      </c>
      <c r="J294" s="109">
        <f t="shared" si="4"/>
        <v>38.9</v>
      </c>
      <c r="K294" s="115"/>
    </row>
    <row r="295" spans="1:11">
      <c r="A295" s="114"/>
      <c r="B295" s="107">
        <v>8</v>
      </c>
      <c r="C295" s="10" t="s">
        <v>871</v>
      </c>
      <c r="D295" s="118" t="s">
        <v>1146</v>
      </c>
      <c r="E295" s="118" t="s">
        <v>723</v>
      </c>
      <c r="F295" s="140" t="s">
        <v>673</v>
      </c>
      <c r="G295" s="141"/>
      <c r="H295" s="11" t="s">
        <v>872</v>
      </c>
      <c r="I295" s="14">
        <v>0.46</v>
      </c>
      <c r="J295" s="109">
        <f t="shared" si="4"/>
        <v>3.68</v>
      </c>
      <c r="K295" s="115"/>
    </row>
    <row r="296" spans="1:11">
      <c r="A296" s="114"/>
      <c r="B296" s="107">
        <v>8</v>
      </c>
      <c r="C296" s="10" t="s">
        <v>871</v>
      </c>
      <c r="D296" s="118" t="s">
        <v>1147</v>
      </c>
      <c r="E296" s="118" t="s">
        <v>724</v>
      </c>
      <c r="F296" s="140" t="s">
        <v>673</v>
      </c>
      <c r="G296" s="141"/>
      <c r="H296" s="11" t="s">
        <v>872</v>
      </c>
      <c r="I296" s="14">
        <v>0.48</v>
      </c>
      <c r="J296" s="109">
        <f t="shared" si="4"/>
        <v>3.84</v>
      </c>
      <c r="K296" s="115"/>
    </row>
    <row r="297" spans="1:11">
      <c r="A297" s="114"/>
      <c r="B297" s="107">
        <v>8</v>
      </c>
      <c r="C297" s="10" t="s">
        <v>871</v>
      </c>
      <c r="D297" s="118" t="s">
        <v>1148</v>
      </c>
      <c r="E297" s="118" t="s">
        <v>725</v>
      </c>
      <c r="F297" s="140" t="s">
        <v>673</v>
      </c>
      <c r="G297" s="141"/>
      <c r="H297" s="11" t="s">
        <v>872</v>
      </c>
      <c r="I297" s="14">
        <v>0.52</v>
      </c>
      <c r="J297" s="109">
        <f t="shared" si="4"/>
        <v>4.16</v>
      </c>
      <c r="K297" s="115"/>
    </row>
    <row r="298" spans="1:11">
      <c r="A298" s="114"/>
      <c r="B298" s="107">
        <v>14</v>
      </c>
      <c r="C298" s="10" t="s">
        <v>871</v>
      </c>
      <c r="D298" s="118" t="s">
        <v>1148</v>
      </c>
      <c r="E298" s="118" t="s">
        <v>725</v>
      </c>
      <c r="F298" s="140" t="s">
        <v>873</v>
      </c>
      <c r="G298" s="141"/>
      <c r="H298" s="11" t="s">
        <v>872</v>
      </c>
      <c r="I298" s="14">
        <v>0.52</v>
      </c>
      <c r="J298" s="109">
        <f t="shared" si="4"/>
        <v>7.28</v>
      </c>
      <c r="K298" s="115"/>
    </row>
    <row r="299" spans="1:11">
      <c r="A299" s="114"/>
      <c r="B299" s="107">
        <v>14</v>
      </c>
      <c r="C299" s="10" t="s">
        <v>871</v>
      </c>
      <c r="D299" s="118" t="s">
        <v>1148</v>
      </c>
      <c r="E299" s="118" t="s">
        <v>725</v>
      </c>
      <c r="F299" s="140" t="s">
        <v>874</v>
      </c>
      <c r="G299" s="141"/>
      <c r="H299" s="11" t="s">
        <v>872</v>
      </c>
      <c r="I299" s="14">
        <v>0.52</v>
      </c>
      <c r="J299" s="109">
        <f t="shared" si="4"/>
        <v>7.28</v>
      </c>
      <c r="K299" s="115"/>
    </row>
    <row r="300" spans="1:11">
      <c r="A300" s="114"/>
      <c r="B300" s="107">
        <v>8</v>
      </c>
      <c r="C300" s="10" t="s">
        <v>871</v>
      </c>
      <c r="D300" s="118" t="s">
        <v>1149</v>
      </c>
      <c r="E300" s="118" t="s">
        <v>716</v>
      </c>
      <c r="F300" s="140" t="s">
        <v>673</v>
      </c>
      <c r="G300" s="141"/>
      <c r="H300" s="11" t="s">
        <v>872</v>
      </c>
      <c r="I300" s="14">
        <v>0.56000000000000005</v>
      </c>
      <c r="J300" s="109">
        <f t="shared" si="4"/>
        <v>4.4800000000000004</v>
      </c>
      <c r="K300" s="115"/>
    </row>
    <row r="301" spans="1:11">
      <c r="A301" s="114"/>
      <c r="B301" s="107">
        <v>8</v>
      </c>
      <c r="C301" s="10" t="s">
        <v>871</v>
      </c>
      <c r="D301" s="118" t="s">
        <v>1150</v>
      </c>
      <c r="E301" s="118" t="s">
        <v>735</v>
      </c>
      <c r="F301" s="140" t="s">
        <v>673</v>
      </c>
      <c r="G301" s="141"/>
      <c r="H301" s="11" t="s">
        <v>872</v>
      </c>
      <c r="I301" s="14">
        <v>0.62</v>
      </c>
      <c r="J301" s="109">
        <f t="shared" si="4"/>
        <v>4.96</v>
      </c>
      <c r="K301" s="115"/>
    </row>
    <row r="302" spans="1:11">
      <c r="A302" s="114"/>
      <c r="B302" s="107">
        <v>8</v>
      </c>
      <c r="C302" s="10" t="s">
        <v>871</v>
      </c>
      <c r="D302" s="118" t="s">
        <v>1151</v>
      </c>
      <c r="E302" s="118" t="s">
        <v>726</v>
      </c>
      <c r="F302" s="140" t="s">
        <v>673</v>
      </c>
      <c r="G302" s="141"/>
      <c r="H302" s="11" t="s">
        <v>872</v>
      </c>
      <c r="I302" s="14">
        <v>0.66</v>
      </c>
      <c r="J302" s="109">
        <f t="shared" si="4"/>
        <v>5.28</v>
      </c>
      <c r="K302" s="115"/>
    </row>
    <row r="303" spans="1:11">
      <c r="A303" s="114"/>
      <c r="B303" s="107">
        <v>40</v>
      </c>
      <c r="C303" s="10" t="s">
        <v>871</v>
      </c>
      <c r="D303" s="118" t="s">
        <v>1152</v>
      </c>
      <c r="E303" s="118" t="s">
        <v>727</v>
      </c>
      <c r="F303" s="140" t="s">
        <v>273</v>
      </c>
      <c r="G303" s="141"/>
      <c r="H303" s="11" t="s">
        <v>872</v>
      </c>
      <c r="I303" s="14">
        <v>0.69</v>
      </c>
      <c r="J303" s="109">
        <f t="shared" si="4"/>
        <v>27.599999999999998</v>
      </c>
      <c r="K303" s="115"/>
    </row>
    <row r="304" spans="1:11">
      <c r="A304" s="114"/>
      <c r="B304" s="107">
        <v>10</v>
      </c>
      <c r="C304" s="10" t="s">
        <v>871</v>
      </c>
      <c r="D304" s="118" t="s">
        <v>1152</v>
      </c>
      <c r="E304" s="118" t="s">
        <v>727</v>
      </c>
      <c r="F304" s="140" t="s">
        <v>673</v>
      </c>
      <c r="G304" s="141"/>
      <c r="H304" s="11" t="s">
        <v>872</v>
      </c>
      <c r="I304" s="14">
        <v>0.69</v>
      </c>
      <c r="J304" s="109">
        <f t="shared" si="4"/>
        <v>6.8999999999999995</v>
      </c>
      <c r="K304" s="115"/>
    </row>
    <row r="305" spans="1:12">
      <c r="A305" s="114"/>
      <c r="B305" s="107">
        <v>30</v>
      </c>
      <c r="C305" s="10" t="s">
        <v>871</v>
      </c>
      <c r="D305" s="118" t="s">
        <v>1153</v>
      </c>
      <c r="E305" s="118" t="s">
        <v>834</v>
      </c>
      <c r="F305" s="140" t="s">
        <v>273</v>
      </c>
      <c r="G305" s="141"/>
      <c r="H305" s="11" t="s">
        <v>872</v>
      </c>
      <c r="I305" s="14">
        <v>0.7</v>
      </c>
      <c r="J305" s="109">
        <f t="shared" si="4"/>
        <v>21</v>
      </c>
      <c r="K305" s="115"/>
    </row>
    <row r="306" spans="1:12">
      <c r="A306" s="114"/>
      <c r="B306" s="107">
        <v>20</v>
      </c>
      <c r="C306" s="10" t="s">
        <v>871</v>
      </c>
      <c r="D306" s="118" t="s">
        <v>1154</v>
      </c>
      <c r="E306" s="118" t="s">
        <v>728</v>
      </c>
      <c r="F306" s="140" t="s">
        <v>273</v>
      </c>
      <c r="G306" s="141"/>
      <c r="H306" s="11" t="s">
        <v>872</v>
      </c>
      <c r="I306" s="14">
        <v>0.72</v>
      </c>
      <c r="J306" s="109">
        <f t="shared" si="4"/>
        <v>14.399999999999999</v>
      </c>
      <c r="K306" s="115"/>
    </row>
    <row r="307" spans="1:12">
      <c r="A307" s="114"/>
      <c r="B307" s="107">
        <v>8</v>
      </c>
      <c r="C307" s="10" t="s">
        <v>871</v>
      </c>
      <c r="D307" s="118" t="s">
        <v>1155</v>
      </c>
      <c r="E307" s="118" t="s">
        <v>729</v>
      </c>
      <c r="F307" s="140" t="s">
        <v>673</v>
      </c>
      <c r="G307" s="141"/>
      <c r="H307" s="11" t="s">
        <v>872</v>
      </c>
      <c r="I307" s="14">
        <v>0.76</v>
      </c>
      <c r="J307" s="109">
        <f t="shared" si="4"/>
        <v>6.08</v>
      </c>
      <c r="K307" s="115"/>
    </row>
    <row r="308" spans="1:12">
      <c r="A308" s="114"/>
      <c r="B308" s="107">
        <v>8</v>
      </c>
      <c r="C308" s="10" t="s">
        <v>871</v>
      </c>
      <c r="D308" s="118" t="s">
        <v>1156</v>
      </c>
      <c r="E308" s="118" t="s">
        <v>718</v>
      </c>
      <c r="F308" s="140" t="s">
        <v>673</v>
      </c>
      <c r="G308" s="141"/>
      <c r="H308" s="11" t="s">
        <v>872</v>
      </c>
      <c r="I308" s="14">
        <v>0.89</v>
      </c>
      <c r="J308" s="109">
        <f t="shared" si="4"/>
        <v>7.12</v>
      </c>
      <c r="K308" s="115"/>
    </row>
    <row r="309" spans="1:12">
      <c r="A309" s="114"/>
      <c r="B309" s="107">
        <v>10</v>
      </c>
      <c r="C309" s="10" t="s">
        <v>875</v>
      </c>
      <c r="D309" s="118" t="s">
        <v>1157</v>
      </c>
      <c r="E309" s="118" t="s">
        <v>723</v>
      </c>
      <c r="F309" s="140"/>
      <c r="G309" s="141"/>
      <c r="H309" s="11" t="s">
        <v>876</v>
      </c>
      <c r="I309" s="14">
        <v>0.55000000000000004</v>
      </c>
      <c r="J309" s="109">
        <f t="shared" si="4"/>
        <v>5.5</v>
      </c>
      <c r="K309" s="115"/>
    </row>
    <row r="310" spans="1:12">
      <c r="A310" s="114"/>
      <c r="B310" s="133">
        <v>12</v>
      </c>
      <c r="C310" s="134" t="s">
        <v>875</v>
      </c>
      <c r="D310" s="135" t="s">
        <v>1158</v>
      </c>
      <c r="E310" s="135" t="s">
        <v>724</v>
      </c>
      <c r="F310" s="150"/>
      <c r="G310" s="151"/>
      <c r="H310" s="136" t="s">
        <v>876</v>
      </c>
      <c r="I310" s="137">
        <v>0.55000000000000004</v>
      </c>
      <c r="J310" s="138">
        <f t="shared" si="4"/>
        <v>6.6000000000000005</v>
      </c>
      <c r="K310" s="115"/>
      <c r="L310" s="2" t="s">
        <v>1199</v>
      </c>
    </row>
    <row r="311" spans="1:12">
      <c r="A311" s="114"/>
      <c r="B311" s="107">
        <v>20</v>
      </c>
      <c r="C311" s="10" t="s">
        <v>875</v>
      </c>
      <c r="D311" s="118" t="s">
        <v>1159</v>
      </c>
      <c r="E311" s="118" t="s">
        <v>725</v>
      </c>
      <c r="F311" s="140"/>
      <c r="G311" s="141"/>
      <c r="H311" s="11" t="s">
        <v>876</v>
      </c>
      <c r="I311" s="14">
        <v>0.55000000000000004</v>
      </c>
      <c r="J311" s="109">
        <f t="shared" si="4"/>
        <v>11</v>
      </c>
      <c r="K311" s="115"/>
    </row>
    <row r="312" spans="1:12" ht="24">
      <c r="A312" s="114"/>
      <c r="B312" s="107">
        <v>8</v>
      </c>
      <c r="C312" s="10" t="s">
        <v>877</v>
      </c>
      <c r="D312" s="118" t="s">
        <v>1160</v>
      </c>
      <c r="E312" s="118" t="s">
        <v>727</v>
      </c>
      <c r="F312" s="140" t="s">
        <v>272</v>
      </c>
      <c r="G312" s="141"/>
      <c r="H312" s="11" t="s">
        <v>878</v>
      </c>
      <c r="I312" s="14">
        <v>4.04</v>
      </c>
      <c r="J312" s="109">
        <f t="shared" si="4"/>
        <v>32.32</v>
      </c>
      <c r="K312" s="115"/>
    </row>
    <row r="313" spans="1:12" ht="24">
      <c r="A313" s="114"/>
      <c r="B313" s="107">
        <v>8</v>
      </c>
      <c r="C313" s="10" t="s">
        <v>877</v>
      </c>
      <c r="D313" s="118" t="s">
        <v>1161</v>
      </c>
      <c r="E313" s="118" t="s">
        <v>728</v>
      </c>
      <c r="F313" s="140" t="s">
        <v>272</v>
      </c>
      <c r="G313" s="141"/>
      <c r="H313" s="11" t="s">
        <v>878</v>
      </c>
      <c r="I313" s="14">
        <v>4.4400000000000004</v>
      </c>
      <c r="J313" s="109">
        <f t="shared" si="4"/>
        <v>35.520000000000003</v>
      </c>
      <c r="K313" s="115"/>
    </row>
    <row r="314" spans="1:12">
      <c r="A314" s="114"/>
      <c r="B314" s="107">
        <v>10</v>
      </c>
      <c r="C314" s="10" t="s">
        <v>879</v>
      </c>
      <c r="D314" s="118" t="s">
        <v>1162</v>
      </c>
      <c r="E314" s="118" t="s">
        <v>724</v>
      </c>
      <c r="F314" s="140" t="s">
        <v>273</v>
      </c>
      <c r="G314" s="141"/>
      <c r="H314" s="11" t="s">
        <v>880</v>
      </c>
      <c r="I314" s="14">
        <v>0.54</v>
      </c>
      <c r="J314" s="109">
        <f t="shared" si="4"/>
        <v>5.4</v>
      </c>
      <c r="K314" s="115"/>
    </row>
    <row r="315" spans="1:12">
      <c r="A315" s="114"/>
      <c r="B315" s="107">
        <v>10</v>
      </c>
      <c r="C315" s="10" t="s">
        <v>879</v>
      </c>
      <c r="D315" s="118" t="s">
        <v>1163</v>
      </c>
      <c r="E315" s="118" t="s">
        <v>725</v>
      </c>
      <c r="F315" s="140" t="s">
        <v>273</v>
      </c>
      <c r="G315" s="141"/>
      <c r="H315" s="11" t="s">
        <v>880</v>
      </c>
      <c r="I315" s="14">
        <v>0.59</v>
      </c>
      <c r="J315" s="109">
        <f t="shared" si="4"/>
        <v>5.8999999999999995</v>
      </c>
      <c r="K315" s="115"/>
    </row>
    <row r="316" spans="1:12">
      <c r="A316" s="114"/>
      <c r="B316" s="107">
        <v>10</v>
      </c>
      <c r="C316" s="10" t="s">
        <v>879</v>
      </c>
      <c r="D316" s="118" t="s">
        <v>1164</v>
      </c>
      <c r="E316" s="118" t="s">
        <v>716</v>
      </c>
      <c r="F316" s="140" t="s">
        <v>273</v>
      </c>
      <c r="G316" s="141"/>
      <c r="H316" s="11" t="s">
        <v>880</v>
      </c>
      <c r="I316" s="14">
        <v>0.64</v>
      </c>
      <c r="J316" s="109">
        <f t="shared" si="4"/>
        <v>6.4</v>
      </c>
      <c r="K316" s="115"/>
    </row>
    <row r="317" spans="1:12">
      <c r="A317" s="114"/>
      <c r="B317" s="107">
        <v>10</v>
      </c>
      <c r="C317" s="10" t="s">
        <v>879</v>
      </c>
      <c r="D317" s="118" t="s">
        <v>1165</v>
      </c>
      <c r="E317" s="118" t="s">
        <v>735</v>
      </c>
      <c r="F317" s="140" t="s">
        <v>273</v>
      </c>
      <c r="G317" s="141"/>
      <c r="H317" s="11" t="s">
        <v>880</v>
      </c>
      <c r="I317" s="14">
        <v>0.69</v>
      </c>
      <c r="J317" s="109">
        <f t="shared" si="4"/>
        <v>6.8999999999999995</v>
      </c>
      <c r="K317" s="115"/>
    </row>
    <row r="318" spans="1:12">
      <c r="A318" s="114"/>
      <c r="B318" s="107">
        <v>10</v>
      </c>
      <c r="C318" s="10" t="s">
        <v>879</v>
      </c>
      <c r="D318" s="118" t="s">
        <v>1166</v>
      </c>
      <c r="E318" s="118" t="s">
        <v>726</v>
      </c>
      <c r="F318" s="140" t="s">
        <v>273</v>
      </c>
      <c r="G318" s="141"/>
      <c r="H318" s="11" t="s">
        <v>880</v>
      </c>
      <c r="I318" s="14">
        <v>0.75</v>
      </c>
      <c r="J318" s="109">
        <f t="shared" si="4"/>
        <v>7.5</v>
      </c>
      <c r="K318" s="115"/>
    </row>
    <row r="319" spans="1:12">
      <c r="A319" s="114"/>
      <c r="B319" s="107">
        <v>6</v>
      </c>
      <c r="C319" s="10" t="s">
        <v>879</v>
      </c>
      <c r="D319" s="118" t="s">
        <v>1167</v>
      </c>
      <c r="E319" s="118" t="s">
        <v>727</v>
      </c>
      <c r="F319" s="140" t="s">
        <v>273</v>
      </c>
      <c r="G319" s="141"/>
      <c r="H319" s="11" t="s">
        <v>880</v>
      </c>
      <c r="I319" s="14">
        <v>0.82</v>
      </c>
      <c r="J319" s="109">
        <f t="shared" si="4"/>
        <v>4.92</v>
      </c>
      <c r="K319" s="115"/>
    </row>
    <row r="320" spans="1:12">
      <c r="A320" s="114"/>
      <c r="B320" s="107">
        <v>4</v>
      </c>
      <c r="C320" s="10" t="s">
        <v>879</v>
      </c>
      <c r="D320" s="118" t="s">
        <v>1168</v>
      </c>
      <c r="E320" s="118" t="s">
        <v>728</v>
      </c>
      <c r="F320" s="140" t="s">
        <v>273</v>
      </c>
      <c r="G320" s="141"/>
      <c r="H320" s="11" t="s">
        <v>880</v>
      </c>
      <c r="I320" s="14">
        <v>0.87</v>
      </c>
      <c r="J320" s="109">
        <f t="shared" si="4"/>
        <v>3.48</v>
      </c>
      <c r="K320" s="115"/>
    </row>
    <row r="321" spans="1:12">
      <c r="A321" s="114"/>
      <c r="B321" s="107">
        <v>10</v>
      </c>
      <c r="C321" s="10" t="s">
        <v>881</v>
      </c>
      <c r="D321" s="118" t="s">
        <v>1169</v>
      </c>
      <c r="E321" s="118" t="s">
        <v>727</v>
      </c>
      <c r="F321" s="140"/>
      <c r="G321" s="141"/>
      <c r="H321" s="11" t="s">
        <v>882</v>
      </c>
      <c r="I321" s="14">
        <v>2.2400000000000002</v>
      </c>
      <c r="J321" s="109">
        <f t="shared" si="4"/>
        <v>22.400000000000002</v>
      </c>
      <c r="K321" s="115"/>
    </row>
    <row r="322" spans="1:12">
      <c r="A322" s="114"/>
      <c r="B322" s="107">
        <v>18</v>
      </c>
      <c r="C322" s="10" t="s">
        <v>881</v>
      </c>
      <c r="D322" s="118" t="s">
        <v>1170</v>
      </c>
      <c r="E322" s="118" t="s">
        <v>728</v>
      </c>
      <c r="F322" s="140"/>
      <c r="G322" s="141"/>
      <c r="H322" s="11" t="s">
        <v>882</v>
      </c>
      <c r="I322" s="14">
        <v>2.46</v>
      </c>
      <c r="J322" s="109">
        <f t="shared" si="4"/>
        <v>44.28</v>
      </c>
      <c r="K322" s="115"/>
    </row>
    <row r="323" spans="1:12" ht="24">
      <c r="A323" s="114"/>
      <c r="B323" s="107">
        <v>8</v>
      </c>
      <c r="C323" s="10" t="s">
        <v>883</v>
      </c>
      <c r="D323" s="118" t="s">
        <v>1171</v>
      </c>
      <c r="E323" s="118" t="s">
        <v>723</v>
      </c>
      <c r="F323" s="140"/>
      <c r="G323" s="141"/>
      <c r="H323" s="11" t="s">
        <v>884</v>
      </c>
      <c r="I323" s="14">
        <v>0.89</v>
      </c>
      <c r="J323" s="109">
        <f t="shared" si="4"/>
        <v>7.12</v>
      </c>
      <c r="K323" s="115"/>
    </row>
    <row r="324" spans="1:12" ht="24">
      <c r="A324" s="114"/>
      <c r="B324" s="107">
        <v>8</v>
      </c>
      <c r="C324" s="10" t="s">
        <v>883</v>
      </c>
      <c r="D324" s="118" t="s">
        <v>1172</v>
      </c>
      <c r="E324" s="118" t="s">
        <v>724</v>
      </c>
      <c r="F324" s="140"/>
      <c r="G324" s="141"/>
      <c r="H324" s="11" t="s">
        <v>884</v>
      </c>
      <c r="I324" s="14">
        <v>0.99</v>
      </c>
      <c r="J324" s="109">
        <f t="shared" si="4"/>
        <v>7.92</v>
      </c>
      <c r="K324" s="115"/>
    </row>
    <row r="325" spans="1:12" ht="24">
      <c r="A325" s="114"/>
      <c r="B325" s="133">
        <v>5</v>
      </c>
      <c r="C325" s="134" t="s">
        <v>883</v>
      </c>
      <c r="D325" s="135" t="s">
        <v>1173</v>
      </c>
      <c r="E325" s="135" t="s">
        <v>725</v>
      </c>
      <c r="F325" s="150"/>
      <c r="G325" s="151"/>
      <c r="H325" s="136" t="s">
        <v>884</v>
      </c>
      <c r="I325" s="137">
        <v>1.39</v>
      </c>
      <c r="J325" s="138">
        <f t="shared" si="4"/>
        <v>6.9499999999999993</v>
      </c>
      <c r="K325" s="115"/>
      <c r="L325" s="2" t="s">
        <v>1198</v>
      </c>
    </row>
    <row r="326" spans="1:12" ht="24">
      <c r="A326" s="114"/>
      <c r="B326" s="107">
        <v>8</v>
      </c>
      <c r="C326" s="10" t="s">
        <v>883</v>
      </c>
      <c r="D326" s="118" t="s">
        <v>1174</v>
      </c>
      <c r="E326" s="118" t="s">
        <v>716</v>
      </c>
      <c r="F326" s="140"/>
      <c r="G326" s="141"/>
      <c r="H326" s="11" t="s">
        <v>884</v>
      </c>
      <c r="I326" s="14">
        <v>1.59</v>
      </c>
      <c r="J326" s="109">
        <f t="shared" si="4"/>
        <v>12.72</v>
      </c>
      <c r="K326" s="115"/>
    </row>
    <row r="327" spans="1:12" ht="24">
      <c r="A327" s="114"/>
      <c r="B327" s="107">
        <v>8</v>
      </c>
      <c r="C327" s="10" t="s">
        <v>883</v>
      </c>
      <c r="D327" s="118" t="s">
        <v>1175</v>
      </c>
      <c r="E327" s="118" t="s">
        <v>735</v>
      </c>
      <c r="F327" s="140"/>
      <c r="G327" s="141"/>
      <c r="H327" s="11" t="s">
        <v>884</v>
      </c>
      <c r="I327" s="14">
        <v>1.79</v>
      </c>
      <c r="J327" s="109">
        <f t="shared" si="4"/>
        <v>14.32</v>
      </c>
      <c r="K327" s="115"/>
    </row>
    <row r="328" spans="1:12" ht="24">
      <c r="A328" s="114"/>
      <c r="B328" s="107">
        <v>8</v>
      </c>
      <c r="C328" s="10" t="s">
        <v>883</v>
      </c>
      <c r="D328" s="118" t="s">
        <v>1176</v>
      </c>
      <c r="E328" s="118" t="s">
        <v>726</v>
      </c>
      <c r="F328" s="140"/>
      <c r="G328" s="141"/>
      <c r="H328" s="11" t="s">
        <v>884</v>
      </c>
      <c r="I328" s="14">
        <v>2.09</v>
      </c>
      <c r="J328" s="109">
        <f t="shared" si="4"/>
        <v>16.72</v>
      </c>
      <c r="K328" s="115"/>
    </row>
    <row r="329" spans="1:12">
      <c r="A329" s="114"/>
      <c r="B329" s="107">
        <v>6</v>
      </c>
      <c r="C329" s="10" t="s">
        <v>885</v>
      </c>
      <c r="D329" s="118" t="s">
        <v>1177</v>
      </c>
      <c r="E329" s="118" t="s">
        <v>722</v>
      </c>
      <c r="F329" s="140"/>
      <c r="G329" s="141"/>
      <c r="H329" s="11" t="s">
        <v>886</v>
      </c>
      <c r="I329" s="14">
        <v>1.79</v>
      </c>
      <c r="J329" s="109">
        <f t="shared" si="4"/>
        <v>10.74</v>
      </c>
      <c r="K329" s="115"/>
    </row>
    <row r="330" spans="1:12">
      <c r="A330" s="114"/>
      <c r="B330" s="107">
        <v>10</v>
      </c>
      <c r="C330" s="10" t="s">
        <v>887</v>
      </c>
      <c r="D330" s="118" t="s">
        <v>887</v>
      </c>
      <c r="E330" s="118" t="s">
        <v>27</v>
      </c>
      <c r="F330" s="140"/>
      <c r="G330" s="141"/>
      <c r="H330" s="11" t="s">
        <v>888</v>
      </c>
      <c r="I330" s="14">
        <v>1.85</v>
      </c>
      <c r="J330" s="109">
        <f t="shared" si="4"/>
        <v>18.5</v>
      </c>
      <c r="K330" s="115"/>
    </row>
    <row r="331" spans="1:12">
      <c r="A331" s="114"/>
      <c r="B331" s="107">
        <v>10</v>
      </c>
      <c r="C331" s="10" t="s">
        <v>889</v>
      </c>
      <c r="D331" s="118" t="s">
        <v>889</v>
      </c>
      <c r="E331" s="118" t="s">
        <v>28</v>
      </c>
      <c r="F331" s="140"/>
      <c r="G331" s="141"/>
      <c r="H331" s="11" t="s">
        <v>890</v>
      </c>
      <c r="I331" s="14">
        <v>4.45</v>
      </c>
      <c r="J331" s="109">
        <f t="shared" si="4"/>
        <v>44.5</v>
      </c>
      <c r="K331" s="115"/>
    </row>
    <row r="332" spans="1:12">
      <c r="A332" s="114"/>
      <c r="B332" s="107">
        <v>10</v>
      </c>
      <c r="C332" s="10" t="s">
        <v>889</v>
      </c>
      <c r="D332" s="118" t="s">
        <v>889</v>
      </c>
      <c r="E332" s="118" t="s">
        <v>29</v>
      </c>
      <c r="F332" s="140"/>
      <c r="G332" s="141"/>
      <c r="H332" s="11" t="s">
        <v>890</v>
      </c>
      <c r="I332" s="14">
        <v>4.45</v>
      </c>
      <c r="J332" s="109">
        <f t="shared" si="4"/>
        <v>44.5</v>
      </c>
      <c r="K332" s="115"/>
    </row>
    <row r="333" spans="1:12">
      <c r="A333" s="114"/>
      <c r="B333" s="107">
        <v>10</v>
      </c>
      <c r="C333" s="10" t="s">
        <v>891</v>
      </c>
      <c r="D333" s="118" t="s">
        <v>891</v>
      </c>
      <c r="E333" s="118" t="s">
        <v>28</v>
      </c>
      <c r="F333" s="140"/>
      <c r="G333" s="141"/>
      <c r="H333" s="11" t="s">
        <v>892</v>
      </c>
      <c r="I333" s="14">
        <v>2.95</v>
      </c>
      <c r="J333" s="109">
        <f t="shared" si="4"/>
        <v>29.5</v>
      </c>
      <c r="K333" s="115"/>
    </row>
    <row r="334" spans="1:12">
      <c r="A334" s="114"/>
      <c r="B334" s="107">
        <v>10</v>
      </c>
      <c r="C334" s="10" t="s">
        <v>891</v>
      </c>
      <c r="D334" s="118" t="s">
        <v>891</v>
      </c>
      <c r="E334" s="118" t="s">
        <v>29</v>
      </c>
      <c r="F334" s="140"/>
      <c r="G334" s="141"/>
      <c r="H334" s="11" t="s">
        <v>892</v>
      </c>
      <c r="I334" s="14">
        <v>2.95</v>
      </c>
      <c r="J334" s="109">
        <f t="shared" si="4"/>
        <v>29.5</v>
      </c>
      <c r="K334" s="115"/>
    </row>
    <row r="335" spans="1:12">
      <c r="A335" s="114"/>
      <c r="B335" s="107">
        <v>14</v>
      </c>
      <c r="C335" s="10" t="s">
        <v>893</v>
      </c>
      <c r="D335" s="118" t="s">
        <v>1178</v>
      </c>
      <c r="E335" s="118" t="s">
        <v>724</v>
      </c>
      <c r="F335" s="140"/>
      <c r="G335" s="141"/>
      <c r="H335" s="11" t="s">
        <v>894</v>
      </c>
      <c r="I335" s="14">
        <v>3.79</v>
      </c>
      <c r="J335" s="109">
        <f t="shared" si="4"/>
        <v>53.06</v>
      </c>
      <c r="K335" s="115"/>
    </row>
    <row r="336" spans="1:12">
      <c r="A336" s="114"/>
      <c r="B336" s="107">
        <v>14</v>
      </c>
      <c r="C336" s="10" t="s">
        <v>893</v>
      </c>
      <c r="D336" s="118" t="s">
        <v>1179</v>
      </c>
      <c r="E336" s="118" t="s">
        <v>725</v>
      </c>
      <c r="F336" s="140"/>
      <c r="G336" s="141"/>
      <c r="H336" s="11" t="s">
        <v>894</v>
      </c>
      <c r="I336" s="14">
        <v>4.1900000000000004</v>
      </c>
      <c r="J336" s="109">
        <f t="shared" si="4"/>
        <v>58.660000000000004</v>
      </c>
      <c r="K336" s="115"/>
    </row>
    <row r="337" spans="1:11">
      <c r="A337" s="114"/>
      <c r="B337" s="107">
        <v>10</v>
      </c>
      <c r="C337" s="10" t="s">
        <v>893</v>
      </c>
      <c r="D337" s="118" t="s">
        <v>1180</v>
      </c>
      <c r="E337" s="118" t="s">
        <v>735</v>
      </c>
      <c r="F337" s="140"/>
      <c r="G337" s="141"/>
      <c r="H337" s="11" t="s">
        <v>894</v>
      </c>
      <c r="I337" s="14">
        <v>5.19</v>
      </c>
      <c r="J337" s="109">
        <f t="shared" si="4"/>
        <v>51.900000000000006</v>
      </c>
      <c r="K337" s="115"/>
    </row>
    <row r="338" spans="1:11">
      <c r="A338" s="114"/>
      <c r="B338" s="107">
        <v>8</v>
      </c>
      <c r="C338" s="10" t="s">
        <v>895</v>
      </c>
      <c r="D338" s="118" t="s">
        <v>1181</v>
      </c>
      <c r="E338" s="118" t="s">
        <v>768</v>
      </c>
      <c r="F338" s="140" t="s">
        <v>273</v>
      </c>
      <c r="G338" s="141"/>
      <c r="H338" s="11" t="s">
        <v>896</v>
      </c>
      <c r="I338" s="14">
        <v>2.89</v>
      </c>
      <c r="J338" s="109">
        <f t="shared" si="4"/>
        <v>23.12</v>
      </c>
      <c r="K338" s="115"/>
    </row>
    <row r="339" spans="1:11">
      <c r="A339" s="114"/>
      <c r="B339" s="107">
        <v>8</v>
      </c>
      <c r="C339" s="10" t="s">
        <v>895</v>
      </c>
      <c r="D339" s="118" t="s">
        <v>1181</v>
      </c>
      <c r="E339" s="118" t="s">
        <v>768</v>
      </c>
      <c r="F339" s="140" t="s">
        <v>272</v>
      </c>
      <c r="G339" s="141"/>
      <c r="H339" s="11" t="s">
        <v>896</v>
      </c>
      <c r="I339" s="14">
        <v>2.89</v>
      </c>
      <c r="J339" s="109">
        <f t="shared" si="4"/>
        <v>23.12</v>
      </c>
      <c r="K339" s="115"/>
    </row>
    <row r="340" spans="1:11">
      <c r="A340" s="114"/>
      <c r="B340" s="107">
        <v>8</v>
      </c>
      <c r="C340" s="10" t="s">
        <v>895</v>
      </c>
      <c r="D340" s="118" t="s">
        <v>1182</v>
      </c>
      <c r="E340" s="118" t="s">
        <v>720</v>
      </c>
      <c r="F340" s="140" t="s">
        <v>273</v>
      </c>
      <c r="G340" s="141"/>
      <c r="H340" s="11" t="s">
        <v>896</v>
      </c>
      <c r="I340" s="14">
        <v>3.19</v>
      </c>
      <c r="J340" s="109">
        <f t="shared" si="4"/>
        <v>25.52</v>
      </c>
      <c r="K340" s="115"/>
    </row>
    <row r="341" spans="1:11">
      <c r="A341" s="114"/>
      <c r="B341" s="107">
        <v>8</v>
      </c>
      <c r="C341" s="10" t="s">
        <v>895</v>
      </c>
      <c r="D341" s="118" t="s">
        <v>1182</v>
      </c>
      <c r="E341" s="118" t="s">
        <v>720</v>
      </c>
      <c r="F341" s="140" t="s">
        <v>272</v>
      </c>
      <c r="G341" s="141"/>
      <c r="H341" s="11" t="s">
        <v>896</v>
      </c>
      <c r="I341" s="14">
        <v>3.19</v>
      </c>
      <c r="J341" s="109">
        <f t="shared" si="4"/>
        <v>25.52</v>
      </c>
      <c r="K341" s="115"/>
    </row>
    <row r="342" spans="1:11">
      <c r="A342" s="114"/>
      <c r="B342" s="107">
        <v>8</v>
      </c>
      <c r="C342" s="10" t="s">
        <v>895</v>
      </c>
      <c r="D342" s="118" t="s">
        <v>1183</v>
      </c>
      <c r="E342" s="118" t="s">
        <v>722</v>
      </c>
      <c r="F342" s="140" t="s">
        <v>273</v>
      </c>
      <c r="G342" s="141"/>
      <c r="H342" s="11" t="s">
        <v>896</v>
      </c>
      <c r="I342" s="14">
        <v>3.49</v>
      </c>
      <c r="J342" s="109">
        <f t="shared" ref="J342:J354" si="5">I342*B342</f>
        <v>27.92</v>
      </c>
      <c r="K342" s="115"/>
    </row>
    <row r="343" spans="1:11">
      <c r="A343" s="114"/>
      <c r="B343" s="107">
        <v>8</v>
      </c>
      <c r="C343" s="10" t="s">
        <v>895</v>
      </c>
      <c r="D343" s="118" t="s">
        <v>1183</v>
      </c>
      <c r="E343" s="118" t="s">
        <v>722</v>
      </c>
      <c r="F343" s="140" t="s">
        <v>272</v>
      </c>
      <c r="G343" s="141"/>
      <c r="H343" s="11" t="s">
        <v>896</v>
      </c>
      <c r="I343" s="14">
        <v>3.49</v>
      </c>
      <c r="J343" s="109">
        <f t="shared" si="5"/>
        <v>27.92</v>
      </c>
      <c r="K343" s="115"/>
    </row>
    <row r="344" spans="1:11">
      <c r="A344" s="114"/>
      <c r="B344" s="107">
        <v>8</v>
      </c>
      <c r="C344" s="10" t="s">
        <v>895</v>
      </c>
      <c r="D344" s="118" t="s">
        <v>1184</v>
      </c>
      <c r="E344" s="118" t="s">
        <v>723</v>
      </c>
      <c r="F344" s="140" t="s">
        <v>273</v>
      </c>
      <c r="G344" s="141"/>
      <c r="H344" s="11" t="s">
        <v>896</v>
      </c>
      <c r="I344" s="14">
        <v>3.89</v>
      </c>
      <c r="J344" s="109">
        <f t="shared" si="5"/>
        <v>31.12</v>
      </c>
      <c r="K344" s="115"/>
    </row>
    <row r="345" spans="1:11">
      <c r="A345" s="114"/>
      <c r="B345" s="107">
        <v>6</v>
      </c>
      <c r="C345" s="10" t="s">
        <v>895</v>
      </c>
      <c r="D345" s="118" t="s">
        <v>1184</v>
      </c>
      <c r="E345" s="118" t="s">
        <v>723</v>
      </c>
      <c r="F345" s="140" t="s">
        <v>272</v>
      </c>
      <c r="G345" s="141"/>
      <c r="H345" s="11" t="s">
        <v>896</v>
      </c>
      <c r="I345" s="14">
        <v>3.89</v>
      </c>
      <c r="J345" s="109">
        <f t="shared" si="5"/>
        <v>23.34</v>
      </c>
      <c r="K345" s="115"/>
    </row>
    <row r="346" spans="1:11">
      <c r="A346" s="114"/>
      <c r="B346" s="107">
        <v>8</v>
      </c>
      <c r="C346" s="10" t="s">
        <v>895</v>
      </c>
      <c r="D346" s="118" t="s">
        <v>1185</v>
      </c>
      <c r="E346" s="118" t="s">
        <v>724</v>
      </c>
      <c r="F346" s="140" t="s">
        <v>273</v>
      </c>
      <c r="G346" s="141"/>
      <c r="H346" s="11" t="s">
        <v>896</v>
      </c>
      <c r="I346" s="14">
        <v>4.29</v>
      </c>
      <c r="J346" s="109">
        <f t="shared" si="5"/>
        <v>34.32</v>
      </c>
      <c r="K346" s="115"/>
    </row>
    <row r="347" spans="1:11">
      <c r="A347" s="114"/>
      <c r="B347" s="107">
        <v>8</v>
      </c>
      <c r="C347" s="10" t="s">
        <v>895</v>
      </c>
      <c r="D347" s="118" t="s">
        <v>1186</v>
      </c>
      <c r="E347" s="118" t="s">
        <v>725</v>
      </c>
      <c r="F347" s="140" t="s">
        <v>273</v>
      </c>
      <c r="G347" s="141"/>
      <c r="H347" s="11" t="s">
        <v>896</v>
      </c>
      <c r="I347" s="14">
        <v>4.74</v>
      </c>
      <c r="J347" s="109">
        <f t="shared" si="5"/>
        <v>37.92</v>
      </c>
      <c r="K347" s="115"/>
    </row>
    <row r="348" spans="1:11">
      <c r="A348" s="114"/>
      <c r="B348" s="107">
        <v>8</v>
      </c>
      <c r="C348" s="10" t="s">
        <v>895</v>
      </c>
      <c r="D348" s="118" t="s">
        <v>1186</v>
      </c>
      <c r="E348" s="118" t="s">
        <v>725</v>
      </c>
      <c r="F348" s="140" t="s">
        <v>272</v>
      </c>
      <c r="G348" s="141"/>
      <c r="H348" s="11" t="s">
        <v>896</v>
      </c>
      <c r="I348" s="14">
        <v>4.74</v>
      </c>
      <c r="J348" s="109">
        <f t="shared" si="5"/>
        <v>37.92</v>
      </c>
      <c r="K348" s="115"/>
    </row>
    <row r="349" spans="1:11">
      <c r="A349" s="114"/>
      <c r="B349" s="107">
        <v>8</v>
      </c>
      <c r="C349" s="10" t="s">
        <v>895</v>
      </c>
      <c r="D349" s="118" t="s">
        <v>1187</v>
      </c>
      <c r="E349" s="118" t="s">
        <v>716</v>
      </c>
      <c r="F349" s="140" t="s">
        <v>273</v>
      </c>
      <c r="G349" s="141"/>
      <c r="H349" s="11" t="s">
        <v>896</v>
      </c>
      <c r="I349" s="14">
        <v>5.34</v>
      </c>
      <c r="J349" s="109">
        <f t="shared" si="5"/>
        <v>42.72</v>
      </c>
      <c r="K349" s="115"/>
    </row>
    <row r="350" spans="1:11">
      <c r="A350" s="114"/>
      <c r="B350" s="107">
        <v>8</v>
      </c>
      <c r="C350" s="10" t="s">
        <v>895</v>
      </c>
      <c r="D350" s="118" t="s">
        <v>1187</v>
      </c>
      <c r="E350" s="118" t="s">
        <v>716</v>
      </c>
      <c r="F350" s="140" t="s">
        <v>272</v>
      </c>
      <c r="G350" s="141"/>
      <c r="H350" s="11" t="s">
        <v>896</v>
      </c>
      <c r="I350" s="14">
        <v>5.34</v>
      </c>
      <c r="J350" s="109">
        <f t="shared" si="5"/>
        <v>42.72</v>
      </c>
      <c r="K350" s="115"/>
    </row>
    <row r="351" spans="1:11">
      <c r="A351" s="114"/>
      <c r="B351" s="107">
        <v>8</v>
      </c>
      <c r="C351" s="10" t="s">
        <v>895</v>
      </c>
      <c r="D351" s="118" t="s">
        <v>1188</v>
      </c>
      <c r="E351" s="118" t="s">
        <v>735</v>
      </c>
      <c r="F351" s="140" t="s">
        <v>273</v>
      </c>
      <c r="G351" s="141"/>
      <c r="H351" s="11" t="s">
        <v>896</v>
      </c>
      <c r="I351" s="14">
        <v>5.99</v>
      </c>
      <c r="J351" s="109">
        <f t="shared" si="5"/>
        <v>47.92</v>
      </c>
      <c r="K351" s="115"/>
    </row>
    <row r="352" spans="1:11">
      <c r="A352" s="114"/>
      <c r="B352" s="107">
        <v>8</v>
      </c>
      <c r="C352" s="10" t="s">
        <v>895</v>
      </c>
      <c r="D352" s="118" t="s">
        <v>1188</v>
      </c>
      <c r="E352" s="118" t="s">
        <v>735</v>
      </c>
      <c r="F352" s="140" t="s">
        <v>272</v>
      </c>
      <c r="G352" s="141"/>
      <c r="H352" s="11" t="s">
        <v>896</v>
      </c>
      <c r="I352" s="14">
        <v>5.99</v>
      </c>
      <c r="J352" s="109">
        <f t="shared" si="5"/>
        <v>47.92</v>
      </c>
      <c r="K352" s="115"/>
    </row>
    <row r="353" spans="1:11">
      <c r="A353" s="114"/>
      <c r="B353" s="107">
        <v>8</v>
      </c>
      <c r="C353" s="10" t="s">
        <v>895</v>
      </c>
      <c r="D353" s="118" t="s">
        <v>1189</v>
      </c>
      <c r="E353" s="118" t="s">
        <v>726</v>
      </c>
      <c r="F353" s="140" t="s">
        <v>273</v>
      </c>
      <c r="G353" s="141"/>
      <c r="H353" s="11" t="s">
        <v>896</v>
      </c>
      <c r="I353" s="14">
        <v>6.64</v>
      </c>
      <c r="J353" s="109">
        <f t="shared" si="5"/>
        <v>53.12</v>
      </c>
      <c r="K353" s="115"/>
    </row>
    <row r="354" spans="1:11">
      <c r="A354" s="114"/>
      <c r="B354" s="108">
        <v>8</v>
      </c>
      <c r="C354" s="12" t="s">
        <v>895</v>
      </c>
      <c r="D354" s="119" t="s">
        <v>1189</v>
      </c>
      <c r="E354" s="119" t="s">
        <v>726</v>
      </c>
      <c r="F354" s="152" t="s">
        <v>272</v>
      </c>
      <c r="G354" s="153"/>
      <c r="H354" s="13" t="s">
        <v>896</v>
      </c>
      <c r="I354" s="15">
        <v>6.64</v>
      </c>
      <c r="J354" s="110">
        <f t="shared" si="5"/>
        <v>53.12</v>
      </c>
      <c r="K354" s="115"/>
    </row>
    <row r="355" spans="1:11">
      <c r="A355" s="114"/>
      <c r="B355" s="127"/>
      <c r="C355" s="127"/>
      <c r="D355" s="127"/>
      <c r="E355" s="127"/>
      <c r="F355" s="127"/>
      <c r="G355" s="127"/>
      <c r="H355" s="127"/>
      <c r="I355" s="128" t="s">
        <v>255</v>
      </c>
      <c r="J355" s="129">
        <f>SUM(J22:J354)</f>
        <v>7756.9599999999864</v>
      </c>
      <c r="K355" s="115"/>
    </row>
    <row r="356" spans="1:11">
      <c r="A356" s="114"/>
      <c r="B356" s="127"/>
      <c r="C356" s="127"/>
      <c r="D356" s="127"/>
      <c r="E356" s="127"/>
      <c r="F356" s="127"/>
      <c r="G356" s="127"/>
      <c r="H356" s="127"/>
      <c r="I356" s="128" t="s">
        <v>1194</v>
      </c>
      <c r="J356" s="129">
        <f>ROUND(J355*-0.4,2)</f>
        <v>-3102.78</v>
      </c>
      <c r="K356" s="115"/>
    </row>
    <row r="357" spans="1:11" outlineLevel="1">
      <c r="A357" s="114"/>
      <c r="B357" s="127"/>
      <c r="C357" s="127"/>
      <c r="D357" s="127"/>
      <c r="E357" s="127"/>
      <c r="F357" s="127"/>
      <c r="G357" s="127"/>
      <c r="H357" s="127"/>
      <c r="I357" s="131" t="s">
        <v>1195</v>
      </c>
      <c r="J357" s="129">
        <v>0</v>
      </c>
      <c r="K357" s="115"/>
    </row>
    <row r="358" spans="1:11">
      <c r="A358" s="114"/>
      <c r="B358" s="127"/>
      <c r="C358" s="127"/>
      <c r="D358" s="127"/>
      <c r="E358" s="127"/>
      <c r="F358" s="127"/>
      <c r="G358" s="127"/>
      <c r="H358" s="127"/>
      <c r="I358" s="128" t="s">
        <v>257</v>
      </c>
      <c r="J358" s="129">
        <f>SUM(J355:J357)</f>
        <v>4654.1799999999857</v>
      </c>
      <c r="K358" s="115"/>
    </row>
    <row r="359" spans="1:11">
      <c r="A359" s="6"/>
      <c r="B359" s="7"/>
      <c r="C359" s="7"/>
      <c r="D359" s="7"/>
      <c r="E359" s="7"/>
      <c r="F359" s="7"/>
      <c r="G359" s="7"/>
      <c r="H359" s="139" t="s">
        <v>1200</v>
      </c>
      <c r="I359" s="7"/>
      <c r="J359" s="7"/>
      <c r="K359" s="8"/>
    </row>
    <row r="361" spans="1:11">
      <c r="H361" s="1" t="s">
        <v>705</v>
      </c>
      <c r="I361" s="91">
        <f>'Tax Invoice'!M11</f>
        <v>36.17</v>
      </c>
    </row>
    <row r="362" spans="1:11">
      <c r="H362" s="1" t="s">
        <v>706</v>
      </c>
      <c r="I362" s="91">
        <f>I363</f>
        <v>168341.69059999948</v>
      </c>
    </row>
    <row r="363" spans="1:11">
      <c r="H363" s="1" t="s">
        <v>707</v>
      </c>
      <c r="I363" s="91">
        <f>I361*J358</f>
        <v>168341.69059999948</v>
      </c>
    </row>
    <row r="364" spans="1:11">
      <c r="H364" s="1"/>
      <c r="I364" s="91"/>
    </row>
    <row r="365" spans="1:11">
      <c r="H365" s="1"/>
      <c r="I365" s="91"/>
    </row>
    <row r="366" spans="1:11">
      <c r="H366" s="1"/>
      <c r="I366" s="91"/>
    </row>
  </sheetData>
  <mergeCells count="337">
    <mergeCell ref="F350:G350"/>
    <mergeCell ref="F351:G351"/>
    <mergeCell ref="F352:G352"/>
    <mergeCell ref="F353:G353"/>
    <mergeCell ref="F354:G354"/>
    <mergeCell ref="F345:G345"/>
    <mergeCell ref="F346:G346"/>
    <mergeCell ref="F347:G347"/>
    <mergeCell ref="F348:G348"/>
    <mergeCell ref="F349:G349"/>
    <mergeCell ref="F340:G340"/>
    <mergeCell ref="F341:G341"/>
    <mergeCell ref="F342:G342"/>
    <mergeCell ref="F343:G343"/>
    <mergeCell ref="F344:G344"/>
    <mergeCell ref="F335:G335"/>
    <mergeCell ref="F336:G336"/>
    <mergeCell ref="F337:G337"/>
    <mergeCell ref="F338:G338"/>
    <mergeCell ref="F339:G339"/>
    <mergeCell ref="F330:G330"/>
    <mergeCell ref="F331:G331"/>
    <mergeCell ref="F332:G332"/>
    <mergeCell ref="F333:G333"/>
    <mergeCell ref="F334:G334"/>
    <mergeCell ref="F325:G325"/>
    <mergeCell ref="F326:G326"/>
    <mergeCell ref="F327:G327"/>
    <mergeCell ref="F328:G328"/>
    <mergeCell ref="F329:G329"/>
    <mergeCell ref="F320:G320"/>
    <mergeCell ref="F321:G321"/>
    <mergeCell ref="F322:G322"/>
    <mergeCell ref="F323:G323"/>
    <mergeCell ref="F324:G324"/>
    <mergeCell ref="F315:G315"/>
    <mergeCell ref="F316:G316"/>
    <mergeCell ref="F317:G317"/>
    <mergeCell ref="F318:G318"/>
    <mergeCell ref="F319:G319"/>
    <mergeCell ref="F310:G310"/>
    <mergeCell ref="F311:G311"/>
    <mergeCell ref="F312:G312"/>
    <mergeCell ref="F313:G313"/>
    <mergeCell ref="F314:G314"/>
    <mergeCell ref="F305:G305"/>
    <mergeCell ref="F306:G306"/>
    <mergeCell ref="F307:G307"/>
    <mergeCell ref="F308:G308"/>
    <mergeCell ref="F309:G309"/>
    <mergeCell ref="F300:G300"/>
    <mergeCell ref="F301:G301"/>
    <mergeCell ref="F302:G302"/>
    <mergeCell ref="F303:G303"/>
    <mergeCell ref="F304:G304"/>
    <mergeCell ref="F295:G295"/>
    <mergeCell ref="F296:G296"/>
    <mergeCell ref="F297:G297"/>
    <mergeCell ref="F298:G298"/>
    <mergeCell ref="F299:G299"/>
    <mergeCell ref="F290:G290"/>
    <mergeCell ref="F291:G291"/>
    <mergeCell ref="F292:G292"/>
    <mergeCell ref="F293:G293"/>
    <mergeCell ref="F294:G294"/>
    <mergeCell ref="F285:G285"/>
    <mergeCell ref="F286:G286"/>
    <mergeCell ref="F287:G287"/>
    <mergeCell ref="F288:G288"/>
    <mergeCell ref="F289:G289"/>
    <mergeCell ref="F280:G280"/>
    <mergeCell ref="F281:G281"/>
    <mergeCell ref="F282:G282"/>
    <mergeCell ref="F283:G283"/>
    <mergeCell ref="F284:G284"/>
    <mergeCell ref="F275:G275"/>
    <mergeCell ref="F276:G276"/>
    <mergeCell ref="F277:G277"/>
    <mergeCell ref="F278:G278"/>
    <mergeCell ref="F279:G279"/>
    <mergeCell ref="F270:G270"/>
    <mergeCell ref="F271:G271"/>
    <mergeCell ref="F272:G272"/>
    <mergeCell ref="F273:G273"/>
    <mergeCell ref="F274:G274"/>
    <mergeCell ref="F265:G265"/>
    <mergeCell ref="F266:G266"/>
    <mergeCell ref="F267:G267"/>
    <mergeCell ref="F268:G268"/>
    <mergeCell ref="F269:G269"/>
    <mergeCell ref="F260:G260"/>
    <mergeCell ref="F261:G261"/>
    <mergeCell ref="F262:G262"/>
    <mergeCell ref="F263:G263"/>
    <mergeCell ref="F264:G264"/>
    <mergeCell ref="F255:G255"/>
    <mergeCell ref="F256:G256"/>
    <mergeCell ref="F257:G257"/>
    <mergeCell ref="F258:G258"/>
    <mergeCell ref="F259:G259"/>
    <mergeCell ref="F250:G250"/>
    <mergeCell ref="F251:G251"/>
    <mergeCell ref="F252:G252"/>
    <mergeCell ref="F253:G253"/>
    <mergeCell ref="F254:G254"/>
    <mergeCell ref="F245:G245"/>
    <mergeCell ref="F246:G246"/>
    <mergeCell ref="F247:G247"/>
    <mergeCell ref="F248:G248"/>
    <mergeCell ref="F249:G249"/>
    <mergeCell ref="F240:G240"/>
    <mergeCell ref="F241:G241"/>
    <mergeCell ref="F242:G242"/>
    <mergeCell ref="F243:G243"/>
    <mergeCell ref="F244:G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7:G27"/>
    <mergeCell ref="F28:G28"/>
    <mergeCell ref="F29:G29"/>
    <mergeCell ref="F30:G30"/>
    <mergeCell ref="F31:G31"/>
    <mergeCell ref="F32:G32"/>
    <mergeCell ref="F33:G33"/>
    <mergeCell ref="F34:G34"/>
    <mergeCell ref="J10:J11"/>
    <mergeCell ref="J14:J15"/>
    <mergeCell ref="F20:G20"/>
    <mergeCell ref="F21:G21"/>
    <mergeCell ref="F22:G22"/>
    <mergeCell ref="F23:G23"/>
    <mergeCell ref="F24:G24"/>
    <mergeCell ref="F25:G25"/>
    <mergeCell ref="F26:G26"/>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5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3455</v>
      </c>
      <c r="O1" t="s">
        <v>144</v>
      </c>
      <c r="T1" t="s">
        <v>255</v>
      </c>
      <c r="U1">
        <v>7781.0699999999861</v>
      </c>
    </row>
    <row r="2" spans="1:21" ht="15.75">
      <c r="A2" s="114"/>
      <c r="B2" s="124" t="s">
        <v>134</v>
      </c>
      <c r="C2" s="121"/>
      <c r="D2" s="121"/>
      <c r="E2" s="121"/>
      <c r="F2" s="121"/>
      <c r="G2" s="121"/>
      <c r="H2" s="121"/>
      <c r="I2" s="126" t="s">
        <v>140</v>
      </c>
      <c r="J2" s="115"/>
      <c r="T2" t="s">
        <v>184</v>
      </c>
      <c r="U2">
        <v>1167.1600000000001</v>
      </c>
    </row>
    <row r="3" spans="1:21">
      <c r="A3" s="114"/>
      <c r="B3" s="123" t="s">
        <v>135</v>
      </c>
      <c r="C3" s="121"/>
      <c r="D3" s="121"/>
      <c r="E3" s="121"/>
      <c r="F3" s="121"/>
      <c r="G3" s="121"/>
      <c r="H3" s="121"/>
      <c r="I3" s="121"/>
      <c r="J3" s="115"/>
      <c r="T3" t="s">
        <v>185</v>
      </c>
    </row>
    <row r="4" spans="1:21">
      <c r="A4" s="114"/>
      <c r="B4" s="123" t="s">
        <v>136</v>
      </c>
      <c r="C4" s="121"/>
      <c r="D4" s="121"/>
      <c r="E4" s="121"/>
      <c r="F4" s="121"/>
      <c r="G4" s="121"/>
      <c r="H4" s="121"/>
      <c r="I4" s="121"/>
      <c r="J4" s="115"/>
      <c r="T4" t="s">
        <v>257</v>
      </c>
      <c r="U4">
        <v>8948.2299999999868</v>
      </c>
    </row>
    <row r="5" spans="1:21">
      <c r="A5" s="114"/>
      <c r="B5" s="123" t="s">
        <v>137</v>
      </c>
      <c r="C5" s="121"/>
      <c r="D5" s="121"/>
      <c r="E5" s="121"/>
      <c r="F5" s="121"/>
      <c r="G5" s="121"/>
      <c r="H5" s="121"/>
      <c r="I5" s="121"/>
      <c r="J5" s="115"/>
      <c r="S5" t="s">
        <v>1190</v>
      </c>
    </row>
    <row r="6" spans="1:21">
      <c r="A6" s="114"/>
      <c r="B6" s="123" t="s">
        <v>138</v>
      </c>
      <c r="C6" s="121"/>
      <c r="D6" s="121"/>
      <c r="E6" s="121"/>
      <c r="F6" s="121"/>
      <c r="G6" s="121"/>
      <c r="H6" s="121"/>
      <c r="I6" s="121"/>
      <c r="J6" s="115"/>
    </row>
    <row r="7" spans="1:21">
      <c r="A7" s="114"/>
      <c r="B7" s="123" t="s">
        <v>139</v>
      </c>
      <c r="C7" s="121"/>
      <c r="D7" s="121"/>
      <c r="E7" s="121"/>
      <c r="F7" s="121"/>
      <c r="G7" s="121"/>
      <c r="H7" s="121"/>
      <c r="I7" s="121"/>
      <c r="J7" s="115"/>
    </row>
    <row r="8" spans="1:21">
      <c r="A8" s="114"/>
      <c r="B8" s="121"/>
      <c r="C8" s="121"/>
      <c r="D8" s="121"/>
      <c r="E8" s="121"/>
      <c r="F8" s="121"/>
      <c r="G8" s="121"/>
      <c r="H8" s="121"/>
      <c r="I8" s="121"/>
      <c r="J8" s="115"/>
    </row>
    <row r="9" spans="1:21">
      <c r="A9" s="114"/>
      <c r="B9" s="101" t="s">
        <v>0</v>
      </c>
      <c r="C9" s="102"/>
      <c r="D9" s="102"/>
      <c r="E9" s="103"/>
      <c r="F9" s="98"/>
      <c r="G9" s="99" t="s">
        <v>7</v>
      </c>
      <c r="H9" s="121"/>
      <c r="I9" s="99" t="s">
        <v>195</v>
      </c>
      <c r="J9" s="115"/>
    </row>
    <row r="10" spans="1:21">
      <c r="A10" s="114"/>
      <c r="B10" s="114" t="s">
        <v>708</v>
      </c>
      <c r="C10" s="121"/>
      <c r="D10" s="121"/>
      <c r="E10" s="115"/>
      <c r="F10" s="116"/>
      <c r="G10" s="116" t="s">
        <v>708</v>
      </c>
      <c r="H10" s="121"/>
      <c r="I10" s="142"/>
      <c r="J10" s="115"/>
    </row>
    <row r="11" spans="1:21">
      <c r="A11" s="114"/>
      <c r="B11" s="114" t="s">
        <v>709</v>
      </c>
      <c r="C11" s="121"/>
      <c r="D11" s="121"/>
      <c r="E11" s="115"/>
      <c r="F11" s="116"/>
      <c r="G11" s="116" t="s">
        <v>709</v>
      </c>
      <c r="H11" s="121"/>
      <c r="I11" s="143"/>
      <c r="J11" s="115"/>
    </row>
    <row r="12" spans="1:21">
      <c r="A12" s="114"/>
      <c r="B12" s="114" t="s">
        <v>710</v>
      </c>
      <c r="C12" s="121"/>
      <c r="D12" s="121"/>
      <c r="E12" s="115"/>
      <c r="F12" s="116"/>
      <c r="G12" s="116" t="s">
        <v>710</v>
      </c>
      <c r="H12" s="121"/>
      <c r="I12" s="121"/>
      <c r="J12" s="115"/>
    </row>
    <row r="13" spans="1:21">
      <c r="A13" s="114"/>
      <c r="B13" s="114" t="s">
        <v>711</v>
      </c>
      <c r="C13" s="121"/>
      <c r="D13" s="121"/>
      <c r="E13" s="115"/>
      <c r="F13" s="116"/>
      <c r="G13" s="116" t="s">
        <v>711</v>
      </c>
      <c r="H13" s="121"/>
      <c r="I13" s="99" t="s">
        <v>11</v>
      </c>
      <c r="J13" s="115"/>
    </row>
    <row r="14" spans="1:21">
      <c r="A14" s="114"/>
      <c r="B14" s="114" t="s">
        <v>712</v>
      </c>
      <c r="C14" s="121"/>
      <c r="D14" s="121"/>
      <c r="E14" s="115"/>
      <c r="F14" s="116"/>
      <c r="G14" s="116" t="s">
        <v>712</v>
      </c>
      <c r="H14" s="121"/>
      <c r="I14" s="144">
        <v>45191</v>
      </c>
      <c r="J14" s="115"/>
    </row>
    <row r="15" spans="1:21">
      <c r="A15" s="114"/>
      <c r="B15" s="6" t="s">
        <v>6</v>
      </c>
      <c r="C15" s="7"/>
      <c r="D15" s="7"/>
      <c r="E15" s="8"/>
      <c r="F15" s="116"/>
      <c r="G15" s="9" t="s">
        <v>6</v>
      </c>
      <c r="H15" s="121"/>
      <c r="I15" s="145"/>
      <c r="J15" s="115"/>
    </row>
    <row r="16" spans="1:21">
      <c r="A16" s="114"/>
      <c r="B16" s="121"/>
      <c r="C16" s="121"/>
      <c r="D16" s="121"/>
      <c r="E16" s="121"/>
      <c r="F16" s="121"/>
      <c r="G16" s="121"/>
      <c r="H16" s="122" t="s">
        <v>142</v>
      </c>
      <c r="I16" s="130">
        <v>40091</v>
      </c>
      <c r="J16" s="115"/>
    </row>
    <row r="17" spans="1:16">
      <c r="A17" s="114"/>
      <c r="B17" s="121" t="s">
        <v>713</v>
      </c>
      <c r="C17" s="121"/>
      <c r="D17" s="121"/>
      <c r="E17" s="121"/>
      <c r="F17" s="121"/>
      <c r="G17" s="121"/>
      <c r="H17" s="122" t="s">
        <v>143</v>
      </c>
      <c r="I17" s="130"/>
      <c r="J17" s="115"/>
    </row>
    <row r="18" spans="1:16" ht="18">
      <c r="A18" s="114"/>
      <c r="B18" s="121" t="s">
        <v>714</v>
      </c>
      <c r="C18" s="121"/>
      <c r="D18" s="121"/>
      <c r="E18" s="121"/>
      <c r="F18" s="121"/>
      <c r="G18" s="121"/>
      <c r="H18" s="125" t="s">
        <v>258</v>
      </c>
      <c r="I18" s="104" t="s">
        <v>159</v>
      </c>
      <c r="J18" s="115"/>
    </row>
    <row r="19" spans="1:16">
      <c r="A19" s="114"/>
      <c r="B19" s="121"/>
      <c r="C19" s="121"/>
      <c r="D19" s="121"/>
      <c r="E19" s="121"/>
      <c r="F19" s="121"/>
      <c r="G19" s="121"/>
      <c r="H19" s="121"/>
      <c r="I19" s="121"/>
      <c r="J19" s="115"/>
      <c r="P19">
        <v>45191</v>
      </c>
    </row>
    <row r="20" spans="1:16">
      <c r="A20" s="114"/>
      <c r="B20" s="100" t="s">
        <v>198</v>
      </c>
      <c r="C20" s="100" t="s">
        <v>199</v>
      </c>
      <c r="D20" s="117" t="s">
        <v>200</v>
      </c>
      <c r="E20" s="146" t="s">
        <v>201</v>
      </c>
      <c r="F20" s="147"/>
      <c r="G20" s="100" t="s">
        <v>169</v>
      </c>
      <c r="H20" s="100" t="s">
        <v>202</v>
      </c>
      <c r="I20" s="100" t="s">
        <v>21</v>
      </c>
      <c r="J20" s="115"/>
    </row>
    <row r="21" spans="1:16">
      <c r="A21" s="114"/>
      <c r="B21" s="105"/>
      <c r="C21" s="105"/>
      <c r="D21" s="106"/>
      <c r="E21" s="148"/>
      <c r="F21" s="149"/>
      <c r="G21" s="105" t="s">
        <v>141</v>
      </c>
      <c r="H21" s="105"/>
      <c r="I21" s="105"/>
      <c r="J21" s="115"/>
    </row>
    <row r="22" spans="1:16" ht="108">
      <c r="A22" s="114"/>
      <c r="B22" s="107">
        <v>10</v>
      </c>
      <c r="C22" s="10" t="s">
        <v>715</v>
      </c>
      <c r="D22" s="118" t="s">
        <v>716</v>
      </c>
      <c r="E22" s="140" t="s">
        <v>107</v>
      </c>
      <c r="F22" s="141"/>
      <c r="G22" s="11" t="s">
        <v>717</v>
      </c>
      <c r="H22" s="14">
        <v>1.54</v>
      </c>
      <c r="I22" s="109">
        <f t="shared" ref="I22:I85" si="0">H22*B22</f>
        <v>15.4</v>
      </c>
      <c r="J22" s="115"/>
    </row>
    <row r="23" spans="1:16" ht="108">
      <c r="A23" s="114"/>
      <c r="B23" s="107">
        <v>8</v>
      </c>
      <c r="C23" s="10" t="s">
        <v>715</v>
      </c>
      <c r="D23" s="118" t="s">
        <v>718</v>
      </c>
      <c r="E23" s="140" t="s">
        <v>107</v>
      </c>
      <c r="F23" s="141"/>
      <c r="G23" s="11" t="s">
        <v>717</v>
      </c>
      <c r="H23" s="14">
        <v>2.59</v>
      </c>
      <c r="I23" s="109">
        <f t="shared" si="0"/>
        <v>20.72</v>
      </c>
      <c r="J23" s="115"/>
    </row>
    <row r="24" spans="1:16" ht="108">
      <c r="A24" s="114"/>
      <c r="B24" s="107">
        <v>10</v>
      </c>
      <c r="C24" s="10" t="s">
        <v>719</v>
      </c>
      <c r="D24" s="118" t="s">
        <v>720</v>
      </c>
      <c r="E24" s="140"/>
      <c r="F24" s="141"/>
      <c r="G24" s="11" t="s">
        <v>721</v>
      </c>
      <c r="H24" s="14">
        <v>0.89</v>
      </c>
      <c r="I24" s="109">
        <f t="shared" si="0"/>
        <v>8.9</v>
      </c>
      <c r="J24" s="115"/>
    </row>
    <row r="25" spans="1:16" ht="108">
      <c r="A25" s="114"/>
      <c r="B25" s="107">
        <v>8</v>
      </c>
      <c r="C25" s="10" t="s">
        <v>719</v>
      </c>
      <c r="D25" s="118" t="s">
        <v>722</v>
      </c>
      <c r="E25" s="140"/>
      <c r="F25" s="141"/>
      <c r="G25" s="11" t="s">
        <v>721</v>
      </c>
      <c r="H25" s="14">
        <v>0.99</v>
      </c>
      <c r="I25" s="109">
        <f t="shared" si="0"/>
        <v>7.92</v>
      </c>
      <c r="J25" s="115"/>
    </row>
    <row r="26" spans="1:16" ht="108">
      <c r="A26" s="114"/>
      <c r="B26" s="107">
        <v>10</v>
      </c>
      <c r="C26" s="10" t="s">
        <v>719</v>
      </c>
      <c r="D26" s="118" t="s">
        <v>723</v>
      </c>
      <c r="E26" s="140"/>
      <c r="F26" s="141"/>
      <c r="G26" s="11" t="s">
        <v>721</v>
      </c>
      <c r="H26" s="14">
        <v>1.0900000000000001</v>
      </c>
      <c r="I26" s="109">
        <f t="shared" si="0"/>
        <v>10.9</v>
      </c>
      <c r="J26" s="115"/>
    </row>
    <row r="27" spans="1:16" ht="108">
      <c r="A27" s="114"/>
      <c r="B27" s="107">
        <v>10</v>
      </c>
      <c r="C27" s="10" t="s">
        <v>719</v>
      </c>
      <c r="D27" s="118" t="s">
        <v>724</v>
      </c>
      <c r="E27" s="140"/>
      <c r="F27" s="141"/>
      <c r="G27" s="11" t="s">
        <v>721</v>
      </c>
      <c r="H27" s="14">
        <v>1.24</v>
      </c>
      <c r="I27" s="109">
        <f t="shared" si="0"/>
        <v>12.4</v>
      </c>
      <c r="J27" s="115"/>
    </row>
    <row r="28" spans="1:16" ht="108">
      <c r="A28" s="114"/>
      <c r="B28" s="107">
        <v>10</v>
      </c>
      <c r="C28" s="10" t="s">
        <v>719</v>
      </c>
      <c r="D28" s="118" t="s">
        <v>725</v>
      </c>
      <c r="E28" s="140"/>
      <c r="F28" s="141"/>
      <c r="G28" s="11" t="s">
        <v>721</v>
      </c>
      <c r="H28" s="14">
        <v>1.39</v>
      </c>
      <c r="I28" s="109">
        <f t="shared" si="0"/>
        <v>13.899999999999999</v>
      </c>
      <c r="J28" s="115"/>
    </row>
    <row r="29" spans="1:16" ht="108">
      <c r="A29" s="114"/>
      <c r="B29" s="107">
        <v>10</v>
      </c>
      <c r="C29" s="10" t="s">
        <v>719</v>
      </c>
      <c r="D29" s="118" t="s">
        <v>716</v>
      </c>
      <c r="E29" s="140"/>
      <c r="F29" s="141"/>
      <c r="G29" s="11" t="s">
        <v>721</v>
      </c>
      <c r="H29" s="14">
        <v>1.54</v>
      </c>
      <c r="I29" s="109">
        <f t="shared" si="0"/>
        <v>15.4</v>
      </c>
      <c r="J29" s="115"/>
    </row>
    <row r="30" spans="1:16" ht="108">
      <c r="A30" s="114"/>
      <c r="B30" s="107">
        <v>6</v>
      </c>
      <c r="C30" s="10" t="s">
        <v>719</v>
      </c>
      <c r="D30" s="118" t="s">
        <v>726</v>
      </c>
      <c r="E30" s="140"/>
      <c r="F30" s="141"/>
      <c r="G30" s="11" t="s">
        <v>721</v>
      </c>
      <c r="H30" s="14">
        <v>1.94</v>
      </c>
      <c r="I30" s="109">
        <f t="shared" si="0"/>
        <v>11.64</v>
      </c>
      <c r="J30" s="115"/>
    </row>
    <row r="31" spans="1:16" ht="108">
      <c r="A31" s="114"/>
      <c r="B31" s="107">
        <v>6</v>
      </c>
      <c r="C31" s="10" t="s">
        <v>719</v>
      </c>
      <c r="D31" s="118" t="s">
        <v>727</v>
      </c>
      <c r="E31" s="140"/>
      <c r="F31" s="141"/>
      <c r="G31" s="11" t="s">
        <v>721</v>
      </c>
      <c r="H31" s="14">
        <v>2.14</v>
      </c>
      <c r="I31" s="109">
        <f t="shared" si="0"/>
        <v>12.84</v>
      </c>
      <c r="J31" s="115"/>
    </row>
    <row r="32" spans="1:16" ht="108">
      <c r="A32" s="114"/>
      <c r="B32" s="107">
        <v>6</v>
      </c>
      <c r="C32" s="10" t="s">
        <v>719</v>
      </c>
      <c r="D32" s="118" t="s">
        <v>728</v>
      </c>
      <c r="E32" s="140"/>
      <c r="F32" s="141"/>
      <c r="G32" s="11" t="s">
        <v>721</v>
      </c>
      <c r="H32" s="14">
        <v>2.34</v>
      </c>
      <c r="I32" s="109">
        <f t="shared" si="0"/>
        <v>14.04</v>
      </c>
      <c r="J32" s="115"/>
    </row>
    <row r="33" spans="1:10" ht="108">
      <c r="A33" s="114"/>
      <c r="B33" s="107">
        <v>2</v>
      </c>
      <c r="C33" s="10" t="s">
        <v>719</v>
      </c>
      <c r="D33" s="118" t="s">
        <v>729</v>
      </c>
      <c r="E33" s="140"/>
      <c r="F33" s="141"/>
      <c r="G33" s="11" t="s">
        <v>721</v>
      </c>
      <c r="H33" s="14">
        <v>2.4900000000000002</v>
      </c>
      <c r="I33" s="109">
        <f t="shared" si="0"/>
        <v>4.9800000000000004</v>
      </c>
      <c r="J33" s="115"/>
    </row>
    <row r="34" spans="1:10" ht="108">
      <c r="A34" s="114"/>
      <c r="B34" s="107">
        <v>6</v>
      </c>
      <c r="C34" s="10" t="s">
        <v>719</v>
      </c>
      <c r="D34" s="118" t="s">
        <v>718</v>
      </c>
      <c r="E34" s="140"/>
      <c r="F34" s="141"/>
      <c r="G34" s="11" t="s">
        <v>721</v>
      </c>
      <c r="H34" s="14">
        <v>2.59</v>
      </c>
      <c r="I34" s="109">
        <f t="shared" si="0"/>
        <v>15.54</v>
      </c>
      <c r="J34" s="115"/>
    </row>
    <row r="35" spans="1:10" ht="108">
      <c r="A35" s="114"/>
      <c r="B35" s="107">
        <v>6</v>
      </c>
      <c r="C35" s="10" t="s">
        <v>730</v>
      </c>
      <c r="D35" s="118" t="s">
        <v>720</v>
      </c>
      <c r="E35" s="140"/>
      <c r="F35" s="141"/>
      <c r="G35" s="11" t="s">
        <v>731</v>
      </c>
      <c r="H35" s="14">
        <v>0.89</v>
      </c>
      <c r="I35" s="109">
        <f t="shared" si="0"/>
        <v>5.34</v>
      </c>
      <c r="J35" s="115"/>
    </row>
    <row r="36" spans="1:10" ht="108">
      <c r="A36" s="114"/>
      <c r="B36" s="107">
        <v>6</v>
      </c>
      <c r="C36" s="10" t="s">
        <v>730</v>
      </c>
      <c r="D36" s="118" t="s">
        <v>723</v>
      </c>
      <c r="E36" s="140"/>
      <c r="F36" s="141"/>
      <c r="G36" s="11" t="s">
        <v>731</v>
      </c>
      <c r="H36" s="14">
        <v>1.0900000000000001</v>
      </c>
      <c r="I36" s="109">
        <f t="shared" si="0"/>
        <v>6.5400000000000009</v>
      </c>
      <c r="J36" s="115"/>
    </row>
    <row r="37" spans="1:10" ht="96">
      <c r="A37" s="114"/>
      <c r="B37" s="107">
        <v>20</v>
      </c>
      <c r="C37" s="10" t="s">
        <v>732</v>
      </c>
      <c r="D37" s="118" t="s">
        <v>720</v>
      </c>
      <c r="E37" s="140" t="s">
        <v>273</v>
      </c>
      <c r="F37" s="141"/>
      <c r="G37" s="11" t="s">
        <v>733</v>
      </c>
      <c r="H37" s="14">
        <v>0.65</v>
      </c>
      <c r="I37" s="109">
        <f t="shared" si="0"/>
        <v>13</v>
      </c>
      <c r="J37" s="115"/>
    </row>
    <row r="38" spans="1:10" ht="96">
      <c r="A38" s="114"/>
      <c r="B38" s="107">
        <v>12</v>
      </c>
      <c r="C38" s="10" t="s">
        <v>732</v>
      </c>
      <c r="D38" s="118" t="s">
        <v>720</v>
      </c>
      <c r="E38" s="140" t="s">
        <v>734</v>
      </c>
      <c r="F38" s="141"/>
      <c r="G38" s="11" t="s">
        <v>733</v>
      </c>
      <c r="H38" s="14">
        <v>0.65</v>
      </c>
      <c r="I38" s="109">
        <f t="shared" si="0"/>
        <v>7.8000000000000007</v>
      </c>
      <c r="J38" s="115"/>
    </row>
    <row r="39" spans="1:10" ht="96">
      <c r="A39" s="114"/>
      <c r="B39" s="107">
        <v>20</v>
      </c>
      <c r="C39" s="10" t="s">
        <v>732</v>
      </c>
      <c r="D39" s="118" t="s">
        <v>722</v>
      </c>
      <c r="E39" s="140" t="s">
        <v>273</v>
      </c>
      <c r="F39" s="141"/>
      <c r="G39" s="11" t="s">
        <v>733</v>
      </c>
      <c r="H39" s="14">
        <v>0.65</v>
      </c>
      <c r="I39" s="109">
        <f t="shared" si="0"/>
        <v>13</v>
      </c>
      <c r="J39" s="115"/>
    </row>
    <row r="40" spans="1:10" ht="96">
      <c r="A40" s="114"/>
      <c r="B40" s="107">
        <v>30</v>
      </c>
      <c r="C40" s="10" t="s">
        <v>732</v>
      </c>
      <c r="D40" s="118" t="s">
        <v>724</v>
      </c>
      <c r="E40" s="140" t="s">
        <v>273</v>
      </c>
      <c r="F40" s="141"/>
      <c r="G40" s="11" t="s">
        <v>733</v>
      </c>
      <c r="H40" s="14">
        <v>0.73</v>
      </c>
      <c r="I40" s="109">
        <f t="shared" si="0"/>
        <v>21.9</v>
      </c>
      <c r="J40" s="115"/>
    </row>
    <row r="41" spans="1:10" ht="96">
      <c r="A41" s="114"/>
      <c r="B41" s="107">
        <v>30</v>
      </c>
      <c r="C41" s="10" t="s">
        <v>732</v>
      </c>
      <c r="D41" s="118" t="s">
        <v>725</v>
      </c>
      <c r="E41" s="140" t="s">
        <v>273</v>
      </c>
      <c r="F41" s="141"/>
      <c r="G41" s="11" t="s">
        <v>733</v>
      </c>
      <c r="H41" s="14">
        <v>0.84</v>
      </c>
      <c r="I41" s="109">
        <f t="shared" si="0"/>
        <v>25.2</v>
      </c>
      <c r="J41" s="115"/>
    </row>
    <row r="42" spans="1:10" ht="96">
      <c r="A42" s="114"/>
      <c r="B42" s="107">
        <v>20</v>
      </c>
      <c r="C42" s="10" t="s">
        <v>732</v>
      </c>
      <c r="D42" s="118" t="s">
        <v>725</v>
      </c>
      <c r="E42" s="140" t="s">
        <v>110</v>
      </c>
      <c r="F42" s="141"/>
      <c r="G42" s="11" t="s">
        <v>733</v>
      </c>
      <c r="H42" s="14">
        <v>0.84</v>
      </c>
      <c r="I42" s="109">
        <f t="shared" si="0"/>
        <v>16.8</v>
      </c>
      <c r="J42" s="115"/>
    </row>
    <row r="43" spans="1:10" ht="96">
      <c r="A43" s="114"/>
      <c r="B43" s="107">
        <v>10</v>
      </c>
      <c r="C43" s="10" t="s">
        <v>732</v>
      </c>
      <c r="D43" s="118" t="s">
        <v>735</v>
      </c>
      <c r="E43" s="140" t="s">
        <v>273</v>
      </c>
      <c r="F43" s="141"/>
      <c r="G43" s="11" t="s">
        <v>733</v>
      </c>
      <c r="H43" s="14">
        <v>0.97</v>
      </c>
      <c r="I43" s="109">
        <f t="shared" si="0"/>
        <v>9.6999999999999993</v>
      </c>
      <c r="J43" s="115"/>
    </row>
    <row r="44" spans="1:10" ht="96">
      <c r="A44" s="114"/>
      <c r="B44" s="107">
        <v>14</v>
      </c>
      <c r="C44" s="10" t="s">
        <v>732</v>
      </c>
      <c r="D44" s="118" t="s">
        <v>726</v>
      </c>
      <c r="E44" s="140" t="s">
        <v>110</v>
      </c>
      <c r="F44" s="141"/>
      <c r="G44" s="11" t="s">
        <v>733</v>
      </c>
      <c r="H44" s="14">
        <v>1.08</v>
      </c>
      <c r="I44" s="109">
        <f t="shared" si="0"/>
        <v>15.120000000000001</v>
      </c>
      <c r="J44" s="115"/>
    </row>
    <row r="45" spans="1:10" ht="96">
      <c r="A45" s="114"/>
      <c r="B45" s="107">
        <v>10</v>
      </c>
      <c r="C45" s="10" t="s">
        <v>732</v>
      </c>
      <c r="D45" s="118" t="s">
        <v>727</v>
      </c>
      <c r="E45" s="140" t="s">
        <v>273</v>
      </c>
      <c r="F45" s="141"/>
      <c r="G45" s="11" t="s">
        <v>733</v>
      </c>
      <c r="H45" s="14">
        <v>1.19</v>
      </c>
      <c r="I45" s="109">
        <f t="shared" si="0"/>
        <v>11.899999999999999</v>
      </c>
      <c r="J45" s="115"/>
    </row>
    <row r="46" spans="1:10" ht="96">
      <c r="A46" s="114"/>
      <c r="B46" s="107">
        <v>14</v>
      </c>
      <c r="C46" s="10" t="s">
        <v>732</v>
      </c>
      <c r="D46" s="118" t="s">
        <v>728</v>
      </c>
      <c r="E46" s="140" t="s">
        <v>273</v>
      </c>
      <c r="F46" s="141"/>
      <c r="G46" s="11" t="s">
        <v>733</v>
      </c>
      <c r="H46" s="14">
        <v>1.39</v>
      </c>
      <c r="I46" s="109">
        <f t="shared" si="0"/>
        <v>19.459999999999997</v>
      </c>
      <c r="J46" s="115"/>
    </row>
    <row r="47" spans="1:10" ht="96">
      <c r="A47" s="114"/>
      <c r="B47" s="107">
        <v>6</v>
      </c>
      <c r="C47" s="10" t="s">
        <v>732</v>
      </c>
      <c r="D47" s="118" t="s">
        <v>718</v>
      </c>
      <c r="E47" s="140" t="s">
        <v>273</v>
      </c>
      <c r="F47" s="141"/>
      <c r="G47" s="11" t="s">
        <v>733</v>
      </c>
      <c r="H47" s="14">
        <v>1.59</v>
      </c>
      <c r="I47" s="109">
        <f t="shared" si="0"/>
        <v>9.5400000000000009</v>
      </c>
      <c r="J47" s="115"/>
    </row>
    <row r="48" spans="1:10" ht="120">
      <c r="A48" s="114"/>
      <c r="B48" s="107">
        <v>30</v>
      </c>
      <c r="C48" s="10" t="s">
        <v>736</v>
      </c>
      <c r="D48" s="118" t="s">
        <v>27</v>
      </c>
      <c r="E48" s="140" t="s">
        <v>273</v>
      </c>
      <c r="F48" s="141"/>
      <c r="G48" s="11" t="s">
        <v>737</v>
      </c>
      <c r="H48" s="14">
        <v>0.68</v>
      </c>
      <c r="I48" s="109">
        <f t="shared" si="0"/>
        <v>20.400000000000002</v>
      </c>
      <c r="J48" s="115"/>
    </row>
    <row r="49" spans="1:10" ht="132">
      <c r="A49" s="114"/>
      <c r="B49" s="107">
        <v>30</v>
      </c>
      <c r="C49" s="10" t="s">
        <v>738</v>
      </c>
      <c r="D49" s="118" t="s">
        <v>26</v>
      </c>
      <c r="E49" s="140"/>
      <c r="F49" s="141"/>
      <c r="G49" s="11" t="s">
        <v>739</v>
      </c>
      <c r="H49" s="14">
        <v>0.79</v>
      </c>
      <c r="I49" s="109">
        <f t="shared" si="0"/>
        <v>23.700000000000003</v>
      </c>
      <c r="J49" s="115"/>
    </row>
    <row r="50" spans="1:10" ht="132">
      <c r="A50" s="114"/>
      <c r="B50" s="107">
        <v>25</v>
      </c>
      <c r="C50" s="10" t="s">
        <v>738</v>
      </c>
      <c r="D50" s="118" t="s">
        <v>28</v>
      </c>
      <c r="E50" s="140"/>
      <c r="F50" s="141"/>
      <c r="G50" s="11" t="s">
        <v>739</v>
      </c>
      <c r="H50" s="14">
        <v>0.79</v>
      </c>
      <c r="I50" s="109">
        <f t="shared" si="0"/>
        <v>19.75</v>
      </c>
      <c r="J50" s="115"/>
    </row>
    <row r="51" spans="1:10" ht="132">
      <c r="A51" s="114"/>
      <c r="B51" s="107">
        <v>25</v>
      </c>
      <c r="C51" s="10" t="s">
        <v>738</v>
      </c>
      <c r="D51" s="118" t="s">
        <v>29</v>
      </c>
      <c r="E51" s="140"/>
      <c r="F51" s="141"/>
      <c r="G51" s="11" t="s">
        <v>739</v>
      </c>
      <c r="H51" s="14">
        <v>0.79</v>
      </c>
      <c r="I51" s="109">
        <f t="shared" si="0"/>
        <v>19.75</v>
      </c>
      <c r="J51" s="115"/>
    </row>
    <row r="52" spans="1:10" ht="144">
      <c r="A52" s="114"/>
      <c r="B52" s="107">
        <v>8</v>
      </c>
      <c r="C52" s="10" t="s">
        <v>740</v>
      </c>
      <c r="D52" s="118" t="s">
        <v>48</v>
      </c>
      <c r="E52" s="140"/>
      <c r="F52" s="141"/>
      <c r="G52" s="11" t="s">
        <v>741</v>
      </c>
      <c r="H52" s="14">
        <v>4.8600000000000003</v>
      </c>
      <c r="I52" s="109">
        <f t="shared" si="0"/>
        <v>38.880000000000003</v>
      </c>
      <c r="J52" s="115"/>
    </row>
    <row r="53" spans="1:10" ht="156">
      <c r="A53" s="114"/>
      <c r="B53" s="107">
        <v>30</v>
      </c>
      <c r="C53" s="10" t="s">
        <v>742</v>
      </c>
      <c r="D53" s="118" t="s">
        <v>26</v>
      </c>
      <c r="E53" s="140" t="s">
        <v>273</v>
      </c>
      <c r="F53" s="141"/>
      <c r="G53" s="11" t="s">
        <v>743</v>
      </c>
      <c r="H53" s="14">
        <v>1.49</v>
      </c>
      <c r="I53" s="109">
        <f t="shared" si="0"/>
        <v>44.7</v>
      </c>
      <c r="J53" s="115"/>
    </row>
    <row r="54" spans="1:10" ht="156">
      <c r="A54" s="114"/>
      <c r="B54" s="107">
        <v>25</v>
      </c>
      <c r="C54" s="10" t="s">
        <v>742</v>
      </c>
      <c r="D54" s="118" t="s">
        <v>28</v>
      </c>
      <c r="E54" s="140" t="s">
        <v>273</v>
      </c>
      <c r="F54" s="141"/>
      <c r="G54" s="11" t="s">
        <v>743</v>
      </c>
      <c r="H54" s="14">
        <v>1.49</v>
      </c>
      <c r="I54" s="109">
        <f t="shared" si="0"/>
        <v>37.25</v>
      </c>
      <c r="J54" s="115"/>
    </row>
    <row r="55" spans="1:10" ht="156">
      <c r="A55" s="114"/>
      <c r="B55" s="107">
        <v>25</v>
      </c>
      <c r="C55" s="10" t="s">
        <v>742</v>
      </c>
      <c r="D55" s="118" t="s">
        <v>29</v>
      </c>
      <c r="E55" s="140" t="s">
        <v>273</v>
      </c>
      <c r="F55" s="141"/>
      <c r="G55" s="11" t="s">
        <v>743</v>
      </c>
      <c r="H55" s="14">
        <v>1.49</v>
      </c>
      <c r="I55" s="109">
        <f t="shared" si="0"/>
        <v>37.25</v>
      </c>
      <c r="J55" s="115"/>
    </row>
    <row r="56" spans="1:10" ht="156">
      <c r="A56" s="114"/>
      <c r="B56" s="107">
        <v>30</v>
      </c>
      <c r="C56" s="10" t="s">
        <v>744</v>
      </c>
      <c r="D56" s="118" t="s">
        <v>26</v>
      </c>
      <c r="E56" s="140" t="s">
        <v>273</v>
      </c>
      <c r="F56" s="141"/>
      <c r="G56" s="11" t="s">
        <v>745</v>
      </c>
      <c r="H56" s="14">
        <v>0.99</v>
      </c>
      <c r="I56" s="109">
        <f t="shared" si="0"/>
        <v>29.7</v>
      </c>
      <c r="J56" s="115"/>
    </row>
    <row r="57" spans="1:10" ht="144">
      <c r="A57" s="114"/>
      <c r="B57" s="107">
        <v>12</v>
      </c>
      <c r="C57" s="10" t="s">
        <v>746</v>
      </c>
      <c r="D57" s="118" t="s">
        <v>29</v>
      </c>
      <c r="E57" s="140"/>
      <c r="F57" s="141"/>
      <c r="G57" s="11" t="s">
        <v>747</v>
      </c>
      <c r="H57" s="14">
        <v>3.45</v>
      </c>
      <c r="I57" s="109">
        <f t="shared" si="0"/>
        <v>41.400000000000006</v>
      </c>
      <c r="J57" s="115"/>
    </row>
    <row r="58" spans="1:10" ht="144">
      <c r="A58" s="114"/>
      <c r="B58" s="107">
        <v>15</v>
      </c>
      <c r="C58" s="10" t="s">
        <v>748</v>
      </c>
      <c r="D58" s="118" t="s">
        <v>29</v>
      </c>
      <c r="E58" s="140" t="s">
        <v>273</v>
      </c>
      <c r="F58" s="141"/>
      <c r="G58" s="11" t="s">
        <v>749</v>
      </c>
      <c r="H58" s="14">
        <v>1.69</v>
      </c>
      <c r="I58" s="109">
        <f t="shared" si="0"/>
        <v>25.349999999999998</v>
      </c>
      <c r="J58" s="115"/>
    </row>
    <row r="59" spans="1:10" ht="144">
      <c r="A59" s="114"/>
      <c r="B59" s="107">
        <v>17</v>
      </c>
      <c r="C59" s="10" t="s">
        <v>750</v>
      </c>
      <c r="D59" s="118" t="s">
        <v>27</v>
      </c>
      <c r="E59" s="140"/>
      <c r="F59" s="141"/>
      <c r="G59" s="11" t="s">
        <v>751</v>
      </c>
      <c r="H59" s="14">
        <v>0.64</v>
      </c>
      <c r="I59" s="109">
        <f t="shared" si="0"/>
        <v>10.88</v>
      </c>
      <c r="J59" s="115"/>
    </row>
    <row r="60" spans="1:10" ht="72">
      <c r="A60" s="114"/>
      <c r="B60" s="107">
        <v>4</v>
      </c>
      <c r="C60" s="10" t="s">
        <v>752</v>
      </c>
      <c r="D60" s="118" t="s">
        <v>716</v>
      </c>
      <c r="E60" s="140"/>
      <c r="F60" s="141"/>
      <c r="G60" s="11" t="s">
        <v>753</v>
      </c>
      <c r="H60" s="14">
        <v>2.54</v>
      </c>
      <c r="I60" s="109">
        <f t="shared" si="0"/>
        <v>10.16</v>
      </c>
      <c r="J60" s="115"/>
    </row>
    <row r="61" spans="1:10" ht="72">
      <c r="A61" s="114"/>
      <c r="B61" s="107">
        <v>4</v>
      </c>
      <c r="C61" s="10" t="s">
        <v>752</v>
      </c>
      <c r="D61" s="118" t="s">
        <v>727</v>
      </c>
      <c r="E61" s="140"/>
      <c r="F61" s="141"/>
      <c r="G61" s="11" t="s">
        <v>753</v>
      </c>
      <c r="H61" s="14">
        <v>3.94</v>
      </c>
      <c r="I61" s="109">
        <f t="shared" si="0"/>
        <v>15.76</v>
      </c>
      <c r="J61" s="115"/>
    </row>
    <row r="62" spans="1:10" ht="72">
      <c r="A62" s="114"/>
      <c r="B62" s="107">
        <v>4</v>
      </c>
      <c r="C62" s="10" t="s">
        <v>752</v>
      </c>
      <c r="D62" s="118" t="s">
        <v>728</v>
      </c>
      <c r="E62" s="140"/>
      <c r="F62" s="141"/>
      <c r="G62" s="11" t="s">
        <v>753</v>
      </c>
      <c r="H62" s="14">
        <v>4.4400000000000004</v>
      </c>
      <c r="I62" s="109">
        <f t="shared" si="0"/>
        <v>17.760000000000002</v>
      </c>
      <c r="J62" s="115"/>
    </row>
    <row r="63" spans="1:10" ht="84">
      <c r="A63" s="114"/>
      <c r="B63" s="107">
        <v>8</v>
      </c>
      <c r="C63" s="10" t="s">
        <v>754</v>
      </c>
      <c r="D63" s="118" t="s">
        <v>727</v>
      </c>
      <c r="E63" s="140"/>
      <c r="F63" s="141"/>
      <c r="G63" s="11" t="s">
        <v>755</v>
      </c>
      <c r="H63" s="14">
        <v>3.99</v>
      </c>
      <c r="I63" s="109">
        <f t="shared" si="0"/>
        <v>31.92</v>
      </c>
      <c r="J63" s="115"/>
    </row>
    <row r="64" spans="1:10" ht="84">
      <c r="A64" s="114"/>
      <c r="B64" s="107">
        <v>8</v>
      </c>
      <c r="C64" s="10" t="s">
        <v>754</v>
      </c>
      <c r="D64" s="118" t="s">
        <v>728</v>
      </c>
      <c r="E64" s="140"/>
      <c r="F64" s="141"/>
      <c r="G64" s="11" t="s">
        <v>755</v>
      </c>
      <c r="H64" s="14">
        <v>4.49</v>
      </c>
      <c r="I64" s="109">
        <f t="shared" si="0"/>
        <v>35.92</v>
      </c>
      <c r="J64" s="115"/>
    </row>
    <row r="65" spans="1:10" ht="84">
      <c r="A65" s="114"/>
      <c r="B65" s="107">
        <v>10</v>
      </c>
      <c r="C65" s="10" t="s">
        <v>756</v>
      </c>
      <c r="D65" s="118" t="s">
        <v>725</v>
      </c>
      <c r="E65" s="140"/>
      <c r="F65" s="141"/>
      <c r="G65" s="11" t="s">
        <v>757</v>
      </c>
      <c r="H65" s="14">
        <v>2.14</v>
      </c>
      <c r="I65" s="109">
        <f t="shared" si="0"/>
        <v>21.400000000000002</v>
      </c>
      <c r="J65" s="115"/>
    </row>
    <row r="66" spans="1:10" ht="84">
      <c r="A66" s="114"/>
      <c r="B66" s="107">
        <v>6</v>
      </c>
      <c r="C66" s="10" t="s">
        <v>756</v>
      </c>
      <c r="D66" s="118" t="s">
        <v>726</v>
      </c>
      <c r="E66" s="140"/>
      <c r="F66" s="141"/>
      <c r="G66" s="11" t="s">
        <v>757</v>
      </c>
      <c r="H66" s="14">
        <v>3.44</v>
      </c>
      <c r="I66" s="109">
        <f t="shared" si="0"/>
        <v>20.64</v>
      </c>
      <c r="J66" s="115"/>
    </row>
    <row r="67" spans="1:10" ht="84">
      <c r="A67" s="114"/>
      <c r="B67" s="107">
        <v>14</v>
      </c>
      <c r="C67" s="10" t="s">
        <v>756</v>
      </c>
      <c r="D67" s="118" t="s">
        <v>727</v>
      </c>
      <c r="E67" s="140"/>
      <c r="F67" s="141"/>
      <c r="G67" s="11" t="s">
        <v>757</v>
      </c>
      <c r="H67" s="14">
        <v>3.94</v>
      </c>
      <c r="I67" s="109">
        <f t="shared" si="0"/>
        <v>55.16</v>
      </c>
      <c r="J67" s="115"/>
    </row>
    <row r="68" spans="1:10" ht="84">
      <c r="A68" s="114"/>
      <c r="B68" s="107">
        <v>14</v>
      </c>
      <c r="C68" s="10" t="s">
        <v>756</v>
      </c>
      <c r="D68" s="118" t="s">
        <v>728</v>
      </c>
      <c r="E68" s="140"/>
      <c r="F68" s="141"/>
      <c r="G68" s="11" t="s">
        <v>757</v>
      </c>
      <c r="H68" s="14">
        <v>4.4400000000000004</v>
      </c>
      <c r="I68" s="109">
        <f t="shared" si="0"/>
        <v>62.160000000000004</v>
      </c>
      <c r="J68" s="115"/>
    </row>
    <row r="69" spans="1:10" ht="72">
      <c r="A69" s="114"/>
      <c r="B69" s="107">
        <v>6</v>
      </c>
      <c r="C69" s="10" t="s">
        <v>758</v>
      </c>
      <c r="D69" s="118" t="s">
        <v>724</v>
      </c>
      <c r="E69" s="140"/>
      <c r="F69" s="141"/>
      <c r="G69" s="11" t="s">
        <v>759</v>
      </c>
      <c r="H69" s="14">
        <v>1.79</v>
      </c>
      <c r="I69" s="109">
        <f t="shared" si="0"/>
        <v>10.74</v>
      </c>
      <c r="J69" s="115"/>
    </row>
    <row r="70" spans="1:10" ht="84">
      <c r="A70" s="114"/>
      <c r="B70" s="107">
        <v>14</v>
      </c>
      <c r="C70" s="10" t="s">
        <v>760</v>
      </c>
      <c r="D70" s="118" t="s">
        <v>723</v>
      </c>
      <c r="E70" s="140"/>
      <c r="F70" s="141"/>
      <c r="G70" s="11" t="s">
        <v>761</v>
      </c>
      <c r="H70" s="14">
        <v>1.39</v>
      </c>
      <c r="I70" s="109">
        <f t="shared" si="0"/>
        <v>19.459999999999997</v>
      </c>
      <c r="J70" s="115"/>
    </row>
    <row r="71" spans="1:10" ht="84">
      <c r="A71" s="114"/>
      <c r="B71" s="107">
        <v>14</v>
      </c>
      <c r="C71" s="10" t="s">
        <v>760</v>
      </c>
      <c r="D71" s="118" t="s">
        <v>724</v>
      </c>
      <c r="E71" s="140"/>
      <c r="F71" s="141"/>
      <c r="G71" s="11" t="s">
        <v>761</v>
      </c>
      <c r="H71" s="14">
        <v>1.59</v>
      </c>
      <c r="I71" s="109">
        <f t="shared" si="0"/>
        <v>22.26</v>
      </c>
      <c r="J71" s="115"/>
    </row>
    <row r="72" spans="1:10" ht="84">
      <c r="A72" s="114"/>
      <c r="B72" s="107">
        <v>14</v>
      </c>
      <c r="C72" s="10" t="s">
        <v>760</v>
      </c>
      <c r="D72" s="118" t="s">
        <v>725</v>
      </c>
      <c r="E72" s="140"/>
      <c r="F72" s="141"/>
      <c r="G72" s="11" t="s">
        <v>761</v>
      </c>
      <c r="H72" s="14">
        <v>1.79</v>
      </c>
      <c r="I72" s="109">
        <f t="shared" si="0"/>
        <v>25.060000000000002</v>
      </c>
      <c r="J72" s="115"/>
    </row>
    <row r="73" spans="1:10" ht="84">
      <c r="A73" s="114"/>
      <c r="B73" s="107">
        <v>14</v>
      </c>
      <c r="C73" s="10" t="s">
        <v>760</v>
      </c>
      <c r="D73" s="118" t="s">
        <v>716</v>
      </c>
      <c r="E73" s="140"/>
      <c r="F73" s="141"/>
      <c r="G73" s="11" t="s">
        <v>761</v>
      </c>
      <c r="H73" s="14">
        <v>1.89</v>
      </c>
      <c r="I73" s="109">
        <f t="shared" si="0"/>
        <v>26.459999999999997</v>
      </c>
      <c r="J73" s="115"/>
    </row>
    <row r="74" spans="1:10" ht="84">
      <c r="A74" s="114"/>
      <c r="B74" s="107">
        <v>14</v>
      </c>
      <c r="C74" s="10" t="s">
        <v>760</v>
      </c>
      <c r="D74" s="118" t="s">
        <v>735</v>
      </c>
      <c r="E74" s="140"/>
      <c r="F74" s="141"/>
      <c r="G74" s="11" t="s">
        <v>761</v>
      </c>
      <c r="H74" s="14">
        <v>2.09</v>
      </c>
      <c r="I74" s="109">
        <f t="shared" si="0"/>
        <v>29.259999999999998</v>
      </c>
      <c r="J74" s="115"/>
    </row>
    <row r="75" spans="1:10" ht="84">
      <c r="A75" s="114"/>
      <c r="B75" s="107">
        <v>14</v>
      </c>
      <c r="C75" s="10" t="s">
        <v>760</v>
      </c>
      <c r="D75" s="118" t="s">
        <v>726</v>
      </c>
      <c r="E75" s="140"/>
      <c r="F75" s="141"/>
      <c r="G75" s="11" t="s">
        <v>761</v>
      </c>
      <c r="H75" s="14">
        <v>2.59</v>
      </c>
      <c r="I75" s="109">
        <f t="shared" si="0"/>
        <v>36.26</v>
      </c>
      <c r="J75" s="115"/>
    </row>
    <row r="76" spans="1:10" ht="96">
      <c r="A76" s="114"/>
      <c r="B76" s="107">
        <v>10</v>
      </c>
      <c r="C76" s="10" t="s">
        <v>762</v>
      </c>
      <c r="D76" s="118" t="s">
        <v>724</v>
      </c>
      <c r="E76" s="140"/>
      <c r="F76" s="141"/>
      <c r="G76" s="11" t="s">
        <v>763</v>
      </c>
      <c r="H76" s="14">
        <v>1.29</v>
      </c>
      <c r="I76" s="109">
        <f t="shared" si="0"/>
        <v>12.9</v>
      </c>
      <c r="J76" s="115"/>
    </row>
    <row r="77" spans="1:10" ht="96">
      <c r="A77" s="114"/>
      <c r="B77" s="107">
        <v>10</v>
      </c>
      <c r="C77" s="10" t="s">
        <v>762</v>
      </c>
      <c r="D77" s="118" t="s">
        <v>725</v>
      </c>
      <c r="E77" s="140"/>
      <c r="F77" s="141"/>
      <c r="G77" s="11" t="s">
        <v>763</v>
      </c>
      <c r="H77" s="14">
        <v>1.39</v>
      </c>
      <c r="I77" s="109">
        <f t="shared" si="0"/>
        <v>13.899999999999999</v>
      </c>
      <c r="J77" s="115"/>
    </row>
    <row r="78" spans="1:10" ht="96">
      <c r="A78" s="114"/>
      <c r="B78" s="107">
        <v>8</v>
      </c>
      <c r="C78" s="10" t="s">
        <v>762</v>
      </c>
      <c r="D78" s="118" t="s">
        <v>735</v>
      </c>
      <c r="E78" s="140"/>
      <c r="F78" s="141"/>
      <c r="G78" s="11" t="s">
        <v>763</v>
      </c>
      <c r="H78" s="14">
        <v>1.59</v>
      </c>
      <c r="I78" s="109">
        <f t="shared" si="0"/>
        <v>12.72</v>
      </c>
      <c r="J78" s="115"/>
    </row>
    <row r="79" spans="1:10" ht="96">
      <c r="A79" s="114"/>
      <c r="B79" s="107">
        <v>8</v>
      </c>
      <c r="C79" s="10" t="s">
        <v>762</v>
      </c>
      <c r="D79" s="118" t="s">
        <v>726</v>
      </c>
      <c r="E79" s="140"/>
      <c r="F79" s="141"/>
      <c r="G79" s="11" t="s">
        <v>763</v>
      </c>
      <c r="H79" s="14">
        <v>1.69</v>
      </c>
      <c r="I79" s="109">
        <f t="shared" si="0"/>
        <v>13.52</v>
      </c>
      <c r="J79" s="115"/>
    </row>
    <row r="80" spans="1:10" ht="156">
      <c r="A80" s="114"/>
      <c r="B80" s="107">
        <v>8</v>
      </c>
      <c r="C80" s="10" t="s">
        <v>764</v>
      </c>
      <c r="D80" s="118" t="s">
        <v>765</v>
      </c>
      <c r="E80" s="140"/>
      <c r="F80" s="141"/>
      <c r="G80" s="11" t="s">
        <v>766</v>
      </c>
      <c r="H80" s="14">
        <v>3.89</v>
      </c>
      <c r="I80" s="109">
        <f t="shared" si="0"/>
        <v>31.12</v>
      </c>
      <c r="J80" s="115"/>
    </row>
    <row r="81" spans="1:10" ht="96">
      <c r="A81" s="114"/>
      <c r="B81" s="107">
        <v>6</v>
      </c>
      <c r="C81" s="10" t="s">
        <v>767</v>
      </c>
      <c r="D81" s="118" t="s">
        <v>768</v>
      </c>
      <c r="E81" s="140"/>
      <c r="F81" s="141"/>
      <c r="G81" s="11" t="s">
        <v>769</v>
      </c>
      <c r="H81" s="14">
        <v>0.89</v>
      </c>
      <c r="I81" s="109">
        <f t="shared" si="0"/>
        <v>5.34</v>
      </c>
      <c r="J81" s="115"/>
    </row>
    <row r="82" spans="1:10" ht="96">
      <c r="A82" s="114"/>
      <c r="B82" s="107">
        <v>10</v>
      </c>
      <c r="C82" s="10" t="s">
        <v>767</v>
      </c>
      <c r="D82" s="118" t="s">
        <v>720</v>
      </c>
      <c r="E82" s="140"/>
      <c r="F82" s="141"/>
      <c r="G82" s="11" t="s">
        <v>769</v>
      </c>
      <c r="H82" s="14">
        <v>0.94</v>
      </c>
      <c r="I82" s="109">
        <f t="shared" si="0"/>
        <v>9.3999999999999986</v>
      </c>
      <c r="J82" s="115"/>
    </row>
    <row r="83" spans="1:10" ht="96">
      <c r="A83" s="114"/>
      <c r="B83" s="107">
        <v>6</v>
      </c>
      <c r="C83" s="10" t="s">
        <v>767</v>
      </c>
      <c r="D83" s="118" t="s">
        <v>722</v>
      </c>
      <c r="E83" s="140"/>
      <c r="F83" s="141"/>
      <c r="G83" s="11" t="s">
        <v>769</v>
      </c>
      <c r="H83" s="14">
        <v>0.99</v>
      </c>
      <c r="I83" s="109">
        <f t="shared" si="0"/>
        <v>5.9399999999999995</v>
      </c>
      <c r="J83" s="115"/>
    </row>
    <row r="84" spans="1:10" ht="96">
      <c r="A84" s="114"/>
      <c r="B84" s="107">
        <v>10</v>
      </c>
      <c r="C84" s="10" t="s">
        <v>767</v>
      </c>
      <c r="D84" s="118" t="s">
        <v>724</v>
      </c>
      <c r="E84" s="140"/>
      <c r="F84" s="141"/>
      <c r="G84" s="11" t="s">
        <v>769</v>
      </c>
      <c r="H84" s="14">
        <v>1.0900000000000001</v>
      </c>
      <c r="I84" s="109">
        <f t="shared" si="0"/>
        <v>10.9</v>
      </c>
      <c r="J84" s="115"/>
    </row>
    <row r="85" spans="1:10" ht="96">
      <c r="A85" s="114"/>
      <c r="B85" s="107">
        <v>10</v>
      </c>
      <c r="C85" s="10" t="s">
        <v>767</v>
      </c>
      <c r="D85" s="118" t="s">
        <v>725</v>
      </c>
      <c r="E85" s="140"/>
      <c r="F85" s="141"/>
      <c r="G85" s="11" t="s">
        <v>769</v>
      </c>
      <c r="H85" s="14">
        <v>1.19</v>
      </c>
      <c r="I85" s="109">
        <f t="shared" si="0"/>
        <v>11.899999999999999</v>
      </c>
      <c r="J85" s="115"/>
    </row>
    <row r="86" spans="1:10" ht="96">
      <c r="A86" s="114"/>
      <c r="B86" s="107">
        <v>8</v>
      </c>
      <c r="C86" s="10" t="s">
        <v>767</v>
      </c>
      <c r="D86" s="118" t="s">
        <v>716</v>
      </c>
      <c r="E86" s="140"/>
      <c r="F86" s="141"/>
      <c r="G86" s="11" t="s">
        <v>769</v>
      </c>
      <c r="H86" s="14">
        <v>1.29</v>
      </c>
      <c r="I86" s="109">
        <f t="shared" ref="I86:I149" si="1">H86*B86</f>
        <v>10.32</v>
      </c>
      <c r="J86" s="115"/>
    </row>
    <row r="87" spans="1:10" ht="96">
      <c r="A87" s="114"/>
      <c r="B87" s="107">
        <v>8</v>
      </c>
      <c r="C87" s="10" t="s">
        <v>767</v>
      </c>
      <c r="D87" s="118" t="s">
        <v>735</v>
      </c>
      <c r="E87" s="140"/>
      <c r="F87" s="141"/>
      <c r="G87" s="11" t="s">
        <v>769</v>
      </c>
      <c r="H87" s="14">
        <v>1.39</v>
      </c>
      <c r="I87" s="109">
        <f t="shared" si="1"/>
        <v>11.12</v>
      </c>
      <c r="J87" s="115"/>
    </row>
    <row r="88" spans="1:10" ht="72">
      <c r="A88" s="114"/>
      <c r="B88" s="107">
        <v>10</v>
      </c>
      <c r="C88" s="10" t="s">
        <v>770</v>
      </c>
      <c r="D88" s="118" t="s">
        <v>720</v>
      </c>
      <c r="E88" s="140"/>
      <c r="F88" s="141"/>
      <c r="G88" s="11" t="s">
        <v>771</v>
      </c>
      <c r="H88" s="14">
        <v>0.94</v>
      </c>
      <c r="I88" s="109">
        <f t="shared" si="1"/>
        <v>9.3999999999999986</v>
      </c>
      <c r="J88" s="115"/>
    </row>
    <row r="89" spans="1:10" ht="72">
      <c r="A89" s="114"/>
      <c r="B89" s="107">
        <v>10</v>
      </c>
      <c r="C89" s="10" t="s">
        <v>770</v>
      </c>
      <c r="D89" s="118" t="s">
        <v>725</v>
      </c>
      <c r="E89" s="140"/>
      <c r="F89" s="141"/>
      <c r="G89" s="11" t="s">
        <v>771</v>
      </c>
      <c r="H89" s="14">
        <v>1.19</v>
      </c>
      <c r="I89" s="109">
        <f t="shared" si="1"/>
        <v>11.899999999999999</v>
      </c>
      <c r="J89" s="115"/>
    </row>
    <row r="90" spans="1:10" ht="72">
      <c r="A90" s="114"/>
      <c r="B90" s="107">
        <v>8</v>
      </c>
      <c r="C90" s="10" t="s">
        <v>770</v>
      </c>
      <c r="D90" s="118" t="s">
        <v>726</v>
      </c>
      <c r="E90" s="140"/>
      <c r="F90" s="141"/>
      <c r="G90" s="11" t="s">
        <v>771</v>
      </c>
      <c r="H90" s="14">
        <v>1.49</v>
      </c>
      <c r="I90" s="109">
        <f t="shared" si="1"/>
        <v>11.92</v>
      </c>
      <c r="J90" s="115"/>
    </row>
    <row r="91" spans="1:10" ht="72">
      <c r="A91" s="114"/>
      <c r="B91" s="107">
        <v>6</v>
      </c>
      <c r="C91" s="10" t="s">
        <v>772</v>
      </c>
      <c r="D91" s="118" t="s">
        <v>773</v>
      </c>
      <c r="E91" s="140"/>
      <c r="F91" s="141"/>
      <c r="G91" s="11" t="s">
        <v>774</v>
      </c>
      <c r="H91" s="14">
        <v>2.29</v>
      </c>
      <c r="I91" s="109">
        <f t="shared" si="1"/>
        <v>13.74</v>
      </c>
      <c r="J91" s="115"/>
    </row>
    <row r="92" spans="1:10" ht="72">
      <c r="A92" s="114"/>
      <c r="B92" s="107">
        <v>10</v>
      </c>
      <c r="C92" s="10" t="s">
        <v>772</v>
      </c>
      <c r="D92" s="118" t="s">
        <v>765</v>
      </c>
      <c r="E92" s="140"/>
      <c r="F92" s="141"/>
      <c r="G92" s="11" t="s">
        <v>774</v>
      </c>
      <c r="H92" s="14">
        <v>2.54</v>
      </c>
      <c r="I92" s="109">
        <f t="shared" si="1"/>
        <v>25.4</v>
      </c>
      <c r="J92" s="115"/>
    </row>
    <row r="93" spans="1:10" ht="72">
      <c r="A93" s="114"/>
      <c r="B93" s="107">
        <v>10</v>
      </c>
      <c r="C93" s="10" t="s">
        <v>772</v>
      </c>
      <c r="D93" s="118" t="s">
        <v>775</v>
      </c>
      <c r="E93" s="140"/>
      <c r="F93" s="141"/>
      <c r="G93" s="11" t="s">
        <v>774</v>
      </c>
      <c r="H93" s="14">
        <v>4.1399999999999997</v>
      </c>
      <c r="I93" s="109">
        <f t="shared" si="1"/>
        <v>41.4</v>
      </c>
      <c r="J93" s="115"/>
    </row>
    <row r="94" spans="1:10" ht="72">
      <c r="A94" s="114"/>
      <c r="B94" s="107">
        <v>8</v>
      </c>
      <c r="C94" s="10" t="s">
        <v>776</v>
      </c>
      <c r="D94" s="118" t="s">
        <v>773</v>
      </c>
      <c r="E94" s="140"/>
      <c r="F94" s="141"/>
      <c r="G94" s="11" t="s">
        <v>777</v>
      </c>
      <c r="H94" s="14">
        <v>3.09</v>
      </c>
      <c r="I94" s="109">
        <f t="shared" si="1"/>
        <v>24.72</v>
      </c>
      <c r="J94" s="115"/>
    </row>
    <row r="95" spans="1:10" ht="72">
      <c r="A95" s="114"/>
      <c r="B95" s="107">
        <v>10</v>
      </c>
      <c r="C95" s="10" t="s">
        <v>776</v>
      </c>
      <c r="D95" s="118" t="s">
        <v>765</v>
      </c>
      <c r="E95" s="140"/>
      <c r="F95" s="141"/>
      <c r="G95" s="11" t="s">
        <v>777</v>
      </c>
      <c r="H95" s="14">
        <v>3.39</v>
      </c>
      <c r="I95" s="109">
        <f t="shared" si="1"/>
        <v>33.9</v>
      </c>
      <c r="J95" s="115"/>
    </row>
    <row r="96" spans="1:10" ht="72">
      <c r="A96" s="114"/>
      <c r="B96" s="107">
        <v>8</v>
      </c>
      <c r="C96" s="10" t="s">
        <v>776</v>
      </c>
      <c r="D96" s="118" t="s">
        <v>778</v>
      </c>
      <c r="E96" s="140"/>
      <c r="F96" s="141"/>
      <c r="G96" s="11" t="s">
        <v>777</v>
      </c>
      <c r="H96" s="14">
        <v>3.89</v>
      </c>
      <c r="I96" s="109">
        <f t="shared" si="1"/>
        <v>31.12</v>
      </c>
      <c r="J96" s="115"/>
    </row>
    <row r="97" spans="1:10" ht="72">
      <c r="A97" s="114"/>
      <c r="B97" s="107">
        <v>6</v>
      </c>
      <c r="C97" s="10" t="s">
        <v>776</v>
      </c>
      <c r="D97" s="118" t="s">
        <v>779</v>
      </c>
      <c r="E97" s="140"/>
      <c r="F97" s="141"/>
      <c r="G97" s="11" t="s">
        <v>777</v>
      </c>
      <c r="H97" s="14">
        <v>4.1399999999999997</v>
      </c>
      <c r="I97" s="109">
        <f t="shared" si="1"/>
        <v>24.839999999999996</v>
      </c>
      <c r="J97" s="115"/>
    </row>
    <row r="98" spans="1:10" ht="72">
      <c r="A98" s="114"/>
      <c r="B98" s="107">
        <v>10</v>
      </c>
      <c r="C98" s="10" t="s">
        <v>776</v>
      </c>
      <c r="D98" s="118" t="s">
        <v>780</v>
      </c>
      <c r="E98" s="140"/>
      <c r="F98" s="141"/>
      <c r="G98" s="11" t="s">
        <v>777</v>
      </c>
      <c r="H98" s="14">
        <v>4.3899999999999997</v>
      </c>
      <c r="I98" s="109">
        <f t="shared" si="1"/>
        <v>43.9</v>
      </c>
      <c r="J98" s="115"/>
    </row>
    <row r="99" spans="1:10" ht="72">
      <c r="A99" s="114"/>
      <c r="B99" s="107">
        <v>14</v>
      </c>
      <c r="C99" s="10" t="s">
        <v>776</v>
      </c>
      <c r="D99" s="118" t="s">
        <v>775</v>
      </c>
      <c r="E99" s="140"/>
      <c r="F99" s="141"/>
      <c r="G99" s="11" t="s">
        <v>777</v>
      </c>
      <c r="H99" s="14">
        <v>4.99</v>
      </c>
      <c r="I99" s="109">
        <f t="shared" si="1"/>
        <v>69.86</v>
      </c>
      <c r="J99" s="115"/>
    </row>
    <row r="100" spans="1:10" ht="72">
      <c r="A100" s="114"/>
      <c r="B100" s="107">
        <v>8</v>
      </c>
      <c r="C100" s="10" t="s">
        <v>781</v>
      </c>
      <c r="D100" s="118" t="s">
        <v>727</v>
      </c>
      <c r="E100" s="140"/>
      <c r="F100" s="141"/>
      <c r="G100" s="11" t="s">
        <v>782</v>
      </c>
      <c r="H100" s="14">
        <v>1.64</v>
      </c>
      <c r="I100" s="109">
        <f t="shared" si="1"/>
        <v>13.12</v>
      </c>
      <c r="J100" s="115"/>
    </row>
    <row r="101" spans="1:10" ht="60">
      <c r="A101" s="114"/>
      <c r="B101" s="107">
        <v>8</v>
      </c>
      <c r="C101" s="10" t="s">
        <v>783</v>
      </c>
      <c r="D101" s="118" t="s">
        <v>722</v>
      </c>
      <c r="E101" s="140"/>
      <c r="F101" s="141"/>
      <c r="G101" s="11" t="s">
        <v>784</v>
      </c>
      <c r="H101" s="14">
        <v>0.99</v>
      </c>
      <c r="I101" s="109">
        <f t="shared" si="1"/>
        <v>7.92</v>
      </c>
      <c r="J101" s="115"/>
    </row>
    <row r="102" spans="1:10" ht="60">
      <c r="A102" s="114"/>
      <c r="B102" s="107">
        <v>8</v>
      </c>
      <c r="C102" s="10" t="s">
        <v>783</v>
      </c>
      <c r="D102" s="118" t="s">
        <v>723</v>
      </c>
      <c r="E102" s="140"/>
      <c r="F102" s="141"/>
      <c r="G102" s="11" t="s">
        <v>784</v>
      </c>
      <c r="H102" s="14">
        <v>1.04</v>
      </c>
      <c r="I102" s="109">
        <f t="shared" si="1"/>
        <v>8.32</v>
      </c>
      <c r="J102" s="115"/>
    </row>
    <row r="103" spans="1:10" ht="60">
      <c r="A103" s="114"/>
      <c r="B103" s="107">
        <v>8</v>
      </c>
      <c r="C103" s="10" t="s">
        <v>783</v>
      </c>
      <c r="D103" s="118" t="s">
        <v>724</v>
      </c>
      <c r="E103" s="140"/>
      <c r="F103" s="141"/>
      <c r="G103" s="11" t="s">
        <v>784</v>
      </c>
      <c r="H103" s="14">
        <v>1.0900000000000001</v>
      </c>
      <c r="I103" s="109">
        <f t="shared" si="1"/>
        <v>8.7200000000000006</v>
      </c>
      <c r="J103" s="115"/>
    </row>
    <row r="104" spans="1:10" ht="60">
      <c r="A104" s="114"/>
      <c r="B104" s="107">
        <v>8</v>
      </c>
      <c r="C104" s="10" t="s">
        <v>783</v>
      </c>
      <c r="D104" s="118" t="s">
        <v>716</v>
      </c>
      <c r="E104" s="140"/>
      <c r="F104" s="141"/>
      <c r="G104" s="11" t="s">
        <v>784</v>
      </c>
      <c r="H104" s="14">
        <v>1.29</v>
      </c>
      <c r="I104" s="109">
        <f t="shared" si="1"/>
        <v>10.32</v>
      </c>
      <c r="J104" s="115"/>
    </row>
    <row r="105" spans="1:10" ht="60">
      <c r="A105" s="114"/>
      <c r="B105" s="107">
        <v>4</v>
      </c>
      <c r="C105" s="10" t="s">
        <v>783</v>
      </c>
      <c r="D105" s="118" t="s">
        <v>735</v>
      </c>
      <c r="E105" s="140"/>
      <c r="F105" s="141"/>
      <c r="G105" s="11" t="s">
        <v>784</v>
      </c>
      <c r="H105" s="14">
        <v>1.39</v>
      </c>
      <c r="I105" s="109">
        <f t="shared" si="1"/>
        <v>5.56</v>
      </c>
      <c r="J105" s="115"/>
    </row>
    <row r="106" spans="1:10" ht="60">
      <c r="A106" s="114"/>
      <c r="B106" s="107">
        <v>4</v>
      </c>
      <c r="C106" s="10" t="s">
        <v>783</v>
      </c>
      <c r="D106" s="118" t="s">
        <v>726</v>
      </c>
      <c r="E106" s="140"/>
      <c r="F106" s="141"/>
      <c r="G106" s="11" t="s">
        <v>784</v>
      </c>
      <c r="H106" s="14">
        <v>1.49</v>
      </c>
      <c r="I106" s="109">
        <f t="shared" si="1"/>
        <v>5.96</v>
      </c>
      <c r="J106" s="115"/>
    </row>
    <row r="107" spans="1:10" ht="60">
      <c r="A107" s="114"/>
      <c r="B107" s="107">
        <v>4</v>
      </c>
      <c r="C107" s="10" t="s">
        <v>783</v>
      </c>
      <c r="D107" s="118" t="s">
        <v>729</v>
      </c>
      <c r="E107" s="140"/>
      <c r="F107" s="141"/>
      <c r="G107" s="11" t="s">
        <v>784</v>
      </c>
      <c r="H107" s="14">
        <v>1.94</v>
      </c>
      <c r="I107" s="109">
        <f t="shared" si="1"/>
        <v>7.76</v>
      </c>
      <c r="J107" s="115"/>
    </row>
    <row r="108" spans="1:10" ht="60">
      <c r="A108" s="114"/>
      <c r="B108" s="107">
        <v>6</v>
      </c>
      <c r="C108" s="10" t="s">
        <v>783</v>
      </c>
      <c r="D108" s="118" t="s">
        <v>718</v>
      </c>
      <c r="E108" s="140"/>
      <c r="F108" s="141"/>
      <c r="G108" s="11" t="s">
        <v>784</v>
      </c>
      <c r="H108" s="14">
        <v>2.09</v>
      </c>
      <c r="I108" s="109">
        <f t="shared" si="1"/>
        <v>12.54</v>
      </c>
      <c r="J108" s="115"/>
    </row>
    <row r="109" spans="1:10" ht="72">
      <c r="A109" s="114"/>
      <c r="B109" s="107">
        <v>10</v>
      </c>
      <c r="C109" s="10" t="s">
        <v>785</v>
      </c>
      <c r="D109" s="118" t="s">
        <v>775</v>
      </c>
      <c r="E109" s="140"/>
      <c r="F109" s="141"/>
      <c r="G109" s="11" t="s">
        <v>786</v>
      </c>
      <c r="H109" s="14">
        <v>4.1399999999999997</v>
      </c>
      <c r="I109" s="109">
        <f t="shared" si="1"/>
        <v>41.4</v>
      </c>
      <c r="J109" s="115"/>
    </row>
    <row r="110" spans="1:10" ht="108">
      <c r="A110" s="114"/>
      <c r="B110" s="107">
        <v>10</v>
      </c>
      <c r="C110" s="10" t="s">
        <v>787</v>
      </c>
      <c r="D110" s="118" t="s">
        <v>768</v>
      </c>
      <c r="E110" s="140"/>
      <c r="F110" s="141"/>
      <c r="G110" s="11" t="s">
        <v>788</v>
      </c>
      <c r="H110" s="14">
        <v>1.69</v>
      </c>
      <c r="I110" s="109">
        <f t="shared" si="1"/>
        <v>16.899999999999999</v>
      </c>
      <c r="J110" s="115"/>
    </row>
    <row r="111" spans="1:10" ht="108">
      <c r="A111" s="114"/>
      <c r="B111" s="107">
        <v>8</v>
      </c>
      <c r="C111" s="10" t="s">
        <v>787</v>
      </c>
      <c r="D111" s="118" t="s">
        <v>720</v>
      </c>
      <c r="E111" s="140"/>
      <c r="F111" s="141"/>
      <c r="G111" s="11" t="s">
        <v>788</v>
      </c>
      <c r="H111" s="14">
        <v>1.94</v>
      </c>
      <c r="I111" s="109">
        <f t="shared" si="1"/>
        <v>15.52</v>
      </c>
      <c r="J111" s="115"/>
    </row>
    <row r="112" spans="1:10" ht="156">
      <c r="A112" s="114"/>
      <c r="B112" s="107">
        <v>8</v>
      </c>
      <c r="C112" s="10" t="s">
        <v>789</v>
      </c>
      <c r="D112" s="118" t="s">
        <v>724</v>
      </c>
      <c r="E112" s="140"/>
      <c r="F112" s="141"/>
      <c r="G112" s="11" t="s">
        <v>790</v>
      </c>
      <c r="H112" s="14">
        <v>1.99</v>
      </c>
      <c r="I112" s="109">
        <f t="shared" si="1"/>
        <v>15.92</v>
      </c>
      <c r="J112" s="115"/>
    </row>
    <row r="113" spans="1:10" ht="156">
      <c r="A113" s="114"/>
      <c r="B113" s="107">
        <v>4</v>
      </c>
      <c r="C113" s="10" t="s">
        <v>789</v>
      </c>
      <c r="D113" s="118" t="s">
        <v>725</v>
      </c>
      <c r="E113" s="140"/>
      <c r="F113" s="141"/>
      <c r="G113" s="11" t="s">
        <v>790</v>
      </c>
      <c r="H113" s="14">
        <v>2.19</v>
      </c>
      <c r="I113" s="109">
        <f t="shared" si="1"/>
        <v>8.76</v>
      </c>
      <c r="J113" s="115"/>
    </row>
    <row r="114" spans="1:10" ht="156">
      <c r="A114" s="114"/>
      <c r="B114" s="107">
        <v>8</v>
      </c>
      <c r="C114" s="10" t="s">
        <v>789</v>
      </c>
      <c r="D114" s="118" t="s">
        <v>716</v>
      </c>
      <c r="E114" s="140"/>
      <c r="F114" s="141"/>
      <c r="G114" s="11" t="s">
        <v>790</v>
      </c>
      <c r="H114" s="14">
        <v>2.39</v>
      </c>
      <c r="I114" s="109">
        <f t="shared" si="1"/>
        <v>19.12</v>
      </c>
      <c r="J114" s="115"/>
    </row>
    <row r="115" spans="1:10" ht="156">
      <c r="A115" s="114"/>
      <c r="B115" s="107">
        <v>4</v>
      </c>
      <c r="C115" s="10" t="s">
        <v>789</v>
      </c>
      <c r="D115" s="118" t="s">
        <v>735</v>
      </c>
      <c r="E115" s="140"/>
      <c r="F115" s="141"/>
      <c r="G115" s="11" t="s">
        <v>790</v>
      </c>
      <c r="H115" s="14">
        <v>2.59</v>
      </c>
      <c r="I115" s="109">
        <f t="shared" si="1"/>
        <v>10.36</v>
      </c>
      <c r="J115" s="115"/>
    </row>
    <row r="116" spans="1:10" ht="156">
      <c r="A116" s="114"/>
      <c r="B116" s="107">
        <v>8</v>
      </c>
      <c r="C116" s="10" t="s">
        <v>789</v>
      </c>
      <c r="D116" s="118" t="s">
        <v>726</v>
      </c>
      <c r="E116" s="140"/>
      <c r="F116" s="141"/>
      <c r="G116" s="11" t="s">
        <v>790</v>
      </c>
      <c r="H116" s="14">
        <v>2.84</v>
      </c>
      <c r="I116" s="109">
        <f t="shared" si="1"/>
        <v>22.72</v>
      </c>
      <c r="J116" s="115"/>
    </row>
    <row r="117" spans="1:10" ht="156">
      <c r="A117" s="114"/>
      <c r="B117" s="107">
        <v>8</v>
      </c>
      <c r="C117" s="10" t="s">
        <v>789</v>
      </c>
      <c r="D117" s="118" t="s">
        <v>718</v>
      </c>
      <c r="E117" s="140"/>
      <c r="F117" s="141"/>
      <c r="G117" s="11" t="s">
        <v>790</v>
      </c>
      <c r="H117" s="14">
        <v>3.84</v>
      </c>
      <c r="I117" s="109">
        <f t="shared" si="1"/>
        <v>30.72</v>
      </c>
      <c r="J117" s="115"/>
    </row>
    <row r="118" spans="1:10" ht="168">
      <c r="A118" s="114"/>
      <c r="B118" s="107">
        <v>8</v>
      </c>
      <c r="C118" s="10" t="s">
        <v>791</v>
      </c>
      <c r="D118" s="118" t="s">
        <v>724</v>
      </c>
      <c r="E118" s="140"/>
      <c r="F118" s="141"/>
      <c r="G118" s="11" t="s">
        <v>792</v>
      </c>
      <c r="H118" s="14">
        <v>2.19</v>
      </c>
      <c r="I118" s="109">
        <f t="shared" si="1"/>
        <v>17.52</v>
      </c>
      <c r="J118" s="115"/>
    </row>
    <row r="119" spans="1:10" ht="168">
      <c r="A119" s="114"/>
      <c r="B119" s="107">
        <v>8</v>
      </c>
      <c r="C119" s="10" t="s">
        <v>791</v>
      </c>
      <c r="D119" s="118" t="s">
        <v>725</v>
      </c>
      <c r="E119" s="140"/>
      <c r="F119" s="141"/>
      <c r="G119" s="11" t="s">
        <v>792</v>
      </c>
      <c r="H119" s="14">
        <v>2.39</v>
      </c>
      <c r="I119" s="109">
        <f t="shared" si="1"/>
        <v>19.12</v>
      </c>
      <c r="J119" s="115"/>
    </row>
    <row r="120" spans="1:10" ht="168">
      <c r="A120" s="114"/>
      <c r="B120" s="107">
        <v>8</v>
      </c>
      <c r="C120" s="10" t="s">
        <v>791</v>
      </c>
      <c r="D120" s="118" t="s">
        <v>716</v>
      </c>
      <c r="E120" s="140"/>
      <c r="F120" s="141"/>
      <c r="G120" s="11" t="s">
        <v>792</v>
      </c>
      <c r="H120" s="14">
        <v>2.64</v>
      </c>
      <c r="I120" s="109">
        <f t="shared" si="1"/>
        <v>21.12</v>
      </c>
      <c r="J120" s="115"/>
    </row>
    <row r="121" spans="1:10" ht="168">
      <c r="A121" s="114"/>
      <c r="B121" s="107">
        <v>6</v>
      </c>
      <c r="C121" s="10" t="s">
        <v>791</v>
      </c>
      <c r="D121" s="118" t="s">
        <v>735</v>
      </c>
      <c r="E121" s="140"/>
      <c r="F121" s="141"/>
      <c r="G121" s="11" t="s">
        <v>792</v>
      </c>
      <c r="H121" s="14">
        <v>2.89</v>
      </c>
      <c r="I121" s="109">
        <f t="shared" si="1"/>
        <v>17.34</v>
      </c>
      <c r="J121" s="115"/>
    </row>
    <row r="122" spans="1:10" ht="168">
      <c r="A122" s="114"/>
      <c r="B122" s="107">
        <v>8</v>
      </c>
      <c r="C122" s="10" t="s">
        <v>791</v>
      </c>
      <c r="D122" s="118" t="s">
        <v>726</v>
      </c>
      <c r="E122" s="140"/>
      <c r="F122" s="141"/>
      <c r="G122" s="11" t="s">
        <v>792</v>
      </c>
      <c r="H122" s="14">
        <v>3.14</v>
      </c>
      <c r="I122" s="109">
        <f t="shared" si="1"/>
        <v>25.12</v>
      </c>
      <c r="J122" s="115"/>
    </row>
    <row r="123" spans="1:10" ht="168">
      <c r="A123" s="114"/>
      <c r="B123" s="107">
        <v>4</v>
      </c>
      <c r="C123" s="10" t="s">
        <v>791</v>
      </c>
      <c r="D123" s="118" t="s">
        <v>727</v>
      </c>
      <c r="E123" s="140"/>
      <c r="F123" s="141"/>
      <c r="G123" s="11" t="s">
        <v>792</v>
      </c>
      <c r="H123" s="14">
        <v>3.39</v>
      </c>
      <c r="I123" s="109">
        <f t="shared" si="1"/>
        <v>13.56</v>
      </c>
      <c r="J123" s="115"/>
    </row>
    <row r="124" spans="1:10" ht="168">
      <c r="A124" s="114"/>
      <c r="B124" s="107">
        <v>8</v>
      </c>
      <c r="C124" s="10" t="s">
        <v>791</v>
      </c>
      <c r="D124" s="118" t="s">
        <v>718</v>
      </c>
      <c r="E124" s="140"/>
      <c r="F124" s="141"/>
      <c r="G124" s="11" t="s">
        <v>792</v>
      </c>
      <c r="H124" s="14">
        <v>4.1399999999999997</v>
      </c>
      <c r="I124" s="109">
        <f t="shared" si="1"/>
        <v>33.119999999999997</v>
      </c>
      <c r="J124" s="115"/>
    </row>
    <row r="125" spans="1:10" ht="132">
      <c r="A125" s="114"/>
      <c r="B125" s="107">
        <v>8</v>
      </c>
      <c r="C125" s="10" t="s">
        <v>793</v>
      </c>
      <c r="D125" s="118" t="s">
        <v>725</v>
      </c>
      <c r="E125" s="140" t="s">
        <v>214</v>
      </c>
      <c r="F125" s="141"/>
      <c r="G125" s="11" t="s">
        <v>794</v>
      </c>
      <c r="H125" s="14">
        <v>3.29</v>
      </c>
      <c r="I125" s="109">
        <f t="shared" si="1"/>
        <v>26.32</v>
      </c>
      <c r="J125" s="115"/>
    </row>
    <row r="126" spans="1:10" ht="132">
      <c r="A126" s="114"/>
      <c r="B126" s="107">
        <v>8</v>
      </c>
      <c r="C126" s="10" t="s">
        <v>793</v>
      </c>
      <c r="D126" s="118" t="s">
        <v>727</v>
      </c>
      <c r="E126" s="140" t="s">
        <v>107</v>
      </c>
      <c r="F126" s="141"/>
      <c r="G126" s="11" t="s">
        <v>794</v>
      </c>
      <c r="H126" s="14">
        <v>5.44</v>
      </c>
      <c r="I126" s="109">
        <f t="shared" si="1"/>
        <v>43.52</v>
      </c>
      <c r="J126" s="115"/>
    </row>
    <row r="127" spans="1:10" ht="132">
      <c r="A127" s="114"/>
      <c r="B127" s="107">
        <v>6</v>
      </c>
      <c r="C127" s="10" t="s">
        <v>793</v>
      </c>
      <c r="D127" s="118" t="s">
        <v>727</v>
      </c>
      <c r="E127" s="140" t="s">
        <v>214</v>
      </c>
      <c r="F127" s="141"/>
      <c r="G127" s="11" t="s">
        <v>794</v>
      </c>
      <c r="H127" s="14">
        <v>5.44</v>
      </c>
      <c r="I127" s="109">
        <f t="shared" si="1"/>
        <v>32.64</v>
      </c>
      <c r="J127" s="115"/>
    </row>
    <row r="128" spans="1:10" ht="132">
      <c r="A128" s="114"/>
      <c r="B128" s="107">
        <v>8</v>
      </c>
      <c r="C128" s="10" t="s">
        <v>793</v>
      </c>
      <c r="D128" s="118" t="s">
        <v>728</v>
      </c>
      <c r="E128" s="140" t="s">
        <v>107</v>
      </c>
      <c r="F128" s="141"/>
      <c r="G128" s="11" t="s">
        <v>794</v>
      </c>
      <c r="H128" s="14">
        <v>5.99</v>
      </c>
      <c r="I128" s="109">
        <f t="shared" si="1"/>
        <v>47.92</v>
      </c>
      <c r="J128" s="115"/>
    </row>
    <row r="129" spans="1:10" ht="132">
      <c r="A129" s="114"/>
      <c r="B129" s="107">
        <v>8</v>
      </c>
      <c r="C129" s="10" t="s">
        <v>793</v>
      </c>
      <c r="D129" s="118" t="s">
        <v>729</v>
      </c>
      <c r="E129" s="140" t="s">
        <v>795</v>
      </c>
      <c r="F129" s="141"/>
      <c r="G129" s="11" t="s">
        <v>794</v>
      </c>
      <c r="H129" s="14">
        <v>6.24</v>
      </c>
      <c r="I129" s="109">
        <f t="shared" si="1"/>
        <v>49.92</v>
      </c>
      <c r="J129" s="115"/>
    </row>
    <row r="130" spans="1:10" ht="132">
      <c r="A130" s="114"/>
      <c r="B130" s="107">
        <v>10</v>
      </c>
      <c r="C130" s="10" t="s">
        <v>793</v>
      </c>
      <c r="D130" s="118" t="s">
        <v>718</v>
      </c>
      <c r="E130" s="140" t="s">
        <v>212</v>
      </c>
      <c r="F130" s="141"/>
      <c r="G130" s="11" t="s">
        <v>794</v>
      </c>
      <c r="H130" s="14">
        <v>6.64</v>
      </c>
      <c r="I130" s="109">
        <f t="shared" si="1"/>
        <v>66.399999999999991</v>
      </c>
      <c r="J130" s="115"/>
    </row>
    <row r="131" spans="1:10" ht="132">
      <c r="A131" s="114"/>
      <c r="B131" s="107">
        <v>10</v>
      </c>
      <c r="C131" s="10" t="s">
        <v>793</v>
      </c>
      <c r="D131" s="118" t="s">
        <v>773</v>
      </c>
      <c r="E131" s="140" t="s">
        <v>107</v>
      </c>
      <c r="F131" s="141"/>
      <c r="G131" s="11" t="s">
        <v>794</v>
      </c>
      <c r="H131" s="14">
        <v>6.99</v>
      </c>
      <c r="I131" s="109">
        <f t="shared" si="1"/>
        <v>69.900000000000006</v>
      </c>
      <c r="J131" s="115"/>
    </row>
    <row r="132" spans="1:10" ht="132">
      <c r="A132" s="114"/>
      <c r="B132" s="107">
        <v>8</v>
      </c>
      <c r="C132" s="10" t="s">
        <v>793</v>
      </c>
      <c r="D132" s="118" t="s">
        <v>765</v>
      </c>
      <c r="E132" s="140" t="s">
        <v>107</v>
      </c>
      <c r="F132" s="141"/>
      <c r="G132" s="11" t="s">
        <v>794</v>
      </c>
      <c r="H132" s="14">
        <v>7.34</v>
      </c>
      <c r="I132" s="109">
        <f t="shared" si="1"/>
        <v>58.72</v>
      </c>
      <c r="J132" s="115"/>
    </row>
    <row r="133" spans="1:10" ht="132">
      <c r="A133" s="114"/>
      <c r="B133" s="107">
        <v>8</v>
      </c>
      <c r="C133" s="10" t="s">
        <v>793</v>
      </c>
      <c r="D133" s="118" t="s">
        <v>796</v>
      </c>
      <c r="E133" s="140" t="s">
        <v>107</v>
      </c>
      <c r="F133" s="141"/>
      <c r="G133" s="11" t="s">
        <v>794</v>
      </c>
      <c r="H133" s="14">
        <v>7.69</v>
      </c>
      <c r="I133" s="109">
        <f t="shared" si="1"/>
        <v>61.52</v>
      </c>
      <c r="J133" s="115"/>
    </row>
    <row r="134" spans="1:10" ht="132">
      <c r="A134" s="114"/>
      <c r="B134" s="107">
        <v>8</v>
      </c>
      <c r="C134" s="10" t="s">
        <v>793</v>
      </c>
      <c r="D134" s="118" t="s">
        <v>778</v>
      </c>
      <c r="E134" s="140" t="s">
        <v>107</v>
      </c>
      <c r="F134" s="141"/>
      <c r="G134" s="11" t="s">
        <v>794</v>
      </c>
      <c r="H134" s="14">
        <v>7.99</v>
      </c>
      <c r="I134" s="109">
        <f t="shared" si="1"/>
        <v>63.92</v>
      </c>
      <c r="J134" s="115"/>
    </row>
    <row r="135" spans="1:10" ht="84">
      <c r="A135" s="114"/>
      <c r="B135" s="107">
        <v>14</v>
      </c>
      <c r="C135" s="10" t="s">
        <v>797</v>
      </c>
      <c r="D135" s="118" t="s">
        <v>614</v>
      </c>
      <c r="E135" s="140" t="s">
        <v>273</v>
      </c>
      <c r="F135" s="141"/>
      <c r="G135" s="11" t="s">
        <v>798</v>
      </c>
      <c r="H135" s="14">
        <v>2.39</v>
      </c>
      <c r="I135" s="109">
        <f t="shared" si="1"/>
        <v>33.46</v>
      </c>
      <c r="J135" s="115"/>
    </row>
    <row r="136" spans="1:10" ht="84">
      <c r="A136" s="114"/>
      <c r="B136" s="107">
        <v>20</v>
      </c>
      <c r="C136" s="10" t="s">
        <v>797</v>
      </c>
      <c r="D136" s="118" t="s">
        <v>718</v>
      </c>
      <c r="E136" s="140" t="s">
        <v>273</v>
      </c>
      <c r="F136" s="141"/>
      <c r="G136" s="11" t="s">
        <v>798</v>
      </c>
      <c r="H136" s="14">
        <v>6.24</v>
      </c>
      <c r="I136" s="109">
        <f t="shared" si="1"/>
        <v>124.80000000000001</v>
      </c>
      <c r="J136" s="115"/>
    </row>
    <row r="137" spans="1:10" ht="204">
      <c r="A137" s="114"/>
      <c r="B137" s="107">
        <v>8</v>
      </c>
      <c r="C137" s="10" t="s">
        <v>799</v>
      </c>
      <c r="D137" s="118" t="s">
        <v>722</v>
      </c>
      <c r="E137" s="140" t="s">
        <v>273</v>
      </c>
      <c r="F137" s="141"/>
      <c r="G137" s="11" t="s">
        <v>800</v>
      </c>
      <c r="H137" s="14">
        <v>2.99</v>
      </c>
      <c r="I137" s="109">
        <f t="shared" si="1"/>
        <v>23.92</v>
      </c>
      <c r="J137" s="115"/>
    </row>
    <row r="138" spans="1:10" ht="204">
      <c r="A138" s="114"/>
      <c r="B138" s="107">
        <v>10</v>
      </c>
      <c r="C138" s="10" t="s">
        <v>799</v>
      </c>
      <c r="D138" s="118" t="s">
        <v>723</v>
      </c>
      <c r="E138" s="140" t="s">
        <v>273</v>
      </c>
      <c r="F138" s="141"/>
      <c r="G138" s="11" t="s">
        <v>800</v>
      </c>
      <c r="H138" s="14">
        <v>3.19</v>
      </c>
      <c r="I138" s="109">
        <f t="shared" si="1"/>
        <v>31.9</v>
      </c>
      <c r="J138" s="115"/>
    </row>
    <row r="139" spans="1:10" ht="204">
      <c r="A139" s="114"/>
      <c r="B139" s="107">
        <v>4</v>
      </c>
      <c r="C139" s="10" t="s">
        <v>799</v>
      </c>
      <c r="D139" s="118" t="s">
        <v>724</v>
      </c>
      <c r="E139" s="140" t="s">
        <v>273</v>
      </c>
      <c r="F139" s="141"/>
      <c r="G139" s="11" t="s">
        <v>800</v>
      </c>
      <c r="H139" s="14">
        <v>3.54</v>
      </c>
      <c r="I139" s="109">
        <f t="shared" si="1"/>
        <v>14.16</v>
      </c>
      <c r="J139" s="115"/>
    </row>
    <row r="140" spans="1:10" ht="204">
      <c r="A140" s="114"/>
      <c r="B140" s="107">
        <v>8</v>
      </c>
      <c r="C140" s="10" t="s">
        <v>799</v>
      </c>
      <c r="D140" s="118" t="s">
        <v>724</v>
      </c>
      <c r="E140" s="140" t="s">
        <v>272</v>
      </c>
      <c r="F140" s="141"/>
      <c r="G140" s="11" t="s">
        <v>800</v>
      </c>
      <c r="H140" s="14">
        <v>3.54</v>
      </c>
      <c r="I140" s="109">
        <f t="shared" si="1"/>
        <v>28.32</v>
      </c>
      <c r="J140" s="115"/>
    </row>
    <row r="141" spans="1:10" ht="204">
      <c r="A141" s="114"/>
      <c r="B141" s="107">
        <v>4</v>
      </c>
      <c r="C141" s="10" t="s">
        <v>799</v>
      </c>
      <c r="D141" s="118" t="s">
        <v>725</v>
      </c>
      <c r="E141" s="140" t="s">
        <v>273</v>
      </c>
      <c r="F141" s="141"/>
      <c r="G141" s="11" t="s">
        <v>800</v>
      </c>
      <c r="H141" s="14">
        <v>3.99</v>
      </c>
      <c r="I141" s="109">
        <f t="shared" si="1"/>
        <v>15.96</v>
      </c>
      <c r="J141" s="115"/>
    </row>
    <row r="142" spans="1:10" ht="204">
      <c r="A142" s="114"/>
      <c r="B142" s="107">
        <v>10</v>
      </c>
      <c r="C142" s="10" t="s">
        <v>799</v>
      </c>
      <c r="D142" s="118" t="s">
        <v>725</v>
      </c>
      <c r="E142" s="140" t="s">
        <v>272</v>
      </c>
      <c r="F142" s="141"/>
      <c r="G142" s="11" t="s">
        <v>800</v>
      </c>
      <c r="H142" s="14">
        <v>3.99</v>
      </c>
      <c r="I142" s="109">
        <f t="shared" si="1"/>
        <v>39.900000000000006</v>
      </c>
      <c r="J142" s="115"/>
    </row>
    <row r="143" spans="1:10" ht="204">
      <c r="A143" s="114"/>
      <c r="B143" s="107">
        <v>6</v>
      </c>
      <c r="C143" s="10" t="s">
        <v>799</v>
      </c>
      <c r="D143" s="118" t="s">
        <v>716</v>
      </c>
      <c r="E143" s="140" t="s">
        <v>273</v>
      </c>
      <c r="F143" s="141"/>
      <c r="G143" s="11" t="s">
        <v>800</v>
      </c>
      <c r="H143" s="14">
        <v>4.49</v>
      </c>
      <c r="I143" s="109">
        <f t="shared" si="1"/>
        <v>26.94</v>
      </c>
      <c r="J143" s="115"/>
    </row>
    <row r="144" spans="1:10" ht="204">
      <c r="A144" s="114"/>
      <c r="B144" s="107">
        <v>10</v>
      </c>
      <c r="C144" s="10" t="s">
        <v>799</v>
      </c>
      <c r="D144" s="118" t="s">
        <v>726</v>
      </c>
      <c r="E144" s="140" t="s">
        <v>273</v>
      </c>
      <c r="F144" s="141"/>
      <c r="G144" s="11" t="s">
        <v>800</v>
      </c>
      <c r="H144" s="14">
        <v>5.69</v>
      </c>
      <c r="I144" s="109">
        <f t="shared" si="1"/>
        <v>56.900000000000006</v>
      </c>
      <c r="J144" s="115"/>
    </row>
    <row r="145" spans="1:10" ht="204">
      <c r="A145" s="114"/>
      <c r="B145" s="107">
        <v>4</v>
      </c>
      <c r="C145" s="10" t="s">
        <v>799</v>
      </c>
      <c r="D145" s="118" t="s">
        <v>718</v>
      </c>
      <c r="E145" s="140" t="s">
        <v>273</v>
      </c>
      <c r="F145" s="141"/>
      <c r="G145" s="11" t="s">
        <v>800</v>
      </c>
      <c r="H145" s="14">
        <v>7.34</v>
      </c>
      <c r="I145" s="109">
        <f t="shared" si="1"/>
        <v>29.36</v>
      </c>
      <c r="J145" s="115"/>
    </row>
    <row r="146" spans="1:10" ht="204">
      <c r="A146" s="114"/>
      <c r="B146" s="107">
        <v>4</v>
      </c>
      <c r="C146" s="10" t="s">
        <v>799</v>
      </c>
      <c r="D146" s="118" t="s">
        <v>718</v>
      </c>
      <c r="E146" s="140" t="s">
        <v>272</v>
      </c>
      <c r="F146" s="141"/>
      <c r="G146" s="11" t="s">
        <v>800</v>
      </c>
      <c r="H146" s="14">
        <v>7.34</v>
      </c>
      <c r="I146" s="109">
        <f t="shared" si="1"/>
        <v>29.36</v>
      </c>
      <c r="J146" s="115"/>
    </row>
    <row r="147" spans="1:10" ht="60">
      <c r="A147" s="114"/>
      <c r="B147" s="107">
        <v>30</v>
      </c>
      <c r="C147" s="10" t="s">
        <v>801</v>
      </c>
      <c r="D147" s="118" t="s">
        <v>727</v>
      </c>
      <c r="E147" s="140" t="s">
        <v>273</v>
      </c>
      <c r="F147" s="141"/>
      <c r="G147" s="11" t="s">
        <v>802</v>
      </c>
      <c r="H147" s="14">
        <v>0.7</v>
      </c>
      <c r="I147" s="109">
        <f t="shared" si="1"/>
        <v>21</v>
      </c>
      <c r="J147" s="115"/>
    </row>
    <row r="148" spans="1:10" ht="60">
      <c r="A148" s="114"/>
      <c r="B148" s="107">
        <v>20</v>
      </c>
      <c r="C148" s="10" t="s">
        <v>801</v>
      </c>
      <c r="D148" s="118" t="s">
        <v>727</v>
      </c>
      <c r="E148" s="140" t="s">
        <v>583</v>
      </c>
      <c r="F148" s="141"/>
      <c r="G148" s="11" t="s">
        <v>802</v>
      </c>
      <c r="H148" s="14">
        <v>0.7</v>
      </c>
      <c r="I148" s="109">
        <f t="shared" si="1"/>
        <v>14</v>
      </c>
      <c r="J148" s="115"/>
    </row>
    <row r="149" spans="1:10" ht="60">
      <c r="A149" s="114"/>
      <c r="B149" s="107">
        <v>30</v>
      </c>
      <c r="C149" s="10" t="s">
        <v>801</v>
      </c>
      <c r="D149" s="118" t="s">
        <v>728</v>
      </c>
      <c r="E149" s="140" t="s">
        <v>273</v>
      </c>
      <c r="F149" s="141"/>
      <c r="G149" s="11" t="s">
        <v>802</v>
      </c>
      <c r="H149" s="14">
        <v>0.77</v>
      </c>
      <c r="I149" s="109">
        <f t="shared" si="1"/>
        <v>23.1</v>
      </c>
      <c r="J149" s="115"/>
    </row>
    <row r="150" spans="1:10" ht="60">
      <c r="A150" s="114"/>
      <c r="B150" s="107">
        <v>20</v>
      </c>
      <c r="C150" s="10" t="s">
        <v>801</v>
      </c>
      <c r="D150" s="118" t="s">
        <v>728</v>
      </c>
      <c r="E150" s="140" t="s">
        <v>583</v>
      </c>
      <c r="F150" s="141"/>
      <c r="G150" s="11" t="s">
        <v>802</v>
      </c>
      <c r="H150" s="14">
        <v>0.77</v>
      </c>
      <c r="I150" s="109">
        <f t="shared" ref="I150:I213" si="2">H150*B150</f>
        <v>15.4</v>
      </c>
      <c r="J150" s="115"/>
    </row>
    <row r="151" spans="1:10" ht="48">
      <c r="A151" s="114"/>
      <c r="B151" s="107">
        <v>6</v>
      </c>
      <c r="C151" s="10" t="s">
        <v>803</v>
      </c>
      <c r="D151" s="118" t="s">
        <v>720</v>
      </c>
      <c r="E151" s="140"/>
      <c r="F151" s="141"/>
      <c r="G151" s="11" t="s">
        <v>804</v>
      </c>
      <c r="H151" s="14">
        <v>1.4</v>
      </c>
      <c r="I151" s="109">
        <f t="shared" si="2"/>
        <v>8.3999999999999986</v>
      </c>
      <c r="J151" s="115"/>
    </row>
    <row r="152" spans="1:10" ht="48">
      <c r="A152" s="114"/>
      <c r="B152" s="107">
        <v>6</v>
      </c>
      <c r="C152" s="10" t="s">
        <v>803</v>
      </c>
      <c r="D152" s="118" t="s">
        <v>722</v>
      </c>
      <c r="E152" s="140"/>
      <c r="F152" s="141"/>
      <c r="G152" s="11" t="s">
        <v>804</v>
      </c>
      <c r="H152" s="14">
        <v>1.66</v>
      </c>
      <c r="I152" s="109">
        <f t="shared" si="2"/>
        <v>9.9599999999999991</v>
      </c>
      <c r="J152" s="115"/>
    </row>
    <row r="153" spans="1:10" ht="36">
      <c r="A153" s="114"/>
      <c r="B153" s="107">
        <v>8</v>
      </c>
      <c r="C153" s="10" t="s">
        <v>805</v>
      </c>
      <c r="D153" s="118" t="s">
        <v>724</v>
      </c>
      <c r="E153" s="140"/>
      <c r="F153" s="141"/>
      <c r="G153" s="11" t="s">
        <v>806</v>
      </c>
      <c r="H153" s="14">
        <v>1.0900000000000001</v>
      </c>
      <c r="I153" s="109">
        <f t="shared" si="2"/>
        <v>8.7200000000000006</v>
      </c>
      <c r="J153" s="115"/>
    </row>
    <row r="154" spans="1:10" ht="36">
      <c r="A154" s="114"/>
      <c r="B154" s="107">
        <v>14</v>
      </c>
      <c r="C154" s="10" t="s">
        <v>805</v>
      </c>
      <c r="D154" s="118" t="s">
        <v>725</v>
      </c>
      <c r="E154" s="140"/>
      <c r="F154" s="141"/>
      <c r="G154" s="11" t="s">
        <v>806</v>
      </c>
      <c r="H154" s="14">
        <v>1.19</v>
      </c>
      <c r="I154" s="109">
        <f t="shared" si="2"/>
        <v>16.66</v>
      </c>
      <c r="J154" s="115"/>
    </row>
    <row r="155" spans="1:10" ht="36">
      <c r="A155" s="114"/>
      <c r="B155" s="107">
        <v>6</v>
      </c>
      <c r="C155" s="10" t="s">
        <v>805</v>
      </c>
      <c r="D155" s="118" t="s">
        <v>735</v>
      </c>
      <c r="E155" s="140"/>
      <c r="F155" s="141"/>
      <c r="G155" s="11" t="s">
        <v>806</v>
      </c>
      <c r="H155" s="14">
        <v>1.39</v>
      </c>
      <c r="I155" s="109">
        <f t="shared" si="2"/>
        <v>8.34</v>
      </c>
      <c r="J155" s="115"/>
    </row>
    <row r="156" spans="1:10" ht="36">
      <c r="A156" s="114"/>
      <c r="B156" s="107">
        <v>6</v>
      </c>
      <c r="C156" s="10" t="s">
        <v>805</v>
      </c>
      <c r="D156" s="118" t="s">
        <v>726</v>
      </c>
      <c r="E156" s="140"/>
      <c r="F156" s="141"/>
      <c r="G156" s="11" t="s">
        <v>806</v>
      </c>
      <c r="H156" s="14">
        <v>1.49</v>
      </c>
      <c r="I156" s="109">
        <f t="shared" si="2"/>
        <v>8.94</v>
      </c>
      <c r="J156" s="115"/>
    </row>
    <row r="157" spans="1:10" ht="36">
      <c r="A157" s="114"/>
      <c r="B157" s="107">
        <v>6</v>
      </c>
      <c r="C157" s="10" t="s">
        <v>805</v>
      </c>
      <c r="D157" s="118" t="s">
        <v>727</v>
      </c>
      <c r="E157" s="140"/>
      <c r="F157" s="141"/>
      <c r="G157" s="11" t="s">
        <v>806</v>
      </c>
      <c r="H157" s="14">
        <v>1.64</v>
      </c>
      <c r="I157" s="109">
        <f t="shared" si="2"/>
        <v>9.84</v>
      </c>
      <c r="J157" s="115"/>
    </row>
    <row r="158" spans="1:10" ht="60">
      <c r="A158" s="114"/>
      <c r="B158" s="107">
        <v>30</v>
      </c>
      <c r="C158" s="10" t="s">
        <v>807</v>
      </c>
      <c r="D158" s="118" t="s">
        <v>727</v>
      </c>
      <c r="E158" s="140"/>
      <c r="F158" s="141"/>
      <c r="G158" s="11" t="s">
        <v>808</v>
      </c>
      <c r="H158" s="14">
        <v>1.79</v>
      </c>
      <c r="I158" s="109">
        <f t="shared" si="2"/>
        <v>53.7</v>
      </c>
      <c r="J158" s="115"/>
    </row>
    <row r="159" spans="1:10" ht="60">
      <c r="A159" s="114"/>
      <c r="B159" s="107">
        <v>30</v>
      </c>
      <c r="C159" s="10" t="s">
        <v>807</v>
      </c>
      <c r="D159" s="118" t="s">
        <v>728</v>
      </c>
      <c r="E159" s="140"/>
      <c r="F159" s="141"/>
      <c r="G159" s="11" t="s">
        <v>808</v>
      </c>
      <c r="H159" s="14">
        <v>2.04</v>
      </c>
      <c r="I159" s="109">
        <f t="shared" si="2"/>
        <v>61.2</v>
      </c>
      <c r="J159" s="115"/>
    </row>
    <row r="160" spans="1:10" ht="72">
      <c r="A160" s="114"/>
      <c r="B160" s="107">
        <v>30</v>
      </c>
      <c r="C160" s="10" t="s">
        <v>809</v>
      </c>
      <c r="D160" s="118" t="s">
        <v>727</v>
      </c>
      <c r="E160" s="140"/>
      <c r="F160" s="141"/>
      <c r="G160" s="11" t="s">
        <v>810</v>
      </c>
      <c r="H160" s="14">
        <v>2.19</v>
      </c>
      <c r="I160" s="109">
        <f t="shared" si="2"/>
        <v>65.7</v>
      </c>
      <c r="J160" s="115"/>
    </row>
    <row r="161" spans="1:10" ht="72">
      <c r="A161" s="114"/>
      <c r="B161" s="107">
        <v>30</v>
      </c>
      <c r="C161" s="10" t="s">
        <v>809</v>
      </c>
      <c r="D161" s="118" t="s">
        <v>728</v>
      </c>
      <c r="E161" s="140"/>
      <c r="F161" s="141"/>
      <c r="G161" s="11" t="s">
        <v>810</v>
      </c>
      <c r="H161" s="14">
        <v>2.44</v>
      </c>
      <c r="I161" s="109">
        <f t="shared" si="2"/>
        <v>73.2</v>
      </c>
      <c r="J161" s="115"/>
    </row>
    <row r="162" spans="1:10" ht="60">
      <c r="A162" s="114"/>
      <c r="B162" s="107">
        <v>12</v>
      </c>
      <c r="C162" s="10" t="s">
        <v>811</v>
      </c>
      <c r="D162" s="118" t="s">
        <v>727</v>
      </c>
      <c r="E162" s="140"/>
      <c r="F162" s="141"/>
      <c r="G162" s="11" t="s">
        <v>812</v>
      </c>
      <c r="H162" s="14">
        <v>4.84</v>
      </c>
      <c r="I162" s="109">
        <f t="shared" si="2"/>
        <v>58.08</v>
      </c>
      <c r="J162" s="115"/>
    </row>
    <row r="163" spans="1:10" ht="60">
      <c r="A163" s="114"/>
      <c r="B163" s="107">
        <v>10</v>
      </c>
      <c r="C163" s="10" t="s">
        <v>811</v>
      </c>
      <c r="D163" s="118" t="s">
        <v>728</v>
      </c>
      <c r="E163" s="140"/>
      <c r="F163" s="141"/>
      <c r="G163" s="11" t="s">
        <v>812</v>
      </c>
      <c r="H163" s="14">
        <v>5.59</v>
      </c>
      <c r="I163" s="109">
        <f t="shared" si="2"/>
        <v>55.9</v>
      </c>
      <c r="J163" s="115"/>
    </row>
    <row r="164" spans="1:10" ht="60">
      <c r="A164" s="114"/>
      <c r="B164" s="107">
        <v>10</v>
      </c>
      <c r="C164" s="10" t="s">
        <v>813</v>
      </c>
      <c r="D164" s="118" t="s">
        <v>724</v>
      </c>
      <c r="E164" s="140"/>
      <c r="F164" s="141"/>
      <c r="G164" s="11" t="s">
        <v>814</v>
      </c>
      <c r="H164" s="14">
        <v>0.89</v>
      </c>
      <c r="I164" s="109">
        <f t="shared" si="2"/>
        <v>8.9</v>
      </c>
      <c r="J164" s="115"/>
    </row>
    <row r="165" spans="1:10" ht="60">
      <c r="A165" s="114"/>
      <c r="B165" s="107">
        <v>10</v>
      </c>
      <c r="C165" s="10" t="s">
        <v>813</v>
      </c>
      <c r="D165" s="118" t="s">
        <v>725</v>
      </c>
      <c r="E165" s="140"/>
      <c r="F165" s="141"/>
      <c r="G165" s="11" t="s">
        <v>814</v>
      </c>
      <c r="H165" s="14">
        <v>0.99</v>
      </c>
      <c r="I165" s="109">
        <f t="shared" si="2"/>
        <v>9.9</v>
      </c>
      <c r="J165" s="115"/>
    </row>
    <row r="166" spans="1:10" ht="60">
      <c r="A166" s="114"/>
      <c r="B166" s="107">
        <v>4</v>
      </c>
      <c r="C166" s="10" t="s">
        <v>813</v>
      </c>
      <c r="D166" s="118" t="s">
        <v>716</v>
      </c>
      <c r="E166" s="140"/>
      <c r="F166" s="141"/>
      <c r="G166" s="11" t="s">
        <v>814</v>
      </c>
      <c r="H166" s="14">
        <v>1.19</v>
      </c>
      <c r="I166" s="109">
        <f t="shared" si="2"/>
        <v>4.76</v>
      </c>
      <c r="J166" s="115"/>
    </row>
    <row r="167" spans="1:10" ht="60">
      <c r="A167" s="114"/>
      <c r="B167" s="107">
        <v>4</v>
      </c>
      <c r="C167" s="10" t="s">
        <v>813</v>
      </c>
      <c r="D167" s="118" t="s">
        <v>735</v>
      </c>
      <c r="E167" s="140"/>
      <c r="F167" s="141"/>
      <c r="G167" s="11" t="s">
        <v>814</v>
      </c>
      <c r="H167" s="14">
        <v>1.39</v>
      </c>
      <c r="I167" s="109">
        <f t="shared" si="2"/>
        <v>5.56</v>
      </c>
      <c r="J167" s="115"/>
    </row>
    <row r="168" spans="1:10" ht="60">
      <c r="A168" s="114"/>
      <c r="B168" s="107">
        <v>14</v>
      </c>
      <c r="C168" s="10" t="s">
        <v>813</v>
      </c>
      <c r="D168" s="118" t="s">
        <v>726</v>
      </c>
      <c r="E168" s="140"/>
      <c r="F168" s="141"/>
      <c r="G168" s="11" t="s">
        <v>814</v>
      </c>
      <c r="H168" s="14">
        <v>1.69</v>
      </c>
      <c r="I168" s="109">
        <f t="shared" si="2"/>
        <v>23.66</v>
      </c>
      <c r="J168" s="115"/>
    </row>
    <row r="169" spans="1:10" ht="60">
      <c r="A169" s="114"/>
      <c r="B169" s="107">
        <v>14</v>
      </c>
      <c r="C169" s="10" t="s">
        <v>813</v>
      </c>
      <c r="D169" s="118" t="s">
        <v>727</v>
      </c>
      <c r="E169" s="140"/>
      <c r="F169" s="141"/>
      <c r="G169" s="11" t="s">
        <v>814</v>
      </c>
      <c r="H169" s="14">
        <v>1.99</v>
      </c>
      <c r="I169" s="109">
        <f t="shared" si="2"/>
        <v>27.86</v>
      </c>
      <c r="J169" s="115"/>
    </row>
    <row r="170" spans="1:10" ht="60">
      <c r="A170" s="114"/>
      <c r="B170" s="107">
        <v>14</v>
      </c>
      <c r="C170" s="10" t="s">
        <v>813</v>
      </c>
      <c r="D170" s="118" t="s">
        <v>728</v>
      </c>
      <c r="E170" s="140"/>
      <c r="F170" s="141"/>
      <c r="G170" s="11" t="s">
        <v>814</v>
      </c>
      <c r="H170" s="14">
        <v>2.2400000000000002</v>
      </c>
      <c r="I170" s="109">
        <f t="shared" si="2"/>
        <v>31.360000000000003</v>
      </c>
      <c r="J170" s="115"/>
    </row>
    <row r="171" spans="1:10" ht="72">
      <c r="A171" s="114"/>
      <c r="B171" s="107">
        <v>4</v>
      </c>
      <c r="C171" s="10" t="s">
        <v>815</v>
      </c>
      <c r="D171" s="118" t="s">
        <v>722</v>
      </c>
      <c r="E171" s="140"/>
      <c r="F171" s="141"/>
      <c r="G171" s="11" t="s">
        <v>816</v>
      </c>
      <c r="H171" s="14">
        <v>0.81</v>
      </c>
      <c r="I171" s="109">
        <f t="shared" si="2"/>
        <v>3.24</v>
      </c>
      <c r="J171" s="115"/>
    </row>
    <row r="172" spans="1:10" ht="72">
      <c r="A172" s="114"/>
      <c r="B172" s="107">
        <v>10</v>
      </c>
      <c r="C172" s="10" t="s">
        <v>815</v>
      </c>
      <c r="D172" s="118" t="s">
        <v>724</v>
      </c>
      <c r="E172" s="140"/>
      <c r="F172" s="141"/>
      <c r="G172" s="11" t="s">
        <v>816</v>
      </c>
      <c r="H172" s="14">
        <v>1.1399999999999999</v>
      </c>
      <c r="I172" s="109">
        <f t="shared" si="2"/>
        <v>11.399999999999999</v>
      </c>
      <c r="J172" s="115"/>
    </row>
    <row r="173" spans="1:10" ht="72">
      <c r="A173" s="114"/>
      <c r="B173" s="107">
        <v>10</v>
      </c>
      <c r="C173" s="10" t="s">
        <v>815</v>
      </c>
      <c r="D173" s="118" t="s">
        <v>727</v>
      </c>
      <c r="E173" s="140"/>
      <c r="F173" s="141"/>
      <c r="G173" s="11" t="s">
        <v>816</v>
      </c>
      <c r="H173" s="14">
        <v>2.39</v>
      </c>
      <c r="I173" s="109">
        <f t="shared" si="2"/>
        <v>23.900000000000002</v>
      </c>
      <c r="J173" s="115"/>
    </row>
    <row r="174" spans="1:10" ht="72">
      <c r="A174" s="114"/>
      <c r="B174" s="107">
        <v>10</v>
      </c>
      <c r="C174" s="10" t="s">
        <v>815</v>
      </c>
      <c r="D174" s="118" t="s">
        <v>728</v>
      </c>
      <c r="E174" s="140"/>
      <c r="F174" s="141"/>
      <c r="G174" s="11" t="s">
        <v>816</v>
      </c>
      <c r="H174" s="14">
        <v>2.64</v>
      </c>
      <c r="I174" s="109">
        <f t="shared" si="2"/>
        <v>26.400000000000002</v>
      </c>
      <c r="J174" s="115"/>
    </row>
    <row r="175" spans="1:10" ht="60">
      <c r="A175" s="114"/>
      <c r="B175" s="107">
        <v>8</v>
      </c>
      <c r="C175" s="10" t="s">
        <v>817</v>
      </c>
      <c r="D175" s="118" t="s">
        <v>722</v>
      </c>
      <c r="E175" s="140"/>
      <c r="F175" s="141"/>
      <c r="G175" s="11" t="s">
        <v>818</v>
      </c>
      <c r="H175" s="14">
        <v>1.39</v>
      </c>
      <c r="I175" s="109">
        <f t="shared" si="2"/>
        <v>11.12</v>
      </c>
      <c r="J175" s="115"/>
    </row>
    <row r="176" spans="1:10" ht="60">
      <c r="A176" s="114"/>
      <c r="B176" s="107">
        <v>8</v>
      </c>
      <c r="C176" s="10" t="s">
        <v>817</v>
      </c>
      <c r="D176" s="118" t="s">
        <v>735</v>
      </c>
      <c r="E176" s="140"/>
      <c r="F176" s="141"/>
      <c r="G176" s="11" t="s">
        <v>818</v>
      </c>
      <c r="H176" s="14">
        <v>3.34</v>
      </c>
      <c r="I176" s="109">
        <f t="shared" si="2"/>
        <v>26.72</v>
      </c>
      <c r="J176" s="115"/>
    </row>
    <row r="177" spans="1:10" ht="60">
      <c r="A177" s="114"/>
      <c r="B177" s="107">
        <v>8</v>
      </c>
      <c r="C177" s="10" t="s">
        <v>817</v>
      </c>
      <c r="D177" s="118" t="s">
        <v>728</v>
      </c>
      <c r="E177" s="140"/>
      <c r="F177" s="141"/>
      <c r="G177" s="11" t="s">
        <v>818</v>
      </c>
      <c r="H177" s="14">
        <v>5.59</v>
      </c>
      <c r="I177" s="109">
        <f t="shared" si="2"/>
        <v>44.72</v>
      </c>
      <c r="J177" s="115"/>
    </row>
    <row r="178" spans="1:10" ht="60">
      <c r="A178" s="114"/>
      <c r="B178" s="107">
        <v>8</v>
      </c>
      <c r="C178" s="10" t="s">
        <v>819</v>
      </c>
      <c r="D178" s="118" t="s">
        <v>720</v>
      </c>
      <c r="E178" s="140"/>
      <c r="F178" s="141"/>
      <c r="G178" s="11" t="s">
        <v>820</v>
      </c>
      <c r="H178" s="14">
        <v>1.1399999999999999</v>
      </c>
      <c r="I178" s="109">
        <f t="shared" si="2"/>
        <v>9.1199999999999992</v>
      </c>
      <c r="J178" s="115"/>
    </row>
    <row r="179" spans="1:10" ht="60">
      <c r="A179" s="114"/>
      <c r="B179" s="107">
        <v>8</v>
      </c>
      <c r="C179" s="10" t="s">
        <v>819</v>
      </c>
      <c r="D179" s="118" t="s">
        <v>724</v>
      </c>
      <c r="E179" s="140"/>
      <c r="F179" s="141"/>
      <c r="G179" s="11" t="s">
        <v>820</v>
      </c>
      <c r="H179" s="14">
        <v>1.94</v>
      </c>
      <c r="I179" s="109">
        <f t="shared" si="2"/>
        <v>15.52</v>
      </c>
      <c r="J179" s="115"/>
    </row>
    <row r="180" spans="1:10" ht="60">
      <c r="A180" s="114"/>
      <c r="B180" s="107">
        <v>10</v>
      </c>
      <c r="C180" s="10" t="s">
        <v>819</v>
      </c>
      <c r="D180" s="118" t="s">
        <v>725</v>
      </c>
      <c r="E180" s="140"/>
      <c r="F180" s="141"/>
      <c r="G180" s="11" t="s">
        <v>820</v>
      </c>
      <c r="H180" s="14">
        <v>2.2400000000000002</v>
      </c>
      <c r="I180" s="109">
        <f t="shared" si="2"/>
        <v>22.400000000000002</v>
      </c>
      <c r="J180" s="115"/>
    </row>
    <row r="181" spans="1:10" ht="60">
      <c r="A181" s="114"/>
      <c r="B181" s="107">
        <v>8</v>
      </c>
      <c r="C181" s="10" t="s">
        <v>819</v>
      </c>
      <c r="D181" s="118" t="s">
        <v>716</v>
      </c>
      <c r="E181" s="140"/>
      <c r="F181" s="141"/>
      <c r="G181" s="11" t="s">
        <v>820</v>
      </c>
      <c r="H181" s="14">
        <v>2.59</v>
      </c>
      <c r="I181" s="109">
        <f t="shared" si="2"/>
        <v>20.72</v>
      </c>
      <c r="J181" s="115"/>
    </row>
    <row r="182" spans="1:10" ht="60">
      <c r="A182" s="114"/>
      <c r="B182" s="107">
        <v>8</v>
      </c>
      <c r="C182" s="10" t="s">
        <v>819</v>
      </c>
      <c r="D182" s="118" t="s">
        <v>726</v>
      </c>
      <c r="E182" s="140"/>
      <c r="F182" s="141"/>
      <c r="G182" s="11" t="s">
        <v>820</v>
      </c>
      <c r="H182" s="14">
        <v>3.39</v>
      </c>
      <c r="I182" s="109">
        <f t="shared" si="2"/>
        <v>27.12</v>
      </c>
      <c r="J182" s="115"/>
    </row>
    <row r="183" spans="1:10" ht="72">
      <c r="A183" s="114"/>
      <c r="B183" s="107">
        <v>20</v>
      </c>
      <c r="C183" s="10" t="s">
        <v>821</v>
      </c>
      <c r="D183" s="118" t="s">
        <v>724</v>
      </c>
      <c r="E183" s="140"/>
      <c r="F183" s="141"/>
      <c r="G183" s="11" t="s">
        <v>822</v>
      </c>
      <c r="H183" s="14">
        <v>1.29</v>
      </c>
      <c r="I183" s="109">
        <f t="shared" si="2"/>
        <v>25.8</v>
      </c>
      <c r="J183" s="115"/>
    </row>
    <row r="184" spans="1:10" ht="72">
      <c r="A184" s="114"/>
      <c r="B184" s="107">
        <v>10</v>
      </c>
      <c r="C184" s="10" t="s">
        <v>821</v>
      </c>
      <c r="D184" s="118" t="s">
        <v>726</v>
      </c>
      <c r="E184" s="140"/>
      <c r="F184" s="141"/>
      <c r="G184" s="11" t="s">
        <v>822</v>
      </c>
      <c r="H184" s="14">
        <v>2.84</v>
      </c>
      <c r="I184" s="109">
        <f t="shared" si="2"/>
        <v>28.4</v>
      </c>
      <c r="J184" s="115"/>
    </row>
    <row r="185" spans="1:10" ht="72">
      <c r="A185" s="114"/>
      <c r="B185" s="107">
        <v>18</v>
      </c>
      <c r="C185" s="10" t="s">
        <v>821</v>
      </c>
      <c r="D185" s="118" t="s">
        <v>727</v>
      </c>
      <c r="E185" s="140"/>
      <c r="F185" s="141"/>
      <c r="G185" s="11" t="s">
        <v>822</v>
      </c>
      <c r="H185" s="14">
        <v>3.29</v>
      </c>
      <c r="I185" s="109">
        <f t="shared" si="2"/>
        <v>59.22</v>
      </c>
      <c r="J185" s="115"/>
    </row>
    <row r="186" spans="1:10" ht="72">
      <c r="A186" s="114"/>
      <c r="B186" s="107">
        <v>4</v>
      </c>
      <c r="C186" s="10" t="s">
        <v>821</v>
      </c>
      <c r="D186" s="118" t="s">
        <v>728</v>
      </c>
      <c r="E186" s="140"/>
      <c r="F186" s="141"/>
      <c r="G186" s="11" t="s">
        <v>822</v>
      </c>
      <c r="H186" s="14">
        <v>3.74</v>
      </c>
      <c r="I186" s="109">
        <f t="shared" si="2"/>
        <v>14.96</v>
      </c>
      <c r="J186" s="115"/>
    </row>
    <row r="187" spans="1:10" ht="132">
      <c r="A187" s="114"/>
      <c r="B187" s="107">
        <v>6</v>
      </c>
      <c r="C187" s="10" t="s">
        <v>823</v>
      </c>
      <c r="D187" s="118" t="s">
        <v>725</v>
      </c>
      <c r="E187" s="140"/>
      <c r="F187" s="141"/>
      <c r="G187" s="11" t="s">
        <v>824</v>
      </c>
      <c r="H187" s="14">
        <v>1.89</v>
      </c>
      <c r="I187" s="109">
        <f t="shared" si="2"/>
        <v>11.34</v>
      </c>
      <c r="J187" s="115"/>
    </row>
    <row r="188" spans="1:10" ht="132">
      <c r="A188" s="114"/>
      <c r="B188" s="107">
        <v>8</v>
      </c>
      <c r="C188" s="10" t="s">
        <v>823</v>
      </c>
      <c r="D188" s="118" t="s">
        <v>726</v>
      </c>
      <c r="E188" s="140"/>
      <c r="F188" s="141"/>
      <c r="G188" s="11" t="s">
        <v>824</v>
      </c>
      <c r="H188" s="14">
        <v>2.19</v>
      </c>
      <c r="I188" s="109">
        <f t="shared" si="2"/>
        <v>17.52</v>
      </c>
      <c r="J188" s="115"/>
    </row>
    <row r="189" spans="1:10" ht="132">
      <c r="A189" s="114"/>
      <c r="B189" s="107">
        <v>8</v>
      </c>
      <c r="C189" s="10" t="s">
        <v>823</v>
      </c>
      <c r="D189" s="118" t="s">
        <v>718</v>
      </c>
      <c r="E189" s="140"/>
      <c r="F189" s="141"/>
      <c r="G189" s="11" t="s">
        <v>824</v>
      </c>
      <c r="H189" s="14">
        <v>2.69</v>
      </c>
      <c r="I189" s="109">
        <f t="shared" si="2"/>
        <v>21.52</v>
      </c>
      <c r="J189" s="115"/>
    </row>
    <row r="190" spans="1:10" ht="144">
      <c r="A190" s="114"/>
      <c r="B190" s="107">
        <v>6</v>
      </c>
      <c r="C190" s="10" t="s">
        <v>825</v>
      </c>
      <c r="D190" s="118" t="s">
        <v>718</v>
      </c>
      <c r="E190" s="140"/>
      <c r="F190" s="141"/>
      <c r="G190" s="11" t="s">
        <v>826</v>
      </c>
      <c r="H190" s="14">
        <v>2.99</v>
      </c>
      <c r="I190" s="109">
        <f t="shared" si="2"/>
        <v>17.940000000000001</v>
      </c>
      <c r="J190" s="115"/>
    </row>
    <row r="191" spans="1:10" ht="144">
      <c r="A191" s="114"/>
      <c r="B191" s="107">
        <v>4</v>
      </c>
      <c r="C191" s="10" t="s">
        <v>825</v>
      </c>
      <c r="D191" s="118" t="s">
        <v>773</v>
      </c>
      <c r="E191" s="140"/>
      <c r="F191" s="141"/>
      <c r="G191" s="11" t="s">
        <v>826</v>
      </c>
      <c r="H191" s="14">
        <v>3.59</v>
      </c>
      <c r="I191" s="109">
        <f t="shared" si="2"/>
        <v>14.36</v>
      </c>
      <c r="J191" s="115"/>
    </row>
    <row r="192" spans="1:10" ht="144">
      <c r="A192" s="114"/>
      <c r="B192" s="107">
        <v>10</v>
      </c>
      <c r="C192" s="10" t="s">
        <v>825</v>
      </c>
      <c r="D192" s="118" t="s">
        <v>765</v>
      </c>
      <c r="E192" s="140"/>
      <c r="F192" s="141"/>
      <c r="G192" s="11" t="s">
        <v>826</v>
      </c>
      <c r="H192" s="14">
        <v>3.89</v>
      </c>
      <c r="I192" s="109">
        <f t="shared" si="2"/>
        <v>38.9</v>
      </c>
      <c r="J192" s="115"/>
    </row>
    <row r="193" spans="1:10" ht="144">
      <c r="A193" s="114"/>
      <c r="B193" s="107">
        <v>10</v>
      </c>
      <c r="C193" s="10" t="s">
        <v>825</v>
      </c>
      <c r="D193" s="118" t="s">
        <v>778</v>
      </c>
      <c r="E193" s="140"/>
      <c r="F193" s="141"/>
      <c r="G193" s="11" t="s">
        <v>826</v>
      </c>
      <c r="H193" s="14">
        <v>4.3899999999999997</v>
      </c>
      <c r="I193" s="109">
        <f t="shared" si="2"/>
        <v>43.9</v>
      </c>
      <c r="J193" s="115"/>
    </row>
    <row r="194" spans="1:10" ht="144">
      <c r="A194" s="114"/>
      <c r="B194" s="107">
        <v>4</v>
      </c>
      <c r="C194" s="10" t="s">
        <v>825</v>
      </c>
      <c r="D194" s="118" t="s">
        <v>779</v>
      </c>
      <c r="E194" s="140"/>
      <c r="F194" s="141"/>
      <c r="G194" s="11" t="s">
        <v>826</v>
      </c>
      <c r="H194" s="14">
        <v>4.6399999999999997</v>
      </c>
      <c r="I194" s="109">
        <f t="shared" si="2"/>
        <v>18.559999999999999</v>
      </c>
      <c r="J194" s="115"/>
    </row>
    <row r="195" spans="1:10" ht="144">
      <c r="A195" s="114"/>
      <c r="B195" s="107">
        <v>6</v>
      </c>
      <c r="C195" s="10" t="s">
        <v>825</v>
      </c>
      <c r="D195" s="118" t="s">
        <v>780</v>
      </c>
      <c r="E195" s="140"/>
      <c r="F195" s="141"/>
      <c r="G195" s="11" t="s">
        <v>826</v>
      </c>
      <c r="H195" s="14">
        <v>4.8899999999999997</v>
      </c>
      <c r="I195" s="109">
        <f t="shared" si="2"/>
        <v>29.339999999999996</v>
      </c>
      <c r="J195" s="115"/>
    </row>
    <row r="196" spans="1:10" ht="144">
      <c r="A196" s="114"/>
      <c r="B196" s="107">
        <v>6</v>
      </c>
      <c r="C196" s="10" t="s">
        <v>825</v>
      </c>
      <c r="D196" s="118" t="s">
        <v>827</v>
      </c>
      <c r="E196" s="140"/>
      <c r="F196" s="141"/>
      <c r="G196" s="11" t="s">
        <v>826</v>
      </c>
      <c r="H196" s="14">
        <v>5.19</v>
      </c>
      <c r="I196" s="109">
        <f t="shared" si="2"/>
        <v>31.14</v>
      </c>
      <c r="J196" s="115"/>
    </row>
    <row r="197" spans="1:10" ht="144">
      <c r="A197" s="114"/>
      <c r="B197" s="107">
        <v>6</v>
      </c>
      <c r="C197" s="10" t="s">
        <v>825</v>
      </c>
      <c r="D197" s="118" t="s">
        <v>775</v>
      </c>
      <c r="E197" s="140"/>
      <c r="F197" s="141"/>
      <c r="G197" s="11" t="s">
        <v>826</v>
      </c>
      <c r="H197" s="14">
        <v>5.49</v>
      </c>
      <c r="I197" s="109">
        <f t="shared" si="2"/>
        <v>32.94</v>
      </c>
      <c r="J197" s="115"/>
    </row>
    <row r="198" spans="1:10" ht="120">
      <c r="A198" s="114"/>
      <c r="B198" s="107">
        <v>10</v>
      </c>
      <c r="C198" s="10" t="s">
        <v>828</v>
      </c>
      <c r="D198" s="118" t="s">
        <v>765</v>
      </c>
      <c r="E198" s="140"/>
      <c r="F198" s="141"/>
      <c r="G198" s="11" t="s">
        <v>829</v>
      </c>
      <c r="H198" s="14">
        <v>3.39</v>
      </c>
      <c r="I198" s="109">
        <f t="shared" si="2"/>
        <v>33.9</v>
      </c>
      <c r="J198" s="115"/>
    </row>
    <row r="199" spans="1:10" ht="120">
      <c r="A199" s="114"/>
      <c r="B199" s="107">
        <v>6</v>
      </c>
      <c r="C199" s="10" t="s">
        <v>828</v>
      </c>
      <c r="D199" s="118" t="s">
        <v>796</v>
      </c>
      <c r="E199" s="140"/>
      <c r="F199" s="141"/>
      <c r="G199" s="11" t="s">
        <v>829</v>
      </c>
      <c r="H199" s="14">
        <v>3.64</v>
      </c>
      <c r="I199" s="109">
        <f t="shared" si="2"/>
        <v>21.84</v>
      </c>
      <c r="J199" s="115"/>
    </row>
    <row r="200" spans="1:10" ht="120">
      <c r="A200" s="114"/>
      <c r="B200" s="107">
        <v>10</v>
      </c>
      <c r="C200" s="10" t="s">
        <v>828</v>
      </c>
      <c r="D200" s="118" t="s">
        <v>778</v>
      </c>
      <c r="E200" s="140"/>
      <c r="F200" s="141"/>
      <c r="G200" s="11" t="s">
        <v>829</v>
      </c>
      <c r="H200" s="14">
        <v>3.89</v>
      </c>
      <c r="I200" s="109">
        <f t="shared" si="2"/>
        <v>38.9</v>
      </c>
      <c r="J200" s="115"/>
    </row>
    <row r="201" spans="1:10" ht="120">
      <c r="A201" s="114"/>
      <c r="B201" s="107">
        <v>8</v>
      </c>
      <c r="C201" s="10" t="s">
        <v>828</v>
      </c>
      <c r="D201" s="118" t="s">
        <v>780</v>
      </c>
      <c r="E201" s="140"/>
      <c r="F201" s="141"/>
      <c r="G201" s="11" t="s">
        <v>829</v>
      </c>
      <c r="H201" s="14">
        <v>4.3899999999999997</v>
      </c>
      <c r="I201" s="109">
        <f t="shared" si="2"/>
        <v>35.119999999999997</v>
      </c>
      <c r="J201" s="115"/>
    </row>
    <row r="202" spans="1:10" ht="120">
      <c r="A202" s="114"/>
      <c r="B202" s="107">
        <v>8</v>
      </c>
      <c r="C202" s="10" t="s">
        <v>828</v>
      </c>
      <c r="D202" s="118" t="s">
        <v>827</v>
      </c>
      <c r="E202" s="140"/>
      <c r="F202" s="141"/>
      <c r="G202" s="11" t="s">
        <v>829</v>
      </c>
      <c r="H202" s="14">
        <v>4.6900000000000004</v>
      </c>
      <c r="I202" s="109">
        <f t="shared" si="2"/>
        <v>37.520000000000003</v>
      </c>
      <c r="J202" s="115"/>
    </row>
    <row r="203" spans="1:10" ht="120">
      <c r="A203" s="114"/>
      <c r="B203" s="107">
        <v>6</v>
      </c>
      <c r="C203" s="10" t="s">
        <v>828</v>
      </c>
      <c r="D203" s="118" t="s">
        <v>775</v>
      </c>
      <c r="E203" s="140"/>
      <c r="F203" s="141"/>
      <c r="G203" s="11" t="s">
        <v>829</v>
      </c>
      <c r="H203" s="14">
        <v>4.99</v>
      </c>
      <c r="I203" s="109">
        <f t="shared" si="2"/>
        <v>29.94</v>
      </c>
      <c r="J203" s="115"/>
    </row>
    <row r="204" spans="1:10" ht="96">
      <c r="A204" s="114"/>
      <c r="B204" s="107">
        <v>8</v>
      </c>
      <c r="C204" s="10" t="s">
        <v>830</v>
      </c>
      <c r="D204" s="118" t="s">
        <v>729</v>
      </c>
      <c r="E204" s="140"/>
      <c r="F204" s="141"/>
      <c r="G204" s="11" t="s">
        <v>831</v>
      </c>
      <c r="H204" s="14">
        <v>2.79</v>
      </c>
      <c r="I204" s="109">
        <f t="shared" si="2"/>
        <v>22.32</v>
      </c>
      <c r="J204" s="115"/>
    </row>
    <row r="205" spans="1:10" ht="96">
      <c r="A205" s="114"/>
      <c r="B205" s="107">
        <v>10</v>
      </c>
      <c r="C205" s="10" t="s">
        <v>830</v>
      </c>
      <c r="D205" s="118" t="s">
        <v>718</v>
      </c>
      <c r="E205" s="140"/>
      <c r="F205" s="141"/>
      <c r="G205" s="11" t="s">
        <v>831</v>
      </c>
      <c r="H205" s="14">
        <v>2.99</v>
      </c>
      <c r="I205" s="109">
        <f t="shared" si="2"/>
        <v>29.900000000000002</v>
      </c>
      <c r="J205" s="115"/>
    </row>
    <row r="206" spans="1:10" ht="60">
      <c r="A206" s="114"/>
      <c r="B206" s="107">
        <v>6</v>
      </c>
      <c r="C206" s="10" t="s">
        <v>832</v>
      </c>
      <c r="D206" s="118" t="s">
        <v>768</v>
      </c>
      <c r="E206" s="140"/>
      <c r="F206" s="141"/>
      <c r="G206" s="11" t="s">
        <v>833</v>
      </c>
      <c r="H206" s="14">
        <v>0.79</v>
      </c>
      <c r="I206" s="109">
        <f t="shared" si="2"/>
        <v>4.74</v>
      </c>
      <c r="J206" s="115"/>
    </row>
    <row r="207" spans="1:10" ht="60">
      <c r="A207" s="114"/>
      <c r="B207" s="107">
        <v>6</v>
      </c>
      <c r="C207" s="10" t="s">
        <v>832</v>
      </c>
      <c r="D207" s="118" t="s">
        <v>720</v>
      </c>
      <c r="E207" s="140"/>
      <c r="F207" s="141"/>
      <c r="G207" s="11" t="s">
        <v>833</v>
      </c>
      <c r="H207" s="14">
        <v>0.89</v>
      </c>
      <c r="I207" s="109">
        <f t="shared" si="2"/>
        <v>5.34</v>
      </c>
      <c r="J207" s="115"/>
    </row>
    <row r="208" spans="1:10" ht="60">
      <c r="A208" s="114"/>
      <c r="B208" s="107">
        <v>10</v>
      </c>
      <c r="C208" s="10" t="s">
        <v>832</v>
      </c>
      <c r="D208" s="118" t="s">
        <v>724</v>
      </c>
      <c r="E208" s="140"/>
      <c r="F208" s="141"/>
      <c r="G208" s="11" t="s">
        <v>833</v>
      </c>
      <c r="H208" s="14">
        <v>0.99</v>
      </c>
      <c r="I208" s="109">
        <f t="shared" si="2"/>
        <v>9.9</v>
      </c>
      <c r="J208" s="115"/>
    </row>
    <row r="209" spans="1:10" ht="60">
      <c r="A209" s="114"/>
      <c r="B209" s="107">
        <v>10</v>
      </c>
      <c r="C209" s="10" t="s">
        <v>832</v>
      </c>
      <c r="D209" s="118" t="s">
        <v>725</v>
      </c>
      <c r="E209" s="140"/>
      <c r="F209" s="141"/>
      <c r="G209" s="11" t="s">
        <v>833</v>
      </c>
      <c r="H209" s="14">
        <v>1.04</v>
      </c>
      <c r="I209" s="109">
        <f t="shared" si="2"/>
        <v>10.4</v>
      </c>
      <c r="J209" s="115"/>
    </row>
    <row r="210" spans="1:10" ht="60">
      <c r="A210" s="114"/>
      <c r="B210" s="107">
        <v>10</v>
      </c>
      <c r="C210" s="10" t="s">
        <v>832</v>
      </c>
      <c r="D210" s="118" t="s">
        <v>716</v>
      </c>
      <c r="E210" s="140"/>
      <c r="F210" s="141"/>
      <c r="G210" s="11" t="s">
        <v>833</v>
      </c>
      <c r="H210" s="14">
        <v>1.0900000000000001</v>
      </c>
      <c r="I210" s="109">
        <f t="shared" si="2"/>
        <v>10.9</v>
      </c>
      <c r="J210" s="115"/>
    </row>
    <row r="211" spans="1:10" ht="60">
      <c r="A211" s="114"/>
      <c r="B211" s="107">
        <v>10</v>
      </c>
      <c r="C211" s="10" t="s">
        <v>832</v>
      </c>
      <c r="D211" s="118" t="s">
        <v>735</v>
      </c>
      <c r="E211" s="140"/>
      <c r="F211" s="141"/>
      <c r="G211" s="11" t="s">
        <v>833</v>
      </c>
      <c r="H211" s="14">
        <v>1.19</v>
      </c>
      <c r="I211" s="109">
        <f t="shared" si="2"/>
        <v>11.899999999999999</v>
      </c>
      <c r="J211" s="115"/>
    </row>
    <row r="212" spans="1:10" ht="60">
      <c r="A212" s="114"/>
      <c r="B212" s="107">
        <v>10</v>
      </c>
      <c r="C212" s="10" t="s">
        <v>832</v>
      </c>
      <c r="D212" s="118" t="s">
        <v>726</v>
      </c>
      <c r="E212" s="140"/>
      <c r="F212" s="141"/>
      <c r="G212" s="11" t="s">
        <v>833</v>
      </c>
      <c r="H212" s="14">
        <v>1.29</v>
      </c>
      <c r="I212" s="109">
        <f t="shared" si="2"/>
        <v>12.9</v>
      </c>
      <c r="J212" s="115"/>
    </row>
    <row r="213" spans="1:10" ht="60">
      <c r="A213" s="114"/>
      <c r="B213" s="107">
        <v>10</v>
      </c>
      <c r="C213" s="10" t="s">
        <v>832</v>
      </c>
      <c r="D213" s="118" t="s">
        <v>727</v>
      </c>
      <c r="E213" s="140"/>
      <c r="F213" s="141"/>
      <c r="G213" s="11" t="s">
        <v>833</v>
      </c>
      <c r="H213" s="14">
        <v>1.44</v>
      </c>
      <c r="I213" s="109">
        <f t="shared" si="2"/>
        <v>14.399999999999999</v>
      </c>
      <c r="J213" s="115"/>
    </row>
    <row r="214" spans="1:10" ht="60">
      <c r="A214" s="114"/>
      <c r="B214" s="107">
        <v>10</v>
      </c>
      <c r="C214" s="10" t="s">
        <v>832</v>
      </c>
      <c r="D214" s="118" t="s">
        <v>834</v>
      </c>
      <c r="E214" s="140"/>
      <c r="F214" s="141"/>
      <c r="G214" s="11" t="s">
        <v>833</v>
      </c>
      <c r="H214" s="14">
        <v>1.52</v>
      </c>
      <c r="I214" s="109">
        <f t="shared" ref="I214:I277" si="3">H214*B214</f>
        <v>15.2</v>
      </c>
      <c r="J214" s="115"/>
    </row>
    <row r="215" spans="1:10" ht="60">
      <c r="A215" s="114"/>
      <c r="B215" s="107">
        <v>10</v>
      </c>
      <c r="C215" s="10" t="s">
        <v>832</v>
      </c>
      <c r="D215" s="118" t="s">
        <v>728</v>
      </c>
      <c r="E215" s="140"/>
      <c r="F215" s="141"/>
      <c r="G215" s="11" t="s">
        <v>833</v>
      </c>
      <c r="H215" s="14">
        <v>1.59</v>
      </c>
      <c r="I215" s="109">
        <f t="shared" si="3"/>
        <v>15.9</v>
      </c>
      <c r="J215" s="115"/>
    </row>
    <row r="216" spans="1:10" ht="60">
      <c r="A216" s="114"/>
      <c r="B216" s="107">
        <v>10</v>
      </c>
      <c r="C216" s="10" t="s">
        <v>832</v>
      </c>
      <c r="D216" s="118" t="s">
        <v>718</v>
      </c>
      <c r="E216" s="140"/>
      <c r="F216" s="141"/>
      <c r="G216" s="11" t="s">
        <v>833</v>
      </c>
      <c r="H216" s="14">
        <v>1.89</v>
      </c>
      <c r="I216" s="109">
        <f t="shared" si="3"/>
        <v>18.899999999999999</v>
      </c>
      <c r="J216" s="115"/>
    </row>
    <row r="217" spans="1:10" ht="108">
      <c r="A217" s="114"/>
      <c r="B217" s="107">
        <v>8</v>
      </c>
      <c r="C217" s="10" t="s">
        <v>835</v>
      </c>
      <c r="D217" s="118" t="s">
        <v>723</v>
      </c>
      <c r="E217" s="140"/>
      <c r="F217" s="141"/>
      <c r="G217" s="11" t="s">
        <v>836</v>
      </c>
      <c r="H217" s="14">
        <v>1.49</v>
      </c>
      <c r="I217" s="109">
        <f t="shared" si="3"/>
        <v>11.92</v>
      </c>
      <c r="J217" s="115"/>
    </row>
    <row r="218" spans="1:10" ht="108">
      <c r="A218" s="114"/>
      <c r="B218" s="107">
        <v>8</v>
      </c>
      <c r="C218" s="10" t="s">
        <v>835</v>
      </c>
      <c r="D218" s="118" t="s">
        <v>726</v>
      </c>
      <c r="E218" s="140"/>
      <c r="F218" s="141"/>
      <c r="G218" s="11" t="s">
        <v>836</v>
      </c>
      <c r="H218" s="14">
        <v>2.99</v>
      </c>
      <c r="I218" s="109">
        <f t="shared" si="3"/>
        <v>23.92</v>
      </c>
      <c r="J218" s="115"/>
    </row>
    <row r="219" spans="1:10" ht="72">
      <c r="A219" s="114"/>
      <c r="B219" s="107">
        <v>10</v>
      </c>
      <c r="C219" s="10" t="s">
        <v>837</v>
      </c>
      <c r="D219" s="118" t="s">
        <v>718</v>
      </c>
      <c r="E219" s="140"/>
      <c r="F219" s="141"/>
      <c r="G219" s="11" t="s">
        <v>838</v>
      </c>
      <c r="H219" s="14">
        <v>1.89</v>
      </c>
      <c r="I219" s="109">
        <f t="shared" si="3"/>
        <v>18.899999999999999</v>
      </c>
      <c r="J219" s="115"/>
    </row>
    <row r="220" spans="1:10" ht="72">
      <c r="A220" s="114"/>
      <c r="B220" s="107">
        <v>10</v>
      </c>
      <c r="C220" s="10" t="s">
        <v>837</v>
      </c>
      <c r="D220" s="118" t="s">
        <v>765</v>
      </c>
      <c r="E220" s="140"/>
      <c r="F220" s="141"/>
      <c r="G220" s="11" t="s">
        <v>838</v>
      </c>
      <c r="H220" s="14">
        <v>2.34</v>
      </c>
      <c r="I220" s="109">
        <f t="shared" si="3"/>
        <v>23.4</v>
      </c>
      <c r="J220" s="115"/>
    </row>
    <row r="221" spans="1:10" ht="72">
      <c r="A221" s="114"/>
      <c r="B221" s="107">
        <v>10</v>
      </c>
      <c r="C221" s="10" t="s">
        <v>837</v>
      </c>
      <c r="D221" s="118" t="s">
        <v>796</v>
      </c>
      <c r="E221" s="140"/>
      <c r="F221" s="141"/>
      <c r="G221" s="11" t="s">
        <v>838</v>
      </c>
      <c r="H221" s="14">
        <v>2.59</v>
      </c>
      <c r="I221" s="109">
        <f t="shared" si="3"/>
        <v>25.9</v>
      </c>
      <c r="J221" s="115"/>
    </row>
    <row r="222" spans="1:10" ht="72">
      <c r="A222" s="114"/>
      <c r="B222" s="107">
        <v>10</v>
      </c>
      <c r="C222" s="10" t="s">
        <v>837</v>
      </c>
      <c r="D222" s="118" t="s">
        <v>779</v>
      </c>
      <c r="E222" s="140"/>
      <c r="F222" s="141"/>
      <c r="G222" s="11" t="s">
        <v>838</v>
      </c>
      <c r="H222" s="14">
        <v>3.09</v>
      </c>
      <c r="I222" s="109">
        <f t="shared" si="3"/>
        <v>30.9</v>
      </c>
      <c r="J222" s="115"/>
    </row>
    <row r="223" spans="1:10" ht="72">
      <c r="A223" s="114"/>
      <c r="B223" s="107">
        <v>10</v>
      </c>
      <c r="C223" s="10" t="s">
        <v>837</v>
      </c>
      <c r="D223" s="118" t="s">
        <v>780</v>
      </c>
      <c r="E223" s="140"/>
      <c r="F223" s="141"/>
      <c r="G223" s="11" t="s">
        <v>838</v>
      </c>
      <c r="H223" s="14">
        <v>3.39</v>
      </c>
      <c r="I223" s="109">
        <f t="shared" si="3"/>
        <v>33.9</v>
      </c>
      <c r="J223" s="115"/>
    </row>
    <row r="224" spans="1:10" ht="72">
      <c r="A224" s="114"/>
      <c r="B224" s="107">
        <v>6</v>
      </c>
      <c r="C224" s="10" t="s">
        <v>837</v>
      </c>
      <c r="D224" s="118" t="s">
        <v>827</v>
      </c>
      <c r="E224" s="140"/>
      <c r="F224" s="141"/>
      <c r="G224" s="11" t="s">
        <v>838</v>
      </c>
      <c r="H224" s="14">
        <v>3.69</v>
      </c>
      <c r="I224" s="109">
        <f t="shared" si="3"/>
        <v>22.14</v>
      </c>
      <c r="J224" s="115"/>
    </row>
    <row r="225" spans="1:10" ht="72">
      <c r="A225" s="114"/>
      <c r="B225" s="107">
        <v>10</v>
      </c>
      <c r="C225" s="10" t="s">
        <v>837</v>
      </c>
      <c r="D225" s="118" t="s">
        <v>775</v>
      </c>
      <c r="E225" s="140"/>
      <c r="F225" s="141"/>
      <c r="G225" s="11" t="s">
        <v>838</v>
      </c>
      <c r="H225" s="14">
        <v>3.99</v>
      </c>
      <c r="I225" s="109">
        <f t="shared" si="3"/>
        <v>39.900000000000006</v>
      </c>
      <c r="J225" s="115"/>
    </row>
    <row r="226" spans="1:10" ht="72">
      <c r="A226" s="114"/>
      <c r="B226" s="107">
        <v>10</v>
      </c>
      <c r="C226" s="10" t="s">
        <v>839</v>
      </c>
      <c r="D226" s="118" t="s">
        <v>718</v>
      </c>
      <c r="E226" s="140"/>
      <c r="F226" s="141"/>
      <c r="G226" s="11" t="s">
        <v>840</v>
      </c>
      <c r="H226" s="14">
        <v>1.89</v>
      </c>
      <c r="I226" s="109">
        <f t="shared" si="3"/>
        <v>18.899999999999999</v>
      </c>
      <c r="J226" s="115"/>
    </row>
    <row r="227" spans="1:10" ht="72">
      <c r="A227" s="114"/>
      <c r="B227" s="107">
        <v>8</v>
      </c>
      <c r="C227" s="10" t="s">
        <v>839</v>
      </c>
      <c r="D227" s="118" t="s">
        <v>773</v>
      </c>
      <c r="E227" s="140"/>
      <c r="F227" s="141"/>
      <c r="G227" s="11" t="s">
        <v>840</v>
      </c>
      <c r="H227" s="14">
        <v>2.09</v>
      </c>
      <c r="I227" s="109">
        <f t="shared" si="3"/>
        <v>16.72</v>
      </c>
      <c r="J227" s="115"/>
    </row>
    <row r="228" spans="1:10" ht="72">
      <c r="A228" s="114"/>
      <c r="B228" s="107">
        <v>14</v>
      </c>
      <c r="C228" s="10" t="s">
        <v>839</v>
      </c>
      <c r="D228" s="118" t="s">
        <v>765</v>
      </c>
      <c r="E228" s="140"/>
      <c r="F228" s="141"/>
      <c r="G228" s="11" t="s">
        <v>840</v>
      </c>
      <c r="H228" s="14">
        <v>2.34</v>
      </c>
      <c r="I228" s="109">
        <f t="shared" si="3"/>
        <v>32.76</v>
      </c>
      <c r="J228" s="115"/>
    </row>
    <row r="229" spans="1:10" ht="72">
      <c r="A229" s="114"/>
      <c r="B229" s="107">
        <v>6</v>
      </c>
      <c r="C229" s="10" t="s">
        <v>839</v>
      </c>
      <c r="D229" s="118" t="s">
        <v>796</v>
      </c>
      <c r="E229" s="140"/>
      <c r="F229" s="141"/>
      <c r="G229" s="11" t="s">
        <v>840</v>
      </c>
      <c r="H229" s="14">
        <v>2.59</v>
      </c>
      <c r="I229" s="109">
        <f t="shared" si="3"/>
        <v>15.54</v>
      </c>
      <c r="J229" s="115"/>
    </row>
    <row r="230" spans="1:10" ht="72">
      <c r="A230" s="114"/>
      <c r="B230" s="107">
        <v>14</v>
      </c>
      <c r="C230" s="10" t="s">
        <v>839</v>
      </c>
      <c r="D230" s="118" t="s">
        <v>778</v>
      </c>
      <c r="E230" s="140"/>
      <c r="F230" s="141"/>
      <c r="G230" s="11" t="s">
        <v>840</v>
      </c>
      <c r="H230" s="14">
        <v>2.84</v>
      </c>
      <c r="I230" s="109">
        <f t="shared" si="3"/>
        <v>39.76</v>
      </c>
      <c r="J230" s="115"/>
    </row>
    <row r="231" spans="1:10" ht="72">
      <c r="A231" s="114"/>
      <c r="B231" s="107">
        <v>10</v>
      </c>
      <c r="C231" s="10" t="s">
        <v>839</v>
      </c>
      <c r="D231" s="118" t="s">
        <v>779</v>
      </c>
      <c r="E231" s="140"/>
      <c r="F231" s="141"/>
      <c r="G231" s="11" t="s">
        <v>840</v>
      </c>
      <c r="H231" s="14">
        <v>3.09</v>
      </c>
      <c r="I231" s="109">
        <f t="shared" si="3"/>
        <v>30.9</v>
      </c>
      <c r="J231" s="115"/>
    </row>
    <row r="232" spans="1:10" ht="72">
      <c r="A232" s="114"/>
      <c r="B232" s="107">
        <v>10</v>
      </c>
      <c r="C232" s="10" t="s">
        <v>839</v>
      </c>
      <c r="D232" s="118" t="s">
        <v>780</v>
      </c>
      <c r="E232" s="140"/>
      <c r="F232" s="141"/>
      <c r="G232" s="11" t="s">
        <v>840</v>
      </c>
      <c r="H232" s="14">
        <v>3.39</v>
      </c>
      <c r="I232" s="109">
        <f t="shared" si="3"/>
        <v>33.9</v>
      </c>
      <c r="J232" s="115"/>
    </row>
    <row r="233" spans="1:10" ht="72">
      <c r="A233" s="114"/>
      <c r="B233" s="107">
        <v>14</v>
      </c>
      <c r="C233" s="10" t="s">
        <v>839</v>
      </c>
      <c r="D233" s="118" t="s">
        <v>775</v>
      </c>
      <c r="E233" s="140"/>
      <c r="F233" s="141"/>
      <c r="G233" s="11" t="s">
        <v>840</v>
      </c>
      <c r="H233" s="14">
        <v>3.99</v>
      </c>
      <c r="I233" s="109">
        <f t="shared" si="3"/>
        <v>55.86</v>
      </c>
      <c r="J233" s="115"/>
    </row>
    <row r="234" spans="1:10" ht="60">
      <c r="A234" s="114"/>
      <c r="B234" s="107">
        <v>6</v>
      </c>
      <c r="C234" s="10" t="s">
        <v>841</v>
      </c>
      <c r="D234" s="118" t="s">
        <v>720</v>
      </c>
      <c r="E234" s="140"/>
      <c r="F234" s="141"/>
      <c r="G234" s="11" t="s">
        <v>842</v>
      </c>
      <c r="H234" s="14">
        <v>0.89</v>
      </c>
      <c r="I234" s="109">
        <f t="shared" si="3"/>
        <v>5.34</v>
      </c>
      <c r="J234" s="115"/>
    </row>
    <row r="235" spans="1:10" ht="60">
      <c r="A235" s="114"/>
      <c r="B235" s="107">
        <v>10</v>
      </c>
      <c r="C235" s="10" t="s">
        <v>841</v>
      </c>
      <c r="D235" s="118" t="s">
        <v>724</v>
      </c>
      <c r="E235" s="140"/>
      <c r="F235" s="141"/>
      <c r="G235" s="11" t="s">
        <v>842</v>
      </c>
      <c r="H235" s="14">
        <v>1.49</v>
      </c>
      <c r="I235" s="109">
        <f t="shared" si="3"/>
        <v>14.9</v>
      </c>
      <c r="J235" s="115"/>
    </row>
    <row r="236" spans="1:10" ht="60">
      <c r="A236" s="114"/>
      <c r="B236" s="107">
        <v>14</v>
      </c>
      <c r="C236" s="10" t="s">
        <v>841</v>
      </c>
      <c r="D236" s="118" t="s">
        <v>725</v>
      </c>
      <c r="E236" s="140"/>
      <c r="F236" s="141"/>
      <c r="G236" s="11" t="s">
        <v>842</v>
      </c>
      <c r="H236" s="14">
        <v>1.59</v>
      </c>
      <c r="I236" s="109">
        <f t="shared" si="3"/>
        <v>22.26</v>
      </c>
      <c r="J236" s="115"/>
    </row>
    <row r="237" spans="1:10" ht="60">
      <c r="A237" s="114"/>
      <c r="B237" s="107">
        <v>8</v>
      </c>
      <c r="C237" s="10" t="s">
        <v>841</v>
      </c>
      <c r="D237" s="118" t="s">
        <v>735</v>
      </c>
      <c r="E237" s="140"/>
      <c r="F237" s="141"/>
      <c r="G237" s="11" t="s">
        <v>842</v>
      </c>
      <c r="H237" s="14">
        <v>1.99</v>
      </c>
      <c r="I237" s="109">
        <f t="shared" si="3"/>
        <v>15.92</v>
      </c>
      <c r="J237" s="115"/>
    </row>
    <row r="238" spans="1:10" ht="60">
      <c r="A238" s="114"/>
      <c r="B238" s="107">
        <v>8</v>
      </c>
      <c r="C238" s="10" t="s">
        <v>841</v>
      </c>
      <c r="D238" s="118" t="s">
        <v>726</v>
      </c>
      <c r="E238" s="140"/>
      <c r="F238" s="141"/>
      <c r="G238" s="11" t="s">
        <v>842</v>
      </c>
      <c r="H238" s="14">
        <v>2.19</v>
      </c>
      <c r="I238" s="109">
        <f t="shared" si="3"/>
        <v>17.52</v>
      </c>
      <c r="J238" s="115"/>
    </row>
    <row r="239" spans="1:10" ht="60">
      <c r="A239" s="114"/>
      <c r="B239" s="107">
        <v>8</v>
      </c>
      <c r="C239" s="10" t="s">
        <v>841</v>
      </c>
      <c r="D239" s="118" t="s">
        <v>727</v>
      </c>
      <c r="E239" s="140"/>
      <c r="F239" s="141"/>
      <c r="G239" s="11" t="s">
        <v>842</v>
      </c>
      <c r="H239" s="14">
        <v>2.39</v>
      </c>
      <c r="I239" s="109">
        <f t="shared" si="3"/>
        <v>19.12</v>
      </c>
      <c r="J239" s="115"/>
    </row>
    <row r="240" spans="1:10" ht="60">
      <c r="A240" s="114"/>
      <c r="B240" s="107">
        <v>8</v>
      </c>
      <c r="C240" s="10" t="s">
        <v>841</v>
      </c>
      <c r="D240" s="118" t="s">
        <v>834</v>
      </c>
      <c r="E240" s="140"/>
      <c r="F240" s="141"/>
      <c r="G240" s="11" t="s">
        <v>842</v>
      </c>
      <c r="H240" s="14">
        <v>2.59</v>
      </c>
      <c r="I240" s="109">
        <f t="shared" si="3"/>
        <v>20.72</v>
      </c>
      <c r="J240" s="115"/>
    </row>
    <row r="241" spans="1:10" ht="60">
      <c r="A241" s="114"/>
      <c r="B241" s="107">
        <v>10</v>
      </c>
      <c r="C241" s="10" t="s">
        <v>841</v>
      </c>
      <c r="D241" s="118" t="s">
        <v>718</v>
      </c>
      <c r="E241" s="140"/>
      <c r="F241" s="141"/>
      <c r="G241" s="11" t="s">
        <v>842</v>
      </c>
      <c r="H241" s="14">
        <v>3.19</v>
      </c>
      <c r="I241" s="109">
        <f t="shared" si="3"/>
        <v>31.9</v>
      </c>
      <c r="J241" s="115"/>
    </row>
    <row r="242" spans="1:10" ht="72">
      <c r="A242" s="114"/>
      <c r="B242" s="107">
        <v>10</v>
      </c>
      <c r="C242" s="10" t="s">
        <v>843</v>
      </c>
      <c r="D242" s="118" t="s">
        <v>718</v>
      </c>
      <c r="E242" s="140"/>
      <c r="F242" s="141"/>
      <c r="G242" s="11" t="s">
        <v>844</v>
      </c>
      <c r="H242" s="14">
        <v>2.4900000000000002</v>
      </c>
      <c r="I242" s="109">
        <f t="shared" si="3"/>
        <v>24.900000000000002</v>
      </c>
      <c r="J242" s="115"/>
    </row>
    <row r="243" spans="1:10" ht="72">
      <c r="A243" s="114"/>
      <c r="B243" s="107">
        <v>10</v>
      </c>
      <c r="C243" s="10" t="s">
        <v>843</v>
      </c>
      <c r="D243" s="118" t="s">
        <v>773</v>
      </c>
      <c r="E243" s="140"/>
      <c r="F243" s="141"/>
      <c r="G243" s="11" t="s">
        <v>844</v>
      </c>
      <c r="H243" s="14">
        <v>3.09</v>
      </c>
      <c r="I243" s="109">
        <f t="shared" si="3"/>
        <v>30.9</v>
      </c>
      <c r="J243" s="115"/>
    </row>
    <row r="244" spans="1:10" ht="72">
      <c r="A244" s="114"/>
      <c r="B244" s="107">
        <v>10</v>
      </c>
      <c r="C244" s="10" t="s">
        <v>843</v>
      </c>
      <c r="D244" s="118" t="s">
        <v>765</v>
      </c>
      <c r="E244" s="140"/>
      <c r="F244" s="141"/>
      <c r="G244" s="11" t="s">
        <v>844</v>
      </c>
      <c r="H244" s="14">
        <v>3.39</v>
      </c>
      <c r="I244" s="109">
        <f t="shared" si="3"/>
        <v>33.9</v>
      </c>
      <c r="J244" s="115"/>
    </row>
    <row r="245" spans="1:10" ht="72">
      <c r="A245" s="114"/>
      <c r="B245" s="107">
        <v>10</v>
      </c>
      <c r="C245" s="10" t="s">
        <v>843</v>
      </c>
      <c r="D245" s="118" t="s">
        <v>796</v>
      </c>
      <c r="E245" s="140"/>
      <c r="F245" s="141"/>
      <c r="G245" s="11" t="s">
        <v>844</v>
      </c>
      <c r="H245" s="14">
        <v>3.64</v>
      </c>
      <c r="I245" s="109">
        <f t="shared" si="3"/>
        <v>36.4</v>
      </c>
      <c r="J245" s="115"/>
    </row>
    <row r="246" spans="1:10" ht="72">
      <c r="A246" s="114"/>
      <c r="B246" s="107">
        <v>10</v>
      </c>
      <c r="C246" s="10" t="s">
        <v>843</v>
      </c>
      <c r="D246" s="118" t="s">
        <v>778</v>
      </c>
      <c r="E246" s="140"/>
      <c r="F246" s="141"/>
      <c r="G246" s="11" t="s">
        <v>844</v>
      </c>
      <c r="H246" s="14">
        <v>3.89</v>
      </c>
      <c r="I246" s="109">
        <f t="shared" si="3"/>
        <v>38.9</v>
      </c>
      <c r="J246" s="115"/>
    </row>
    <row r="247" spans="1:10" ht="72">
      <c r="A247" s="114"/>
      <c r="B247" s="107">
        <v>10</v>
      </c>
      <c r="C247" s="10" t="s">
        <v>843</v>
      </c>
      <c r="D247" s="118" t="s">
        <v>779</v>
      </c>
      <c r="E247" s="140"/>
      <c r="F247" s="141"/>
      <c r="G247" s="11" t="s">
        <v>844</v>
      </c>
      <c r="H247" s="14">
        <v>4.1399999999999997</v>
      </c>
      <c r="I247" s="109">
        <f t="shared" si="3"/>
        <v>41.4</v>
      </c>
      <c r="J247" s="115"/>
    </row>
    <row r="248" spans="1:10" ht="72">
      <c r="A248" s="114"/>
      <c r="B248" s="107">
        <v>10</v>
      </c>
      <c r="C248" s="10" t="s">
        <v>843</v>
      </c>
      <c r="D248" s="118" t="s">
        <v>780</v>
      </c>
      <c r="E248" s="140"/>
      <c r="F248" s="141"/>
      <c r="G248" s="11" t="s">
        <v>844</v>
      </c>
      <c r="H248" s="14">
        <v>4.3899999999999997</v>
      </c>
      <c r="I248" s="109">
        <f t="shared" si="3"/>
        <v>43.9</v>
      </c>
      <c r="J248" s="115"/>
    </row>
    <row r="249" spans="1:10" ht="72">
      <c r="A249" s="114"/>
      <c r="B249" s="107">
        <v>10</v>
      </c>
      <c r="C249" s="10" t="s">
        <v>843</v>
      </c>
      <c r="D249" s="118" t="s">
        <v>827</v>
      </c>
      <c r="E249" s="140"/>
      <c r="F249" s="141"/>
      <c r="G249" s="11" t="s">
        <v>844</v>
      </c>
      <c r="H249" s="14">
        <v>4.6900000000000004</v>
      </c>
      <c r="I249" s="109">
        <f t="shared" si="3"/>
        <v>46.900000000000006</v>
      </c>
      <c r="J249" s="115"/>
    </row>
    <row r="250" spans="1:10" ht="72">
      <c r="A250" s="114"/>
      <c r="B250" s="107">
        <v>10</v>
      </c>
      <c r="C250" s="10" t="s">
        <v>843</v>
      </c>
      <c r="D250" s="118" t="s">
        <v>775</v>
      </c>
      <c r="E250" s="140"/>
      <c r="F250" s="141"/>
      <c r="G250" s="11" t="s">
        <v>844</v>
      </c>
      <c r="H250" s="14">
        <v>4.99</v>
      </c>
      <c r="I250" s="109">
        <f t="shared" si="3"/>
        <v>49.900000000000006</v>
      </c>
      <c r="J250" s="115"/>
    </row>
    <row r="251" spans="1:10" ht="36">
      <c r="A251" s="114"/>
      <c r="B251" s="107">
        <v>10</v>
      </c>
      <c r="C251" s="10" t="s">
        <v>845</v>
      </c>
      <c r="D251" s="118" t="s">
        <v>724</v>
      </c>
      <c r="E251" s="140"/>
      <c r="F251" s="141"/>
      <c r="G251" s="11" t="s">
        <v>846</v>
      </c>
      <c r="H251" s="14">
        <v>0.99</v>
      </c>
      <c r="I251" s="109">
        <f t="shared" si="3"/>
        <v>9.9</v>
      </c>
      <c r="J251" s="115"/>
    </row>
    <row r="252" spans="1:10" ht="36">
      <c r="A252" s="114"/>
      <c r="B252" s="107">
        <v>6</v>
      </c>
      <c r="C252" s="10" t="s">
        <v>845</v>
      </c>
      <c r="D252" s="118" t="s">
        <v>725</v>
      </c>
      <c r="E252" s="140"/>
      <c r="F252" s="141"/>
      <c r="G252" s="11" t="s">
        <v>846</v>
      </c>
      <c r="H252" s="14">
        <v>1.04</v>
      </c>
      <c r="I252" s="109">
        <f t="shared" si="3"/>
        <v>6.24</v>
      </c>
      <c r="J252" s="115"/>
    </row>
    <row r="253" spans="1:10" ht="36">
      <c r="A253" s="114"/>
      <c r="B253" s="107">
        <v>4</v>
      </c>
      <c r="C253" s="10" t="s">
        <v>845</v>
      </c>
      <c r="D253" s="118" t="s">
        <v>735</v>
      </c>
      <c r="E253" s="140"/>
      <c r="F253" s="141"/>
      <c r="G253" s="11" t="s">
        <v>846</v>
      </c>
      <c r="H253" s="14">
        <v>1.19</v>
      </c>
      <c r="I253" s="109">
        <f t="shared" si="3"/>
        <v>4.76</v>
      </c>
      <c r="J253" s="115"/>
    </row>
    <row r="254" spans="1:10" ht="36">
      <c r="A254" s="114"/>
      <c r="B254" s="107">
        <v>10</v>
      </c>
      <c r="C254" s="10" t="s">
        <v>845</v>
      </c>
      <c r="D254" s="118" t="s">
        <v>726</v>
      </c>
      <c r="E254" s="140"/>
      <c r="F254" s="141"/>
      <c r="G254" s="11" t="s">
        <v>846</v>
      </c>
      <c r="H254" s="14">
        <v>1.29</v>
      </c>
      <c r="I254" s="109">
        <f t="shared" si="3"/>
        <v>12.9</v>
      </c>
      <c r="J254" s="115"/>
    </row>
    <row r="255" spans="1:10" ht="36">
      <c r="A255" s="114"/>
      <c r="B255" s="107">
        <v>8</v>
      </c>
      <c r="C255" s="10" t="s">
        <v>845</v>
      </c>
      <c r="D255" s="118" t="s">
        <v>727</v>
      </c>
      <c r="E255" s="140"/>
      <c r="F255" s="141"/>
      <c r="G255" s="11" t="s">
        <v>846</v>
      </c>
      <c r="H255" s="14">
        <v>1.44</v>
      </c>
      <c r="I255" s="109">
        <f t="shared" si="3"/>
        <v>11.52</v>
      </c>
      <c r="J255" s="115"/>
    </row>
    <row r="256" spans="1:10" ht="36">
      <c r="A256" s="114"/>
      <c r="B256" s="107">
        <v>10</v>
      </c>
      <c r="C256" s="10" t="s">
        <v>845</v>
      </c>
      <c r="D256" s="118" t="s">
        <v>728</v>
      </c>
      <c r="E256" s="140"/>
      <c r="F256" s="141"/>
      <c r="G256" s="11" t="s">
        <v>846</v>
      </c>
      <c r="H256" s="14">
        <v>1.59</v>
      </c>
      <c r="I256" s="109">
        <f t="shared" si="3"/>
        <v>15.9</v>
      </c>
      <c r="J256" s="115"/>
    </row>
    <row r="257" spans="1:10" ht="36">
      <c r="A257" s="114"/>
      <c r="B257" s="107">
        <v>10</v>
      </c>
      <c r="C257" s="10" t="s">
        <v>845</v>
      </c>
      <c r="D257" s="118" t="s">
        <v>718</v>
      </c>
      <c r="E257" s="140"/>
      <c r="F257" s="141"/>
      <c r="G257" s="11" t="s">
        <v>846</v>
      </c>
      <c r="H257" s="14">
        <v>1.89</v>
      </c>
      <c r="I257" s="109">
        <f t="shared" si="3"/>
        <v>18.899999999999999</v>
      </c>
      <c r="J257" s="115"/>
    </row>
    <row r="258" spans="1:10" ht="72">
      <c r="A258" s="114"/>
      <c r="B258" s="107">
        <v>14</v>
      </c>
      <c r="C258" s="10" t="s">
        <v>847</v>
      </c>
      <c r="D258" s="118" t="s">
        <v>718</v>
      </c>
      <c r="E258" s="140"/>
      <c r="F258" s="141"/>
      <c r="G258" s="11" t="s">
        <v>848</v>
      </c>
      <c r="H258" s="14">
        <v>1.89</v>
      </c>
      <c r="I258" s="109">
        <f t="shared" si="3"/>
        <v>26.459999999999997</v>
      </c>
      <c r="J258" s="115"/>
    </row>
    <row r="259" spans="1:10" ht="72">
      <c r="A259" s="114"/>
      <c r="B259" s="107">
        <v>14</v>
      </c>
      <c r="C259" s="10" t="s">
        <v>847</v>
      </c>
      <c r="D259" s="118" t="s">
        <v>765</v>
      </c>
      <c r="E259" s="140"/>
      <c r="F259" s="141"/>
      <c r="G259" s="11" t="s">
        <v>848</v>
      </c>
      <c r="H259" s="14">
        <v>2.34</v>
      </c>
      <c r="I259" s="109">
        <f t="shared" si="3"/>
        <v>32.76</v>
      </c>
      <c r="J259" s="115"/>
    </row>
    <row r="260" spans="1:10" ht="72">
      <c r="A260" s="114"/>
      <c r="B260" s="107">
        <v>14</v>
      </c>
      <c r="C260" s="10" t="s">
        <v>847</v>
      </c>
      <c r="D260" s="118" t="s">
        <v>796</v>
      </c>
      <c r="E260" s="140"/>
      <c r="F260" s="141"/>
      <c r="G260" s="11" t="s">
        <v>848</v>
      </c>
      <c r="H260" s="14">
        <v>2.59</v>
      </c>
      <c r="I260" s="109">
        <f t="shared" si="3"/>
        <v>36.26</v>
      </c>
      <c r="J260" s="115"/>
    </row>
    <row r="261" spans="1:10" ht="72">
      <c r="A261" s="114"/>
      <c r="B261" s="107">
        <v>14</v>
      </c>
      <c r="C261" s="10" t="s">
        <v>847</v>
      </c>
      <c r="D261" s="118" t="s">
        <v>778</v>
      </c>
      <c r="E261" s="140"/>
      <c r="F261" s="141"/>
      <c r="G261" s="11" t="s">
        <v>848</v>
      </c>
      <c r="H261" s="14">
        <v>2.84</v>
      </c>
      <c r="I261" s="109">
        <f t="shared" si="3"/>
        <v>39.76</v>
      </c>
      <c r="J261" s="115"/>
    </row>
    <row r="262" spans="1:10" ht="72">
      <c r="A262" s="114"/>
      <c r="B262" s="107">
        <v>14</v>
      </c>
      <c r="C262" s="10" t="s">
        <v>847</v>
      </c>
      <c r="D262" s="118" t="s">
        <v>779</v>
      </c>
      <c r="E262" s="140"/>
      <c r="F262" s="141"/>
      <c r="G262" s="11" t="s">
        <v>848</v>
      </c>
      <c r="H262" s="14">
        <v>3.09</v>
      </c>
      <c r="I262" s="109">
        <f t="shared" si="3"/>
        <v>43.26</v>
      </c>
      <c r="J262" s="115"/>
    </row>
    <row r="263" spans="1:10" ht="72">
      <c r="A263" s="114"/>
      <c r="B263" s="107">
        <v>14</v>
      </c>
      <c r="C263" s="10" t="s">
        <v>847</v>
      </c>
      <c r="D263" s="118" t="s">
        <v>780</v>
      </c>
      <c r="E263" s="140"/>
      <c r="F263" s="141"/>
      <c r="G263" s="11" t="s">
        <v>848</v>
      </c>
      <c r="H263" s="14">
        <v>3.39</v>
      </c>
      <c r="I263" s="109">
        <f t="shared" si="3"/>
        <v>47.46</v>
      </c>
      <c r="J263" s="115"/>
    </row>
    <row r="264" spans="1:10" ht="72">
      <c r="A264" s="114"/>
      <c r="B264" s="107">
        <v>8</v>
      </c>
      <c r="C264" s="10" t="s">
        <v>847</v>
      </c>
      <c r="D264" s="118" t="s">
        <v>827</v>
      </c>
      <c r="E264" s="140"/>
      <c r="F264" s="141"/>
      <c r="G264" s="11" t="s">
        <v>848</v>
      </c>
      <c r="H264" s="14">
        <v>3.69</v>
      </c>
      <c r="I264" s="109">
        <f t="shared" si="3"/>
        <v>29.52</v>
      </c>
      <c r="J264" s="115"/>
    </row>
    <row r="265" spans="1:10" ht="72">
      <c r="A265" s="114"/>
      <c r="B265" s="107">
        <v>10</v>
      </c>
      <c r="C265" s="10" t="s">
        <v>847</v>
      </c>
      <c r="D265" s="118" t="s">
        <v>775</v>
      </c>
      <c r="E265" s="140"/>
      <c r="F265" s="141"/>
      <c r="G265" s="11" t="s">
        <v>848</v>
      </c>
      <c r="H265" s="14">
        <v>3.99</v>
      </c>
      <c r="I265" s="109">
        <f t="shared" si="3"/>
        <v>39.900000000000006</v>
      </c>
      <c r="J265" s="115"/>
    </row>
    <row r="266" spans="1:10" ht="60">
      <c r="A266" s="114"/>
      <c r="B266" s="107">
        <v>6</v>
      </c>
      <c r="C266" s="10" t="s">
        <v>849</v>
      </c>
      <c r="D266" s="118" t="s">
        <v>723</v>
      </c>
      <c r="E266" s="140"/>
      <c r="F266" s="141"/>
      <c r="G266" s="11" t="s">
        <v>850</v>
      </c>
      <c r="H266" s="14">
        <v>0.94</v>
      </c>
      <c r="I266" s="109">
        <f t="shared" si="3"/>
        <v>5.64</v>
      </c>
      <c r="J266" s="115"/>
    </row>
    <row r="267" spans="1:10" ht="60">
      <c r="A267" s="114"/>
      <c r="B267" s="107">
        <v>10</v>
      </c>
      <c r="C267" s="10" t="s">
        <v>849</v>
      </c>
      <c r="D267" s="118" t="s">
        <v>724</v>
      </c>
      <c r="E267" s="140"/>
      <c r="F267" s="141"/>
      <c r="G267" s="11" t="s">
        <v>850</v>
      </c>
      <c r="H267" s="14">
        <v>0.99</v>
      </c>
      <c r="I267" s="109">
        <f t="shared" si="3"/>
        <v>9.9</v>
      </c>
      <c r="J267" s="115"/>
    </row>
    <row r="268" spans="1:10" ht="60">
      <c r="A268" s="114"/>
      <c r="B268" s="107">
        <v>6</v>
      </c>
      <c r="C268" s="10" t="s">
        <v>849</v>
      </c>
      <c r="D268" s="118" t="s">
        <v>725</v>
      </c>
      <c r="E268" s="140"/>
      <c r="F268" s="141"/>
      <c r="G268" s="11" t="s">
        <v>850</v>
      </c>
      <c r="H268" s="14">
        <v>1.04</v>
      </c>
      <c r="I268" s="109">
        <f t="shared" si="3"/>
        <v>6.24</v>
      </c>
      <c r="J268" s="115"/>
    </row>
    <row r="269" spans="1:10" ht="60">
      <c r="A269" s="114"/>
      <c r="B269" s="107">
        <v>10</v>
      </c>
      <c r="C269" s="10" t="s">
        <v>849</v>
      </c>
      <c r="D269" s="118" t="s">
        <v>727</v>
      </c>
      <c r="E269" s="140"/>
      <c r="F269" s="141"/>
      <c r="G269" s="11" t="s">
        <v>850</v>
      </c>
      <c r="H269" s="14">
        <v>1.44</v>
      </c>
      <c r="I269" s="109">
        <f t="shared" si="3"/>
        <v>14.399999999999999</v>
      </c>
      <c r="J269" s="115"/>
    </row>
    <row r="270" spans="1:10" ht="60">
      <c r="A270" s="114"/>
      <c r="B270" s="107">
        <v>4</v>
      </c>
      <c r="C270" s="10" t="s">
        <v>849</v>
      </c>
      <c r="D270" s="118" t="s">
        <v>729</v>
      </c>
      <c r="E270" s="140"/>
      <c r="F270" s="141"/>
      <c r="G270" s="11" t="s">
        <v>850</v>
      </c>
      <c r="H270" s="14">
        <v>1.74</v>
      </c>
      <c r="I270" s="109">
        <f t="shared" si="3"/>
        <v>6.96</v>
      </c>
      <c r="J270" s="115"/>
    </row>
    <row r="271" spans="1:10" ht="84">
      <c r="A271" s="114"/>
      <c r="B271" s="107">
        <v>8</v>
      </c>
      <c r="C271" s="10" t="s">
        <v>851</v>
      </c>
      <c r="D271" s="118" t="s">
        <v>852</v>
      </c>
      <c r="E271" s="140"/>
      <c r="F271" s="141"/>
      <c r="G271" s="11" t="s">
        <v>853</v>
      </c>
      <c r="H271" s="14">
        <v>0.67</v>
      </c>
      <c r="I271" s="109">
        <f t="shared" si="3"/>
        <v>5.36</v>
      </c>
      <c r="J271" s="115"/>
    </row>
    <row r="272" spans="1:10" ht="84">
      <c r="A272" s="114"/>
      <c r="B272" s="107">
        <v>8</v>
      </c>
      <c r="C272" s="10" t="s">
        <v>851</v>
      </c>
      <c r="D272" s="118" t="s">
        <v>854</v>
      </c>
      <c r="E272" s="140"/>
      <c r="F272" s="141"/>
      <c r="G272" s="11" t="s">
        <v>853</v>
      </c>
      <c r="H272" s="14">
        <v>0.69</v>
      </c>
      <c r="I272" s="109">
        <f t="shared" si="3"/>
        <v>5.52</v>
      </c>
      <c r="J272" s="115"/>
    </row>
    <row r="273" spans="1:10" ht="84">
      <c r="A273" s="114"/>
      <c r="B273" s="107">
        <v>4</v>
      </c>
      <c r="C273" s="10" t="s">
        <v>851</v>
      </c>
      <c r="D273" s="118" t="s">
        <v>716</v>
      </c>
      <c r="E273" s="140"/>
      <c r="F273" s="141"/>
      <c r="G273" s="11" t="s">
        <v>853</v>
      </c>
      <c r="H273" s="14">
        <v>1.07</v>
      </c>
      <c r="I273" s="109">
        <f t="shared" si="3"/>
        <v>4.28</v>
      </c>
      <c r="J273" s="115"/>
    </row>
    <row r="274" spans="1:10" ht="156">
      <c r="A274" s="114"/>
      <c r="B274" s="107">
        <v>10</v>
      </c>
      <c r="C274" s="10" t="s">
        <v>855</v>
      </c>
      <c r="D274" s="118" t="s">
        <v>28</v>
      </c>
      <c r="E274" s="140"/>
      <c r="F274" s="141"/>
      <c r="G274" s="11" t="s">
        <v>856</v>
      </c>
      <c r="H274" s="14">
        <v>3.69</v>
      </c>
      <c r="I274" s="109">
        <f t="shared" si="3"/>
        <v>36.9</v>
      </c>
      <c r="J274" s="115"/>
    </row>
    <row r="275" spans="1:10" ht="144">
      <c r="A275" s="114"/>
      <c r="B275" s="107">
        <v>12</v>
      </c>
      <c r="C275" s="10" t="s">
        <v>857</v>
      </c>
      <c r="D275" s="118" t="s">
        <v>28</v>
      </c>
      <c r="E275" s="140"/>
      <c r="F275" s="141"/>
      <c r="G275" s="11" t="s">
        <v>858</v>
      </c>
      <c r="H275" s="14">
        <v>2.39</v>
      </c>
      <c r="I275" s="109">
        <f t="shared" si="3"/>
        <v>28.68</v>
      </c>
      <c r="J275" s="115"/>
    </row>
    <row r="276" spans="1:10" ht="132">
      <c r="A276" s="114"/>
      <c r="B276" s="107">
        <v>20</v>
      </c>
      <c r="C276" s="10" t="s">
        <v>859</v>
      </c>
      <c r="D276" s="118" t="s">
        <v>768</v>
      </c>
      <c r="E276" s="140" t="s">
        <v>26</v>
      </c>
      <c r="F276" s="141"/>
      <c r="G276" s="11" t="s">
        <v>860</v>
      </c>
      <c r="H276" s="14">
        <v>0.49</v>
      </c>
      <c r="I276" s="109">
        <f t="shared" si="3"/>
        <v>9.8000000000000007</v>
      </c>
      <c r="J276" s="115"/>
    </row>
    <row r="277" spans="1:10" ht="132">
      <c r="A277" s="114"/>
      <c r="B277" s="107">
        <v>20</v>
      </c>
      <c r="C277" s="10" t="s">
        <v>859</v>
      </c>
      <c r="D277" s="118" t="s">
        <v>768</v>
      </c>
      <c r="E277" s="140" t="s">
        <v>27</v>
      </c>
      <c r="F277" s="141"/>
      <c r="G277" s="11" t="s">
        <v>860</v>
      </c>
      <c r="H277" s="14">
        <v>0.49</v>
      </c>
      <c r="I277" s="109">
        <f t="shared" si="3"/>
        <v>9.8000000000000007</v>
      </c>
      <c r="J277" s="115"/>
    </row>
    <row r="278" spans="1:10" ht="108">
      <c r="A278" s="114"/>
      <c r="B278" s="107">
        <v>10</v>
      </c>
      <c r="C278" s="10" t="s">
        <v>861</v>
      </c>
      <c r="D278" s="118" t="s">
        <v>862</v>
      </c>
      <c r="E278" s="140" t="s">
        <v>273</v>
      </c>
      <c r="F278" s="141"/>
      <c r="G278" s="11" t="s">
        <v>863</v>
      </c>
      <c r="H278" s="14">
        <v>0.69</v>
      </c>
      <c r="I278" s="109">
        <f t="shared" ref="I278:I341" si="4">H278*B278</f>
        <v>6.8999999999999995</v>
      </c>
      <c r="J278" s="115"/>
    </row>
    <row r="279" spans="1:10" ht="156">
      <c r="A279" s="114"/>
      <c r="B279" s="107">
        <v>5</v>
      </c>
      <c r="C279" s="10" t="s">
        <v>864</v>
      </c>
      <c r="D279" s="118" t="s">
        <v>614</v>
      </c>
      <c r="E279" s="140" t="s">
        <v>25</v>
      </c>
      <c r="F279" s="141"/>
      <c r="G279" s="11" t="s">
        <v>865</v>
      </c>
      <c r="H279" s="14">
        <v>0.59</v>
      </c>
      <c r="I279" s="109">
        <f t="shared" si="4"/>
        <v>2.9499999999999997</v>
      </c>
      <c r="J279" s="115"/>
    </row>
    <row r="280" spans="1:10" ht="156">
      <c r="A280" s="114"/>
      <c r="B280" s="107">
        <v>5</v>
      </c>
      <c r="C280" s="10" t="s">
        <v>864</v>
      </c>
      <c r="D280" s="118" t="s">
        <v>866</v>
      </c>
      <c r="E280" s="140" t="s">
        <v>25</v>
      </c>
      <c r="F280" s="141"/>
      <c r="G280" s="11" t="s">
        <v>865</v>
      </c>
      <c r="H280" s="14">
        <v>0.59</v>
      </c>
      <c r="I280" s="109">
        <f t="shared" si="4"/>
        <v>2.9499999999999997</v>
      </c>
      <c r="J280" s="115"/>
    </row>
    <row r="281" spans="1:10" ht="156">
      <c r="A281" s="114"/>
      <c r="B281" s="107">
        <v>15</v>
      </c>
      <c r="C281" s="10" t="s">
        <v>864</v>
      </c>
      <c r="D281" s="118" t="s">
        <v>768</v>
      </c>
      <c r="E281" s="140" t="s">
        <v>26</v>
      </c>
      <c r="F281" s="141"/>
      <c r="G281" s="11" t="s">
        <v>865</v>
      </c>
      <c r="H281" s="14">
        <v>0.74</v>
      </c>
      <c r="I281" s="109">
        <f t="shared" si="4"/>
        <v>11.1</v>
      </c>
      <c r="J281" s="115"/>
    </row>
    <row r="282" spans="1:10" ht="156">
      <c r="A282" s="114"/>
      <c r="B282" s="107">
        <v>8</v>
      </c>
      <c r="C282" s="10" t="s">
        <v>864</v>
      </c>
      <c r="D282" s="118" t="s">
        <v>768</v>
      </c>
      <c r="E282" s="140" t="s">
        <v>27</v>
      </c>
      <c r="F282" s="141"/>
      <c r="G282" s="11" t="s">
        <v>865</v>
      </c>
      <c r="H282" s="14">
        <v>0.74</v>
      </c>
      <c r="I282" s="109">
        <f t="shared" si="4"/>
        <v>5.92</v>
      </c>
      <c r="J282" s="115"/>
    </row>
    <row r="283" spans="1:10" ht="84">
      <c r="A283" s="114"/>
      <c r="B283" s="107">
        <v>15</v>
      </c>
      <c r="C283" s="10" t="s">
        <v>867</v>
      </c>
      <c r="D283" s="118" t="s">
        <v>614</v>
      </c>
      <c r="E283" s="140" t="s">
        <v>273</v>
      </c>
      <c r="F283" s="141"/>
      <c r="G283" s="11" t="s">
        <v>868</v>
      </c>
      <c r="H283" s="14">
        <v>1.29</v>
      </c>
      <c r="I283" s="109">
        <f t="shared" si="4"/>
        <v>19.350000000000001</v>
      </c>
      <c r="J283" s="115"/>
    </row>
    <row r="284" spans="1:10" ht="84">
      <c r="A284" s="114"/>
      <c r="B284" s="107">
        <v>15</v>
      </c>
      <c r="C284" s="10" t="s">
        <v>867</v>
      </c>
      <c r="D284" s="118" t="s">
        <v>866</v>
      </c>
      <c r="E284" s="140" t="s">
        <v>273</v>
      </c>
      <c r="F284" s="141"/>
      <c r="G284" s="11" t="s">
        <v>868</v>
      </c>
      <c r="H284" s="14">
        <v>1.29</v>
      </c>
      <c r="I284" s="109">
        <f t="shared" si="4"/>
        <v>19.350000000000001</v>
      </c>
      <c r="J284" s="115"/>
    </row>
    <row r="285" spans="1:10" ht="108">
      <c r="A285" s="114"/>
      <c r="B285" s="107">
        <v>8</v>
      </c>
      <c r="C285" s="10" t="s">
        <v>869</v>
      </c>
      <c r="D285" s="118" t="s">
        <v>768</v>
      </c>
      <c r="E285" s="140"/>
      <c r="F285" s="141"/>
      <c r="G285" s="11" t="s">
        <v>870</v>
      </c>
      <c r="H285" s="14">
        <v>1.69</v>
      </c>
      <c r="I285" s="109">
        <f t="shared" si="4"/>
        <v>13.52</v>
      </c>
      <c r="J285" s="115"/>
    </row>
    <row r="286" spans="1:10" ht="108">
      <c r="A286" s="114"/>
      <c r="B286" s="107">
        <v>8</v>
      </c>
      <c r="C286" s="10" t="s">
        <v>869</v>
      </c>
      <c r="D286" s="118" t="s">
        <v>720</v>
      </c>
      <c r="E286" s="140"/>
      <c r="F286" s="141"/>
      <c r="G286" s="11" t="s">
        <v>870</v>
      </c>
      <c r="H286" s="14">
        <v>1.79</v>
      </c>
      <c r="I286" s="109">
        <f t="shared" si="4"/>
        <v>14.32</v>
      </c>
      <c r="J286" s="115"/>
    </row>
    <row r="287" spans="1:10" ht="108">
      <c r="A287" s="114"/>
      <c r="B287" s="107">
        <v>8</v>
      </c>
      <c r="C287" s="10" t="s">
        <v>869</v>
      </c>
      <c r="D287" s="118" t="s">
        <v>722</v>
      </c>
      <c r="E287" s="140"/>
      <c r="F287" s="141"/>
      <c r="G287" s="11" t="s">
        <v>870</v>
      </c>
      <c r="H287" s="14">
        <v>1.89</v>
      </c>
      <c r="I287" s="109">
        <f t="shared" si="4"/>
        <v>15.12</v>
      </c>
      <c r="J287" s="115"/>
    </row>
    <row r="288" spans="1:10" ht="108">
      <c r="A288" s="114"/>
      <c r="B288" s="107">
        <v>10</v>
      </c>
      <c r="C288" s="10" t="s">
        <v>869</v>
      </c>
      <c r="D288" s="118" t="s">
        <v>724</v>
      </c>
      <c r="E288" s="140"/>
      <c r="F288" s="141"/>
      <c r="G288" s="11" t="s">
        <v>870</v>
      </c>
      <c r="H288" s="14">
        <v>2.09</v>
      </c>
      <c r="I288" s="109">
        <f t="shared" si="4"/>
        <v>20.9</v>
      </c>
      <c r="J288" s="115"/>
    </row>
    <row r="289" spans="1:10" ht="108">
      <c r="A289" s="114"/>
      <c r="B289" s="107">
        <v>10</v>
      </c>
      <c r="C289" s="10" t="s">
        <v>869</v>
      </c>
      <c r="D289" s="118" t="s">
        <v>725</v>
      </c>
      <c r="E289" s="140"/>
      <c r="F289" s="141"/>
      <c r="G289" s="11" t="s">
        <v>870</v>
      </c>
      <c r="H289" s="14">
        <v>2.29</v>
      </c>
      <c r="I289" s="109">
        <f t="shared" si="4"/>
        <v>22.9</v>
      </c>
      <c r="J289" s="115"/>
    </row>
    <row r="290" spans="1:10" ht="108">
      <c r="A290" s="114"/>
      <c r="B290" s="107">
        <v>8</v>
      </c>
      <c r="C290" s="10" t="s">
        <v>869</v>
      </c>
      <c r="D290" s="118" t="s">
        <v>716</v>
      </c>
      <c r="E290" s="140"/>
      <c r="F290" s="141"/>
      <c r="G290" s="11" t="s">
        <v>870</v>
      </c>
      <c r="H290" s="14">
        <v>2.4900000000000002</v>
      </c>
      <c r="I290" s="109">
        <f t="shared" si="4"/>
        <v>19.920000000000002</v>
      </c>
      <c r="J290" s="115"/>
    </row>
    <row r="291" spans="1:10" ht="108">
      <c r="A291" s="114"/>
      <c r="B291" s="107">
        <v>8</v>
      </c>
      <c r="C291" s="10" t="s">
        <v>869</v>
      </c>
      <c r="D291" s="118" t="s">
        <v>735</v>
      </c>
      <c r="E291" s="140"/>
      <c r="F291" s="141"/>
      <c r="G291" s="11" t="s">
        <v>870</v>
      </c>
      <c r="H291" s="14">
        <v>2.69</v>
      </c>
      <c r="I291" s="109">
        <f t="shared" si="4"/>
        <v>21.52</v>
      </c>
      <c r="J291" s="115"/>
    </row>
    <row r="292" spans="1:10" ht="108">
      <c r="A292" s="114"/>
      <c r="B292" s="107">
        <v>8</v>
      </c>
      <c r="C292" s="10" t="s">
        <v>869</v>
      </c>
      <c r="D292" s="118" t="s">
        <v>726</v>
      </c>
      <c r="E292" s="140"/>
      <c r="F292" s="141"/>
      <c r="G292" s="11" t="s">
        <v>870</v>
      </c>
      <c r="H292" s="14">
        <v>2.99</v>
      </c>
      <c r="I292" s="109">
        <f t="shared" si="4"/>
        <v>23.92</v>
      </c>
      <c r="J292" s="115"/>
    </row>
    <row r="293" spans="1:10" ht="108">
      <c r="A293" s="114"/>
      <c r="B293" s="107">
        <v>10</v>
      </c>
      <c r="C293" s="10" t="s">
        <v>869</v>
      </c>
      <c r="D293" s="118" t="s">
        <v>727</v>
      </c>
      <c r="E293" s="140"/>
      <c r="F293" s="141"/>
      <c r="G293" s="11" t="s">
        <v>870</v>
      </c>
      <c r="H293" s="14">
        <v>3.29</v>
      </c>
      <c r="I293" s="109">
        <f t="shared" si="4"/>
        <v>32.9</v>
      </c>
      <c r="J293" s="115"/>
    </row>
    <row r="294" spans="1:10" ht="108">
      <c r="A294" s="114"/>
      <c r="B294" s="107">
        <v>10</v>
      </c>
      <c r="C294" s="10" t="s">
        <v>869</v>
      </c>
      <c r="D294" s="118" t="s">
        <v>728</v>
      </c>
      <c r="E294" s="140"/>
      <c r="F294" s="141"/>
      <c r="G294" s="11" t="s">
        <v>870</v>
      </c>
      <c r="H294" s="14">
        <v>3.89</v>
      </c>
      <c r="I294" s="109">
        <f t="shared" si="4"/>
        <v>38.9</v>
      </c>
      <c r="J294" s="115"/>
    </row>
    <row r="295" spans="1:10" ht="72">
      <c r="A295" s="114"/>
      <c r="B295" s="107">
        <v>8</v>
      </c>
      <c r="C295" s="10" t="s">
        <v>871</v>
      </c>
      <c r="D295" s="118" t="s">
        <v>723</v>
      </c>
      <c r="E295" s="140" t="s">
        <v>673</v>
      </c>
      <c r="F295" s="141"/>
      <c r="G295" s="11" t="s">
        <v>872</v>
      </c>
      <c r="H295" s="14">
        <v>0.46</v>
      </c>
      <c r="I295" s="109">
        <f t="shared" si="4"/>
        <v>3.68</v>
      </c>
      <c r="J295" s="115"/>
    </row>
    <row r="296" spans="1:10" ht="72">
      <c r="A296" s="114"/>
      <c r="B296" s="107">
        <v>8</v>
      </c>
      <c r="C296" s="10" t="s">
        <v>871</v>
      </c>
      <c r="D296" s="118" t="s">
        <v>724</v>
      </c>
      <c r="E296" s="140" t="s">
        <v>673</v>
      </c>
      <c r="F296" s="141"/>
      <c r="G296" s="11" t="s">
        <v>872</v>
      </c>
      <c r="H296" s="14">
        <v>0.48</v>
      </c>
      <c r="I296" s="109">
        <f t="shared" si="4"/>
        <v>3.84</v>
      </c>
      <c r="J296" s="115"/>
    </row>
    <row r="297" spans="1:10" ht="72">
      <c r="A297" s="114"/>
      <c r="B297" s="107">
        <v>8</v>
      </c>
      <c r="C297" s="10" t="s">
        <v>871</v>
      </c>
      <c r="D297" s="118" t="s">
        <v>725</v>
      </c>
      <c r="E297" s="140" t="s">
        <v>673</v>
      </c>
      <c r="F297" s="141"/>
      <c r="G297" s="11" t="s">
        <v>872</v>
      </c>
      <c r="H297" s="14">
        <v>0.52</v>
      </c>
      <c r="I297" s="109">
        <f t="shared" si="4"/>
        <v>4.16</v>
      </c>
      <c r="J297" s="115"/>
    </row>
    <row r="298" spans="1:10" ht="72">
      <c r="A298" s="114"/>
      <c r="B298" s="107">
        <v>14</v>
      </c>
      <c r="C298" s="10" t="s">
        <v>871</v>
      </c>
      <c r="D298" s="118" t="s">
        <v>725</v>
      </c>
      <c r="E298" s="140" t="s">
        <v>873</v>
      </c>
      <c r="F298" s="141"/>
      <c r="G298" s="11" t="s">
        <v>872</v>
      </c>
      <c r="H298" s="14">
        <v>0.52</v>
      </c>
      <c r="I298" s="109">
        <f t="shared" si="4"/>
        <v>7.28</v>
      </c>
      <c r="J298" s="115"/>
    </row>
    <row r="299" spans="1:10" ht="72">
      <c r="A299" s="114"/>
      <c r="B299" s="107">
        <v>14</v>
      </c>
      <c r="C299" s="10" t="s">
        <v>871</v>
      </c>
      <c r="D299" s="118" t="s">
        <v>725</v>
      </c>
      <c r="E299" s="140" t="s">
        <v>874</v>
      </c>
      <c r="F299" s="141"/>
      <c r="G299" s="11" t="s">
        <v>872</v>
      </c>
      <c r="H299" s="14">
        <v>0.52</v>
      </c>
      <c r="I299" s="109">
        <f t="shared" si="4"/>
        <v>7.28</v>
      </c>
      <c r="J299" s="115"/>
    </row>
    <row r="300" spans="1:10" ht="72">
      <c r="A300" s="114"/>
      <c r="B300" s="107">
        <v>8</v>
      </c>
      <c r="C300" s="10" t="s">
        <v>871</v>
      </c>
      <c r="D300" s="118" t="s">
        <v>716</v>
      </c>
      <c r="E300" s="140" t="s">
        <v>673</v>
      </c>
      <c r="F300" s="141"/>
      <c r="G300" s="11" t="s">
        <v>872</v>
      </c>
      <c r="H300" s="14">
        <v>0.56000000000000005</v>
      </c>
      <c r="I300" s="109">
        <f t="shared" si="4"/>
        <v>4.4800000000000004</v>
      </c>
      <c r="J300" s="115"/>
    </row>
    <row r="301" spans="1:10" ht="72">
      <c r="A301" s="114"/>
      <c r="B301" s="107">
        <v>8</v>
      </c>
      <c r="C301" s="10" t="s">
        <v>871</v>
      </c>
      <c r="D301" s="118" t="s">
        <v>735</v>
      </c>
      <c r="E301" s="140" t="s">
        <v>673</v>
      </c>
      <c r="F301" s="141"/>
      <c r="G301" s="11" t="s">
        <v>872</v>
      </c>
      <c r="H301" s="14">
        <v>0.62</v>
      </c>
      <c r="I301" s="109">
        <f t="shared" si="4"/>
        <v>4.96</v>
      </c>
      <c r="J301" s="115"/>
    </row>
    <row r="302" spans="1:10" ht="72">
      <c r="A302" s="114"/>
      <c r="B302" s="107">
        <v>8</v>
      </c>
      <c r="C302" s="10" t="s">
        <v>871</v>
      </c>
      <c r="D302" s="118" t="s">
        <v>726</v>
      </c>
      <c r="E302" s="140" t="s">
        <v>673</v>
      </c>
      <c r="F302" s="141"/>
      <c r="G302" s="11" t="s">
        <v>872</v>
      </c>
      <c r="H302" s="14">
        <v>0.66</v>
      </c>
      <c r="I302" s="109">
        <f t="shared" si="4"/>
        <v>5.28</v>
      </c>
      <c r="J302" s="115"/>
    </row>
    <row r="303" spans="1:10" ht="72">
      <c r="A303" s="114"/>
      <c r="B303" s="107">
        <v>40</v>
      </c>
      <c r="C303" s="10" t="s">
        <v>871</v>
      </c>
      <c r="D303" s="118" t="s">
        <v>727</v>
      </c>
      <c r="E303" s="140" t="s">
        <v>273</v>
      </c>
      <c r="F303" s="141"/>
      <c r="G303" s="11" t="s">
        <v>872</v>
      </c>
      <c r="H303" s="14">
        <v>0.69</v>
      </c>
      <c r="I303" s="109">
        <f t="shared" si="4"/>
        <v>27.599999999999998</v>
      </c>
      <c r="J303" s="115"/>
    </row>
    <row r="304" spans="1:10" ht="72">
      <c r="A304" s="114"/>
      <c r="B304" s="107">
        <v>10</v>
      </c>
      <c r="C304" s="10" t="s">
        <v>871</v>
      </c>
      <c r="D304" s="118" t="s">
        <v>727</v>
      </c>
      <c r="E304" s="140" t="s">
        <v>673</v>
      </c>
      <c r="F304" s="141"/>
      <c r="G304" s="11" t="s">
        <v>872</v>
      </c>
      <c r="H304" s="14">
        <v>0.69</v>
      </c>
      <c r="I304" s="109">
        <f t="shared" si="4"/>
        <v>6.8999999999999995</v>
      </c>
      <c r="J304" s="115"/>
    </row>
    <row r="305" spans="1:10" ht="72">
      <c r="A305" s="114"/>
      <c r="B305" s="107">
        <v>30</v>
      </c>
      <c r="C305" s="10" t="s">
        <v>871</v>
      </c>
      <c r="D305" s="118" t="s">
        <v>834</v>
      </c>
      <c r="E305" s="140" t="s">
        <v>273</v>
      </c>
      <c r="F305" s="141"/>
      <c r="G305" s="11" t="s">
        <v>872</v>
      </c>
      <c r="H305" s="14">
        <v>0.7</v>
      </c>
      <c r="I305" s="109">
        <f t="shared" si="4"/>
        <v>21</v>
      </c>
      <c r="J305" s="115"/>
    </row>
    <row r="306" spans="1:10" ht="72">
      <c r="A306" s="114"/>
      <c r="B306" s="107">
        <v>20</v>
      </c>
      <c r="C306" s="10" t="s">
        <v>871</v>
      </c>
      <c r="D306" s="118" t="s">
        <v>728</v>
      </c>
      <c r="E306" s="140" t="s">
        <v>273</v>
      </c>
      <c r="F306" s="141"/>
      <c r="G306" s="11" t="s">
        <v>872</v>
      </c>
      <c r="H306" s="14">
        <v>0.72</v>
      </c>
      <c r="I306" s="109">
        <f t="shared" si="4"/>
        <v>14.399999999999999</v>
      </c>
      <c r="J306" s="115"/>
    </row>
    <row r="307" spans="1:10" ht="72">
      <c r="A307" s="114"/>
      <c r="B307" s="107">
        <v>8</v>
      </c>
      <c r="C307" s="10" t="s">
        <v>871</v>
      </c>
      <c r="D307" s="118" t="s">
        <v>729</v>
      </c>
      <c r="E307" s="140" t="s">
        <v>673</v>
      </c>
      <c r="F307" s="141"/>
      <c r="G307" s="11" t="s">
        <v>872</v>
      </c>
      <c r="H307" s="14">
        <v>0.76</v>
      </c>
      <c r="I307" s="109">
        <f t="shared" si="4"/>
        <v>6.08</v>
      </c>
      <c r="J307" s="115"/>
    </row>
    <row r="308" spans="1:10" ht="72">
      <c r="A308" s="114"/>
      <c r="B308" s="107">
        <v>8</v>
      </c>
      <c r="C308" s="10" t="s">
        <v>871</v>
      </c>
      <c r="D308" s="118" t="s">
        <v>718</v>
      </c>
      <c r="E308" s="140" t="s">
        <v>673</v>
      </c>
      <c r="F308" s="141"/>
      <c r="G308" s="11" t="s">
        <v>872</v>
      </c>
      <c r="H308" s="14">
        <v>0.89</v>
      </c>
      <c r="I308" s="109">
        <f t="shared" si="4"/>
        <v>7.12</v>
      </c>
      <c r="J308" s="115"/>
    </row>
    <row r="309" spans="1:10" ht="72">
      <c r="A309" s="114"/>
      <c r="B309" s="107">
        <v>10</v>
      </c>
      <c r="C309" s="10" t="s">
        <v>875</v>
      </c>
      <c r="D309" s="118" t="s">
        <v>723</v>
      </c>
      <c r="E309" s="140"/>
      <c r="F309" s="141"/>
      <c r="G309" s="11" t="s">
        <v>876</v>
      </c>
      <c r="H309" s="14">
        <v>0.55000000000000004</v>
      </c>
      <c r="I309" s="109">
        <f t="shared" si="4"/>
        <v>5.5</v>
      </c>
      <c r="J309" s="115"/>
    </row>
    <row r="310" spans="1:10" ht="72">
      <c r="A310" s="114"/>
      <c r="B310" s="107">
        <v>20</v>
      </c>
      <c r="C310" s="10" t="s">
        <v>875</v>
      </c>
      <c r="D310" s="118" t="s">
        <v>724</v>
      </c>
      <c r="E310" s="140"/>
      <c r="F310" s="141"/>
      <c r="G310" s="11" t="s">
        <v>876</v>
      </c>
      <c r="H310" s="14">
        <v>0.55000000000000004</v>
      </c>
      <c r="I310" s="109">
        <f t="shared" si="4"/>
        <v>11</v>
      </c>
      <c r="J310" s="115"/>
    </row>
    <row r="311" spans="1:10" ht="72">
      <c r="A311" s="114"/>
      <c r="B311" s="107">
        <v>20</v>
      </c>
      <c r="C311" s="10" t="s">
        <v>875</v>
      </c>
      <c r="D311" s="118" t="s">
        <v>725</v>
      </c>
      <c r="E311" s="140"/>
      <c r="F311" s="141"/>
      <c r="G311" s="11" t="s">
        <v>876</v>
      </c>
      <c r="H311" s="14">
        <v>0.55000000000000004</v>
      </c>
      <c r="I311" s="109">
        <f t="shared" si="4"/>
        <v>11</v>
      </c>
      <c r="J311" s="115"/>
    </row>
    <row r="312" spans="1:10" ht="108">
      <c r="A312" s="114"/>
      <c r="B312" s="107">
        <v>8</v>
      </c>
      <c r="C312" s="10" t="s">
        <v>877</v>
      </c>
      <c r="D312" s="118" t="s">
        <v>727</v>
      </c>
      <c r="E312" s="140" t="s">
        <v>272</v>
      </c>
      <c r="F312" s="141"/>
      <c r="G312" s="11" t="s">
        <v>878</v>
      </c>
      <c r="H312" s="14">
        <v>4.04</v>
      </c>
      <c r="I312" s="109">
        <f t="shared" si="4"/>
        <v>32.32</v>
      </c>
      <c r="J312" s="115"/>
    </row>
    <row r="313" spans="1:10" ht="108">
      <c r="A313" s="114"/>
      <c r="B313" s="107">
        <v>8</v>
      </c>
      <c r="C313" s="10" t="s">
        <v>877</v>
      </c>
      <c r="D313" s="118" t="s">
        <v>728</v>
      </c>
      <c r="E313" s="140" t="s">
        <v>272</v>
      </c>
      <c r="F313" s="141"/>
      <c r="G313" s="11" t="s">
        <v>878</v>
      </c>
      <c r="H313" s="14">
        <v>4.4400000000000004</v>
      </c>
      <c r="I313" s="109">
        <f t="shared" si="4"/>
        <v>35.520000000000003</v>
      </c>
      <c r="J313" s="115"/>
    </row>
    <row r="314" spans="1:10" ht="60">
      <c r="A314" s="114"/>
      <c r="B314" s="107">
        <v>10</v>
      </c>
      <c r="C314" s="10" t="s">
        <v>879</v>
      </c>
      <c r="D314" s="118" t="s">
        <v>724</v>
      </c>
      <c r="E314" s="140" t="s">
        <v>273</v>
      </c>
      <c r="F314" s="141"/>
      <c r="G314" s="11" t="s">
        <v>880</v>
      </c>
      <c r="H314" s="14">
        <v>0.54</v>
      </c>
      <c r="I314" s="109">
        <f t="shared" si="4"/>
        <v>5.4</v>
      </c>
      <c r="J314" s="115"/>
    </row>
    <row r="315" spans="1:10" ht="60">
      <c r="A315" s="114"/>
      <c r="B315" s="107">
        <v>10</v>
      </c>
      <c r="C315" s="10" t="s">
        <v>879</v>
      </c>
      <c r="D315" s="118" t="s">
        <v>725</v>
      </c>
      <c r="E315" s="140" t="s">
        <v>273</v>
      </c>
      <c r="F315" s="141"/>
      <c r="G315" s="11" t="s">
        <v>880</v>
      </c>
      <c r="H315" s="14">
        <v>0.59</v>
      </c>
      <c r="I315" s="109">
        <f t="shared" si="4"/>
        <v>5.8999999999999995</v>
      </c>
      <c r="J315" s="115"/>
    </row>
    <row r="316" spans="1:10" ht="60">
      <c r="A316" s="114"/>
      <c r="B316" s="107">
        <v>10</v>
      </c>
      <c r="C316" s="10" t="s">
        <v>879</v>
      </c>
      <c r="D316" s="118" t="s">
        <v>716</v>
      </c>
      <c r="E316" s="140" t="s">
        <v>273</v>
      </c>
      <c r="F316" s="141"/>
      <c r="G316" s="11" t="s">
        <v>880</v>
      </c>
      <c r="H316" s="14">
        <v>0.64</v>
      </c>
      <c r="I316" s="109">
        <f t="shared" si="4"/>
        <v>6.4</v>
      </c>
      <c r="J316" s="115"/>
    </row>
    <row r="317" spans="1:10" ht="60">
      <c r="A317" s="114"/>
      <c r="B317" s="107">
        <v>10</v>
      </c>
      <c r="C317" s="10" t="s">
        <v>879</v>
      </c>
      <c r="D317" s="118" t="s">
        <v>735</v>
      </c>
      <c r="E317" s="140" t="s">
        <v>273</v>
      </c>
      <c r="F317" s="141"/>
      <c r="G317" s="11" t="s">
        <v>880</v>
      </c>
      <c r="H317" s="14">
        <v>0.69</v>
      </c>
      <c r="I317" s="109">
        <f t="shared" si="4"/>
        <v>6.8999999999999995</v>
      </c>
      <c r="J317" s="115"/>
    </row>
    <row r="318" spans="1:10" ht="60">
      <c r="A318" s="114"/>
      <c r="B318" s="107">
        <v>10</v>
      </c>
      <c r="C318" s="10" t="s">
        <v>879</v>
      </c>
      <c r="D318" s="118" t="s">
        <v>726</v>
      </c>
      <c r="E318" s="140" t="s">
        <v>273</v>
      </c>
      <c r="F318" s="141"/>
      <c r="G318" s="11" t="s">
        <v>880</v>
      </c>
      <c r="H318" s="14">
        <v>0.75</v>
      </c>
      <c r="I318" s="109">
        <f t="shared" si="4"/>
        <v>7.5</v>
      </c>
      <c r="J318" s="115"/>
    </row>
    <row r="319" spans="1:10" ht="60">
      <c r="A319" s="114"/>
      <c r="B319" s="107">
        <v>6</v>
      </c>
      <c r="C319" s="10" t="s">
        <v>879</v>
      </c>
      <c r="D319" s="118" t="s">
        <v>727</v>
      </c>
      <c r="E319" s="140" t="s">
        <v>273</v>
      </c>
      <c r="F319" s="141"/>
      <c r="G319" s="11" t="s">
        <v>880</v>
      </c>
      <c r="H319" s="14">
        <v>0.82</v>
      </c>
      <c r="I319" s="109">
        <f t="shared" si="4"/>
        <v>4.92</v>
      </c>
      <c r="J319" s="115"/>
    </row>
    <row r="320" spans="1:10" ht="60">
      <c r="A320" s="114"/>
      <c r="B320" s="107">
        <v>4</v>
      </c>
      <c r="C320" s="10" t="s">
        <v>879</v>
      </c>
      <c r="D320" s="118" t="s">
        <v>728</v>
      </c>
      <c r="E320" s="140" t="s">
        <v>273</v>
      </c>
      <c r="F320" s="141"/>
      <c r="G320" s="11" t="s">
        <v>880</v>
      </c>
      <c r="H320" s="14">
        <v>0.87</v>
      </c>
      <c r="I320" s="109">
        <f t="shared" si="4"/>
        <v>3.48</v>
      </c>
      <c r="J320" s="115"/>
    </row>
    <row r="321" spans="1:10" ht="108">
      <c r="A321" s="114"/>
      <c r="B321" s="107">
        <v>10</v>
      </c>
      <c r="C321" s="10" t="s">
        <v>881</v>
      </c>
      <c r="D321" s="118" t="s">
        <v>727</v>
      </c>
      <c r="E321" s="140"/>
      <c r="F321" s="141"/>
      <c r="G321" s="11" t="s">
        <v>882</v>
      </c>
      <c r="H321" s="14">
        <v>2.2400000000000002</v>
      </c>
      <c r="I321" s="109">
        <f t="shared" si="4"/>
        <v>22.400000000000002</v>
      </c>
      <c r="J321" s="115"/>
    </row>
    <row r="322" spans="1:10" ht="108">
      <c r="A322" s="114"/>
      <c r="B322" s="107">
        <v>18</v>
      </c>
      <c r="C322" s="10" t="s">
        <v>881</v>
      </c>
      <c r="D322" s="118" t="s">
        <v>728</v>
      </c>
      <c r="E322" s="140"/>
      <c r="F322" s="141"/>
      <c r="G322" s="11" t="s">
        <v>882</v>
      </c>
      <c r="H322" s="14">
        <v>2.46</v>
      </c>
      <c r="I322" s="109">
        <f t="shared" si="4"/>
        <v>44.28</v>
      </c>
      <c r="J322" s="115"/>
    </row>
    <row r="323" spans="1:10" ht="120">
      <c r="A323" s="114"/>
      <c r="B323" s="107">
        <v>8</v>
      </c>
      <c r="C323" s="10" t="s">
        <v>883</v>
      </c>
      <c r="D323" s="118" t="s">
        <v>723</v>
      </c>
      <c r="E323" s="140"/>
      <c r="F323" s="141"/>
      <c r="G323" s="11" t="s">
        <v>884</v>
      </c>
      <c r="H323" s="14">
        <v>0.89</v>
      </c>
      <c r="I323" s="109">
        <f t="shared" si="4"/>
        <v>7.12</v>
      </c>
      <c r="J323" s="115"/>
    </row>
    <row r="324" spans="1:10" ht="120">
      <c r="A324" s="114"/>
      <c r="B324" s="107">
        <v>8</v>
      </c>
      <c r="C324" s="10" t="s">
        <v>883</v>
      </c>
      <c r="D324" s="118" t="s">
        <v>724</v>
      </c>
      <c r="E324" s="140"/>
      <c r="F324" s="141"/>
      <c r="G324" s="11" t="s">
        <v>884</v>
      </c>
      <c r="H324" s="14">
        <v>0.99</v>
      </c>
      <c r="I324" s="109">
        <f t="shared" si="4"/>
        <v>7.92</v>
      </c>
      <c r="J324" s="115"/>
    </row>
    <row r="325" spans="1:10" ht="120">
      <c r="A325" s="114"/>
      <c r="B325" s="107">
        <v>8</v>
      </c>
      <c r="C325" s="10" t="s">
        <v>883</v>
      </c>
      <c r="D325" s="118" t="s">
        <v>725</v>
      </c>
      <c r="E325" s="140"/>
      <c r="F325" s="141"/>
      <c r="G325" s="11" t="s">
        <v>884</v>
      </c>
      <c r="H325" s="14">
        <v>1.39</v>
      </c>
      <c r="I325" s="109">
        <f t="shared" si="4"/>
        <v>11.12</v>
      </c>
      <c r="J325" s="115"/>
    </row>
    <row r="326" spans="1:10" ht="120">
      <c r="A326" s="114"/>
      <c r="B326" s="107">
        <v>8</v>
      </c>
      <c r="C326" s="10" t="s">
        <v>883</v>
      </c>
      <c r="D326" s="118" t="s">
        <v>716</v>
      </c>
      <c r="E326" s="140"/>
      <c r="F326" s="141"/>
      <c r="G326" s="11" t="s">
        <v>884</v>
      </c>
      <c r="H326" s="14">
        <v>1.59</v>
      </c>
      <c r="I326" s="109">
        <f t="shared" si="4"/>
        <v>12.72</v>
      </c>
      <c r="J326" s="115"/>
    </row>
    <row r="327" spans="1:10" ht="120">
      <c r="A327" s="114"/>
      <c r="B327" s="107">
        <v>8</v>
      </c>
      <c r="C327" s="10" t="s">
        <v>883</v>
      </c>
      <c r="D327" s="118" t="s">
        <v>735</v>
      </c>
      <c r="E327" s="140"/>
      <c r="F327" s="141"/>
      <c r="G327" s="11" t="s">
        <v>884</v>
      </c>
      <c r="H327" s="14">
        <v>1.79</v>
      </c>
      <c r="I327" s="109">
        <f t="shared" si="4"/>
        <v>14.32</v>
      </c>
      <c r="J327" s="115"/>
    </row>
    <row r="328" spans="1:10" ht="120">
      <c r="A328" s="114"/>
      <c r="B328" s="107">
        <v>8</v>
      </c>
      <c r="C328" s="10" t="s">
        <v>883</v>
      </c>
      <c r="D328" s="118" t="s">
        <v>726</v>
      </c>
      <c r="E328" s="140"/>
      <c r="F328" s="141"/>
      <c r="G328" s="11" t="s">
        <v>884</v>
      </c>
      <c r="H328" s="14">
        <v>2.09</v>
      </c>
      <c r="I328" s="109">
        <f t="shared" si="4"/>
        <v>16.72</v>
      </c>
      <c r="J328" s="115"/>
    </row>
    <row r="329" spans="1:10" ht="96">
      <c r="A329" s="114"/>
      <c r="B329" s="107">
        <v>6</v>
      </c>
      <c r="C329" s="10" t="s">
        <v>885</v>
      </c>
      <c r="D329" s="118" t="s">
        <v>722</v>
      </c>
      <c r="E329" s="140"/>
      <c r="F329" s="141"/>
      <c r="G329" s="11" t="s">
        <v>886</v>
      </c>
      <c r="H329" s="14">
        <v>1.79</v>
      </c>
      <c r="I329" s="109">
        <f t="shared" si="4"/>
        <v>10.74</v>
      </c>
      <c r="J329" s="115"/>
    </row>
    <row r="330" spans="1:10" ht="84">
      <c r="A330" s="114"/>
      <c r="B330" s="107">
        <v>10</v>
      </c>
      <c r="C330" s="10" t="s">
        <v>887</v>
      </c>
      <c r="D330" s="118" t="s">
        <v>27</v>
      </c>
      <c r="E330" s="140"/>
      <c r="F330" s="141"/>
      <c r="G330" s="11" t="s">
        <v>888</v>
      </c>
      <c r="H330" s="14">
        <v>1.85</v>
      </c>
      <c r="I330" s="109">
        <f t="shared" si="4"/>
        <v>18.5</v>
      </c>
      <c r="J330" s="115"/>
    </row>
    <row r="331" spans="1:10" ht="84">
      <c r="A331" s="114"/>
      <c r="B331" s="107">
        <v>10</v>
      </c>
      <c r="C331" s="10" t="s">
        <v>889</v>
      </c>
      <c r="D331" s="118" t="s">
        <v>28</v>
      </c>
      <c r="E331" s="140"/>
      <c r="F331" s="141"/>
      <c r="G331" s="11" t="s">
        <v>890</v>
      </c>
      <c r="H331" s="14">
        <v>4.45</v>
      </c>
      <c r="I331" s="109">
        <f t="shared" si="4"/>
        <v>44.5</v>
      </c>
      <c r="J331" s="115"/>
    </row>
    <row r="332" spans="1:10" ht="84">
      <c r="A332" s="114"/>
      <c r="B332" s="107">
        <v>10</v>
      </c>
      <c r="C332" s="10" t="s">
        <v>889</v>
      </c>
      <c r="D332" s="118" t="s">
        <v>29</v>
      </c>
      <c r="E332" s="140"/>
      <c r="F332" s="141"/>
      <c r="G332" s="11" t="s">
        <v>890</v>
      </c>
      <c r="H332" s="14">
        <v>4.45</v>
      </c>
      <c r="I332" s="109">
        <f t="shared" si="4"/>
        <v>44.5</v>
      </c>
      <c r="J332" s="115"/>
    </row>
    <row r="333" spans="1:10" ht="84">
      <c r="A333" s="114"/>
      <c r="B333" s="107">
        <v>10</v>
      </c>
      <c r="C333" s="10" t="s">
        <v>891</v>
      </c>
      <c r="D333" s="118" t="s">
        <v>28</v>
      </c>
      <c r="E333" s="140"/>
      <c r="F333" s="141"/>
      <c r="G333" s="11" t="s">
        <v>892</v>
      </c>
      <c r="H333" s="14">
        <v>2.95</v>
      </c>
      <c r="I333" s="109">
        <f t="shared" si="4"/>
        <v>29.5</v>
      </c>
      <c r="J333" s="115"/>
    </row>
    <row r="334" spans="1:10" ht="84">
      <c r="A334" s="114"/>
      <c r="B334" s="107">
        <v>10</v>
      </c>
      <c r="C334" s="10" t="s">
        <v>891</v>
      </c>
      <c r="D334" s="118" t="s">
        <v>29</v>
      </c>
      <c r="E334" s="140"/>
      <c r="F334" s="141"/>
      <c r="G334" s="11" t="s">
        <v>892</v>
      </c>
      <c r="H334" s="14">
        <v>2.95</v>
      </c>
      <c r="I334" s="109">
        <f t="shared" si="4"/>
        <v>29.5</v>
      </c>
      <c r="J334" s="115"/>
    </row>
    <row r="335" spans="1:10" ht="84">
      <c r="A335" s="114"/>
      <c r="B335" s="107">
        <v>14</v>
      </c>
      <c r="C335" s="10" t="s">
        <v>893</v>
      </c>
      <c r="D335" s="118" t="s">
        <v>724</v>
      </c>
      <c r="E335" s="140"/>
      <c r="F335" s="141"/>
      <c r="G335" s="11" t="s">
        <v>894</v>
      </c>
      <c r="H335" s="14">
        <v>3.79</v>
      </c>
      <c r="I335" s="109">
        <f t="shared" si="4"/>
        <v>53.06</v>
      </c>
      <c r="J335" s="115"/>
    </row>
    <row r="336" spans="1:10" ht="84">
      <c r="A336" s="114"/>
      <c r="B336" s="107">
        <v>14</v>
      </c>
      <c r="C336" s="10" t="s">
        <v>893</v>
      </c>
      <c r="D336" s="118" t="s">
        <v>725</v>
      </c>
      <c r="E336" s="140"/>
      <c r="F336" s="141"/>
      <c r="G336" s="11" t="s">
        <v>894</v>
      </c>
      <c r="H336" s="14">
        <v>4.1900000000000004</v>
      </c>
      <c r="I336" s="109">
        <f t="shared" si="4"/>
        <v>58.660000000000004</v>
      </c>
      <c r="J336" s="115"/>
    </row>
    <row r="337" spans="1:10" ht="84">
      <c r="A337" s="114"/>
      <c r="B337" s="107">
        <v>10</v>
      </c>
      <c r="C337" s="10" t="s">
        <v>893</v>
      </c>
      <c r="D337" s="118" t="s">
        <v>735</v>
      </c>
      <c r="E337" s="140"/>
      <c r="F337" s="141"/>
      <c r="G337" s="11" t="s">
        <v>894</v>
      </c>
      <c r="H337" s="14">
        <v>5.19</v>
      </c>
      <c r="I337" s="109">
        <f t="shared" si="4"/>
        <v>51.900000000000006</v>
      </c>
      <c r="J337" s="115"/>
    </row>
    <row r="338" spans="1:10" ht="84">
      <c r="A338" s="114"/>
      <c r="B338" s="107">
        <v>8</v>
      </c>
      <c r="C338" s="10" t="s">
        <v>895</v>
      </c>
      <c r="D338" s="118" t="s">
        <v>768</v>
      </c>
      <c r="E338" s="140" t="s">
        <v>273</v>
      </c>
      <c r="F338" s="141"/>
      <c r="G338" s="11" t="s">
        <v>896</v>
      </c>
      <c r="H338" s="14">
        <v>2.89</v>
      </c>
      <c r="I338" s="109">
        <f t="shared" si="4"/>
        <v>23.12</v>
      </c>
      <c r="J338" s="115"/>
    </row>
    <row r="339" spans="1:10" ht="84">
      <c r="A339" s="114"/>
      <c r="B339" s="107">
        <v>8</v>
      </c>
      <c r="C339" s="10" t="s">
        <v>895</v>
      </c>
      <c r="D339" s="118" t="s">
        <v>768</v>
      </c>
      <c r="E339" s="140" t="s">
        <v>272</v>
      </c>
      <c r="F339" s="141"/>
      <c r="G339" s="11" t="s">
        <v>896</v>
      </c>
      <c r="H339" s="14">
        <v>2.89</v>
      </c>
      <c r="I339" s="109">
        <f t="shared" si="4"/>
        <v>23.12</v>
      </c>
      <c r="J339" s="115"/>
    </row>
    <row r="340" spans="1:10" ht="84">
      <c r="A340" s="114"/>
      <c r="B340" s="107">
        <v>8</v>
      </c>
      <c r="C340" s="10" t="s">
        <v>895</v>
      </c>
      <c r="D340" s="118" t="s">
        <v>720</v>
      </c>
      <c r="E340" s="140" t="s">
        <v>273</v>
      </c>
      <c r="F340" s="141"/>
      <c r="G340" s="11" t="s">
        <v>896</v>
      </c>
      <c r="H340" s="14">
        <v>3.19</v>
      </c>
      <c r="I340" s="109">
        <f t="shared" si="4"/>
        <v>25.52</v>
      </c>
      <c r="J340" s="115"/>
    </row>
    <row r="341" spans="1:10" ht="84">
      <c r="A341" s="114"/>
      <c r="B341" s="107">
        <v>8</v>
      </c>
      <c r="C341" s="10" t="s">
        <v>895</v>
      </c>
      <c r="D341" s="118" t="s">
        <v>720</v>
      </c>
      <c r="E341" s="140" t="s">
        <v>272</v>
      </c>
      <c r="F341" s="141"/>
      <c r="G341" s="11" t="s">
        <v>896</v>
      </c>
      <c r="H341" s="14">
        <v>3.19</v>
      </c>
      <c r="I341" s="109">
        <f t="shared" si="4"/>
        <v>25.52</v>
      </c>
      <c r="J341" s="115"/>
    </row>
    <row r="342" spans="1:10" ht="84">
      <c r="A342" s="114"/>
      <c r="B342" s="107">
        <v>8</v>
      </c>
      <c r="C342" s="10" t="s">
        <v>895</v>
      </c>
      <c r="D342" s="118" t="s">
        <v>722</v>
      </c>
      <c r="E342" s="140" t="s">
        <v>273</v>
      </c>
      <c r="F342" s="141"/>
      <c r="G342" s="11" t="s">
        <v>896</v>
      </c>
      <c r="H342" s="14">
        <v>3.49</v>
      </c>
      <c r="I342" s="109">
        <f t="shared" ref="I342:I354" si="5">H342*B342</f>
        <v>27.92</v>
      </c>
      <c r="J342" s="115"/>
    </row>
    <row r="343" spans="1:10" ht="84">
      <c r="A343" s="114"/>
      <c r="B343" s="107">
        <v>8</v>
      </c>
      <c r="C343" s="10" t="s">
        <v>895</v>
      </c>
      <c r="D343" s="118" t="s">
        <v>722</v>
      </c>
      <c r="E343" s="140" t="s">
        <v>272</v>
      </c>
      <c r="F343" s="141"/>
      <c r="G343" s="11" t="s">
        <v>896</v>
      </c>
      <c r="H343" s="14">
        <v>3.49</v>
      </c>
      <c r="I343" s="109">
        <f t="shared" si="5"/>
        <v>27.92</v>
      </c>
      <c r="J343" s="115"/>
    </row>
    <row r="344" spans="1:10" ht="84">
      <c r="A344" s="114"/>
      <c r="B344" s="107">
        <v>8</v>
      </c>
      <c r="C344" s="10" t="s">
        <v>895</v>
      </c>
      <c r="D344" s="118" t="s">
        <v>723</v>
      </c>
      <c r="E344" s="140" t="s">
        <v>273</v>
      </c>
      <c r="F344" s="141"/>
      <c r="G344" s="11" t="s">
        <v>896</v>
      </c>
      <c r="H344" s="14">
        <v>3.89</v>
      </c>
      <c r="I344" s="109">
        <f t="shared" si="5"/>
        <v>31.12</v>
      </c>
      <c r="J344" s="115"/>
    </row>
    <row r="345" spans="1:10" ht="84">
      <c r="A345" s="114"/>
      <c r="B345" s="107">
        <v>6</v>
      </c>
      <c r="C345" s="10" t="s">
        <v>895</v>
      </c>
      <c r="D345" s="118" t="s">
        <v>723</v>
      </c>
      <c r="E345" s="140" t="s">
        <v>272</v>
      </c>
      <c r="F345" s="141"/>
      <c r="G345" s="11" t="s">
        <v>896</v>
      </c>
      <c r="H345" s="14">
        <v>3.89</v>
      </c>
      <c r="I345" s="109">
        <f t="shared" si="5"/>
        <v>23.34</v>
      </c>
      <c r="J345" s="115"/>
    </row>
    <row r="346" spans="1:10" ht="84">
      <c r="A346" s="114"/>
      <c r="B346" s="107">
        <v>8</v>
      </c>
      <c r="C346" s="10" t="s">
        <v>895</v>
      </c>
      <c r="D346" s="118" t="s">
        <v>724</v>
      </c>
      <c r="E346" s="140" t="s">
        <v>273</v>
      </c>
      <c r="F346" s="141"/>
      <c r="G346" s="11" t="s">
        <v>896</v>
      </c>
      <c r="H346" s="14">
        <v>4.29</v>
      </c>
      <c r="I346" s="109">
        <f t="shared" si="5"/>
        <v>34.32</v>
      </c>
      <c r="J346" s="115"/>
    </row>
    <row r="347" spans="1:10" ht="84">
      <c r="A347" s="114"/>
      <c r="B347" s="107">
        <v>8</v>
      </c>
      <c r="C347" s="10" t="s">
        <v>895</v>
      </c>
      <c r="D347" s="118" t="s">
        <v>725</v>
      </c>
      <c r="E347" s="140" t="s">
        <v>273</v>
      </c>
      <c r="F347" s="141"/>
      <c r="G347" s="11" t="s">
        <v>896</v>
      </c>
      <c r="H347" s="14">
        <v>4.74</v>
      </c>
      <c r="I347" s="109">
        <f t="shared" si="5"/>
        <v>37.92</v>
      </c>
      <c r="J347" s="115"/>
    </row>
    <row r="348" spans="1:10" ht="84">
      <c r="A348" s="114"/>
      <c r="B348" s="107">
        <v>8</v>
      </c>
      <c r="C348" s="10" t="s">
        <v>895</v>
      </c>
      <c r="D348" s="118" t="s">
        <v>725</v>
      </c>
      <c r="E348" s="140" t="s">
        <v>272</v>
      </c>
      <c r="F348" s="141"/>
      <c r="G348" s="11" t="s">
        <v>896</v>
      </c>
      <c r="H348" s="14">
        <v>4.74</v>
      </c>
      <c r="I348" s="109">
        <f t="shared" si="5"/>
        <v>37.92</v>
      </c>
      <c r="J348" s="115"/>
    </row>
    <row r="349" spans="1:10" ht="84">
      <c r="A349" s="114"/>
      <c r="B349" s="107">
        <v>8</v>
      </c>
      <c r="C349" s="10" t="s">
        <v>895</v>
      </c>
      <c r="D349" s="118" t="s">
        <v>716</v>
      </c>
      <c r="E349" s="140" t="s">
        <v>273</v>
      </c>
      <c r="F349" s="141"/>
      <c r="G349" s="11" t="s">
        <v>896</v>
      </c>
      <c r="H349" s="14">
        <v>5.34</v>
      </c>
      <c r="I349" s="109">
        <f t="shared" si="5"/>
        <v>42.72</v>
      </c>
      <c r="J349" s="115"/>
    </row>
    <row r="350" spans="1:10" ht="84">
      <c r="A350" s="114"/>
      <c r="B350" s="107">
        <v>8</v>
      </c>
      <c r="C350" s="10" t="s">
        <v>895</v>
      </c>
      <c r="D350" s="118" t="s">
        <v>716</v>
      </c>
      <c r="E350" s="140" t="s">
        <v>272</v>
      </c>
      <c r="F350" s="141"/>
      <c r="G350" s="11" t="s">
        <v>896</v>
      </c>
      <c r="H350" s="14">
        <v>5.34</v>
      </c>
      <c r="I350" s="109">
        <f t="shared" si="5"/>
        <v>42.72</v>
      </c>
      <c r="J350" s="115"/>
    </row>
    <row r="351" spans="1:10" ht="84">
      <c r="A351" s="114"/>
      <c r="B351" s="107">
        <v>8</v>
      </c>
      <c r="C351" s="10" t="s">
        <v>895</v>
      </c>
      <c r="D351" s="118" t="s">
        <v>735</v>
      </c>
      <c r="E351" s="140" t="s">
        <v>273</v>
      </c>
      <c r="F351" s="141"/>
      <c r="G351" s="11" t="s">
        <v>896</v>
      </c>
      <c r="H351" s="14">
        <v>5.99</v>
      </c>
      <c r="I351" s="109">
        <f t="shared" si="5"/>
        <v>47.92</v>
      </c>
      <c r="J351" s="115"/>
    </row>
    <row r="352" spans="1:10" ht="84">
      <c r="A352" s="114"/>
      <c r="B352" s="107">
        <v>8</v>
      </c>
      <c r="C352" s="10" t="s">
        <v>895</v>
      </c>
      <c r="D352" s="118" t="s">
        <v>735</v>
      </c>
      <c r="E352" s="140" t="s">
        <v>272</v>
      </c>
      <c r="F352" s="141"/>
      <c r="G352" s="11" t="s">
        <v>896</v>
      </c>
      <c r="H352" s="14">
        <v>5.99</v>
      </c>
      <c r="I352" s="109">
        <f t="shared" si="5"/>
        <v>47.92</v>
      </c>
      <c r="J352" s="115"/>
    </row>
    <row r="353" spans="1:10" ht="84">
      <c r="A353" s="114"/>
      <c r="B353" s="107">
        <v>8</v>
      </c>
      <c r="C353" s="10" t="s">
        <v>895</v>
      </c>
      <c r="D353" s="118" t="s">
        <v>726</v>
      </c>
      <c r="E353" s="140" t="s">
        <v>273</v>
      </c>
      <c r="F353" s="141"/>
      <c r="G353" s="11" t="s">
        <v>896</v>
      </c>
      <c r="H353" s="14">
        <v>6.64</v>
      </c>
      <c r="I353" s="109">
        <f t="shared" si="5"/>
        <v>53.12</v>
      </c>
      <c r="J353" s="115"/>
    </row>
    <row r="354" spans="1:10" ht="84">
      <c r="A354" s="114"/>
      <c r="B354" s="108">
        <v>8</v>
      </c>
      <c r="C354" s="12" t="s">
        <v>895</v>
      </c>
      <c r="D354" s="119" t="s">
        <v>726</v>
      </c>
      <c r="E354" s="152" t="s">
        <v>272</v>
      </c>
      <c r="F354" s="153"/>
      <c r="G354" s="13" t="s">
        <v>896</v>
      </c>
      <c r="H354" s="15">
        <v>6.64</v>
      </c>
      <c r="I354" s="110">
        <f t="shared" si="5"/>
        <v>53.12</v>
      </c>
      <c r="J354" s="115"/>
    </row>
  </sheetData>
  <mergeCells count="337">
    <mergeCell ref="E350:F350"/>
    <mergeCell ref="E351:F351"/>
    <mergeCell ref="E352:F352"/>
    <mergeCell ref="E353:F353"/>
    <mergeCell ref="E354:F354"/>
    <mergeCell ref="E345:F345"/>
    <mergeCell ref="E346:F346"/>
    <mergeCell ref="E347:F347"/>
    <mergeCell ref="E348:F348"/>
    <mergeCell ref="E349:F349"/>
    <mergeCell ref="E340:F340"/>
    <mergeCell ref="E341:F341"/>
    <mergeCell ref="E342:F342"/>
    <mergeCell ref="E343:F343"/>
    <mergeCell ref="E344:F344"/>
    <mergeCell ref="E335:F335"/>
    <mergeCell ref="E336:F336"/>
    <mergeCell ref="E337:F337"/>
    <mergeCell ref="E338:F338"/>
    <mergeCell ref="E339:F339"/>
    <mergeCell ref="E330:F330"/>
    <mergeCell ref="E331:F331"/>
    <mergeCell ref="E332:F332"/>
    <mergeCell ref="E333:F333"/>
    <mergeCell ref="E334:F334"/>
    <mergeCell ref="E325:F325"/>
    <mergeCell ref="E326:F326"/>
    <mergeCell ref="E327:F327"/>
    <mergeCell ref="E328:F328"/>
    <mergeCell ref="E329:F329"/>
    <mergeCell ref="E320:F320"/>
    <mergeCell ref="E321:F321"/>
    <mergeCell ref="E322:F322"/>
    <mergeCell ref="E323:F323"/>
    <mergeCell ref="E324:F324"/>
    <mergeCell ref="E315:F315"/>
    <mergeCell ref="E316:F316"/>
    <mergeCell ref="E317:F317"/>
    <mergeCell ref="E318:F318"/>
    <mergeCell ref="E319:F319"/>
    <mergeCell ref="E310:F310"/>
    <mergeCell ref="E311:F311"/>
    <mergeCell ref="E312:F312"/>
    <mergeCell ref="E313:F313"/>
    <mergeCell ref="E314:F314"/>
    <mergeCell ref="E305:F305"/>
    <mergeCell ref="E306:F306"/>
    <mergeCell ref="E307:F307"/>
    <mergeCell ref="E308:F308"/>
    <mergeCell ref="E309:F309"/>
    <mergeCell ref="E300:F300"/>
    <mergeCell ref="E301:F301"/>
    <mergeCell ref="E302:F302"/>
    <mergeCell ref="E303:F303"/>
    <mergeCell ref="E304:F304"/>
    <mergeCell ref="E295:F295"/>
    <mergeCell ref="E296:F296"/>
    <mergeCell ref="E297:F297"/>
    <mergeCell ref="E298:F298"/>
    <mergeCell ref="E299:F299"/>
    <mergeCell ref="E290:F290"/>
    <mergeCell ref="E291:F291"/>
    <mergeCell ref="E292:F292"/>
    <mergeCell ref="E293:F293"/>
    <mergeCell ref="E294:F294"/>
    <mergeCell ref="E285:F285"/>
    <mergeCell ref="E286:F286"/>
    <mergeCell ref="E287:F287"/>
    <mergeCell ref="E288:F288"/>
    <mergeCell ref="E289:F289"/>
    <mergeCell ref="E280:F280"/>
    <mergeCell ref="E281:F281"/>
    <mergeCell ref="E282:F282"/>
    <mergeCell ref="E283:F283"/>
    <mergeCell ref="E284:F284"/>
    <mergeCell ref="E275:F275"/>
    <mergeCell ref="E276:F276"/>
    <mergeCell ref="E277:F277"/>
    <mergeCell ref="E278:F278"/>
    <mergeCell ref="E279:F279"/>
    <mergeCell ref="E270:F270"/>
    <mergeCell ref="E271:F271"/>
    <mergeCell ref="E272:F272"/>
    <mergeCell ref="E273:F273"/>
    <mergeCell ref="E274:F274"/>
    <mergeCell ref="E265:F265"/>
    <mergeCell ref="E266:F266"/>
    <mergeCell ref="E267:F267"/>
    <mergeCell ref="E268:F268"/>
    <mergeCell ref="E269:F269"/>
    <mergeCell ref="E260:F260"/>
    <mergeCell ref="E261:F261"/>
    <mergeCell ref="E262:F262"/>
    <mergeCell ref="E263:F263"/>
    <mergeCell ref="E264:F264"/>
    <mergeCell ref="E255:F255"/>
    <mergeCell ref="E256:F256"/>
    <mergeCell ref="E257:F257"/>
    <mergeCell ref="E258:F258"/>
    <mergeCell ref="E259:F259"/>
    <mergeCell ref="E250:F250"/>
    <mergeCell ref="E251:F251"/>
    <mergeCell ref="E252:F252"/>
    <mergeCell ref="E253:F253"/>
    <mergeCell ref="E254:F254"/>
    <mergeCell ref="E245:F245"/>
    <mergeCell ref="E246:F246"/>
    <mergeCell ref="E247:F247"/>
    <mergeCell ref="E248:F248"/>
    <mergeCell ref="E249:F249"/>
    <mergeCell ref="E240:F240"/>
    <mergeCell ref="E241:F241"/>
    <mergeCell ref="E242:F242"/>
    <mergeCell ref="E243:F243"/>
    <mergeCell ref="E244:F244"/>
    <mergeCell ref="E235:F235"/>
    <mergeCell ref="E236:F236"/>
    <mergeCell ref="E237:F237"/>
    <mergeCell ref="E238:F238"/>
    <mergeCell ref="E239:F239"/>
    <mergeCell ref="E230:F230"/>
    <mergeCell ref="E231:F231"/>
    <mergeCell ref="E232:F232"/>
    <mergeCell ref="E233:F233"/>
    <mergeCell ref="E234:F234"/>
    <mergeCell ref="E225:F225"/>
    <mergeCell ref="E226:F226"/>
    <mergeCell ref="E227:F227"/>
    <mergeCell ref="E228:F228"/>
    <mergeCell ref="E229:F229"/>
    <mergeCell ref="E220:F220"/>
    <mergeCell ref="E221:F221"/>
    <mergeCell ref="E222:F222"/>
    <mergeCell ref="E223:F223"/>
    <mergeCell ref="E224:F224"/>
    <mergeCell ref="E215:F215"/>
    <mergeCell ref="E216:F216"/>
    <mergeCell ref="E217:F217"/>
    <mergeCell ref="E218:F218"/>
    <mergeCell ref="E219:F219"/>
    <mergeCell ref="E210:F210"/>
    <mergeCell ref="E211:F211"/>
    <mergeCell ref="E212:F212"/>
    <mergeCell ref="E213:F213"/>
    <mergeCell ref="E214:F214"/>
    <mergeCell ref="E205:F205"/>
    <mergeCell ref="E206:F206"/>
    <mergeCell ref="E207:F207"/>
    <mergeCell ref="E208:F208"/>
    <mergeCell ref="E209:F209"/>
    <mergeCell ref="E200:F200"/>
    <mergeCell ref="E201:F201"/>
    <mergeCell ref="E202:F202"/>
    <mergeCell ref="E203:F203"/>
    <mergeCell ref="E204:F204"/>
    <mergeCell ref="E195:F195"/>
    <mergeCell ref="E196:F196"/>
    <mergeCell ref="E197:F197"/>
    <mergeCell ref="E198:F198"/>
    <mergeCell ref="E199:F199"/>
    <mergeCell ref="E190:F190"/>
    <mergeCell ref="E191:F191"/>
    <mergeCell ref="E192:F192"/>
    <mergeCell ref="E193:F193"/>
    <mergeCell ref="E194:F194"/>
    <mergeCell ref="E185:F185"/>
    <mergeCell ref="E186:F186"/>
    <mergeCell ref="E187:F187"/>
    <mergeCell ref="E188:F188"/>
    <mergeCell ref="E189:F189"/>
    <mergeCell ref="E180:F180"/>
    <mergeCell ref="E181:F181"/>
    <mergeCell ref="E182:F182"/>
    <mergeCell ref="E183:F183"/>
    <mergeCell ref="E184:F184"/>
    <mergeCell ref="E175:F175"/>
    <mergeCell ref="E176:F176"/>
    <mergeCell ref="E177:F177"/>
    <mergeCell ref="E178:F178"/>
    <mergeCell ref="E179:F179"/>
    <mergeCell ref="E170:F170"/>
    <mergeCell ref="E171:F171"/>
    <mergeCell ref="E172:F172"/>
    <mergeCell ref="E173:F173"/>
    <mergeCell ref="E174:F174"/>
    <mergeCell ref="E165:F165"/>
    <mergeCell ref="E166:F166"/>
    <mergeCell ref="E167:F167"/>
    <mergeCell ref="E168:F168"/>
    <mergeCell ref="E169:F169"/>
    <mergeCell ref="E160:F160"/>
    <mergeCell ref="E161:F161"/>
    <mergeCell ref="E162:F162"/>
    <mergeCell ref="E163:F163"/>
    <mergeCell ref="E164:F164"/>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1:F41"/>
    <mergeCell ref="E42:F42"/>
    <mergeCell ref="E43:F43"/>
    <mergeCell ref="E44:F44"/>
    <mergeCell ref="E35:F35"/>
    <mergeCell ref="E36:F36"/>
    <mergeCell ref="E37:F37"/>
    <mergeCell ref="E38:F38"/>
    <mergeCell ref="E39:F39"/>
    <mergeCell ref="E33:F33"/>
    <mergeCell ref="E34:F34"/>
    <mergeCell ref="E24:F24"/>
    <mergeCell ref="E25:F25"/>
    <mergeCell ref="E26:F26"/>
    <mergeCell ref="E27:F27"/>
    <mergeCell ref="E28:F28"/>
    <mergeCell ref="E29:F29"/>
    <mergeCell ref="E40:F40"/>
    <mergeCell ref="I10:I11"/>
    <mergeCell ref="I14:I15"/>
    <mergeCell ref="E20:F20"/>
    <mergeCell ref="E21:F21"/>
    <mergeCell ref="E22:F22"/>
    <mergeCell ref="E23:F23"/>
    <mergeCell ref="E30:F30"/>
    <mergeCell ref="E31:F31"/>
    <mergeCell ref="E32:F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66"/>
  <sheetViews>
    <sheetView zoomScale="90" zoomScaleNormal="90" workbookViewId="0">
      <selection activeCell="K10" sqref="K10:K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1"/>
      <c r="D2" s="121"/>
      <c r="E2" s="121"/>
      <c r="F2" s="121"/>
      <c r="G2" s="121"/>
      <c r="H2" s="121"/>
      <c r="I2" s="121"/>
      <c r="J2" s="121"/>
      <c r="K2" s="126" t="s">
        <v>140</v>
      </c>
      <c r="L2" s="115"/>
      <c r="N2">
        <v>7781.0699999999861</v>
      </c>
      <c r="O2" t="s">
        <v>182</v>
      </c>
    </row>
    <row r="3" spans="1:15" ht="12.75" customHeight="1">
      <c r="A3" s="114"/>
      <c r="B3" s="123" t="s">
        <v>135</v>
      </c>
      <c r="C3" s="121"/>
      <c r="D3" s="121"/>
      <c r="E3" s="121"/>
      <c r="F3" s="121"/>
      <c r="G3" s="121"/>
      <c r="H3" s="121"/>
      <c r="I3" s="121"/>
      <c r="J3" s="121"/>
      <c r="K3" s="121"/>
      <c r="L3" s="115"/>
      <c r="N3">
        <v>7781.0699999999861</v>
      </c>
      <c r="O3" t="s">
        <v>183</v>
      </c>
    </row>
    <row r="4" spans="1:15" ht="12.75" customHeight="1">
      <c r="A4" s="114"/>
      <c r="B4" s="123" t="s">
        <v>136</v>
      </c>
      <c r="C4" s="121"/>
      <c r="D4" s="121"/>
      <c r="E4" s="121"/>
      <c r="F4" s="121"/>
      <c r="G4" s="121"/>
      <c r="H4" s="121"/>
      <c r="I4" s="121"/>
      <c r="J4" s="121"/>
      <c r="K4" s="121"/>
      <c r="L4" s="115"/>
    </row>
    <row r="5" spans="1:15" ht="12.75" customHeight="1">
      <c r="A5" s="114"/>
      <c r="B5" s="123" t="s">
        <v>137</v>
      </c>
      <c r="C5" s="121"/>
      <c r="D5" s="121"/>
      <c r="E5" s="121"/>
      <c r="F5" s="121"/>
      <c r="G5" s="121"/>
      <c r="H5" s="121"/>
      <c r="I5" s="121"/>
      <c r="J5" s="121"/>
      <c r="K5" s="121"/>
      <c r="L5" s="115"/>
    </row>
    <row r="6" spans="1:15" ht="12.75" customHeight="1">
      <c r="A6" s="114"/>
      <c r="B6" s="123" t="s">
        <v>138</v>
      </c>
      <c r="C6" s="121"/>
      <c r="D6" s="121"/>
      <c r="E6" s="121"/>
      <c r="F6" s="121"/>
      <c r="G6" s="121"/>
      <c r="H6" s="121"/>
      <c r="I6" s="121"/>
      <c r="J6" s="121"/>
      <c r="K6" s="121"/>
      <c r="L6" s="115"/>
    </row>
    <row r="7" spans="1:15" ht="12.75" hidden="1" customHeight="1">
      <c r="A7" s="114"/>
      <c r="B7" s="123" t="s">
        <v>139</v>
      </c>
      <c r="C7" s="121"/>
      <c r="D7" s="121"/>
      <c r="E7" s="121"/>
      <c r="F7" s="121"/>
      <c r="G7" s="121"/>
      <c r="H7" s="121"/>
      <c r="I7" s="121"/>
      <c r="J7" s="121"/>
      <c r="K7" s="121"/>
      <c r="L7" s="115"/>
    </row>
    <row r="8" spans="1:15" ht="12.75" customHeight="1">
      <c r="A8" s="114"/>
      <c r="B8" s="121"/>
      <c r="C8" s="121"/>
      <c r="D8" s="121"/>
      <c r="E8" s="121"/>
      <c r="F8" s="121"/>
      <c r="G8" s="121"/>
      <c r="H8" s="121"/>
      <c r="I8" s="121"/>
      <c r="J8" s="121"/>
      <c r="K8" s="121"/>
      <c r="L8" s="115"/>
    </row>
    <row r="9" spans="1:15" ht="12.75" customHeight="1">
      <c r="A9" s="114"/>
      <c r="B9" s="101" t="s">
        <v>0</v>
      </c>
      <c r="C9" s="102"/>
      <c r="D9" s="102"/>
      <c r="E9" s="102"/>
      <c r="F9" s="103"/>
      <c r="G9" s="98"/>
      <c r="H9" s="99" t="s">
        <v>7</v>
      </c>
      <c r="I9" s="121"/>
      <c r="J9" s="121"/>
      <c r="K9" s="99" t="s">
        <v>195</v>
      </c>
      <c r="L9" s="115"/>
    </row>
    <row r="10" spans="1:15" ht="15" customHeight="1">
      <c r="A10" s="114"/>
      <c r="B10" s="114" t="s">
        <v>708</v>
      </c>
      <c r="C10" s="121"/>
      <c r="D10" s="121"/>
      <c r="E10" s="121"/>
      <c r="F10" s="115"/>
      <c r="G10" s="116"/>
      <c r="H10" s="116" t="s">
        <v>708</v>
      </c>
      <c r="I10" s="121"/>
      <c r="J10" s="121"/>
      <c r="K10" s="142">
        <f>IF(Invoice!J10&lt;&gt;"",Invoice!J10,"")</f>
        <v>51532</v>
      </c>
      <c r="L10" s="115"/>
    </row>
    <row r="11" spans="1:15" ht="12.75" customHeight="1">
      <c r="A11" s="114"/>
      <c r="B11" s="114" t="s">
        <v>709</v>
      </c>
      <c r="C11" s="121"/>
      <c r="D11" s="121"/>
      <c r="E11" s="121"/>
      <c r="F11" s="115"/>
      <c r="G11" s="116"/>
      <c r="H11" s="116" t="s">
        <v>709</v>
      </c>
      <c r="I11" s="121"/>
      <c r="J11" s="121"/>
      <c r="K11" s="143"/>
      <c r="L11" s="115"/>
    </row>
    <row r="12" spans="1:15" ht="12.75" customHeight="1">
      <c r="A12" s="114"/>
      <c r="B12" s="114" t="s">
        <v>1192</v>
      </c>
      <c r="C12" s="121"/>
      <c r="D12" s="121"/>
      <c r="E12" s="121"/>
      <c r="F12" s="115"/>
      <c r="G12" s="116"/>
      <c r="H12" s="116" t="s">
        <v>710</v>
      </c>
      <c r="I12" s="121"/>
      <c r="J12" s="121"/>
      <c r="K12" s="121"/>
      <c r="L12" s="115"/>
    </row>
    <row r="13" spans="1:15" ht="12.75" customHeight="1">
      <c r="A13" s="114"/>
      <c r="B13" s="114" t="s">
        <v>1193</v>
      </c>
      <c r="C13" s="121"/>
      <c r="D13" s="121"/>
      <c r="E13" s="121"/>
      <c r="F13" s="115"/>
      <c r="G13" s="116"/>
      <c r="H13" s="116" t="s">
        <v>1193</v>
      </c>
      <c r="I13" s="121"/>
      <c r="J13" s="121"/>
      <c r="K13" s="99" t="s">
        <v>11</v>
      </c>
      <c r="L13" s="115"/>
    </row>
    <row r="14" spans="1:15" ht="15" customHeight="1">
      <c r="A14" s="114"/>
      <c r="B14" s="114" t="s">
        <v>712</v>
      </c>
      <c r="C14" s="121"/>
      <c r="D14" s="121"/>
      <c r="E14" s="121"/>
      <c r="F14" s="115"/>
      <c r="G14" s="116"/>
      <c r="H14" s="116" t="s">
        <v>712</v>
      </c>
      <c r="I14" s="121"/>
      <c r="J14" s="121"/>
      <c r="K14" s="144">
        <f>Invoice!J14</f>
        <v>45192</v>
      </c>
      <c r="L14" s="115"/>
    </row>
    <row r="15" spans="1:15" ht="15" customHeight="1">
      <c r="A15" s="114"/>
      <c r="B15" s="6" t="s">
        <v>6</v>
      </c>
      <c r="C15" s="7"/>
      <c r="D15" s="7"/>
      <c r="E15" s="7"/>
      <c r="F15" s="8"/>
      <c r="G15" s="116"/>
      <c r="H15" s="9" t="s">
        <v>6</v>
      </c>
      <c r="I15" s="121"/>
      <c r="J15" s="121"/>
      <c r="K15" s="145"/>
      <c r="L15" s="115"/>
    </row>
    <row r="16" spans="1:15" ht="15" customHeight="1">
      <c r="A16" s="114"/>
      <c r="B16" s="121"/>
      <c r="C16" s="121"/>
      <c r="D16" s="121"/>
      <c r="E16" s="121"/>
      <c r="F16" s="121"/>
      <c r="G16" s="121"/>
      <c r="H16" s="121"/>
      <c r="I16" s="122" t="s">
        <v>142</v>
      </c>
      <c r="J16" s="122" t="s">
        <v>142</v>
      </c>
      <c r="K16" s="130">
        <v>40091</v>
      </c>
      <c r="L16" s="115"/>
    </row>
    <row r="17" spans="1:12" ht="12.75" customHeight="1">
      <c r="A17" s="114"/>
      <c r="B17" s="121" t="s">
        <v>713</v>
      </c>
      <c r="C17" s="121"/>
      <c r="D17" s="121"/>
      <c r="E17" s="121"/>
      <c r="F17" s="121"/>
      <c r="G17" s="121"/>
      <c r="H17" s="121"/>
      <c r="I17" s="122" t="s">
        <v>143</v>
      </c>
      <c r="J17" s="122" t="s">
        <v>143</v>
      </c>
      <c r="K17" s="130" t="str">
        <f>IF(Invoice!J17&lt;&gt;"",Invoice!J17,"")</f>
        <v>Mina</v>
      </c>
      <c r="L17" s="115"/>
    </row>
    <row r="18" spans="1:12" ht="18" customHeight="1">
      <c r="A18" s="114"/>
      <c r="B18" s="121" t="s">
        <v>714</v>
      </c>
      <c r="C18" s="121"/>
      <c r="D18" s="121"/>
      <c r="E18" s="121"/>
      <c r="F18" s="121"/>
      <c r="G18" s="121"/>
      <c r="H18" s="132" t="s">
        <v>1196</v>
      </c>
      <c r="I18" s="125" t="s">
        <v>258</v>
      </c>
      <c r="J18" s="125" t="s">
        <v>258</v>
      </c>
      <c r="K18" s="104" t="s">
        <v>159</v>
      </c>
      <c r="L18" s="115"/>
    </row>
    <row r="19" spans="1:12" ht="12.75" customHeight="1">
      <c r="A19" s="114"/>
      <c r="B19" s="121"/>
      <c r="C19" s="121"/>
      <c r="D19" s="121"/>
      <c r="E19" s="121"/>
      <c r="F19" s="121"/>
      <c r="G19" s="121"/>
      <c r="H19" s="132" t="s">
        <v>1197</v>
      </c>
      <c r="I19" s="121"/>
      <c r="J19" s="121"/>
      <c r="K19" s="121"/>
      <c r="L19" s="115"/>
    </row>
    <row r="20" spans="1:12" ht="12.75" customHeight="1">
      <c r="A20" s="114"/>
      <c r="B20" s="100" t="s">
        <v>198</v>
      </c>
      <c r="C20" s="100" t="s">
        <v>199</v>
      </c>
      <c r="D20" s="100" t="s">
        <v>284</v>
      </c>
      <c r="E20" s="117" t="s">
        <v>200</v>
      </c>
      <c r="F20" s="146" t="s">
        <v>201</v>
      </c>
      <c r="G20" s="147"/>
      <c r="H20" s="100" t="s">
        <v>169</v>
      </c>
      <c r="I20" s="100" t="s">
        <v>202</v>
      </c>
      <c r="J20" s="100" t="s">
        <v>202</v>
      </c>
      <c r="K20" s="100" t="s">
        <v>21</v>
      </c>
      <c r="L20" s="115"/>
    </row>
    <row r="21" spans="1:12" ht="12.75" customHeight="1">
      <c r="A21" s="114"/>
      <c r="B21" s="105"/>
      <c r="C21" s="105"/>
      <c r="D21" s="105"/>
      <c r="E21" s="106"/>
      <c r="F21" s="148"/>
      <c r="G21" s="149"/>
      <c r="H21" s="105" t="s">
        <v>141</v>
      </c>
      <c r="I21" s="105"/>
      <c r="J21" s="105"/>
      <c r="K21" s="105"/>
      <c r="L21" s="115"/>
    </row>
    <row r="22" spans="1:12" ht="12.75" customHeight="1">
      <c r="A22" s="114"/>
      <c r="B22" s="107">
        <f>'Tax Invoice'!D18</f>
        <v>10</v>
      </c>
      <c r="C22" s="10" t="s">
        <v>715</v>
      </c>
      <c r="D22" s="10" t="s">
        <v>897</v>
      </c>
      <c r="E22" s="118" t="s">
        <v>716</v>
      </c>
      <c r="F22" s="140" t="s">
        <v>107</v>
      </c>
      <c r="G22" s="141"/>
      <c r="H22" s="11" t="s">
        <v>717</v>
      </c>
      <c r="I22" s="14">
        <f t="shared" ref="I22:I85" si="0">ROUNDUP(J22*$N$1,2)</f>
        <v>0.39</v>
      </c>
      <c r="J22" s="14">
        <v>1.54</v>
      </c>
      <c r="K22" s="109">
        <f t="shared" ref="K22:K85" si="1">I22*B22</f>
        <v>3.9000000000000004</v>
      </c>
      <c r="L22" s="115"/>
    </row>
    <row r="23" spans="1:12" ht="12.75" customHeight="1">
      <c r="A23" s="114"/>
      <c r="B23" s="107">
        <f>'Tax Invoice'!D19</f>
        <v>8</v>
      </c>
      <c r="C23" s="10" t="s">
        <v>715</v>
      </c>
      <c r="D23" s="10" t="s">
        <v>898</v>
      </c>
      <c r="E23" s="118" t="s">
        <v>718</v>
      </c>
      <c r="F23" s="140" t="s">
        <v>107</v>
      </c>
      <c r="G23" s="141"/>
      <c r="H23" s="11" t="s">
        <v>717</v>
      </c>
      <c r="I23" s="14">
        <f t="shared" si="0"/>
        <v>0.65</v>
      </c>
      <c r="J23" s="14">
        <v>2.59</v>
      </c>
      <c r="K23" s="109">
        <f t="shared" si="1"/>
        <v>5.2</v>
      </c>
      <c r="L23" s="115"/>
    </row>
    <row r="24" spans="1:12" ht="12.95" customHeight="1">
      <c r="A24" s="114"/>
      <c r="B24" s="107">
        <f>'Tax Invoice'!D20</f>
        <v>10</v>
      </c>
      <c r="C24" s="10" t="s">
        <v>719</v>
      </c>
      <c r="D24" s="10" t="s">
        <v>899</v>
      </c>
      <c r="E24" s="118" t="s">
        <v>720</v>
      </c>
      <c r="F24" s="140"/>
      <c r="G24" s="141"/>
      <c r="H24" s="11" t="s">
        <v>721</v>
      </c>
      <c r="I24" s="14">
        <f t="shared" si="0"/>
        <v>0.23</v>
      </c>
      <c r="J24" s="14">
        <v>0.89</v>
      </c>
      <c r="K24" s="109">
        <f t="shared" si="1"/>
        <v>2.3000000000000003</v>
      </c>
      <c r="L24" s="115"/>
    </row>
    <row r="25" spans="1:12" ht="12.95" customHeight="1">
      <c r="A25" s="114"/>
      <c r="B25" s="107">
        <f>'Tax Invoice'!D21</f>
        <v>8</v>
      </c>
      <c r="C25" s="10" t="s">
        <v>719</v>
      </c>
      <c r="D25" s="10" t="s">
        <v>900</v>
      </c>
      <c r="E25" s="118" t="s">
        <v>722</v>
      </c>
      <c r="F25" s="140"/>
      <c r="G25" s="141"/>
      <c r="H25" s="11" t="s">
        <v>721</v>
      </c>
      <c r="I25" s="14">
        <f t="shared" si="0"/>
        <v>0.25</v>
      </c>
      <c r="J25" s="14">
        <v>0.99</v>
      </c>
      <c r="K25" s="109">
        <f t="shared" si="1"/>
        <v>2</v>
      </c>
      <c r="L25" s="115"/>
    </row>
    <row r="26" spans="1:12" ht="12.95" customHeight="1">
      <c r="A26" s="114"/>
      <c r="B26" s="107">
        <f>'Tax Invoice'!D22</f>
        <v>10</v>
      </c>
      <c r="C26" s="10" t="s">
        <v>719</v>
      </c>
      <c r="D26" s="10" t="s">
        <v>901</v>
      </c>
      <c r="E26" s="118" t="s">
        <v>723</v>
      </c>
      <c r="F26" s="140"/>
      <c r="G26" s="141"/>
      <c r="H26" s="11" t="s">
        <v>721</v>
      </c>
      <c r="I26" s="14">
        <f t="shared" si="0"/>
        <v>0.28000000000000003</v>
      </c>
      <c r="J26" s="14">
        <v>1.0900000000000001</v>
      </c>
      <c r="K26" s="109">
        <f t="shared" si="1"/>
        <v>2.8000000000000003</v>
      </c>
      <c r="L26" s="115"/>
    </row>
    <row r="27" spans="1:12" ht="12.95" customHeight="1">
      <c r="A27" s="114"/>
      <c r="B27" s="107">
        <f>'Tax Invoice'!D23</f>
        <v>10</v>
      </c>
      <c r="C27" s="10" t="s">
        <v>719</v>
      </c>
      <c r="D27" s="10" t="s">
        <v>902</v>
      </c>
      <c r="E27" s="118" t="s">
        <v>724</v>
      </c>
      <c r="F27" s="140"/>
      <c r="G27" s="141"/>
      <c r="H27" s="11" t="s">
        <v>721</v>
      </c>
      <c r="I27" s="14">
        <f t="shared" si="0"/>
        <v>0.31</v>
      </c>
      <c r="J27" s="14">
        <v>1.24</v>
      </c>
      <c r="K27" s="109">
        <f t="shared" si="1"/>
        <v>3.1</v>
      </c>
      <c r="L27" s="115"/>
    </row>
    <row r="28" spans="1:12" ht="12.95" customHeight="1">
      <c r="A28" s="114"/>
      <c r="B28" s="107">
        <f>'Tax Invoice'!D24</f>
        <v>10</v>
      </c>
      <c r="C28" s="10" t="s">
        <v>719</v>
      </c>
      <c r="D28" s="10" t="s">
        <v>903</v>
      </c>
      <c r="E28" s="118" t="s">
        <v>725</v>
      </c>
      <c r="F28" s="140"/>
      <c r="G28" s="141"/>
      <c r="H28" s="11" t="s">
        <v>721</v>
      </c>
      <c r="I28" s="14">
        <f t="shared" si="0"/>
        <v>0.35000000000000003</v>
      </c>
      <c r="J28" s="14">
        <v>1.39</v>
      </c>
      <c r="K28" s="109">
        <f t="shared" si="1"/>
        <v>3.5000000000000004</v>
      </c>
      <c r="L28" s="115"/>
    </row>
    <row r="29" spans="1:12" ht="12.95" customHeight="1">
      <c r="A29" s="114"/>
      <c r="B29" s="107">
        <f>'Tax Invoice'!D25</f>
        <v>10</v>
      </c>
      <c r="C29" s="10" t="s">
        <v>719</v>
      </c>
      <c r="D29" s="10" t="s">
        <v>904</v>
      </c>
      <c r="E29" s="118" t="s">
        <v>716</v>
      </c>
      <c r="F29" s="140"/>
      <c r="G29" s="141"/>
      <c r="H29" s="11" t="s">
        <v>721</v>
      </c>
      <c r="I29" s="14">
        <f t="shared" si="0"/>
        <v>0.39</v>
      </c>
      <c r="J29" s="14">
        <v>1.54</v>
      </c>
      <c r="K29" s="109">
        <f t="shared" si="1"/>
        <v>3.9000000000000004</v>
      </c>
      <c r="L29" s="115"/>
    </row>
    <row r="30" spans="1:12" ht="12.95" customHeight="1">
      <c r="A30" s="114"/>
      <c r="B30" s="107">
        <f>'Tax Invoice'!D26</f>
        <v>6</v>
      </c>
      <c r="C30" s="10" t="s">
        <v>719</v>
      </c>
      <c r="D30" s="10" t="s">
        <v>905</v>
      </c>
      <c r="E30" s="118" t="s">
        <v>726</v>
      </c>
      <c r="F30" s="140"/>
      <c r="G30" s="141"/>
      <c r="H30" s="11" t="s">
        <v>721</v>
      </c>
      <c r="I30" s="14">
        <f t="shared" si="0"/>
        <v>0.49</v>
      </c>
      <c r="J30" s="14">
        <v>1.94</v>
      </c>
      <c r="K30" s="109">
        <f t="shared" si="1"/>
        <v>2.94</v>
      </c>
      <c r="L30" s="115"/>
    </row>
    <row r="31" spans="1:12" ht="12.95" customHeight="1">
      <c r="A31" s="114"/>
      <c r="B31" s="107">
        <f>'Tax Invoice'!D27</f>
        <v>6</v>
      </c>
      <c r="C31" s="10" t="s">
        <v>719</v>
      </c>
      <c r="D31" s="10" t="s">
        <v>906</v>
      </c>
      <c r="E31" s="118" t="s">
        <v>727</v>
      </c>
      <c r="F31" s="140"/>
      <c r="G31" s="141"/>
      <c r="H31" s="11" t="s">
        <v>721</v>
      </c>
      <c r="I31" s="14">
        <f t="shared" si="0"/>
        <v>0.54</v>
      </c>
      <c r="J31" s="14">
        <v>2.14</v>
      </c>
      <c r="K31" s="109">
        <f t="shared" si="1"/>
        <v>3.24</v>
      </c>
      <c r="L31" s="115"/>
    </row>
    <row r="32" spans="1:12" ht="12.95" customHeight="1">
      <c r="A32" s="114"/>
      <c r="B32" s="107">
        <f>'Tax Invoice'!D28</f>
        <v>6</v>
      </c>
      <c r="C32" s="10" t="s">
        <v>719</v>
      </c>
      <c r="D32" s="10" t="s">
        <v>907</v>
      </c>
      <c r="E32" s="118" t="s">
        <v>728</v>
      </c>
      <c r="F32" s="140"/>
      <c r="G32" s="141"/>
      <c r="H32" s="11" t="s">
        <v>721</v>
      </c>
      <c r="I32" s="14">
        <f t="shared" si="0"/>
        <v>0.59</v>
      </c>
      <c r="J32" s="14">
        <v>2.34</v>
      </c>
      <c r="K32" s="109">
        <f t="shared" si="1"/>
        <v>3.54</v>
      </c>
      <c r="L32" s="115"/>
    </row>
    <row r="33" spans="1:12" ht="12.95" customHeight="1">
      <c r="A33" s="114"/>
      <c r="B33" s="107">
        <f>'Tax Invoice'!D29</f>
        <v>2</v>
      </c>
      <c r="C33" s="10" t="s">
        <v>719</v>
      </c>
      <c r="D33" s="10" t="s">
        <v>908</v>
      </c>
      <c r="E33" s="118" t="s">
        <v>729</v>
      </c>
      <c r="F33" s="140"/>
      <c r="G33" s="141"/>
      <c r="H33" s="11" t="s">
        <v>721</v>
      </c>
      <c r="I33" s="14">
        <f t="shared" si="0"/>
        <v>0.63</v>
      </c>
      <c r="J33" s="14">
        <v>2.4900000000000002</v>
      </c>
      <c r="K33" s="109">
        <f t="shared" si="1"/>
        <v>1.26</v>
      </c>
      <c r="L33" s="115"/>
    </row>
    <row r="34" spans="1:12" ht="12.95" customHeight="1">
      <c r="A34" s="114"/>
      <c r="B34" s="107">
        <f>'Tax Invoice'!D30</f>
        <v>6</v>
      </c>
      <c r="C34" s="10" t="s">
        <v>719</v>
      </c>
      <c r="D34" s="10" t="s">
        <v>909</v>
      </c>
      <c r="E34" s="118" t="s">
        <v>718</v>
      </c>
      <c r="F34" s="140"/>
      <c r="G34" s="141"/>
      <c r="H34" s="11" t="s">
        <v>721</v>
      </c>
      <c r="I34" s="14">
        <f t="shared" si="0"/>
        <v>0.65</v>
      </c>
      <c r="J34" s="14">
        <v>2.59</v>
      </c>
      <c r="K34" s="109">
        <f t="shared" si="1"/>
        <v>3.9000000000000004</v>
      </c>
      <c r="L34" s="115"/>
    </row>
    <row r="35" spans="1:12" ht="12.75" customHeight="1">
      <c r="A35" s="114"/>
      <c r="B35" s="107">
        <f>'Tax Invoice'!D31</f>
        <v>6</v>
      </c>
      <c r="C35" s="10" t="s">
        <v>730</v>
      </c>
      <c r="D35" s="10" t="s">
        <v>910</v>
      </c>
      <c r="E35" s="118" t="s">
        <v>720</v>
      </c>
      <c r="F35" s="140"/>
      <c r="G35" s="141"/>
      <c r="H35" s="11" t="s">
        <v>731</v>
      </c>
      <c r="I35" s="14">
        <f t="shared" si="0"/>
        <v>0.23</v>
      </c>
      <c r="J35" s="14">
        <v>0.89</v>
      </c>
      <c r="K35" s="109">
        <f t="shared" si="1"/>
        <v>1.3800000000000001</v>
      </c>
      <c r="L35" s="115"/>
    </row>
    <row r="36" spans="1:12" ht="12.75" customHeight="1">
      <c r="A36" s="114"/>
      <c r="B36" s="107">
        <f>'Tax Invoice'!D32</f>
        <v>6</v>
      </c>
      <c r="C36" s="10" t="s">
        <v>730</v>
      </c>
      <c r="D36" s="10" t="s">
        <v>911</v>
      </c>
      <c r="E36" s="118" t="s">
        <v>723</v>
      </c>
      <c r="F36" s="140"/>
      <c r="G36" s="141"/>
      <c r="H36" s="11" t="s">
        <v>731</v>
      </c>
      <c r="I36" s="14">
        <f t="shared" si="0"/>
        <v>0.28000000000000003</v>
      </c>
      <c r="J36" s="14">
        <v>1.0900000000000001</v>
      </c>
      <c r="K36" s="109">
        <f t="shared" si="1"/>
        <v>1.6800000000000002</v>
      </c>
      <c r="L36" s="115"/>
    </row>
    <row r="37" spans="1:12" ht="12.75" customHeight="1">
      <c r="A37" s="114"/>
      <c r="B37" s="107">
        <f>'Tax Invoice'!D33</f>
        <v>20</v>
      </c>
      <c r="C37" s="10" t="s">
        <v>732</v>
      </c>
      <c r="D37" s="10" t="s">
        <v>912</v>
      </c>
      <c r="E37" s="118" t="s">
        <v>720</v>
      </c>
      <c r="F37" s="140" t="s">
        <v>273</v>
      </c>
      <c r="G37" s="141"/>
      <c r="H37" s="11" t="s">
        <v>733</v>
      </c>
      <c r="I37" s="14">
        <f t="shared" si="0"/>
        <v>0.17</v>
      </c>
      <c r="J37" s="14">
        <v>0.65</v>
      </c>
      <c r="K37" s="109">
        <f t="shared" si="1"/>
        <v>3.4000000000000004</v>
      </c>
      <c r="L37" s="115"/>
    </row>
    <row r="38" spans="1:12" ht="12.75" customHeight="1">
      <c r="A38" s="114"/>
      <c r="B38" s="107">
        <f>'Tax Invoice'!D34</f>
        <v>12</v>
      </c>
      <c r="C38" s="10" t="s">
        <v>732</v>
      </c>
      <c r="D38" s="10" t="s">
        <v>912</v>
      </c>
      <c r="E38" s="118" t="s">
        <v>720</v>
      </c>
      <c r="F38" s="140" t="s">
        <v>734</v>
      </c>
      <c r="G38" s="141"/>
      <c r="H38" s="11" t="s">
        <v>733</v>
      </c>
      <c r="I38" s="14">
        <f t="shared" si="0"/>
        <v>0.17</v>
      </c>
      <c r="J38" s="14">
        <v>0.65</v>
      </c>
      <c r="K38" s="109">
        <f t="shared" si="1"/>
        <v>2.04</v>
      </c>
      <c r="L38" s="115"/>
    </row>
    <row r="39" spans="1:12" ht="12.75" customHeight="1">
      <c r="A39" s="114"/>
      <c r="B39" s="107">
        <f>'Tax Invoice'!D35</f>
        <v>20</v>
      </c>
      <c r="C39" s="10" t="s">
        <v>732</v>
      </c>
      <c r="D39" s="10" t="s">
        <v>913</v>
      </c>
      <c r="E39" s="118" t="s">
        <v>722</v>
      </c>
      <c r="F39" s="140" t="s">
        <v>273</v>
      </c>
      <c r="G39" s="141"/>
      <c r="H39" s="11" t="s">
        <v>733</v>
      </c>
      <c r="I39" s="14">
        <f t="shared" si="0"/>
        <v>0.17</v>
      </c>
      <c r="J39" s="14">
        <v>0.65</v>
      </c>
      <c r="K39" s="109">
        <f t="shared" si="1"/>
        <v>3.4000000000000004</v>
      </c>
      <c r="L39" s="115"/>
    </row>
    <row r="40" spans="1:12" ht="12.75" customHeight="1">
      <c r="A40" s="114"/>
      <c r="B40" s="107">
        <f>'Tax Invoice'!D36</f>
        <v>30</v>
      </c>
      <c r="C40" s="10" t="s">
        <v>732</v>
      </c>
      <c r="D40" s="10" t="s">
        <v>914</v>
      </c>
      <c r="E40" s="118" t="s">
        <v>724</v>
      </c>
      <c r="F40" s="140" t="s">
        <v>273</v>
      </c>
      <c r="G40" s="141"/>
      <c r="H40" s="11" t="s">
        <v>733</v>
      </c>
      <c r="I40" s="14">
        <f t="shared" si="0"/>
        <v>0.19</v>
      </c>
      <c r="J40" s="14">
        <v>0.73</v>
      </c>
      <c r="K40" s="109">
        <f t="shared" si="1"/>
        <v>5.7</v>
      </c>
      <c r="L40" s="115"/>
    </row>
    <row r="41" spans="1:12" ht="12.75" customHeight="1">
      <c r="A41" s="114"/>
      <c r="B41" s="107">
        <f>'Tax Invoice'!D37</f>
        <v>30</v>
      </c>
      <c r="C41" s="10" t="s">
        <v>732</v>
      </c>
      <c r="D41" s="10" t="s">
        <v>915</v>
      </c>
      <c r="E41" s="118" t="s">
        <v>725</v>
      </c>
      <c r="F41" s="140" t="s">
        <v>273</v>
      </c>
      <c r="G41" s="141"/>
      <c r="H41" s="11" t="s">
        <v>733</v>
      </c>
      <c r="I41" s="14">
        <f t="shared" si="0"/>
        <v>0.21</v>
      </c>
      <c r="J41" s="14">
        <v>0.84</v>
      </c>
      <c r="K41" s="109">
        <f t="shared" si="1"/>
        <v>6.3</v>
      </c>
      <c r="L41" s="115"/>
    </row>
    <row r="42" spans="1:12" ht="12.75" customHeight="1">
      <c r="A42" s="114"/>
      <c r="B42" s="107">
        <f>'Tax Invoice'!D38</f>
        <v>20</v>
      </c>
      <c r="C42" s="10" t="s">
        <v>732</v>
      </c>
      <c r="D42" s="10" t="s">
        <v>915</v>
      </c>
      <c r="E42" s="118" t="s">
        <v>725</v>
      </c>
      <c r="F42" s="140" t="s">
        <v>110</v>
      </c>
      <c r="G42" s="141"/>
      <c r="H42" s="11" t="s">
        <v>733</v>
      </c>
      <c r="I42" s="14">
        <f t="shared" si="0"/>
        <v>0.21</v>
      </c>
      <c r="J42" s="14">
        <v>0.84</v>
      </c>
      <c r="K42" s="109">
        <f t="shared" si="1"/>
        <v>4.2</v>
      </c>
      <c r="L42" s="115"/>
    </row>
    <row r="43" spans="1:12" ht="12.75" customHeight="1">
      <c r="A43" s="114"/>
      <c r="B43" s="107">
        <f>'Tax Invoice'!D39</f>
        <v>10</v>
      </c>
      <c r="C43" s="10" t="s">
        <v>732</v>
      </c>
      <c r="D43" s="10" t="s">
        <v>916</v>
      </c>
      <c r="E43" s="118" t="s">
        <v>735</v>
      </c>
      <c r="F43" s="140" t="s">
        <v>273</v>
      </c>
      <c r="G43" s="141"/>
      <c r="H43" s="11" t="s">
        <v>733</v>
      </c>
      <c r="I43" s="14">
        <f t="shared" si="0"/>
        <v>0.25</v>
      </c>
      <c r="J43" s="14">
        <v>0.97</v>
      </c>
      <c r="K43" s="109">
        <f t="shared" si="1"/>
        <v>2.5</v>
      </c>
      <c r="L43" s="115"/>
    </row>
    <row r="44" spans="1:12" ht="12.75" customHeight="1">
      <c r="A44" s="114"/>
      <c r="B44" s="107">
        <f>'Tax Invoice'!D40</f>
        <v>14</v>
      </c>
      <c r="C44" s="10" t="s">
        <v>732</v>
      </c>
      <c r="D44" s="10" t="s">
        <v>917</v>
      </c>
      <c r="E44" s="118" t="s">
        <v>726</v>
      </c>
      <c r="F44" s="140" t="s">
        <v>110</v>
      </c>
      <c r="G44" s="141"/>
      <c r="H44" s="11" t="s">
        <v>733</v>
      </c>
      <c r="I44" s="14">
        <f t="shared" si="0"/>
        <v>0.27</v>
      </c>
      <c r="J44" s="14">
        <v>1.08</v>
      </c>
      <c r="K44" s="109">
        <f t="shared" si="1"/>
        <v>3.7800000000000002</v>
      </c>
      <c r="L44" s="115"/>
    </row>
    <row r="45" spans="1:12" ht="12.75" customHeight="1">
      <c r="A45" s="114"/>
      <c r="B45" s="107">
        <f>'Tax Invoice'!D41</f>
        <v>10</v>
      </c>
      <c r="C45" s="10" t="s">
        <v>732</v>
      </c>
      <c r="D45" s="10" t="s">
        <v>918</v>
      </c>
      <c r="E45" s="118" t="s">
        <v>727</v>
      </c>
      <c r="F45" s="140" t="s">
        <v>273</v>
      </c>
      <c r="G45" s="141"/>
      <c r="H45" s="11" t="s">
        <v>733</v>
      </c>
      <c r="I45" s="14">
        <f t="shared" si="0"/>
        <v>0.3</v>
      </c>
      <c r="J45" s="14">
        <v>1.19</v>
      </c>
      <c r="K45" s="109">
        <f t="shared" si="1"/>
        <v>3</v>
      </c>
      <c r="L45" s="115"/>
    </row>
    <row r="46" spans="1:12" ht="12.75" customHeight="1">
      <c r="A46" s="114"/>
      <c r="B46" s="107">
        <f>'Tax Invoice'!D42</f>
        <v>14</v>
      </c>
      <c r="C46" s="10" t="s">
        <v>732</v>
      </c>
      <c r="D46" s="10" t="s">
        <v>919</v>
      </c>
      <c r="E46" s="118" t="s">
        <v>728</v>
      </c>
      <c r="F46" s="140" t="s">
        <v>273</v>
      </c>
      <c r="G46" s="141"/>
      <c r="H46" s="11" t="s">
        <v>733</v>
      </c>
      <c r="I46" s="14">
        <f t="shared" si="0"/>
        <v>0.35000000000000003</v>
      </c>
      <c r="J46" s="14">
        <v>1.39</v>
      </c>
      <c r="K46" s="109">
        <f t="shared" si="1"/>
        <v>4.9000000000000004</v>
      </c>
      <c r="L46" s="115"/>
    </row>
    <row r="47" spans="1:12" ht="12.75" customHeight="1">
      <c r="A47" s="114"/>
      <c r="B47" s="107">
        <f>'Tax Invoice'!D43</f>
        <v>6</v>
      </c>
      <c r="C47" s="10" t="s">
        <v>732</v>
      </c>
      <c r="D47" s="10" t="s">
        <v>920</v>
      </c>
      <c r="E47" s="118" t="s">
        <v>718</v>
      </c>
      <c r="F47" s="140" t="s">
        <v>273</v>
      </c>
      <c r="G47" s="141"/>
      <c r="H47" s="11" t="s">
        <v>733</v>
      </c>
      <c r="I47" s="14">
        <f t="shared" si="0"/>
        <v>0.4</v>
      </c>
      <c r="J47" s="14">
        <v>1.59</v>
      </c>
      <c r="K47" s="109">
        <f t="shared" si="1"/>
        <v>2.4000000000000004</v>
      </c>
      <c r="L47" s="115"/>
    </row>
    <row r="48" spans="1:12" ht="24" customHeight="1">
      <c r="A48" s="114"/>
      <c r="B48" s="107">
        <f>'Tax Invoice'!D44</f>
        <v>30</v>
      </c>
      <c r="C48" s="10" t="s">
        <v>736</v>
      </c>
      <c r="D48" s="10" t="s">
        <v>736</v>
      </c>
      <c r="E48" s="118" t="s">
        <v>27</v>
      </c>
      <c r="F48" s="140" t="s">
        <v>273</v>
      </c>
      <c r="G48" s="141"/>
      <c r="H48" s="11" t="s">
        <v>737</v>
      </c>
      <c r="I48" s="14">
        <f t="shared" si="0"/>
        <v>0.17</v>
      </c>
      <c r="J48" s="14">
        <v>0.68</v>
      </c>
      <c r="K48" s="109">
        <f t="shared" si="1"/>
        <v>5.1000000000000005</v>
      </c>
      <c r="L48" s="115"/>
    </row>
    <row r="49" spans="1:12" ht="24" customHeight="1">
      <c r="A49" s="114"/>
      <c r="B49" s="107">
        <f>'Tax Invoice'!D45</f>
        <v>30</v>
      </c>
      <c r="C49" s="10" t="s">
        <v>738</v>
      </c>
      <c r="D49" s="10" t="s">
        <v>738</v>
      </c>
      <c r="E49" s="118" t="s">
        <v>26</v>
      </c>
      <c r="F49" s="140"/>
      <c r="G49" s="141"/>
      <c r="H49" s="11" t="s">
        <v>739</v>
      </c>
      <c r="I49" s="14">
        <f t="shared" si="0"/>
        <v>0.2</v>
      </c>
      <c r="J49" s="14">
        <v>0.79</v>
      </c>
      <c r="K49" s="109">
        <f t="shared" si="1"/>
        <v>6</v>
      </c>
      <c r="L49" s="115"/>
    </row>
    <row r="50" spans="1:12" ht="24" customHeight="1">
      <c r="A50" s="114"/>
      <c r="B50" s="107">
        <f>'Tax Invoice'!D46</f>
        <v>25</v>
      </c>
      <c r="C50" s="10" t="s">
        <v>738</v>
      </c>
      <c r="D50" s="10" t="s">
        <v>738</v>
      </c>
      <c r="E50" s="118" t="s">
        <v>28</v>
      </c>
      <c r="F50" s="140"/>
      <c r="G50" s="141"/>
      <c r="H50" s="11" t="s">
        <v>739</v>
      </c>
      <c r="I50" s="14">
        <f t="shared" si="0"/>
        <v>0.2</v>
      </c>
      <c r="J50" s="14">
        <v>0.79</v>
      </c>
      <c r="K50" s="109">
        <f t="shared" si="1"/>
        <v>5</v>
      </c>
      <c r="L50" s="115"/>
    </row>
    <row r="51" spans="1:12" ht="24" customHeight="1">
      <c r="A51" s="114"/>
      <c r="B51" s="107">
        <f>'Tax Invoice'!D47</f>
        <v>25</v>
      </c>
      <c r="C51" s="10" t="s">
        <v>738</v>
      </c>
      <c r="D51" s="10" t="s">
        <v>738</v>
      </c>
      <c r="E51" s="118" t="s">
        <v>29</v>
      </c>
      <c r="F51" s="140"/>
      <c r="G51" s="141"/>
      <c r="H51" s="11" t="s">
        <v>739</v>
      </c>
      <c r="I51" s="14">
        <f t="shared" si="0"/>
        <v>0.2</v>
      </c>
      <c r="J51" s="14">
        <v>0.79</v>
      </c>
      <c r="K51" s="109">
        <f t="shared" si="1"/>
        <v>5</v>
      </c>
      <c r="L51" s="115"/>
    </row>
    <row r="52" spans="1:12" ht="24" customHeight="1">
      <c r="A52" s="114"/>
      <c r="B52" s="107">
        <f>'Tax Invoice'!D48</f>
        <v>8</v>
      </c>
      <c r="C52" s="10" t="s">
        <v>740</v>
      </c>
      <c r="D52" s="10" t="s">
        <v>740</v>
      </c>
      <c r="E52" s="118" t="s">
        <v>48</v>
      </c>
      <c r="F52" s="140"/>
      <c r="G52" s="141"/>
      <c r="H52" s="11" t="s">
        <v>741</v>
      </c>
      <c r="I52" s="14">
        <f t="shared" si="0"/>
        <v>1.22</v>
      </c>
      <c r="J52" s="14">
        <v>4.8600000000000003</v>
      </c>
      <c r="K52" s="109">
        <f t="shared" si="1"/>
        <v>9.76</v>
      </c>
      <c r="L52" s="115"/>
    </row>
    <row r="53" spans="1:12" ht="24" customHeight="1">
      <c r="A53" s="114"/>
      <c r="B53" s="107">
        <f>'Tax Invoice'!D49</f>
        <v>30</v>
      </c>
      <c r="C53" s="10" t="s">
        <v>742</v>
      </c>
      <c r="D53" s="10" t="s">
        <v>742</v>
      </c>
      <c r="E53" s="118" t="s">
        <v>26</v>
      </c>
      <c r="F53" s="140" t="s">
        <v>273</v>
      </c>
      <c r="G53" s="141"/>
      <c r="H53" s="11" t="s">
        <v>743</v>
      </c>
      <c r="I53" s="14">
        <f t="shared" si="0"/>
        <v>0.38</v>
      </c>
      <c r="J53" s="14">
        <v>1.49</v>
      </c>
      <c r="K53" s="109">
        <f t="shared" si="1"/>
        <v>11.4</v>
      </c>
      <c r="L53" s="115"/>
    </row>
    <row r="54" spans="1:12" ht="24" customHeight="1">
      <c r="A54" s="114"/>
      <c r="B54" s="107">
        <f>'Tax Invoice'!D50</f>
        <v>25</v>
      </c>
      <c r="C54" s="10" t="s">
        <v>742</v>
      </c>
      <c r="D54" s="10" t="s">
        <v>742</v>
      </c>
      <c r="E54" s="118" t="s">
        <v>28</v>
      </c>
      <c r="F54" s="140" t="s">
        <v>273</v>
      </c>
      <c r="G54" s="141"/>
      <c r="H54" s="11" t="s">
        <v>743</v>
      </c>
      <c r="I54" s="14">
        <f t="shared" si="0"/>
        <v>0.38</v>
      </c>
      <c r="J54" s="14">
        <v>1.49</v>
      </c>
      <c r="K54" s="109">
        <f t="shared" si="1"/>
        <v>9.5</v>
      </c>
      <c r="L54" s="115"/>
    </row>
    <row r="55" spans="1:12" ht="24" customHeight="1">
      <c r="A55" s="114"/>
      <c r="B55" s="107">
        <f>'Tax Invoice'!D51</f>
        <v>25</v>
      </c>
      <c r="C55" s="10" t="s">
        <v>742</v>
      </c>
      <c r="D55" s="10" t="s">
        <v>742</v>
      </c>
      <c r="E55" s="118" t="s">
        <v>29</v>
      </c>
      <c r="F55" s="140" t="s">
        <v>273</v>
      </c>
      <c r="G55" s="141"/>
      <c r="H55" s="11" t="s">
        <v>743</v>
      </c>
      <c r="I55" s="14">
        <f t="shared" si="0"/>
        <v>0.38</v>
      </c>
      <c r="J55" s="14">
        <v>1.49</v>
      </c>
      <c r="K55" s="109">
        <f t="shared" si="1"/>
        <v>9.5</v>
      </c>
      <c r="L55" s="115"/>
    </row>
    <row r="56" spans="1:12" ht="24" customHeight="1">
      <c r="A56" s="114"/>
      <c r="B56" s="107">
        <f>'Tax Invoice'!D52</f>
        <v>30</v>
      </c>
      <c r="C56" s="10" t="s">
        <v>744</v>
      </c>
      <c r="D56" s="10" t="s">
        <v>744</v>
      </c>
      <c r="E56" s="118" t="s">
        <v>26</v>
      </c>
      <c r="F56" s="140" t="s">
        <v>273</v>
      </c>
      <c r="G56" s="141"/>
      <c r="H56" s="11" t="s">
        <v>745</v>
      </c>
      <c r="I56" s="14">
        <f t="shared" si="0"/>
        <v>0.25</v>
      </c>
      <c r="J56" s="14">
        <v>0.99</v>
      </c>
      <c r="K56" s="109">
        <f t="shared" si="1"/>
        <v>7.5</v>
      </c>
      <c r="L56" s="115"/>
    </row>
    <row r="57" spans="1:12" ht="24" customHeight="1">
      <c r="A57" s="114"/>
      <c r="B57" s="107">
        <f>'Tax Invoice'!D53</f>
        <v>12</v>
      </c>
      <c r="C57" s="10" t="s">
        <v>746</v>
      </c>
      <c r="D57" s="10" t="s">
        <v>746</v>
      </c>
      <c r="E57" s="118" t="s">
        <v>29</v>
      </c>
      <c r="F57" s="140"/>
      <c r="G57" s="141"/>
      <c r="H57" s="11" t="s">
        <v>747</v>
      </c>
      <c r="I57" s="14">
        <f t="shared" si="0"/>
        <v>0.87</v>
      </c>
      <c r="J57" s="14">
        <v>3.45</v>
      </c>
      <c r="K57" s="109">
        <f t="shared" si="1"/>
        <v>10.44</v>
      </c>
      <c r="L57" s="115"/>
    </row>
    <row r="58" spans="1:12" ht="24" customHeight="1">
      <c r="A58" s="114"/>
      <c r="B58" s="107">
        <f>'Tax Invoice'!D54</f>
        <v>15</v>
      </c>
      <c r="C58" s="10" t="s">
        <v>748</v>
      </c>
      <c r="D58" s="10" t="s">
        <v>748</v>
      </c>
      <c r="E58" s="118" t="s">
        <v>29</v>
      </c>
      <c r="F58" s="140" t="s">
        <v>273</v>
      </c>
      <c r="G58" s="141"/>
      <c r="H58" s="11" t="s">
        <v>749</v>
      </c>
      <c r="I58" s="14">
        <f t="shared" si="0"/>
        <v>0.43</v>
      </c>
      <c r="J58" s="14">
        <v>1.69</v>
      </c>
      <c r="K58" s="109">
        <f t="shared" si="1"/>
        <v>6.45</v>
      </c>
      <c r="L58" s="115"/>
    </row>
    <row r="59" spans="1:12" ht="24" customHeight="1">
      <c r="A59" s="114"/>
      <c r="B59" s="107">
        <f>'Tax Invoice'!D55</f>
        <v>17</v>
      </c>
      <c r="C59" s="10" t="s">
        <v>750</v>
      </c>
      <c r="D59" s="10" t="s">
        <v>750</v>
      </c>
      <c r="E59" s="118" t="s">
        <v>27</v>
      </c>
      <c r="F59" s="140"/>
      <c r="G59" s="141"/>
      <c r="H59" s="11" t="s">
        <v>751</v>
      </c>
      <c r="I59" s="14">
        <f t="shared" si="0"/>
        <v>0.16</v>
      </c>
      <c r="J59" s="14">
        <v>0.64</v>
      </c>
      <c r="K59" s="109">
        <f t="shared" si="1"/>
        <v>2.72</v>
      </c>
      <c r="L59" s="115"/>
    </row>
    <row r="60" spans="1:12" ht="12.75" customHeight="1">
      <c r="A60" s="114"/>
      <c r="B60" s="107">
        <f>'Tax Invoice'!D56</f>
        <v>4</v>
      </c>
      <c r="C60" s="10" t="s">
        <v>752</v>
      </c>
      <c r="D60" s="10" t="s">
        <v>921</v>
      </c>
      <c r="E60" s="118" t="s">
        <v>716</v>
      </c>
      <c r="F60" s="140"/>
      <c r="G60" s="141"/>
      <c r="H60" s="11" t="s">
        <v>753</v>
      </c>
      <c r="I60" s="14">
        <f t="shared" si="0"/>
        <v>0.64</v>
      </c>
      <c r="J60" s="14">
        <v>2.54</v>
      </c>
      <c r="K60" s="109">
        <f t="shared" si="1"/>
        <v>2.56</v>
      </c>
      <c r="L60" s="115"/>
    </row>
    <row r="61" spans="1:12" ht="12.75" customHeight="1">
      <c r="A61" s="114"/>
      <c r="B61" s="107">
        <f>'Tax Invoice'!D57</f>
        <v>4</v>
      </c>
      <c r="C61" s="10" t="s">
        <v>752</v>
      </c>
      <c r="D61" s="10" t="s">
        <v>922</v>
      </c>
      <c r="E61" s="118" t="s">
        <v>727</v>
      </c>
      <c r="F61" s="140"/>
      <c r="G61" s="141"/>
      <c r="H61" s="11" t="s">
        <v>753</v>
      </c>
      <c r="I61" s="14">
        <f t="shared" si="0"/>
        <v>0.99</v>
      </c>
      <c r="J61" s="14">
        <v>3.94</v>
      </c>
      <c r="K61" s="109">
        <f t="shared" si="1"/>
        <v>3.96</v>
      </c>
      <c r="L61" s="115"/>
    </row>
    <row r="62" spans="1:12" ht="12.75" customHeight="1">
      <c r="A62" s="114"/>
      <c r="B62" s="107">
        <f>'Tax Invoice'!D58</f>
        <v>4</v>
      </c>
      <c r="C62" s="10" t="s">
        <v>752</v>
      </c>
      <c r="D62" s="10" t="s">
        <v>923</v>
      </c>
      <c r="E62" s="118" t="s">
        <v>728</v>
      </c>
      <c r="F62" s="140"/>
      <c r="G62" s="141"/>
      <c r="H62" s="11" t="s">
        <v>753</v>
      </c>
      <c r="I62" s="14">
        <f t="shared" si="0"/>
        <v>1.1100000000000001</v>
      </c>
      <c r="J62" s="14">
        <v>4.4400000000000004</v>
      </c>
      <c r="K62" s="109">
        <f t="shared" si="1"/>
        <v>4.4400000000000004</v>
      </c>
      <c r="L62" s="115"/>
    </row>
    <row r="63" spans="1:12" ht="12.75" customHeight="1">
      <c r="A63" s="114"/>
      <c r="B63" s="107">
        <f>'Tax Invoice'!D59</f>
        <v>8</v>
      </c>
      <c r="C63" s="10" t="s">
        <v>754</v>
      </c>
      <c r="D63" s="10" t="s">
        <v>924</v>
      </c>
      <c r="E63" s="118" t="s">
        <v>727</v>
      </c>
      <c r="F63" s="140"/>
      <c r="G63" s="141"/>
      <c r="H63" s="11" t="s">
        <v>755</v>
      </c>
      <c r="I63" s="14">
        <f t="shared" si="0"/>
        <v>1</v>
      </c>
      <c r="J63" s="14">
        <v>3.99</v>
      </c>
      <c r="K63" s="109">
        <f t="shared" si="1"/>
        <v>8</v>
      </c>
      <c r="L63" s="115"/>
    </row>
    <row r="64" spans="1:12" ht="12.75" customHeight="1">
      <c r="A64" s="114"/>
      <c r="B64" s="107">
        <f>'Tax Invoice'!D60</f>
        <v>8</v>
      </c>
      <c r="C64" s="10" t="s">
        <v>754</v>
      </c>
      <c r="D64" s="10" t="s">
        <v>925</v>
      </c>
      <c r="E64" s="118" t="s">
        <v>728</v>
      </c>
      <c r="F64" s="140"/>
      <c r="G64" s="141"/>
      <c r="H64" s="11" t="s">
        <v>755</v>
      </c>
      <c r="I64" s="14">
        <f t="shared" si="0"/>
        <v>1.1300000000000001</v>
      </c>
      <c r="J64" s="14">
        <v>4.49</v>
      </c>
      <c r="K64" s="109">
        <f t="shared" si="1"/>
        <v>9.0400000000000009</v>
      </c>
      <c r="L64" s="115"/>
    </row>
    <row r="65" spans="1:12" ht="12.75" customHeight="1">
      <c r="A65" s="114"/>
      <c r="B65" s="107">
        <f>'Tax Invoice'!D61</f>
        <v>10</v>
      </c>
      <c r="C65" s="10" t="s">
        <v>756</v>
      </c>
      <c r="D65" s="10" t="s">
        <v>926</v>
      </c>
      <c r="E65" s="118" t="s">
        <v>725</v>
      </c>
      <c r="F65" s="140"/>
      <c r="G65" s="141"/>
      <c r="H65" s="11" t="s">
        <v>757</v>
      </c>
      <c r="I65" s="14">
        <f t="shared" si="0"/>
        <v>0.54</v>
      </c>
      <c r="J65" s="14">
        <v>2.14</v>
      </c>
      <c r="K65" s="109">
        <f t="shared" si="1"/>
        <v>5.4</v>
      </c>
      <c r="L65" s="115"/>
    </row>
    <row r="66" spans="1:12" ht="12.75" customHeight="1">
      <c r="A66" s="114"/>
      <c r="B66" s="107">
        <f>'Tax Invoice'!D62</f>
        <v>6</v>
      </c>
      <c r="C66" s="10" t="s">
        <v>756</v>
      </c>
      <c r="D66" s="10" t="s">
        <v>927</v>
      </c>
      <c r="E66" s="118" t="s">
        <v>726</v>
      </c>
      <c r="F66" s="140"/>
      <c r="G66" s="141"/>
      <c r="H66" s="11" t="s">
        <v>757</v>
      </c>
      <c r="I66" s="14">
        <f t="shared" si="0"/>
        <v>0.86</v>
      </c>
      <c r="J66" s="14">
        <v>3.44</v>
      </c>
      <c r="K66" s="109">
        <f t="shared" si="1"/>
        <v>5.16</v>
      </c>
      <c r="L66" s="115"/>
    </row>
    <row r="67" spans="1:12" ht="12.75" customHeight="1">
      <c r="A67" s="114"/>
      <c r="B67" s="107">
        <f>'Tax Invoice'!D63</f>
        <v>14</v>
      </c>
      <c r="C67" s="10" t="s">
        <v>756</v>
      </c>
      <c r="D67" s="10" t="s">
        <v>928</v>
      </c>
      <c r="E67" s="118" t="s">
        <v>727</v>
      </c>
      <c r="F67" s="140"/>
      <c r="G67" s="141"/>
      <c r="H67" s="11" t="s">
        <v>757</v>
      </c>
      <c r="I67" s="14">
        <f t="shared" si="0"/>
        <v>0.99</v>
      </c>
      <c r="J67" s="14">
        <v>3.94</v>
      </c>
      <c r="K67" s="109">
        <f t="shared" si="1"/>
        <v>13.86</v>
      </c>
      <c r="L67" s="115"/>
    </row>
    <row r="68" spans="1:12" ht="12.75" customHeight="1">
      <c r="A68" s="114"/>
      <c r="B68" s="107">
        <f>'Tax Invoice'!D64</f>
        <v>14</v>
      </c>
      <c r="C68" s="10" t="s">
        <v>756</v>
      </c>
      <c r="D68" s="10" t="s">
        <v>929</v>
      </c>
      <c r="E68" s="118" t="s">
        <v>728</v>
      </c>
      <c r="F68" s="140"/>
      <c r="G68" s="141"/>
      <c r="H68" s="11" t="s">
        <v>757</v>
      </c>
      <c r="I68" s="14">
        <f t="shared" si="0"/>
        <v>1.1100000000000001</v>
      </c>
      <c r="J68" s="14">
        <v>4.4400000000000004</v>
      </c>
      <c r="K68" s="109">
        <f t="shared" si="1"/>
        <v>15.540000000000001</v>
      </c>
      <c r="L68" s="115"/>
    </row>
    <row r="69" spans="1:12" ht="12.75" customHeight="1">
      <c r="A69" s="114"/>
      <c r="B69" s="107">
        <f>'Tax Invoice'!D65</f>
        <v>6</v>
      </c>
      <c r="C69" s="10" t="s">
        <v>758</v>
      </c>
      <c r="D69" s="10" t="s">
        <v>930</v>
      </c>
      <c r="E69" s="118" t="s">
        <v>724</v>
      </c>
      <c r="F69" s="140"/>
      <c r="G69" s="141"/>
      <c r="H69" s="11" t="s">
        <v>759</v>
      </c>
      <c r="I69" s="14">
        <f t="shared" si="0"/>
        <v>0.45</v>
      </c>
      <c r="J69" s="14">
        <v>1.79</v>
      </c>
      <c r="K69" s="109">
        <f t="shared" si="1"/>
        <v>2.7</v>
      </c>
      <c r="L69" s="115"/>
    </row>
    <row r="70" spans="1:12" ht="12.75" customHeight="1">
      <c r="A70" s="114"/>
      <c r="B70" s="107">
        <f>'Tax Invoice'!D66</f>
        <v>14</v>
      </c>
      <c r="C70" s="10" t="s">
        <v>760</v>
      </c>
      <c r="D70" s="10" t="s">
        <v>931</v>
      </c>
      <c r="E70" s="118" t="s">
        <v>723</v>
      </c>
      <c r="F70" s="140"/>
      <c r="G70" s="141"/>
      <c r="H70" s="11" t="s">
        <v>1224</v>
      </c>
      <c r="I70" s="14">
        <f t="shared" si="0"/>
        <v>0.35000000000000003</v>
      </c>
      <c r="J70" s="14">
        <v>1.39</v>
      </c>
      <c r="K70" s="109">
        <f t="shared" si="1"/>
        <v>4.9000000000000004</v>
      </c>
      <c r="L70" s="115"/>
    </row>
    <row r="71" spans="1:12" ht="12.75" customHeight="1">
      <c r="A71" s="114"/>
      <c r="B71" s="107">
        <f>'Tax Invoice'!D67</f>
        <v>14</v>
      </c>
      <c r="C71" s="10" t="s">
        <v>760</v>
      </c>
      <c r="D71" s="10" t="s">
        <v>932</v>
      </c>
      <c r="E71" s="118" t="s">
        <v>724</v>
      </c>
      <c r="F71" s="140"/>
      <c r="G71" s="141"/>
      <c r="H71" s="11" t="s">
        <v>1224</v>
      </c>
      <c r="I71" s="14">
        <f t="shared" si="0"/>
        <v>0.4</v>
      </c>
      <c r="J71" s="14">
        <v>1.59</v>
      </c>
      <c r="K71" s="109">
        <f t="shared" si="1"/>
        <v>5.6000000000000005</v>
      </c>
      <c r="L71" s="115"/>
    </row>
    <row r="72" spans="1:12" ht="12.75" customHeight="1">
      <c r="A72" s="114"/>
      <c r="B72" s="107">
        <f>'Tax Invoice'!D68</f>
        <v>14</v>
      </c>
      <c r="C72" s="10" t="s">
        <v>760</v>
      </c>
      <c r="D72" s="10" t="s">
        <v>933</v>
      </c>
      <c r="E72" s="118" t="s">
        <v>725</v>
      </c>
      <c r="F72" s="140"/>
      <c r="G72" s="141"/>
      <c r="H72" s="11" t="s">
        <v>1224</v>
      </c>
      <c r="I72" s="14">
        <f t="shared" si="0"/>
        <v>0.45</v>
      </c>
      <c r="J72" s="14">
        <v>1.79</v>
      </c>
      <c r="K72" s="109">
        <f t="shared" si="1"/>
        <v>6.3</v>
      </c>
      <c r="L72" s="115"/>
    </row>
    <row r="73" spans="1:12" ht="12.75" customHeight="1">
      <c r="A73" s="114"/>
      <c r="B73" s="107">
        <f>'Tax Invoice'!D69</f>
        <v>14</v>
      </c>
      <c r="C73" s="10" t="s">
        <v>760</v>
      </c>
      <c r="D73" s="10" t="s">
        <v>934</v>
      </c>
      <c r="E73" s="118" t="s">
        <v>716</v>
      </c>
      <c r="F73" s="140"/>
      <c r="G73" s="141"/>
      <c r="H73" s="11" t="s">
        <v>1224</v>
      </c>
      <c r="I73" s="14">
        <f t="shared" si="0"/>
        <v>0.48</v>
      </c>
      <c r="J73" s="14">
        <v>1.89</v>
      </c>
      <c r="K73" s="109">
        <f t="shared" si="1"/>
        <v>6.72</v>
      </c>
      <c r="L73" s="115"/>
    </row>
    <row r="74" spans="1:12" ht="12.75" customHeight="1">
      <c r="A74" s="114"/>
      <c r="B74" s="107">
        <f>'Tax Invoice'!D70</f>
        <v>14</v>
      </c>
      <c r="C74" s="10" t="s">
        <v>760</v>
      </c>
      <c r="D74" s="10" t="s">
        <v>935</v>
      </c>
      <c r="E74" s="118" t="s">
        <v>735</v>
      </c>
      <c r="F74" s="140"/>
      <c r="G74" s="141"/>
      <c r="H74" s="11" t="s">
        <v>1224</v>
      </c>
      <c r="I74" s="14">
        <f t="shared" si="0"/>
        <v>0.53</v>
      </c>
      <c r="J74" s="14">
        <v>2.09</v>
      </c>
      <c r="K74" s="109">
        <f t="shared" si="1"/>
        <v>7.42</v>
      </c>
      <c r="L74" s="115"/>
    </row>
    <row r="75" spans="1:12" ht="12.75" customHeight="1">
      <c r="A75" s="114"/>
      <c r="B75" s="107">
        <f>'Tax Invoice'!D71</f>
        <v>14</v>
      </c>
      <c r="C75" s="10" t="s">
        <v>760</v>
      </c>
      <c r="D75" s="10" t="s">
        <v>936</v>
      </c>
      <c r="E75" s="118" t="s">
        <v>726</v>
      </c>
      <c r="F75" s="140"/>
      <c r="G75" s="141"/>
      <c r="H75" s="11" t="s">
        <v>1224</v>
      </c>
      <c r="I75" s="14">
        <f t="shared" si="0"/>
        <v>0.65</v>
      </c>
      <c r="J75" s="14">
        <v>2.59</v>
      </c>
      <c r="K75" s="109">
        <f t="shared" si="1"/>
        <v>9.1</v>
      </c>
      <c r="L75" s="115"/>
    </row>
    <row r="76" spans="1:12" ht="12.75" customHeight="1">
      <c r="A76" s="114"/>
      <c r="B76" s="107">
        <f>'Tax Invoice'!D72</f>
        <v>10</v>
      </c>
      <c r="C76" s="10" t="s">
        <v>762</v>
      </c>
      <c r="D76" s="10" t="s">
        <v>937</v>
      </c>
      <c r="E76" s="118" t="s">
        <v>724</v>
      </c>
      <c r="F76" s="140"/>
      <c r="G76" s="141"/>
      <c r="H76" s="11" t="s">
        <v>1223</v>
      </c>
      <c r="I76" s="14">
        <f t="shared" si="0"/>
        <v>0.33</v>
      </c>
      <c r="J76" s="14">
        <v>1.29</v>
      </c>
      <c r="K76" s="109">
        <f t="shared" si="1"/>
        <v>3.3000000000000003</v>
      </c>
      <c r="L76" s="115"/>
    </row>
    <row r="77" spans="1:12" ht="12.75" customHeight="1">
      <c r="A77" s="114"/>
      <c r="B77" s="107">
        <f>'Tax Invoice'!D73</f>
        <v>10</v>
      </c>
      <c r="C77" s="10" t="s">
        <v>762</v>
      </c>
      <c r="D77" s="10" t="s">
        <v>938</v>
      </c>
      <c r="E77" s="118" t="s">
        <v>725</v>
      </c>
      <c r="F77" s="140"/>
      <c r="G77" s="141"/>
      <c r="H77" s="11" t="s">
        <v>1223</v>
      </c>
      <c r="I77" s="14">
        <f t="shared" si="0"/>
        <v>0.35000000000000003</v>
      </c>
      <c r="J77" s="14">
        <v>1.39</v>
      </c>
      <c r="K77" s="109">
        <f t="shared" si="1"/>
        <v>3.5000000000000004</v>
      </c>
      <c r="L77" s="115"/>
    </row>
    <row r="78" spans="1:12" ht="12.75" customHeight="1">
      <c r="A78" s="114"/>
      <c r="B78" s="107">
        <f>'Tax Invoice'!D74</f>
        <v>8</v>
      </c>
      <c r="C78" s="10" t="s">
        <v>762</v>
      </c>
      <c r="D78" s="10" t="s">
        <v>939</v>
      </c>
      <c r="E78" s="118" t="s">
        <v>735</v>
      </c>
      <c r="F78" s="140"/>
      <c r="G78" s="141"/>
      <c r="H78" s="11" t="s">
        <v>1223</v>
      </c>
      <c r="I78" s="14">
        <f t="shared" si="0"/>
        <v>0.4</v>
      </c>
      <c r="J78" s="14">
        <v>1.59</v>
      </c>
      <c r="K78" s="109">
        <f t="shared" si="1"/>
        <v>3.2</v>
      </c>
      <c r="L78" s="115"/>
    </row>
    <row r="79" spans="1:12" ht="12.75" customHeight="1">
      <c r="A79" s="114"/>
      <c r="B79" s="107">
        <f>'Tax Invoice'!D75</f>
        <v>8</v>
      </c>
      <c r="C79" s="10" t="s">
        <v>762</v>
      </c>
      <c r="D79" s="10" t="s">
        <v>940</v>
      </c>
      <c r="E79" s="118" t="s">
        <v>726</v>
      </c>
      <c r="F79" s="140"/>
      <c r="G79" s="141"/>
      <c r="H79" s="11" t="s">
        <v>1223</v>
      </c>
      <c r="I79" s="14">
        <f t="shared" si="0"/>
        <v>0.43</v>
      </c>
      <c r="J79" s="14">
        <v>1.69</v>
      </c>
      <c r="K79" s="109">
        <f t="shared" si="1"/>
        <v>3.44</v>
      </c>
      <c r="L79" s="115"/>
    </row>
    <row r="80" spans="1:12" ht="24" customHeight="1">
      <c r="A80" s="114"/>
      <c r="B80" s="107">
        <f>'Tax Invoice'!D76</f>
        <v>8</v>
      </c>
      <c r="C80" s="10" t="s">
        <v>764</v>
      </c>
      <c r="D80" s="10" t="s">
        <v>941</v>
      </c>
      <c r="E80" s="118" t="s">
        <v>765</v>
      </c>
      <c r="F80" s="140"/>
      <c r="G80" s="141"/>
      <c r="H80" s="11" t="s">
        <v>766</v>
      </c>
      <c r="I80" s="14">
        <f t="shared" si="0"/>
        <v>0.98</v>
      </c>
      <c r="J80" s="14">
        <v>3.89</v>
      </c>
      <c r="K80" s="109">
        <f t="shared" si="1"/>
        <v>7.84</v>
      </c>
      <c r="L80" s="115"/>
    </row>
    <row r="81" spans="1:12" ht="12.75" customHeight="1">
      <c r="A81" s="114"/>
      <c r="B81" s="107">
        <f>'Tax Invoice'!D77</f>
        <v>6</v>
      </c>
      <c r="C81" s="10" t="s">
        <v>767</v>
      </c>
      <c r="D81" s="10" t="s">
        <v>942</v>
      </c>
      <c r="E81" s="118" t="s">
        <v>768</v>
      </c>
      <c r="F81" s="140"/>
      <c r="G81" s="141"/>
      <c r="H81" s="11" t="s">
        <v>1223</v>
      </c>
      <c r="I81" s="14">
        <f t="shared" si="0"/>
        <v>0.23</v>
      </c>
      <c r="J81" s="14">
        <v>0.89</v>
      </c>
      <c r="K81" s="109">
        <f t="shared" si="1"/>
        <v>1.3800000000000001</v>
      </c>
      <c r="L81" s="115"/>
    </row>
    <row r="82" spans="1:12" ht="12.75" customHeight="1">
      <c r="A82" s="114"/>
      <c r="B82" s="107">
        <f>'Tax Invoice'!D78</f>
        <v>10</v>
      </c>
      <c r="C82" s="10" t="s">
        <v>767</v>
      </c>
      <c r="D82" s="10" t="s">
        <v>943</v>
      </c>
      <c r="E82" s="118" t="s">
        <v>720</v>
      </c>
      <c r="F82" s="140"/>
      <c r="G82" s="141"/>
      <c r="H82" s="11" t="s">
        <v>1223</v>
      </c>
      <c r="I82" s="14">
        <f t="shared" si="0"/>
        <v>0.24000000000000002</v>
      </c>
      <c r="J82" s="14">
        <v>0.94</v>
      </c>
      <c r="K82" s="109">
        <f t="shared" si="1"/>
        <v>2.4000000000000004</v>
      </c>
      <c r="L82" s="115"/>
    </row>
    <row r="83" spans="1:12" ht="12.75" customHeight="1">
      <c r="A83" s="114"/>
      <c r="B83" s="107">
        <f>'Tax Invoice'!D79</f>
        <v>6</v>
      </c>
      <c r="C83" s="10" t="s">
        <v>767</v>
      </c>
      <c r="D83" s="10" t="s">
        <v>944</v>
      </c>
      <c r="E83" s="118" t="s">
        <v>722</v>
      </c>
      <c r="F83" s="140"/>
      <c r="G83" s="141"/>
      <c r="H83" s="11" t="s">
        <v>1223</v>
      </c>
      <c r="I83" s="14">
        <f t="shared" si="0"/>
        <v>0.25</v>
      </c>
      <c r="J83" s="14">
        <v>0.99</v>
      </c>
      <c r="K83" s="109">
        <f t="shared" si="1"/>
        <v>1.5</v>
      </c>
      <c r="L83" s="115"/>
    </row>
    <row r="84" spans="1:12" ht="12.75" customHeight="1">
      <c r="A84" s="114"/>
      <c r="B84" s="107">
        <f>'Tax Invoice'!D80</f>
        <v>10</v>
      </c>
      <c r="C84" s="10" t="s">
        <v>767</v>
      </c>
      <c r="D84" s="10" t="s">
        <v>945</v>
      </c>
      <c r="E84" s="118" t="s">
        <v>724</v>
      </c>
      <c r="F84" s="140"/>
      <c r="G84" s="141"/>
      <c r="H84" s="11" t="s">
        <v>1223</v>
      </c>
      <c r="I84" s="14">
        <f t="shared" si="0"/>
        <v>0.28000000000000003</v>
      </c>
      <c r="J84" s="14">
        <v>1.0900000000000001</v>
      </c>
      <c r="K84" s="109">
        <f t="shared" si="1"/>
        <v>2.8000000000000003</v>
      </c>
      <c r="L84" s="115"/>
    </row>
    <row r="85" spans="1:12" ht="12.75" customHeight="1">
      <c r="A85" s="114"/>
      <c r="B85" s="107">
        <f>'Tax Invoice'!D81</f>
        <v>10</v>
      </c>
      <c r="C85" s="10" t="s">
        <v>767</v>
      </c>
      <c r="D85" s="10" t="s">
        <v>946</v>
      </c>
      <c r="E85" s="118" t="s">
        <v>725</v>
      </c>
      <c r="F85" s="140"/>
      <c r="G85" s="141"/>
      <c r="H85" s="11" t="s">
        <v>1223</v>
      </c>
      <c r="I85" s="14">
        <f t="shared" si="0"/>
        <v>0.3</v>
      </c>
      <c r="J85" s="14">
        <v>1.19</v>
      </c>
      <c r="K85" s="109">
        <f t="shared" si="1"/>
        <v>3</v>
      </c>
      <c r="L85" s="115"/>
    </row>
    <row r="86" spans="1:12" ht="12.75" customHeight="1">
      <c r="A86" s="114"/>
      <c r="B86" s="107">
        <f>'Tax Invoice'!D82</f>
        <v>8</v>
      </c>
      <c r="C86" s="10" t="s">
        <v>767</v>
      </c>
      <c r="D86" s="10" t="s">
        <v>947</v>
      </c>
      <c r="E86" s="118" t="s">
        <v>716</v>
      </c>
      <c r="F86" s="140"/>
      <c r="G86" s="141"/>
      <c r="H86" s="11" t="s">
        <v>1223</v>
      </c>
      <c r="I86" s="14">
        <f t="shared" ref="I86:I149" si="2">ROUNDUP(J86*$N$1,2)</f>
        <v>0.33</v>
      </c>
      <c r="J86" s="14">
        <v>1.29</v>
      </c>
      <c r="K86" s="109">
        <f t="shared" ref="K86:K149" si="3">I86*B86</f>
        <v>2.64</v>
      </c>
      <c r="L86" s="115"/>
    </row>
    <row r="87" spans="1:12" ht="12.75" customHeight="1">
      <c r="A87" s="114"/>
      <c r="B87" s="107">
        <f>'Tax Invoice'!D83</f>
        <v>8</v>
      </c>
      <c r="C87" s="10" t="s">
        <v>767</v>
      </c>
      <c r="D87" s="10" t="s">
        <v>948</v>
      </c>
      <c r="E87" s="118" t="s">
        <v>735</v>
      </c>
      <c r="F87" s="140"/>
      <c r="G87" s="141"/>
      <c r="H87" s="11" t="s">
        <v>1223</v>
      </c>
      <c r="I87" s="14">
        <f t="shared" si="2"/>
        <v>0.35000000000000003</v>
      </c>
      <c r="J87" s="14">
        <v>1.39</v>
      </c>
      <c r="K87" s="109">
        <f t="shared" si="3"/>
        <v>2.8000000000000003</v>
      </c>
      <c r="L87" s="115"/>
    </row>
    <row r="88" spans="1:12" ht="12.75" customHeight="1">
      <c r="A88" s="114"/>
      <c r="B88" s="107">
        <f>'Tax Invoice'!D84</f>
        <v>10</v>
      </c>
      <c r="C88" s="10" t="s">
        <v>770</v>
      </c>
      <c r="D88" s="10" t="s">
        <v>949</v>
      </c>
      <c r="E88" s="118" t="s">
        <v>720</v>
      </c>
      <c r="F88" s="140"/>
      <c r="G88" s="141"/>
      <c r="H88" s="11" t="s">
        <v>1222</v>
      </c>
      <c r="I88" s="14">
        <f t="shared" si="2"/>
        <v>0.24000000000000002</v>
      </c>
      <c r="J88" s="14">
        <v>0.94</v>
      </c>
      <c r="K88" s="109">
        <f t="shared" si="3"/>
        <v>2.4000000000000004</v>
      </c>
      <c r="L88" s="115"/>
    </row>
    <row r="89" spans="1:12" ht="12.75" customHeight="1">
      <c r="A89" s="114"/>
      <c r="B89" s="107">
        <f>'Tax Invoice'!D85</f>
        <v>10</v>
      </c>
      <c r="C89" s="10" t="s">
        <v>770</v>
      </c>
      <c r="D89" s="10" t="s">
        <v>950</v>
      </c>
      <c r="E89" s="118" t="s">
        <v>725</v>
      </c>
      <c r="F89" s="140"/>
      <c r="G89" s="141"/>
      <c r="H89" s="11" t="s">
        <v>1222</v>
      </c>
      <c r="I89" s="14">
        <f t="shared" si="2"/>
        <v>0.3</v>
      </c>
      <c r="J89" s="14">
        <v>1.19</v>
      </c>
      <c r="K89" s="109">
        <f t="shared" si="3"/>
        <v>3</v>
      </c>
      <c r="L89" s="115"/>
    </row>
    <row r="90" spans="1:12" ht="12.75" customHeight="1">
      <c r="A90" s="114"/>
      <c r="B90" s="107">
        <f>'Tax Invoice'!D86</f>
        <v>8</v>
      </c>
      <c r="C90" s="10" t="s">
        <v>770</v>
      </c>
      <c r="D90" s="10" t="s">
        <v>951</v>
      </c>
      <c r="E90" s="118" t="s">
        <v>726</v>
      </c>
      <c r="F90" s="140"/>
      <c r="G90" s="141"/>
      <c r="H90" s="11" t="s">
        <v>1222</v>
      </c>
      <c r="I90" s="14">
        <f t="shared" si="2"/>
        <v>0.38</v>
      </c>
      <c r="J90" s="14">
        <v>1.49</v>
      </c>
      <c r="K90" s="109">
        <f t="shared" si="3"/>
        <v>3.04</v>
      </c>
      <c r="L90" s="115"/>
    </row>
    <row r="91" spans="1:12" ht="12.75" customHeight="1">
      <c r="A91" s="114"/>
      <c r="B91" s="107">
        <f>'Tax Invoice'!D87</f>
        <v>6</v>
      </c>
      <c r="C91" s="10" t="s">
        <v>772</v>
      </c>
      <c r="D91" s="10" t="s">
        <v>952</v>
      </c>
      <c r="E91" s="118" t="s">
        <v>773</v>
      </c>
      <c r="F91" s="140"/>
      <c r="G91" s="141"/>
      <c r="H91" s="11" t="s">
        <v>1217</v>
      </c>
      <c r="I91" s="14">
        <f t="shared" si="2"/>
        <v>0.57999999999999996</v>
      </c>
      <c r="J91" s="14">
        <v>2.29</v>
      </c>
      <c r="K91" s="109">
        <f t="shared" si="3"/>
        <v>3.4799999999999995</v>
      </c>
      <c r="L91" s="115"/>
    </row>
    <row r="92" spans="1:12" ht="12.75" customHeight="1">
      <c r="A92" s="114"/>
      <c r="B92" s="107">
        <f>'Tax Invoice'!D88</f>
        <v>10</v>
      </c>
      <c r="C92" s="10" t="s">
        <v>772</v>
      </c>
      <c r="D92" s="10" t="s">
        <v>953</v>
      </c>
      <c r="E92" s="118" t="s">
        <v>765</v>
      </c>
      <c r="F92" s="140"/>
      <c r="G92" s="141"/>
      <c r="H92" s="11" t="s">
        <v>1217</v>
      </c>
      <c r="I92" s="14">
        <f t="shared" si="2"/>
        <v>0.64</v>
      </c>
      <c r="J92" s="14">
        <v>2.54</v>
      </c>
      <c r="K92" s="109">
        <f t="shared" si="3"/>
        <v>6.4</v>
      </c>
      <c r="L92" s="115"/>
    </row>
    <row r="93" spans="1:12" ht="12.75" customHeight="1">
      <c r="A93" s="114"/>
      <c r="B93" s="107">
        <f>'Tax Invoice'!D89</f>
        <v>10</v>
      </c>
      <c r="C93" s="10" t="s">
        <v>772</v>
      </c>
      <c r="D93" s="10" t="s">
        <v>954</v>
      </c>
      <c r="E93" s="118" t="s">
        <v>775</v>
      </c>
      <c r="F93" s="140"/>
      <c r="G93" s="141"/>
      <c r="H93" s="11" t="s">
        <v>1217</v>
      </c>
      <c r="I93" s="14">
        <f t="shared" si="2"/>
        <v>1.04</v>
      </c>
      <c r="J93" s="14">
        <v>4.1399999999999997</v>
      </c>
      <c r="K93" s="109">
        <f t="shared" si="3"/>
        <v>10.4</v>
      </c>
      <c r="L93" s="115"/>
    </row>
    <row r="94" spans="1:12" ht="12.75" customHeight="1">
      <c r="A94" s="114"/>
      <c r="B94" s="107">
        <f>'Tax Invoice'!D90</f>
        <v>8</v>
      </c>
      <c r="C94" s="10" t="s">
        <v>776</v>
      </c>
      <c r="D94" s="10" t="s">
        <v>955</v>
      </c>
      <c r="E94" s="118" t="s">
        <v>773</v>
      </c>
      <c r="F94" s="140"/>
      <c r="G94" s="141"/>
      <c r="H94" s="11" t="s">
        <v>1210</v>
      </c>
      <c r="I94" s="14">
        <f t="shared" si="2"/>
        <v>0.78</v>
      </c>
      <c r="J94" s="14">
        <v>3.09</v>
      </c>
      <c r="K94" s="109">
        <f t="shared" si="3"/>
        <v>6.24</v>
      </c>
      <c r="L94" s="115"/>
    </row>
    <row r="95" spans="1:12" ht="12.75" customHeight="1">
      <c r="A95" s="114"/>
      <c r="B95" s="107">
        <f>'Tax Invoice'!D91</f>
        <v>10</v>
      </c>
      <c r="C95" s="10" t="s">
        <v>776</v>
      </c>
      <c r="D95" s="10" t="s">
        <v>956</v>
      </c>
      <c r="E95" s="118" t="s">
        <v>765</v>
      </c>
      <c r="F95" s="140"/>
      <c r="G95" s="141"/>
      <c r="H95" s="11" t="s">
        <v>1210</v>
      </c>
      <c r="I95" s="14">
        <f t="shared" si="2"/>
        <v>0.85</v>
      </c>
      <c r="J95" s="14">
        <v>3.39</v>
      </c>
      <c r="K95" s="109">
        <f t="shared" si="3"/>
        <v>8.5</v>
      </c>
      <c r="L95" s="115"/>
    </row>
    <row r="96" spans="1:12" ht="12.75" customHeight="1">
      <c r="A96" s="114"/>
      <c r="B96" s="107">
        <f>'Tax Invoice'!D92</f>
        <v>8</v>
      </c>
      <c r="C96" s="10" t="s">
        <v>776</v>
      </c>
      <c r="D96" s="10" t="s">
        <v>957</v>
      </c>
      <c r="E96" s="118" t="s">
        <v>778</v>
      </c>
      <c r="F96" s="140"/>
      <c r="G96" s="141"/>
      <c r="H96" s="11" t="s">
        <v>1210</v>
      </c>
      <c r="I96" s="14">
        <f t="shared" si="2"/>
        <v>0.98</v>
      </c>
      <c r="J96" s="14">
        <v>3.89</v>
      </c>
      <c r="K96" s="109">
        <f t="shared" si="3"/>
        <v>7.84</v>
      </c>
      <c r="L96" s="115"/>
    </row>
    <row r="97" spans="1:12" ht="12.75" customHeight="1">
      <c r="A97" s="114"/>
      <c r="B97" s="107">
        <f>'Tax Invoice'!D93</f>
        <v>6</v>
      </c>
      <c r="C97" s="10" t="s">
        <v>776</v>
      </c>
      <c r="D97" s="10" t="s">
        <v>958</v>
      </c>
      <c r="E97" s="118" t="s">
        <v>779</v>
      </c>
      <c r="F97" s="140"/>
      <c r="G97" s="141"/>
      <c r="H97" s="11" t="s">
        <v>1210</v>
      </c>
      <c r="I97" s="14">
        <f t="shared" si="2"/>
        <v>1.04</v>
      </c>
      <c r="J97" s="14">
        <v>4.1399999999999997</v>
      </c>
      <c r="K97" s="109">
        <f t="shared" si="3"/>
        <v>6.24</v>
      </c>
      <c r="L97" s="115"/>
    </row>
    <row r="98" spans="1:12" ht="12.75" customHeight="1">
      <c r="A98" s="114"/>
      <c r="B98" s="107">
        <f>'Tax Invoice'!D94</f>
        <v>10</v>
      </c>
      <c r="C98" s="10" t="s">
        <v>776</v>
      </c>
      <c r="D98" s="10" t="s">
        <v>959</v>
      </c>
      <c r="E98" s="118" t="s">
        <v>780</v>
      </c>
      <c r="F98" s="140"/>
      <c r="G98" s="141"/>
      <c r="H98" s="11" t="s">
        <v>1210</v>
      </c>
      <c r="I98" s="14">
        <f t="shared" si="2"/>
        <v>1.1000000000000001</v>
      </c>
      <c r="J98" s="14">
        <v>4.3899999999999997</v>
      </c>
      <c r="K98" s="109">
        <f t="shared" si="3"/>
        <v>11</v>
      </c>
      <c r="L98" s="115"/>
    </row>
    <row r="99" spans="1:12" ht="12.75" customHeight="1">
      <c r="A99" s="114"/>
      <c r="B99" s="107">
        <f>'Tax Invoice'!D95</f>
        <v>14</v>
      </c>
      <c r="C99" s="10" t="s">
        <v>776</v>
      </c>
      <c r="D99" s="10" t="s">
        <v>960</v>
      </c>
      <c r="E99" s="118" t="s">
        <v>775</v>
      </c>
      <c r="F99" s="140"/>
      <c r="G99" s="141"/>
      <c r="H99" s="11" t="s">
        <v>1210</v>
      </c>
      <c r="I99" s="14">
        <f t="shared" si="2"/>
        <v>1.25</v>
      </c>
      <c r="J99" s="14">
        <v>4.99</v>
      </c>
      <c r="K99" s="109">
        <f t="shared" si="3"/>
        <v>17.5</v>
      </c>
      <c r="L99" s="115"/>
    </row>
    <row r="100" spans="1:12" ht="12.75" customHeight="1">
      <c r="A100" s="114"/>
      <c r="B100" s="107">
        <f>'Tax Invoice'!D96</f>
        <v>8</v>
      </c>
      <c r="C100" s="10" t="s">
        <v>781</v>
      </c>
      <c r="D100" s="10" t="s">
        <v>961</v>
      </c>
      <c r="E100" s="118" t="s">
        <v>727</v>
      </c>
      <c r="F100" s="140"/>
      <c r="G100" s="141"/>
      <c r="H100" s="11" t="s">
        <v>782</v>
      </c>
      <c r="I100" s="14">
        <f t="shared" si="2"/>
        <v>0.41</v>
      </c>
      <c r="J100" s="14">
        <v>1.64</v>
      </c>
      <c r="K100" s="109">
        <f t="shared" si="3"/>
        <v>3.28</v>
      </c>
      <c r="L100" s="115"/>
    </row>
    <row r="101" spans="1:12" ht="12.75" customHeight="1">
      <c r="A101" s="114"/>
      <c r="B101" s="107">
        <f>'Tax Invoice'!D97</f>
        <v>8</v>
      </c>
      <c r="C101" s="10" t="s">
        <v>783</v>
      </c>
      <c r="D101" s="10" t="s">
        <v>962</v>
      </c>
      <c r="E101" s="118" t="s">
        <v>722</v>
      </c>
      <c r="F101" s="140"/>
      <c r="G101" s="141"/>
      <c r="H101" s="11" t="s">
        <v>1209</v>
      </c>
      <c r="I101" s="14">
        <f t="shared" si="2"/>
        <v>0.25</v>
      </c>
      <c r="J101" s="14">
        <v>0.99</v>
      </c>
      <c r="K101" s="109">
        <f t="shared" si="3"/>
        <v>2</v>
      </c>
      <c r="L101" s="115"/>
    </row>
    <row r="102" spans="1:12" ht="12.75" customHeight="1">
      <c r="A102" s="114"/>
      <c r="B102" s="107">
        <f>'Tax Invoice'!D98</f>
        <v>8</v>
      </c>
      <c r="C102" s="10" t="s">
        <v>783</v>
      </c>
      <c r="D102" s="10" t="s">
        <v>963</v>
      </c>
      <c r="E102" s="118" t="s">
        <v>723</v>
      </c>
      <c r="F102" s="140"/>
      <c r="G102" s="141"/>
      <c r="H102" s="11" t="s">
        <v>1209</v>
      </c>
      <c r="I102" s="14">
        <f t="shared" si="2"/>
        <v>0.26</v>
      </c>
      <c r="J102" s="14">
        <v>1.04</v>
      </c>
      <c r="K102" s="109">
        <f t="shared" si="3"/>
        <v>2.08</v>
      </c>
      <c r="L102" s="115"/>
    </row>
    <row r="103" spans="1:12" ht="12.75" customHeight="1">
      <c r="A103" s="114"/>
      <c r="B103" s="107">
        <f>'Tax Invoice'!D99</f>
        <v>8</v>
      </c>
      <c r="C103" s="10" t="s">
        <v>783</v>
      </c>
      <c r="D103" s="10" t="s">
        <v>964</v>
      </c>
      <c r="E103" s="118" t="s">
        <v>724</v>
      </c>
      <c r="F103" s="140"/>
      <c r="G103" s="141"/>
      <c r="H103" s="11" t="s">
        <v>1209</v>
      </c>
      <c r="I103" s="14">
        <f t="shared" si="2"/>
        <v>0.28000000000000003</v>
      </c>
      <c r="J103" s="14">
        <v>1.0900000000000001</v>
      </c>
      <c r="K103" s="109">
        <f t="shared" si="3"/>
        <v>2.2400000000000002</v>
      </c>
      <c r="L103" s="115"/>
    </row>
    <row r="104" spans="1:12" ht="12.75" customHeight="1">
      <c r="A104" s="114"/>
      <c r="B104" s="107">
        <f>'Tax Invoice'!D100</f>
        <v>8</v>
      </c>
      <c r="C104" s="10" t="s">
        <v>783</v>
      </c>
      <c r="D104" s="10" t="s">
        <v>965</v>
      </c>
      <c r="E104" s="118" t="s">
        <v>716</v>
      </c>
      <c r="F104" s="140"/>
      <c r="G104" s="141"/>
      <c r="H104" s="11" t="s">
        <v>1209</v>
      </c>
      <c r="I104" s="14">
        <f t="shared" si="2"/>
        <v>0.33</v>
      </c>
      <c r="J104" s="14">
        <v>1.29</v>
      </c>
      <c r="K104" s="109">
        <f t="shared" si="3"/>
        <v>2.64</v>
      </c>
      <c r="L104" s="115"/>
    </row>
    <row r="105" spans="1:12" ht="12.75" customHeight="1">
      <c r="A105" s="114"/>
      <c r="B105" s="107">
        <f>'Tax Invoice'!D101</f>
        <v>4</v>
      </c>
      <c r="C105" s="10" t="s">
        <v>783</v>
      </c>
      <c r="D105" s="10" t="s">
        <v>966</v>
      </c>
      <c r="E105" s="118" t="s">
        <v>735</v>
      </c>
      <c r="F105" s="140"/>
      <c r="G105" s="141"/>
      <c r="H105" s="11" t="s">
        <v>1209</v>
      </c>
      <c r="I105" s="14">
        <f t="shared" si="2"/>
        <v>0.35000000000000003</v>
      </c>
      <c r="J105" s="14">
        <v>1.39</v>
      </c>
      <c r="K105" s="109">
        <f t="shared" si="3"/>
        <v>1.4000000000000001</v>
      </c>
      <c r="L105" s="115"/>
    </row>
    <row r="106" spans="1:12" ht="12.75" customHeight="1">
      <c r="A106" s="114"/>
      <c r="B106" s="107">
        <f>'Tax Invoice'!D102</f>
        <v>4</v>
      </c>
      <c r="C106" s="10" t="s">
        <v>783</v>
      </c>
      <c r="D106" s="10" t="s">
        <v>967</v>
      </c>
      <c r="E106" s="118" t="s">
        <v>726</v>
      </c>
      <c r="F106" s="140"/>
      <c r="G106" s="141"/>
      <c r="H106" s="11" t="s">
        <v>1209</v>
      </c>
      <c r="I106" s="14">
        <f t="shared" si="2"/>
        <v>0.38</v>
      </c>
      <c r="J106" s="14">
        <v>1.49</v>
      </c>
      <c r="K106" s="109">
        <f t="shared" si="3"/>
        <v>1.52</v>
      </c>
      <c r="L106" s="115"/>
    </row>
    <row r="107" spans="1:12" ht="12.75" customHeight="1">
      <c r="A107" s="114"/>
      <c r="B107" s="107">
        <f>'Tax Invoice'!D103</f>
        <v>4</v>
      </c>
      <c r="C107" s="10" t="s">
        <v>783</v>
      </c>
      <c r="D107" s="10" t="s">
        <v>968</v>
      </c>
      <c r="E107" s="118" t="s">
        <v>729</v>
      </c>
      <c r="F107" s="140"/>
      <c r="G107" s="141"/>
      <c r="H107" s="11" t="s">
        <v>1209</v>
      </c>
      <c r="I107" s="14">
        <f t="shared" si="2"/>
        <v>0.49</v>
      </c>
      <c r="J107" s="14">
        <v>1.94</v>
      </c>
      <c r="K107" s="109">
        <f t="shared" si="3"/>
        <v>1.96</v>
      </c>
      <c r="L107" s="115"/>
    </row>
    <row r="108" spans="1:12" ht="12.75" customHeight="1">
      <c r="A108" s="114"/>
      <c r="B108" s="107">
        <f>'Tax Invoice'!D104</f>
        <v>6</v>
      </c>
      <c r="C108" s="10" t="s">
        <v>783</v>
      </c>
      <c r="D108" s="10" t="s">
        <v>969</v>
      </c>
      <c r="E108" s="118" t="s">
        <v>718</v>
      </c>
      <c r="F108" s="140"/>
      <c r="G108" s="141"/>
      <c r="H108" s="11" t="s">
        <v>1209</v>
      </c>
      <c r="I108" s="14">
        <f t="shared" si="2"/>
        <v>0.53</v>
      </c>
      <c r="J108" s="14">
        <v>2.09</v>
      </c>
      <c r="K108" s="109">
        <f t="shared" si="3"/>
        <v>3.18</v>
      </c>
      <c r="L108" s="115"/>
    </row>
    <row r="109" spans="1:12" ht="12.75" customHeight="1">
      <c r="A109" s="114"/>
      <c r="B109" s="107">
        <f>'Tax Invoice'!D105</f>
        <v>10</v>
      </c>
      <c r="C109" s="10" t="s">
        <v>785</v>
      </c>
      <c r="D109" s="10" t="s">
        <v>970</v>
      </c>
      <c r="E109" s="118" t="s">
        <v>775</v>
      </c>
      <c r="F109" s="140"/>
      <c r="G109" s="141"/>
      <c r="H109" s="11" t="s">
        <v>1210</v>
      </c>
      <c r="I109" s="14">
        <f t="shared" si="2"/>
        <v>1.04</v>
      </c>
      <c r="J109" s="14">
        <v>4.1399999999999997</v>
      </c>
      <c r="K109" s="109">
        <f t="shared" si="3"/>
        <v>10.4</v>
      </c>
      <c r="L109" s="115"/>
    </row>
    <row r="110" spans="1:12" ht="24" customHeight="1">
      <c r="A110" s="114"/>
      <c r="B110" s="107">
        <f>'Tax Invoice'!D106</f>
        <v>10</v>
      </c>
      <c r="C110" s="10" t="s">
        <v>787</v>
      </c>
      <c r="D110" s="10" t="s">
        <v>971</v>
      </c>
      <c r="E110" s="118" t="s">
        <v>768</v>
      </c>
      <c r="F110" s="140"/>
      <c r="G110" s="141"/>
      <c r="H110" s="11" t="s">
        <v>788</v>
      </c>
      <c r="I110" s="14">
        <f t="shared" si="2"/>
        <v>0.43</v>
      </c>
      <c r="J110" s="14">
        <v>1.69</v>
      </c>
      <c r="K110" s="109">
        <f t="shared" si="3"/>
        <v>4.3</v>
      </c>
      <c r="L110" s="115"/>
    </row>
    <row r="111" spans="1:12" ht="24" customHeight="1">
      <c r="A111" s="114"/>
      <c r="B111" s="107">
        <f>'Tax Invoice'!D107</f>
        <v>8</v>
      </c>
      <c r="C111" s="10" t="s">
        <v>787</v>
      </c>
      <c r="D111" s="10" t="s">
        <v>972</v>
      </c>
      <c r="E111" s="118" t="s">
        <v>720</v>
      </c>
      <c r="F111" s="140"/>
      <c r="G111" s="141"/>
      <c r="H111" s="11" t="s">
        <v>788</v>
      </c>
      <c r="I111" s="14">
        <f t="shared" si="2"/>
        <v>0.49</v>
      </c>
      <c r="J111" s="14">
        <v>1.94</v>
      </c>
      <c r="K111" s="109">
        <f t="shared" si="3"/>
        <v>3.92</v>
      </c>
      <c r="L111" s="115"/>
    </row>
    <row r="112" spans="1:12" ht="24" customHeight="1">
      <c r="A112" s="114"/>
      <c r="B112" s="107">
        <f>'Tax Invoice'!D108</f>
        <v>8</v>
      </c>
      <c r="C112" s="10" t="s">
        <v>789</v>
      </c>
      <c r="D112" s="10" t="s">
        <v>973</v>
      </c>
      <c r="E112" s="118" t="s">
        <v>724</v>
      </c>
      <c r="F112" s="140"/>
      <c r="G112" s="141"/>
      <c r="H112" s="11" t="s">
        <v>790</v>
      </c>
      <c r="I112" s="14">
        <f t="shared" si="2"/>
        <v>0.5</v>
      </c>
      <c r="J112" s="14">
        <v>1.99</v>
      </c>
      <c r="K112" s="109">
        <f t="shared" si="3"/>
        <v>4</v>
      </c>
      <c r="L112" s="115"/>
    </row>
    <row r="113" spans="1:12" ht="24" customHeight="1">
      <c r="A113" s="114"/>
      <c r="B113" s="107">
        <f>'Tax Invoice'!D109</f>
        <v>4</v>
      </c>
      <c r="C113" s="10" t="s">
        <v>789</v>
      </c>
      <c r="D113" s="10" t="s">
        <v>974</v>
      </c>
      <c r="E113" s="118" t="s">
        <v>725</v>
      </c>
      <c r="F113" s="140"/>
      <c r="G113" s="141"/>
      <c r="H113" s="11" t="s">
        <v>790</v>
      </c>
      <c r="I113" s="14">
        <f t="shared" si="2"/>
        <v>0.55000000000000004</v>
      </c>
      <c r="J113" s="14">
        <v>2.19</v>
      </c>
      <c r="K113" s="109">
        <f t="shared" si="3"/>
        <v>2.2000000000000002</v>
      </c>
      <c r="L113" s="115"/>
    </row>
    <row r="114" spans="1:12" ht="24" customHeight="1">
      <c r="A114" s="114"/>
      <c r="B114" s="107">
        <f>'Tax Invoice'!D110</f>
        <v>8</v>
      </c>
      <c r="C114" s="10" t="s">
        <v>789</v>
      </c>
      <c r="D114" s="10" t="s">
        <v>975</v>
      </c>
      <c r="E114" s="118" t="s">
        <v>716</v>
      </c>
      <c r="F114" s="140"/>
      <c r="G114" s="141"/>
      <c r="H114" s="11" t="s">
        <v>790</v>
      </c>
      <c r="I114" s="14">
        <f t="shared" si="2"/>
        <v>0.6</v>
      </c>
      <c r="J114" s="14">
        <v>2.39</v>
      </c>
      <c r="K114" s="109">
        <f t="shared" si="3"/>
        <v>4.8</v>
      </c>
      <c r="L114" s="115"/>
    </row>
    <row r="115" spans="1:12" ht="24" customHeight="1">
      <c r="A115" s="114"/>
      <c r="B115" s="107">
        <f>'Tax Invoice'!D111</f>
        <v>4</v>
      </c>
      <c r="C115" s="10" t="s">
        <v>789</v>
      </c>
      <c r="D115" s="10" t="s">
        <v>976</v>
      </c>
      <c r="E115" s="118" t="s">
        <v>735</v>
      </c>
      <c r="F115" s="140"/>
      <c r="G115" s="141"/>
      <c r="H115" s="11" t="s">
        <v>790</v>
      </c>
      <c r="I115" s="14">
        <f t="shared" si="2"/>
        <v>0.65</v>
      </c>
      <c r="J115" s="14">
        <v>2.59</v>
      </c>
      <c r="K115" s="109">
        <f t="shared" si="3"/>
        <v>2.6</v>
      </c>
      <c r="L115" s="115"/>
    </row>
    <row r="116" spans="1:12" ht="24" customHeight="1">
      <c r="A116" s="114"/>
      <c r="B116" s="107">
        <f>'Tax Invoice'!D112</f>
        <v>8</v>
      </c>
      <c r="C116" s="10" t="s">
        <v>789</v>
      </c>
      <c r="D116" s="10" t="s">
        <v>977</v>
      </c>
      <c r="E116" s="118" t="s">
        <v>726</v>
      </c>
      <c r="F116" s="140"/>
      <c r="G116" s="141"/>
      <c r="H116" s="11" t="s">
        <v>790</v>
      </c>
      <c r="I116" s="14">
        <f t="shared" si="2"/>
        <v>0.71</v>
      </c>
      <c r="J116" s="14">
        <v>2.84</v>
      </c>
      <c r="K116" s="109">
        <f t="shared" si="3"/>
        <v>5.68</v>
      </c>
      <c r="L116" s="115"/>
    </row>
    <row r="117" spans="1:12" ht="24" customHeight="1">
      <c r="A117" s="114"/>
      <c r="B117" s="107">
        <f>'Tax Invoice'!D113</f>
        <v>8</v>
      </c>
      <c r="C117" s="10" t="s">
        <v>789</v>
      </c>
      <c r="D117" s="10" t="s">
        <v>978</v>
      </c>
      <c r="E117" s="118" t="s">
        <v>718</v>
      </c>
      <c r="F117" s="140"/>
      <c r="G117" s="141"/>
      <c r="H117" s="11" t="s">
        <v>790</v>
      </c>
      <c r="I117" s="14">
        <f t="shared" si="2"/>
        <v>0.96</v>
      </c>
      <c r="J117" s="14">
        <v>3.84</v>
      </c>
      <c r="K117" s="109">
        <f t="shared" si="3"/>
        <v>7.68</v>
      </c>
      <c r="L117" s="115"/>
    </row>
    <row r="118" spans="1:12" ht="24" customHeight="1">
      <c r="A118" s="114"/>
      <c r="B118" s="107">
        <f>'Tax Invoice'!D114</f>
        <v>8</v>
      </c>
      <c r="C118" s="10" t="s">
        <v>791</v>
      </c>
      <c r="D118" s="10" t="s">
        <v>979</v>
      </c>
      <c r="E118" s="118" t="s">
        <v>724</v>
      </c>
      <c r="F118" s="140"/>
      <c r="G118" s="141"/>
      <c r="H118" s="11" t="s">
        <v>792</v>
      </c>
      <c r="I118" s="14">
        <f t="shared" si="2"/>
        <v>0.55000000000000004</v>
      </c>
      <c r="J118" s="14">
        <v>2.19</v>
      </c>
      <c r="K118" s="109">
        <f t="shared" si="3"/>
        <v>4.4000000000000004</v>
      </c>
      <c r="L118" s="115"/>
    </row>
    <row r="119" spans="1:12" ht="24" customHeight="1">
      <c r="A119" s="114"/>
      <c r="B119" s="107">
        <f>'Tax Invoice'!D115</f>
        <v>8</v>
      </c>
      <c r="C119" s="10" t="s">
        <v>791</v>
      </c>
      <c r="D119" s="10" t="s">
        <v>980</v>
      </c>
      <c r="E119" s="118" t="s">
        <v>725</v>
      </c>
      <c r="F119" s="140"/>
      <c r="G119" s="141"/>
      <c r="H119" s="11" t="s">
        <v>792</v>
      </c>
      <c r="I119" s="14">
        <f t="shared" si="2"/>
        <v>0.6</v>
      </c>
      <c r="J119" s="14">
        <v>2.39</v>
      </c>
      <c r="K119" s="109">
        <f t="shared" si="3"/>
        <v>4.8</v>
      </c>
      <c r="L119" s="115"/>
    </row>
    <row r="120" spans="1:12" ht="24" customHeight="1">
      <c r="A120" s="114"/>
      <c r="B120" s="107">
        <f>'Tax Invoice'!D116</f>
        <v>8</v>
      </c>
      <c r="C120" s="10" t="s">
        <v>791</v>
      </c>
      <c r="D120" s="10" t="s">
        <v>981</v>
      </c>
      <c r="E120" s="118" t="s">
        <v>716</v>
      </c>
      <c r="F120" s="140"/>
      <c r="G120" s="141"/>
      <c r="H120" s="11" t="s">
        <v>792</v>
      </c>
      <c r="I120" s="14">
        <f t="shared" si="2"/>
        <v>0.66</v>
      </c>
      <c r="J120" s="14">
        <v>2.64</v>
      </c>
      <c r="K120" s="109">
        <f t="shared" si="3"/>
        <v>5.28</v>
      </c>
      <c r="L120" s="115"/>
    </row>
    <row r="121" spans="1:12" ht="24" customHeight="1">
      <c r="A121" s="114"/>
      <c r="B121" s="107">
        <f>'Tax Invoice'!D117</f>
        <v>6</v>
      </c>
      <c r="C121" s="10" t="s">
        <v>791</v>
      </c>
      <c r="D121" s="10" t="s">
        <v>982</v>
      </c>
      <c r="E121" s="118" t="s">
        <v>735</v>
      </c>
      <c r="F121" s="140"/>
      <c r="G121" s="141"/>
      <c r="H121" s="11" t="s">
        <v>792</v>
      </c>
      <c r="I121" s="14">
        <f t="shared" si="2"/>
        <v>0.73</v>
      </c>
      <c r="J121" s="14">
        <v>2.89</v>
      </c>
      <c r="K121" s="109">
        <f t="shared" si="3"/>
        <v>4.38</v>
      </c>
      <c r="L121" s="115"/>
    </row>
    <row r="122" spans="1:12" ht="24" customHeight="1">
      <c r="A122" s="114"/>
      <c r="B122" s="107">
        <f>'Tax Invoice'!D118</f>
        <v>8</v>
      </c>
      <c r="C122" s="10" t="s">
        <v>791</v>
      </c>
      <c r="D122" s="10" t="s">
        <v>983</v>
      </c>
      <c r="E122" s="118" t="s">
        <v>726</v>
      </c>
      <c r="F122" s="140"/>
      <c r="G122" s="141"/>
      <c r="H122" s="11" t="s">
        <v>792</v>
      </c>
      <c r="I122" s="14">
        <f t="shared" si="2"/>
        <v>0.79</v>
      </c>
      <c r="J122" s="14">
        <v>3.14</v>
      </c>
      <c r="K122" s="109">
        <f t="shared" si="3"/>
        <v>6.32</v>
      </c>
      <c r="L122" s="115"/>
    </row>
    <row r="123" spans="1:12" ht="24" customHeight="1">
      <c r="A123" s="114"/>
      <c r="B123" s="107">
        <f>'Tax Invoice'!D119</f>
        <v>4</v>
      </c>
      <c r="C123" s="10" t="s">
        <v>791</v>
      </c>
      <c r="D123" s="10" t="s">
        <v>984</v>
      </c>
      <c r="E123" s="118" t="s">
        <v>727</v>
      </c>
      <c r="F123" s="140"/>
      <c r="G123" s="141"/>
      <c r="H123" s="11" t="s">
        <v>792</v>
      </c>
      <c r="I123" s="14">
        <f t="shared" si="2"/>
        <v>0.85</v>
      </c>
      <c r="J123" s="14">
        <v>3.39</v>
      </c>
      <c r="K123" s="109">
        <f t="shared" si="3"/>
        <v>3.4</v>
      </c>
      <c r="L123" s="115"/>
    </row>
    <row r="124" spans="1:12" ht="24" customHeight="1">
      <c r="A124" s="114"/>
      <c r="B124" s="107">
        <f>'Tax Invoice'!D120</f>
        <v>8</v>
      </c>
      <c r="C124" s="10" t="s">
        <v>791</v>
      </c>
      <c r="D124" s="10" t="s">
        <v>985</v>
      </c>
      <c r="E124" s="118" t="s">
        <v>718</v>
      </c>
      <c r="F124" s="140"/>
      <c r="G124" s="141"/>
      <c r="H124" s="11" t="s">
        <v>792</v>
      </c>
      <c r="I124" s="14">
        <f t="shared" si="2"/>
        <v>1.04</v>
      </c>
      <c r="J124" s="14">
        <v>4.1399999999999997</v>
      </c>
      <c r="K124" s="109">
        <f t="shared" si="3"/>
        <v>8.32</v>
      </c>
      <c r="L124" s="115"/>
    </row>
    <row r="125" spans="1:12" ht="24" customHeight="1">
      <c r="A125" s="114"/>
      <c r="B125" s="107">
        <f>'Tax Invoice'!D121</f>
        <v>8</v>
      </c>
      <c r="C125" s="10" t="s">
        <v>793</v>
      </c>
      <c r="D125" s="10" t="s">
        <v>986</v>
      </c>
      <c r="E125" s="118" t="s">
        <v>725</v>
      </c>
      <c r="F125" s="140" t="s">
        <v>214</v>
      </c>
      <c r="G125" s="141"/>
      <c r="H125" s="11" t="s">
        <v>794</v>
      </c>
      <c r="I125" s="14">
        <f t="shared" si="2"/>
        <v>0.83</v>
      </c>
      <c r="J125" s="14">
        <v>3.29</v>
      </c>
      <c r="K125" s="109">
        <f t="shared" si="3"/>
        <v>6.64</v>
      </c>
      <c r="L125" s="115"/>
    </row>
    <row r="126" spans="1:12" ht="24" customHeight="1">
      <c r="A126" s="114"/>
      <c r="B126" s="107">
        <f>'Tax Invoice'!D122</f>
        <v>8</v>
      </c>
      <c r="C126" s="10" t="s">
        <v>793</v>
      </c>
      <c r="D126" s="10" t="s">
        <v>987</v>
      </c>
      <c r="E126" s="118" t="s">
        <v>727</v>
      </c>
      <c r="F126" s="140" t="s">
        <v>107</v>
      </c>
      <c r="G126" s="141"/>
      <c r="H126" s="11" t="s">
        <v>794</v>
      </c>
      <c r="I126" s="14">
        <f t="shared" si="2"/>
        <v>1.36</v>
      </c>
      <c r="J126" s="14">
        <v>5.44</v>
      </c>
      <c r="K126" s="109">
        <f t="shared" si="3"/>
        <v>10.88</v>
      </c>
      <c r="L126" s="115"/>
    </row>
    <row r="127" spans="1:12" ht="24" customHeight="1">
      <c r="A127" s="114"/>
      <c r="B127" s="107">
        <f>'Tax Invoice'!D123</f>
        <v>6</v>
      </c>
      <c r="C127" s="10" t="s">
        <v>793</v>
      </c>
      <c r="D127" s="10" t="s">
        <v>987</v>
      </c>
      <c r="E127" s="118" t="s">
        <v>727</v>
      </c>
      <c r="F127" s="140" t="s">
        <v>214</v>
      </c>
      <c r="G127" s="141"/>
      <c r="H127" s="11" t="s">
        <v>794</v>
      </c>
      <c r="I127" s="14">
        <f t="shared" si="2"/>
        <v>1.36</v>
      </c>
      <c r="J127" s="14">
        <v>5.44</v>
      </c>
      <c r="K127" s="109">
        <f t="shared" si="3"/>
        <v>8.16</v>
      </c>
      <c r="L127" s="115"/>
    </row>
    <row r="128" spans="1:12" ht="24" customHeight="1">
      <c r="A128" s="114"/>
      <c r="B128" s="107">
        <f>'Tax Invoice'!D124</f>
        <v>8</v>
      </c>
      <c r="C128" s="10" t="s">
        <v>793</v>
      </c>
      <c r="D128" s="10" t="s">
        <v>988</v>
      </c>
      <c r="E128" s="118" t="s">
        <v>728</v>
      </c>
      <c r="F128" s="140" t="s">
        <v>107</v>
      </c>
      <c r="G128" s="141"/>
      <c r="H128" s="11" t="s">
        <v>794</v>
      </c>
      <c r="I128" s="14">
        <f t="shared" si="2"/>
        <v>1.5</v>
      </c>
      <c r="J128" s="14">
        <v>5.99</v>
      </c>
      <c r="K128" s="109">
        <f t="shared" si="3"/>
        <v>12</v>
      </c>
      <c r="L128" s="115"/>
    </row>
    <row r="129" spans="1:12" ht="24" customHeight="1">
      <c r="A129" s="114"/>
      <c r="B129" s="107">
        <f>'Tax Invoice'!D125</f>
        <v>8</v>
      </c>
      <c r="C129" s="10" t="s">
        <v>793</v>
      </c>
      <c r="D129" s="10" t="s">
        <v>989</v>
      </c>
      <c r="E129" s="118" t="s">
        <v>729</v>
      </c>
      <c r="F129" s="140" t="s">
        <v>795</v>
      </c>
      <c r="G129" s="141"/>
      <c r="H129" s="11" t="s">
        <v>794</v>
      </c>
      <c r="I129" s="14">
        <f t="shared" si="2"/>
        <v>1.56</v>
      </c>
      <c r="J129" s="14">
        <v>6.24</v>
      </c>
      <c r="K129" s="109">
        <f t="shared" si="3"/>
        <v>12.48</v>
      </c>
      <c r="L129" s="115"/>
    </row>
    <row r="130" spans="1:12" ht="24" customHeight="1">
      <c r="A130" s="114"/>
      <c r="B130" s="107">
        <f>'Tax Invoice'!D126</f>
        <v>10</v>
      </c>
      <c r="C130" s="10" t="s">
        <v>793</v>
      </c>
      <c r="D130" s="10" t="s">
        <v>990</v>
      </c>
      <c r="E130" s="118" t="s">
        <v>718</v>
      </c>
      <c r="F130" s="140" t="s">
        <v>212</v>
      </c>
      <c r="G130" s="141"/>
      <c r="H130" s="11" t="s">
        <v>794</v>
      </c>
      <c r="I130" s="14">
        <f t="shared" si="2"/>
        <v>1.66</v>
      </c>
      <c r="J130" s="14">
        <v>6.64</v>
      </c>
      <c r="K130" s="109">
        <f t="shared" si="3"/>
        <v>16.599999999999998</v>
      </c>
      <c r="L130" s="115"/>
    </row>
    <row r="131" spans="1:12" ht="24" customHeight="1">
      <c r="A131" s="114"/>
      <c r="B131" s="107">
        <f>'Tax Invoice'!D127</f>
        <v>10</v>
      </c>
      <c r="C131" s="10" t="s">
        <v>793</v>
      </c>
      <c r="D131" s="10" t="s">
        <v>991</v>
      </c>
      <c r="E131" s="118" t="s">
        <v>773</v>
      </c>
      <c r="F131" s="140" t="s">
        <v>107</v>
      </c>
      <c r="G131" s="141"/>
      <c r="H131" s="11" t="s">
        <v>794</v>
      </c>
      <c r="I131" s="14">
        <f t="shared" si="2"/>
        <v>1.75</v>
      </c>
      <c r="J131" s="14">
        <v>6.99</v>
      </c>
      <c r="K131" s="109">
        <f t="shared" si="3"/>
        <v>17.5</v>
      </c>
      <c r="L131" s="115"/>
    </row>
    <row r="132" spans="1:12" ht="24" customHeight="1">
      <c r="A132" s="114"/>
      <c r="B132" s="107">
        <f>'Tax Invoice'!D128</f>
        <v>8</v>
      </c>
      <c r="C132" s="10" t="s">
        <v>793</v>
      </c>
      <c r="D132" s="10" t="s">
        <v>992</v>
      </c>
      <c r="E132" s="118" t="s">
        <v>765</v>
      </c>
      <c r="F132" s="140" t="s">
        <v>107</v>
      </c>
      <c r="G132" s="141"/>
      <c r="H132" s="11" t="s">
        <v>794</v>
      </c>
      <c r="I132" s="14">
        <f t="shared" si="2"/>
        <v>1.84</v>
      </c>
      <c r="J132" s="14">
        <v>7.34</v>
      </c>
      <c r="K132" s="109">
        <f t="shared" si="3"/>
        <v>14.72</v>
      </c>
      <c r="L132" s="115"/>
    </row>
    <row r="133" spans="1:12" ht="24" customHeight="1">
      <c r="A133" s="114"/>
      <c r="B133" s="107">
        <f>'Tax Invoice'!D129</f>
        <v>8</v>
      </c>
      <c r="C133" s="10" t="s">
        <v>793</v>
      </c>
      <c r="D133" s="10" t="s">
        <v>993</v>
      </c>
      <c r="E133" s="118" t="s">
        <v>796</v>
      </c>
      <c r="F133" s="140" t="s">
        <v>107</v>
      </c>
      <c r="G133" s="141"/>
      <c r="H133" s="11" t="s">
        <v>794</v>
      </c>
      <c r="I133" s="14">
        <f t="shared" si="2"/>
        <v>1.93</v>
      </c>
      <c r="J133" s="14">
        <v>7.69</v>
      </c>
      <c r="K133" s="109">
        <f t="shared" si="3"/>
        <v>15.44</v>
      </c>
      <c r="L133" s="115"/>
    </row>
    <row r="134" spans="1:12" ht="24" customHeight="1">
      <c r="A134" s="114"/>
      <c r="B134" s="107">
        <f>'Tax Invoice'!D130</f>
        <v>8</v>
      </c>
      <c r="C134" s="10" t="s">
        <v>793</v>
      </c>
      <c r="D134" s="10" t="s">
        <v>994</v>
      </c>
      <c r="E134" s="118" t="s">
        <v>778</v>
      </c>
      <c r="F134" s="140" t="s">
        <v>107</v>
      </c>
      <c r="G134" s="141"/>
      <c r="H134" s="11" t="s">
        <v>794</v>
      </c>
      <c r="I134" s="14">
        <f t="shared" si="2"/>
        <v>2</v>
      </c>
      <c r="J134" s="14">
        <v>7.99</v>
      </c>
      <c r="K134" s="109">
        <f t="shared" si="3"/>
        <v>16</v>
      </c>
      <c r="L134" s="115"/>
    </row>
    <row r="135" spans="1:12" ht="12.75" customHeight="1">
      <c r="A135" s="114"/>
      <c r="B135" s="107">
        <f>'Tax Invoice'!D131</f>
        <v>14</v>
      </c>
      <c r="C135" s="10" t="s">
        <v>797</v>
      </c>
      <c r="D135" s="10" t="s">
        <v>995</v>
      </c>
      <c r="E135" s="118" t="s">
        <v>614</v>
      </c>
      <c r="F135" s="140" t="s">
        <v>273</v>
      </c>
      <c r="G135" s="141"/>
      <c r="H135" s="11" t="s">
        <v>798</v>
      </c>
      <c r="I135" s="14">
        <f t="shared" si="2"/>
        <v>0.6</v>
      </c>
      <c r="J135" s="14">
        <v>2.39</v>
      </c>
      <c r="K135" s="109">
        <f t="shared" si="3"/>
        <v>8.4</v>
      </c>
      <c r="L135" s="115"/>
    </row>
    <row r="136" spans="1:12" ht="12.75" customHeight="1">
      <c r="A136" s="114"/>
      <c r="B136" s="107">
        <f>'Tax Invoice'!D132</f>
        <v>20</v>
      </c>
      <c r="C136" s="10" t="s">
        <v>797</v>
      </c>
      <c r="D136" s="10" t="s">
        <v>996</v>
      </c>
      <c r="E136" s="118" t="s">
        <v>718</v>
      </c>
      <c r="F136" s="140" t="s">
        <v>273</v>
      </c>
      <c r="G136" s="141"/>
      <c r="H136" s="11" t="s">
        <v>798</v>
      </c>
      <c r="I136" s="14">
        <f t="shared" si="2"/>
        <v>1.56</v>
      </c>
      <c r="J136" s="14">
        <v>6.24</v>
      </c>
      <c r="K136" s="109">
        <f t="shared" si="3"/>
        <v>31.200000000000003</v>
      </c>
      <c r="L136" s="115"/>
    </row>
    <row r="137" spans="1:12" ht="36" customHeight="1">
      <c r="A137" s="114"/>
      <c r="B137" s="107">
        <f>'Tax Invoice'!D133</f>
        <v>8</v>
      </c>
      <c r="C137" s="10" t="s">
        <v>799</v>
      </c>
      <c r="D137" s="10" t="s">
        <v>997</v>
      </c>
      <c r="E137" s="118" t="s">
        <v>722</v>
      </c>
      <c r="F137" s="140" t="s">
        <v>273</v>
      </c>
      <c r="G137" s="141"/>
      <c r="H137" s="11" t="s">
        <v>800</v>
      </c>
      <c r="I137" s="14">
        <f t="shared" si="2"/>
        <v>0.75</v>
      </c>
      <c r="J137" s="14">
        <v>2.99</v>
      </c>
      <c r="K137" s="109">
        <f t="shared" si="3"/>
        <v>6</v>
      </c>
      <c r="L137" s="115"/>
    </row>
    <row r="138" spans="1:12" ht="36" customHeight="1">
      <c r="A138" s="114"/>
      <c r="B138" s="107">
        <f>'Tax Invoice'!D134</f>
        <v>10</v>
      </c>
      <c r="C138" s="10" t="s">
        <v>799</v>
      </c>
      <c r="D138" s="10" t="s">
        <v>998</v>
      </c>
      <c r="E138" s="118" t="s">
        <v>723</v>
      </c>
      <c r="F138" s="140" t="s">
        <v>273</v>
      </c>
      <c r="G138" s="141"/>
      <c r="H138" s="11" t="s">
        <v>800</v>
      </c>
      <c r="I138" s="14">
        <f t="shared" si="2"/>
        <v>0.8</v>
      </c>
      <c r="J138" s="14">
        <v>3.19</v>
      </c>
      <c r="K138" s="109">
        <f t="shared" si="3"/>
        <v>8</v>
      </c>
      <c r="L138" s="115"/>
    </row>
    <row r="139" spans="1:12" ht="36" customHeight="1">
      <c r="A139" s="114"/>
      <c r="B139" s="107">
        <f>'Tax Invoice'!D135</f>
        <v>4</v>
      </c>
      <c r="C139" s="10" t="s">
        <v>799</v>
      </c>
      <c r="D139" s="10" t="s">
        <v>999</v>
      </c>
      <c r="E139" s="118" t="s">
        <v>724</v>
      </c>
      <c r="F139" s="140" t="s">
        <v>273</v>
      </c>
      <c r="G139" s="141"/>
      <c r="H139" s="11" t="s">
        <v>800</v>
      </c>
      <c r="I139" s="14">
        <f t="shared" si="2"/>
        <v>0.89</v>
      </c>
      <c r="J139" s="14">
        <v>3.54</v>
      </c>
      <c r="K139" s="109">
        <f t="shared" si="3"/>
        <v>3.56</v>
      </c>
      <c r="L139" s="115"/>
    </row>
    <row r="140" spans="1:12" ht="36" customHeight="1">
      <c r="A140" s="114"/>
      <c r="B140" s="107">
        <f>'Tax Invoice'!D136</f>
        <v>8</v>
      </c>
      <c r="C140" s="10" t="s">
        <v>799</v>
      </c>
      <c r="D140" s="10" t="s">
        <v>999</v>
      </c>
      <c r="E140" s="118" t="s">
        <v>724</v>
      </c>
      <c r="F140" s="140" t="s">
        <v>272</v>
      </c>
      <c r="G140" s="141"/>
      <c r="H140" s="11" t="s">
        <v>800</v>
      </c>
      <c r="I140" s="14">
        <f t="shared" si="2"/>
        <v>0.89</v>
      </c>
      <c r="J140" s="14">
        <v>3.54</v>
      </c>
      <c r="K140" s="109">
        <f t="shared" si="3"/>
        <v>7.12</v>
      </c>
      <c r="L140" s="115"/>
    </row>
    <row r="141" spans="1:12" ht="36" customHeight="1">
      <c r="A141" s="114"/>
      <c r="B141" s="107">
        <f>'Tax Invoice'!D137</f>
        <v>4</v>
      </c>
      <c r="C141" s="10" t="s">
        <v>799</v>
      </c>
      <c r="D141" s="10" t="s">
        <v>1000</v>
      </c>
      <c r="E141" s="118" t="s">
        <v>725</v>
      </c>
      <c r="F141" s="140" t="s">
        <v>273</v>
      </c>
      <c r="G141" s="141"/>
      <c r="H141" s="11" t="s">
        <v>800</v>
      </c>
      <c r="I141" s="14">
        <f t="shared" si="2"/>
        <v>1</v>
      </c>
      <c r="J141" s="14">
        <v>3.99</v>
      </c>
      <c r="K141" s="109">
        <f t="shared" si="3"/>
        <v>4</v>
      </c>
      <c r="L141" s="115"/>
    </row>
    <row r="142" spans="1:12" ht="36" customHeight="1">
      <c r="A142" s="114"/>
      <c r="B142" s="107">
        <f>'Tax Invoice'!D138</f>
        <v>10</v>
      </c>
      <c r="C142" s="10" t="s">
        <v>799</v>
      </c>
      <c r="D142" s="10" t="s">
        <v>1000</v>
      </c>
      <c r="E142" s="118" t="s">
        <v>725</v>
      </c>
      <c r="F142" s="140" t="s">
        <v>272</v>
      </c>
      <c r="G142" s="141"/>
      <c r="H142" s="11" t="s">
        <v>800</v>
      </c>
      <c r="I142" s="14">
        <f t="shared" si="2"/>
        <v>1</v>
      </c>
      <c r="J142" s="14">
        <v>3.99</v>
      </c>
      <c r="K142" s="109">
        <f t="shared" si="3"/>
        <v>10</v>
      </c>
      <c r="L142" s="115"/>
    </row>
    <row r="143" spans="1:12" ht="36" customHeight="1">
      <c r="A143" s="114"/>
      <c r="B143" s="107">
        <f>'Tax Invoice'!D139</f>
        <v>6</v>
      </c>
      <c r="C143" s="10" t="s">
        <v>799</v>
      </c>
      <c r="D143" s="10" t="s">
        <v>1001</v>
      </c>
      <c r="E143" s="118" t="s">
        <v>716</v>
      </c>
      <c r="F143" s="140" t="s">
        <v>273</v>
      </c>
      <c r="G143" s="141"/>
      <c r="H143" s="11" t="s">
        <v>800</v>
      </c>
      <c r="I143" s="14">
        <f t="shared" si="2"/>
        <v>1.1300000000000001</v>
      </c>
      <c r="J143" s="14">
        <v>4.49</v>
      </c>
      <c r="K143" s="109">
        <f t="shared" si="3"/>
        <v>6.7800000000000011</v>
      </c>
      <c r="L143" s="115"/>
    </row>
    <row r="144" spans="1:12" ht="36" customHeight="1">
      <c r="A144" s="114"/>
      <c r="B144" s="107">
        <f>'Tax Invoice'!D140</f>
        <v>10</v>
      </c>
      <c r="C144" s="10" t="s">
        <v>799</v>
      </c>
      <c r="D144" s="10" t="s">
        <v>1002</v>
      </c>
      <c r="E144" s="118" t="s">
        <v>726</v>
      </c>
      <c r="F144" s="140" t="s">
        <v>273</v>
      </c>
      <c r="G144" s="141"/>
      <c r="H144" s="11" t="s">
        <v>800</v>
      </c>
      <c r="I144" s="14">
        <f t="shared" si="2"/>
        <v>1.43</v>
      </c>
      <c r="J144" s="14">
        <v>5.69</v>
      </c>
      <c r="K144" s="109">
        <f t="shared" si="3"/>
        <v>14.299999999999999</v>
      </c>
      <c r="L144" s="115"/>
    </row>
    <row r="145" spans="1:12" ht="36" customHeight="1">
      <c r="A145" s="114"/>
      <c r="B145" s="107">
        <f>'Tax Invoice'!D141</f>
        <v>4</v>
      </c>
      <c r="C145" s="10" t="s">
        <v>799</v>
      </c>
      <c r="D145" s="10" t="s">
        <v>1003</v>
      </c>
      <c r="E145" s="118" t="s">
        <v>718</v>
      </c>
      <c r="F145" s="140" t="s">
        <v>273</v>
      </c>
      <c r="G145" s="141"/>
      <c r="H145" s="11" t="s">
        <v>800</v>
      </c>
      <c r="I145" s="14">
        <f t="shared" si="2"/>
        <v>1.84</v>
      </c>
      <c r="J145" s="14">
        <v>7.34</v>
      </c>
      <c r="K145" s="109">
        <f t="shared" si="3"/>
        <v>7.36</v>
      </c>
      <c r="L145" s="115"/>
    </row>
    <row r="146" spans="1:12" ht="36" customHeight="1">
      <c r="A146" s="114"/>
      <c r="B146" s="107">
        <f>'Tax Invoice'!D142</f>
        <v>4</v>
      </c>
      <c r="C146" s="10" t="s">
        <v>799</v>
      </c>
      <c r="D146" s="10" t="s">
        <v>1003</v>
      </c>
      <c r="E146" s="118" t="s">
        <v>718</v>
      </c>
      <c r="F146" s="140" t="s">
        <v>272</v>
      </c>
      <c r="G146" s="141"/>
      <c r="H146" s="11" t="s">
        <v>800</v>
      </c>
      <c r="I146" s="14">
        <f t="shared" si="2"/>
        <v>1.84</v>
      </c>
      <c r="J146" s="14">
        <v>7.34</v>
      </c>
      <c r="K146" s="109">
        <f t="shared" si="3"/>
        <v>7.36</v>
      </c>
      <c r="L146" s="115"/>
    </row>
    <row r="147" spans="1:12" ht="12.75" customHeight="1">
      <c r="A147" s="114"/>
      <c r="B147" s="107">
        <f>'Tax Invoice'!D143</f>
        <v>30</v>
      </c>
      <c r="C147" s="10" t="s">
        <v>801</v>
      </c>
      <c r="D147" s="10" t="s">
        <v>1004</v>
      </c>
      <c r="E147" s="118" t="s">
        <v>727</v>
      </c>
      <c r="F147" s="140" t="s">
        <v>273</v>
      </c>
      <c r="G147" s="141"/>
      <c r="H147" s="11" t="s">
        <v>802</v>
      </c>
      <c r="I147" s="14">
        <f t="shared" si="2"/>
        <v>0.18000000000000002</v>
      </c>
      <c r="J147" s="14">
        <v>0.7</v>
      </c>
      <c r="K147" s="109">
        <f t="shared" si="3"/>
        <v>5.4</v>
      </c>
      <c r="L147" s="115"/>
    </row>
    <row r="148" spans="1:12" ht="12.75" customHeight="1">
      <c r="A148" s="114"/>
      <c r="B148" s="107">
        <f>'Tax Invoice'!D144</f>
        <v>20</v>
      </c>
      <c r="C148" s="10" t="s">
        <v>801</v>
      </c>
      <c r="D148" s="10" t="s">
        <v>1004</v>
      </c>
      <c r="E148" s="118" t="s">
        <v>727</v>
      </c>
      <c r="F148" s="140" t="s">
        <v>583</v>
      </c>
      <c r="G148" s="141"/>
      <c r="H148" s="11" t="s">
        <v>802</v>
      </c>
      <c r="I148" s="14">
        <f t="shared" si="2"/>
        <v>0.18000000000000002</v>
      </c>
      <c r="J148" s="14">
        <v>0.7</v>
      </c>
      <c r="K148" s="109">
        <f t="shared" si="3"/>
        <v>3.6000000000000005</v>
      </c>
      <c r="L148" s="115"/>
    </row>
    <row r="149" spans="1:12" ht="12.75" customHeight="1">
      <c r="A149" s="114"/>
      <c r="B149" s="107">
        <f>'Tax Invoice'!D145</f>
        <v>30</v>
      </c>
      <c r="C149" s="10" t="s">
        <v>801</v>
      </c>
      <c r="D149" s="10" t="s">
        <v>1005</v>
      </c>
      <c r="E149" s="118" t="s">
        <v>728</v>
      </c>
      <c r="F149" s="140" t="s">
        <v>273</v>
      </c>
      <c r="G149" s="141"/>
      <c r="H149" s="11" t="s">
        <v>802</v>
      </c>
      <c r="I149" s="14">
        <f t="shared" si="2"/>
        <v>0.2</v>
      </c>
      <c r="J149" s="14">
        <v>0.77</v>
      </c>
      <c r="K149" s="109">
        <f t="shared" si="3"/>
        <v>6</v>
      </c>
      <c r="L149" s="115"/>
    </row>
    <row r="150" spans="1:12" ht="12.75" customHeight="1">
      <c r="A150" s="114"/>
      <c r="B150" s="107">
        <f>'Tax Invoice'!D146</f>
        <v>20</v>
      </c>
      <c r="C150" s="10" t="s">
        <v>801</v>
      </c>
      <c r="D150" s="10" t="s">
        <v>1005</v>
      </c>
      <c r="E150" s="118" t="s">
        <v>728</v>
      </c>
      <c r="F150" s="140" t="s">
        <v>583</v>
      </c>
      <c r="G150" s="141"/>
      <c r="H150" s="11" t="s">
        <v>802</v>
      </c>
      <c r="I150" s="14">
        <f t="shared" ref="I150:I213" si="4">ROUNDUP(J150*$N$1,2)</f>
        <v>0.2</v>
      </c>
      <c r="J150" s="14">
        <v>0.77</v>
      </c>
      <c r="K150" s="109">
        <f t="shared" ref="K150:K213" si="5">I150*B150</f>
        <v>4</v>
      </c>
      <c r="L150" s="115"/>
    </row>
    <row r="151" spans="1:12" ht="12.75" customHeight="1">
      <c r="A151" s="114"/>
      <c r="B151" s="107">
        <f>'Tax Invoice'!D147</f>
        <v>6</v>
      </c>
      <c r="C151" s="10" t="s">
        <v>803</v>
      </c>
      <c r="D151" s="10" t="s">
        <v>1006</v>
      </c>
      <c r="E151" s="118" t="s">
        <v>720</v>
      </c>
      <c r="F151" s="140"/>
      <c r="G151" s="141"/>
      <c r="H151" s="11" t="s">
        <v>804</v>
      </c>
      <c r="I151" s="14">
        <f t="shared" si="4"/>
        <v>0.35</v>
      </c>
      <c r="J151" s="14">
        <v>1.4</v>
      </c>
      <c r="K151" s="109">
        <f t="shared" si="5"/>
        <v>2.0999999999999996</v>
      </c>
      <c r="L151" s="115"/>
    </row>
    <row r="152" spans="1:12" ht="12.75" customHeight="1">
      <c r="A152" s="114"/>
      <c r="B152" s="107">
        <f>'Tax Invoice'!D148</f>
        <v>6</v>
      </c>
      <c r="C152" s="10" t="s">
        <v>803</v>
      </c>
      <c r="D152" s="10" t="s">
        <v>1007</v>
      </c>
      <c r="E152" s="118" t="s">
        <v>722</v>
      </c>
      <c r="F152" s="140"/>
      <c r="G152" s="141"/>
      <c r="H152" s="11" t="s">
        <v>804</v>
      </c>
      <c r="I152" s="14">
        <f t="shared" si="4"/>
        <v>0.42</v>
      </c>
      <c r="J152" s="14">
        <v>1.66</v>
      </c>
      <c r="K152" s="109">
        <f t="shared" si="5"/>
        <v>2.52</v>
      </c>
      <c r="L152" s="115"/>
    </row>
    <row r="153" spans="1:12" ht="12.75" customHeight="1">
      <c r="A153" s="114"/>
      <c r="B153" s="107">
        <f>'Tax Invoice'!D149</f>
        <v>8</v>
      </c>
      <c r="C153" s="10" t="s">
        <v>805</v>
      </c>
      <c r="D153" s="10" t="s">
        <v>1008</v>
      </c>
      <c r="E153" s="118" t="s">
        <v>724</v>
      </c>
      <c r="F153" s="140"/>
      <c r="G153" s="141"/>
      <c r="H153" s="11" t="s">
        <v>1211</v>
      </c>
      <c r="I153" s="14">
        <f t="shared" si="4"/>
        <v>0.28000000000000003</v>
      </c>
      <c r="J153" s="14">
        <v>1.0900000000000001</v>
      </c>
      <c r="K153" s="109">
        <f t="shared" si="5"/>
        <v>2.2400000000000002</v>
      </c>
      <c r="L153" s="115"/>
    </row>
    <row r="154" spans="1:12" ht="12.75" customHeight="1">
      <c r="A154" s="114"/>
      <c r="B154" s="107">
        <f>'Tax Invoice'!D150</f>
        <v>14</v>
      </c>
      <c r="C154" s="10" t="s">
        <v>805</v>
      </c>
      <c r="D154" s="10" t="s">
        <v>1009</v>
      </c>
      <c r="E154" s="118" t="s">
        <v>725</v>
      </c>
      <c r="F154" s="140"/>
      <c r="G154" s="141"/>
      <c r="H154" s="11" t="s">
        <v>1211</v>
      </c>
      <c r="I154" s="14">
        <f t="shared" si="4"/>
        <v>0.3</v>
      </c>
      <c r="J154" s="14">
        <v>1.19</v>
      </c>
      <c r="K154" s="109">
        <f t="shared" si="5"/>
        <v>4.2</v>
      </c>
      <c r="L154" s="115"/>
    </row>
    <row r="155" spans="1:12" ht="12.75" customHeight="1">
      <c r="A155" s="114"/>
      <c r="B155" s="107">
        <f>'Tax Invoice'!D151</f>
        <v>6</v>
      </c>
      <c r="C155" s="10" t="s">
        <v>805</v>
      </c>
      <c r="D155" s="10" t="s">
        <v>1010</v>
      </c>
      <c r="E155" s="118" t="s">
        <v>735</v>
      </c>
      <c r="F155" s="140"/>
      <c r="G155" s="141"/>
      <c r="H155" s="11" t="s">
        <v>1211</v>
      </c>
      <c r="I155" s="14">
        <f t="shared" si="4"/>
        <v>0.35000000000000003</v>
      </c>
      <c r="J155" s="14">
        <v>1.39</v>
      </c>
      <c r="K155" s="109">
        <f t="shared" si="5"/>
        <v>2.1</v>
      </c>
      <c r="L155" s="115"/>
    </row>
    <row r="156" spans="1:12" ht="12.75" customHeight="1">
      <c r="A156" s="114"/>
      <c r="B156" s="107">
        <f>'Tax Invoice'!D152</f>
        <v>6</v>
      </c>
      <c r="C156" s="10" t="s">
        <v>805</v>
      </c>
      <c r="D156" s="10" t="s">
        <v>1011</v>
      </c>
      <c r="E156" s="118" t="s">
        <v>726</v>
      </c>
      <c r="F156" s="140"/>
      <c r="G156" s="141"/>
      <c r="H156" s="11" t="s">
        <v>1211</v>
      </c>
      <c r="I156" s="14">
        <f t="shared" si="4"/>
        <v>0.38</v>
      </c>
      <c r="J156" s="14">
        <v>1.49</v>
      </c>
      <c r="K156" s="109">
        <f t="shared" si="5"/>
        <v>2.2800000000000002</v>
      </c>
      <c r="L156" s="115"/>
    </row>
    <row r="157" spans="1:12" ht="12.75" customHeight="1">
      <c r="A157" s="114"/>
      <c r="B157" s="107">
        <f>'Tax Invoice'!D153</f>
        <v>6</v>
      </c>
      <c r="C157" s="10" t="s">
        <v>805</v>
      </c>
      <c r="D157" s="10" t="s">
        <v>1012</v>
      </c>
      <c r="E157" s="118" t="s">
        <v>727</v>
      </c>
      <c r="F157" s="140"/>
      <c r="G157" s="141"/>
      <c r="H157" s="11" t="s">
        <v>1211</v>
      </c>
      <c r="I157" s="14">
        <f t="shared" si="4"/>
        <v>0.41</v>
      </c>
      <c r="J157" s="14">
        <v>1.64</v>
      </c>
      <c r="K157" s="109">
        <f t="shared" si="5"/>
        <v>2.46</v>
      </c>
      <c r="L157" s="115"/>
    </row>
    <row r="158" spans="1:12" ht="12.75" customHeight="1">
      <c r="A158" s="114"/>
      <c r="B158" s="107">
        <f>'Tax Invoice'!D154</f>
        <v>30</v>
      </c>
      <c r="C158" s="10" t="s">
        <v>807</v>
      </c>
      <c r="D158" s="10" t="s">
        <v>1013</v>
      </c>
      <c r="E158" s="118" t="s">
        <v>727</v>
      </c>
      <c r="F158" s="140"/>
      <c r="G158" s="141"/>
      <c r="H158" s="11" t="s">
        <v>808</v>
      </c>
      <c r="I158" s="14">
        <f t="shared" si="4"/>
        <v>0.45</v>
      </c>
      <c r="J158" s="14">
        <v>1.79</v>
      </c>
      <c r="K158" s="109">
        <f t="shared" si="5"/>
        <v>13.5</v>
      </c>
      <c r="L158" s="115"/>
    </row>
    <row r="159" spans="1:12" ht="12.75" customHeight="1">
      <c r="A159" s="114"/>
      <c r="B159" s="107">
        <f>'Tax Invoice'!D155</f>
        <v>30</v>
      </c>
      <c r="C159" s="10" t="s">
        <v>807</v>
      </c>
      <c r="D159" s="10" t="s">
        <v>1014</v>
      </c>
      <c r="E159" s="118" t="s">
        <v>728</v>
      </c>
      <c r="F159" s="140"/>
      <c r="G159" s="141"/>
      <c r="H159" s="11" t="s">
        <v>808</v>
      </c>
      <c r="I159" s="14">
        <f t="shared" si="4"/>
        <v>0.51</v>
      </c>
      <c r="J159" s="14">
        <v>2.04</v>
      </c>
      <c r="K159" s="109">
        <f t="shared" si="5"/>
        <v>15.3</v>
      </c>
      <c r="L159" s="115"/>
    </row>
    <row r="160" spans="1:12" ht="12.75" customHeight="1">
      <c r="A160" s="114"/>
      <c r="B160" s="107">
        <f>'Tax Invoice'!D156</f>
        <v>30</v>
      </c>
      <c r="C160" s="10" t="s">
        <v>809</v>
      </c>
      <c r="D160" s="10" t="s">
        <v>1015</v>
      </c>
      <c r="E160" s="118" t="s">
        <v>727</v>
      </c>
      <c r="F160" s="140"/>
      <c r="G160" s="141"/>
      <c r="H160" s="11" t="s">
        <v>810</v>
      </c>
      <c r="I160" s="14">
        <f t="shared" si="4"/>
        <v>0.55000000000000004</v>
      </c>
      <c r="J160" s="14">
        <v>2.19</v>
      </c>
      <c r="K160" s="109">
        <f t="shared" si="5"/>
        <v>16.5</v>
      </c>
      <c r="L160" s="115"/>
    </row>
    <row r="161" spans="1:12" ht="12.75" customHeight="1">
      <c r="A161" s="114"/>
      <c r="B161" s="107">
        <f>'Tax Invoice'!D157</f>
        <v>30</v>
      </c>
      <c r="C161" s="10" t="s">
        <v>809</v>
      </c>
      <c r="D161" s="10" t="s">
        <v>1016</v>
      </c>
      <c r="E161" s="118" t="s">
        <v>728</v>
      </c>
      <c r="F161" s="140"/>
      <c r="G161" s="141"/>
      <c r="H161" s="11" t="s">
        <v>810</v>
      </c>
      <c r="I161" s="14">
        <f t="shared" si="4"/>
        <v>0.61</v>
      </c>
      <c r="J161" s="14">
        <v>2.44</v>
      </c>
      <c r="K161" s="109">
        <f t="shared" si="5"/>
        <v>18.3</v>
      </c>
      <c r="L161" s="115"/>
    </row>
    <row r="162" spans="1:12" ht="12.75" customHeight="1">
      <c r="A162" s="114"/>
      <c r="B162" s="107">
        <f>'Tax Invoice'!D158</f>
        <v>12</v>
      </c>
      <c r="C162" s="10" t="s">
        <v>811</v>
      </c>
      <c r="D162" s="10" t="s">
        <v>1017</v>
      </c>
      <c r="E162" s="118" t="s">
        <v>727</v>
      </c>
      <c r="F162" s="140"/>
      <c r="G162" s="141"/>
      <c r="H162" s="11" t="s">
        <v>812</v>
      </c>
      <c r="I162" s="14">
        <f t="shared" si="4"/>
        <v>1.21</v>
      </c>
      <c r="J162" s="14">
        <v>4.84</v>
      </c>
      <c r="K162" s="109">
        <f t="shared" si="5"/>
        <v>14.52</v>
      </c>
      <c r="L162" s="115"/>
    </row>
    <row r="163" spans="1:12" ht="12.75" customHeight="1">
      <c r="A163" s="114"/>
      <c r="B163" s="107">
        <f>'Tax Invoice'!D159</f>
        <v>10</v>
      </c>
      <c r="C163" s="10" t="s">
        <v>811</v>
      </c>
      <c r="D163" s="10" t="s">
        <v>1018</v>
      </c>
      <c r="E163" s="118" t="s">
        <v>728</v>
      </c>
      <c r="F163" s="140"/>
      <c r="G163" s="141"/>
      <c r="H163" s="11" t="s">
        <v>812</v>
      </c>
      <c r="I163" s="14">
        <f t="shared" si="4"/>
        <v>1.4</v>
      </c>
      <c r="J163" s="14">
        <v>5.59</v>
      </c>
      <c r="K163" s="109">
        <f t="shared" si="5"/>
        <v>14</v>
      </c>
      <c r="L163" s="115"/>
    </row>
    <row r="164" spans="1:12" ht="12.75" customHeight="1">
      <c r="A164" s="114"/>
      <c r="B164" s="107">
        <f>'Tax Invoice'!D160</f>
        <v>10</v>
      </c>
      <c r="C164" s="10" t="s">
        <v>813</v>
      </c>
      <c r="D164" s="10" t="s">
        <v>1019</v>
      </c>
      <c r="E164" s="118" t="s">
        <v>724</v>
      </c>
      <c r="F164" s="140"/>
      <c r="G164" s="141"/>
      <c r="H164" s="11" t="s">
        <v>814</v>
      </c>
      <c r="I164" s="14">
        <f t="shared" si="4"/>
        <v>0.23</v>
      </c>
      <c r="J164" s="14">
        <v>0.89</v>
      </c>
      <c r="K164" s="109">
        <f t="shared" si="5"/>
        <v>2.3000000000000003</v>
      </c>
      <c r="L164" s="115"/>
    </row>
    <row r="165" spans="1:12" ht="12.75" customHeight="1">
      <c r="A165" s="114"/>
      <c r="B165" s="107">
        <f>'Tax Invoice'!D161</f>
        <v>10</v>
      </c>
      <c r="C165" s="10" t="s">
        <v>813</v>
      </c>
      <c r="D165" s="10" t="s">
        <v>1020</v>
      </c>
      <c r="E165" s="118" t="s">
        <v>725</v>
      </c>
      <c r="F165" s="140"/>
      <c r="G165" s="141"/>
      <c r="H165" s="11" t="s">
        <v>814</v>
      </c>
      <c r="I165" s="14">
        <f t="shared" si="4"/>
        <v>0.25</v>
      </c>
      <c r="J165" s="14">
        <v>0.99</v>
      </c>
      <c r="K165" s="109">
        <f t="shared" si="5"/>
        <v>2.5</v>
      </c>
      <c r="L165" s="115"/>
    </row>
    <row r="166" spans="1:12" ht="12.75" customHeight="1">
      <c r="A166" s="114"/>
      <c r="B166" s="107">
        <f>'Tax Invoice'!D162</f>
        <v>4</v>
      </c>
      <c r="C166" s="10" t="s">
        <v>813</v>
      </c>
      <c r="D166" s="10" t="s">
        <v>1021</v>
      </c>
      <c r="E166" s="118" t="s">
        <v>716</v>
      </c>
      <c r="F166" s="140"/>
      <c r="G166" s="141"/>
      <c r="H166" s="11" t="s">
        <v>814</v>
      </c>
      <c r="I166" s="14">
        <f t="shared" si="4"/>
        <v>0.3</v>
      </c>
      <c r="J166" s="14">
        <v>1.19</v>
      </c>
      <c r="K166" s="109">
        <f t="shared" si="5"/>
        <v>1.2</v>
      </c>
      <c r="L166" s="115"/>
    </row>
    <row r="167" spans="1:12" ht="12.75" customHeight="1">
      <c r="A167" s="114"/>
      <c r="B167" s="107">
        <f>'Tax Invoice'!D163</f>
        <v>4</v>
      </c>
      <c r="C167" s="10" t="s">
        <v>813</v>
      </c>
      <c r="D167" s="10" t="s">
        <v>1022</v>
      </c>
      <c r="E167" s="118" t="s">
        <v>735</v>
      </c>
      <c r="F167" s="140"/>
      <c r="G167" s="141"/>
      <c r="H167" s="11" t="s">
        <v>814</v>
      </c>
      <c r="I167" s="14">
        <f t="shared" si="4"/>
        <v>0.35000000000000003</v>
      </c>
      <c r="J167" s="14">
        <v>1.39</v>
      </c>
      <c r="K167" s="109">
        <f t="shared" si="5"/>
        <v>1.4000000000000001</v>
      </c>
      <c r="L167" s="115"/>
    </row>
    <row r="168" spans="1:12" ht="12.75" customHeight="1">
      <c r="A168" s="114"/>
      <c r="B168" s="107">
        <f>'Tax Invoice'!D164</f>
        <v>14</v>
      </c>
      <c r="C168" s="10" t="s">
        <v>813</v>
      </c>
      <c r="D168" s="10" t="s">
        <v>1023</v>
      </c>
      <c r="E168" s="118" t="s">
        <v>726</v>
      </c>
      <c r="F168" s="140"/>
      <c r="G168" s="141"/>
      <c r="H168" s="11" t="s">
        <v>814</v>
      </c>
      <c r="I168" s="14">
        <f t="shared" si="4"/>
        <v>0.43</v>
      </c>
      <c r="J168" s="14">
        <v>1.69</v>
      </c>
      <c r="K168" s="109">
        <f t="shared" si="5"/>
        <v>6.02</v>
      </c>
      <c r="L168" s="115"/>
    </row>
    <row r="169" spans="1:12" ht="12.75" customHeight="1">
      <c r="A169" s="114"/>
      <c r="B169" s="107">
        <f>'Tax Invoice'!D165</f>
        <v>14</v>
      </c>
      <c r="C169" s="10" t="s">
        <v>813</v>
      </c>
      <c r="D169" s="10" t="s">
        <v>1024</v>
      </c>
      <c r="E169" s="118" t="s">
        <v>727</v>
      </c>
      <c r="F169" s="140"/>
      <c r="G169" s="141"/>
      <c r="H169" s="11" t="s">
        <v>814</v>
      </c>
      <c r="I169" s="14">
        <f t="shared" si="4"/>
        <v>0.5</v>
      </c>
      <c r="J169" s="14">
        <v>1.99</v>
      </c>
      <c r="K169" s="109">
        <f t="shared" si="5"/>
        <v>7</v>
      </c>
      <c r="L169" s="115"/>
    </row>
    <row r="170" spans="1:12" ht="12.75" customHeight="1">
      <c r="A170" s="114"/>
      <c r="B170" s="107">
        <f>'Tax Invoice'!D166</f>
        <v>14</v>
      </c>
      <c r="C170" s="10" t="s">
        <v>813</v>
      </c>
      <c r="D170" s="10" t="s">
        <v>1025</v>
      </c>
      <c r="E170" s="118" t="s">
        <v>728</v>
      </c>
      <c r="F170" s="140"/>
      <c r="G170" s="141"/>
      <c r="H170" s="11" t="s">
        <v>814</v>
      </c>
      <c r="I170" s="14">
        <f t="shared" si="4"/>
        <v>0.56000000000000005</v>
      </c>
      <c r="J170" s="14">
        <v>2.2400000000000002</v>
      </c>
      <c r="K170" s="109">
        <f t="shared" si="5"/>
        <v>7.8400000000000007</v>
      </c>
      <c r="L170" s="115"/>
    </row>
    <row r="171" spans="1:12" ht="12.75" customHeight="1">
      <c r="A171" s="114"/>
      <c r="B171" s="107">
        <f>'Tax Invoice'!D167</f>
        <v>4</v>
      </c>
      <c r="C171" s="10" t="s">
        <v>815</v>
      </c>
      <c r="D171" s="10" t="s">
        <v>1026</v>
      </c>
      <c r="E171" s="118" t="s">
        <v>722</v>
      </c>
      <c r="F171" s="140"/>
      <c r="G171" s="141"/>
      <c r="H171" s="11" t="s">
        <v>816</v>
      </c>
      <c r="I171" s="14">
        <f t="shared" si="4"/>
        <v>0.21000000000000002</v>
      </c>
      <c r="J171" s="14">
        <v>0.81</v>
      </c>
      <c r="K171" s="109">
        <f t="shared" si="5"/>
        <v>0.84000000000000008</v>
      </c>
      <c r="L171" s="115"/>
    </row>
    <row r="172" spans="1:12" ht="12.75" customHeight="1">
      <c r="A172" s="114"/>
      <c r="B172" s="107">
        <f>'Tax Invoice'!D168</f>
        <v>10</v>
      </c>
      <c r="C172" s="10" t="s">
        <v>815</v>
      </c>
      <c r="D172" s="10" t="s">
        <v>1027</v>
      </c>
      <c r="E172" s="118" t="s">
        <v>724</v>
      </c>
      <c r="F172" s="140"/>
      <c r="G172" s="141"/>
      <c r="H172" s="11" t="s">
        <v>816</v>
      </c>
      <c r="I172" s="14">
        <f t="shared" si="4"/>
        <v>0.29000000000000004</v>
      </c>
      <c r="J172" s="14">
        <v>1.1399999999999999</v>
      </c>
      <c r="K172" s="109">
        <f t="shared" si="5"/>
        <v>2.9000000000000004</v>
      </c>
      <c r="L172" s="115"/>
    </row>
    <row r="173" spans="1:12" ht="12.75" customHeight="1">
      <c r="A173" s="114"/>
      <c r="B173" s="107">
        <f>'Tax Invoice'!D169</f>
        <v>10</v>
      </c>
      <c r="C173" s="10" t="s">
        <v>815</v>
      </c>
      <c r="D173" s="10" t="s">
        <v>1028</v>
      </c>
      <c r="E173" s="118" t="s">
        <v>727</v>
      </c>
      <c r="F173" s="140"/>
      <c r="G173" s="141"/>
      <c r="H173" s="11" t="s">
        <v>816</v>
      </c>
      <c r="I173" s="14">
        <f t="shared" si="4"/>
        <v>0.6</v>
      </c>
      <c r="J173" s="14">
        <v>2.39</v>
      </c>
      <c r="K173" s="109">
        <f t="shared" si="5"/>
        <v>6</v>
      </c>
      <c r="L173" s="115"/>
    </row>
    <row r="174" spans="1:12" ht="12.75" customHeight="1">
      <c r="A174" s="114"/>
      <c r="B174" s="107">
        <f>'Tax Invoice'!D170</f>
        <v>10</v>
      </c>
      <c r="C174" s="10" t="s">
        <v>815</v>
      </c>
      <c r="D174" s="10" t="s">
        <v>1029</v>
      </c>
      <c r="E174" s="118" t="s">
        <v>728</v>
      </c>
      <c r="F174" s="140"/>
      <c r="G174" s="141"/>
      <c r="H174" s="11" t="s">
        <v>816</v>
      </c>
      <c r="I174" s="14">
        <f t="shared" si="4"/>
        <v>0.66</v>
      </c>
      <c r="J174" s="14">
        <v>2.64</v>
      </c>
      <c r="K174" s="109">
        <f t="shared" si="5"/>
        <v>6.6000000000000005</v>
      </c>
      <c r="L174" s="115"/>
    </row>
    <row r="175" spans="1:12" ht="12.75" customHeight="1">
      <c r="A175" s="114"/>
      <c r="B175" s="107">
        <f>'Tax Invoice'!D171</f>
        <v>8</v>
      </c>
      <c r="C175" s="10" t="s">
        <v>817</v>
      </c>
      <c r="D175" s="10" t="s">
        <v>1030</v>
      </c>
      <c r="E175" s="118" t="s">
        <v>722</v>
      </c>
      <c r="F175" s="140"/>
      <c r="G175" s="141"/>
      <c r="H175" s="11" t="s">
        <v>818</v>
      </c>
      <c r="I175" s="14">
        <f t="shared" si="4"/>
        <v>0.35000000000000003</v>
      </c>
      <c r="J175" s="14">
        <v>1.39</v>
      </c>
      <c r="K175" s="109">
        <f t="shared" si="5"/>
        <v>2.8000000000000003</v>
      </c>
      <c r="L175" s="115"/>
    </row>
    <row r="176" spans="1:12" ht="12.75" customHeight="1">
      <c r="A176" s="114"/>
      <c r="B176" s="107">
        <f>'Tax Invoice'!D172</f>
        <v>8</v>
      </c>
      <c r="C176" s="10" t="s">
        <v>817</v>
      </c>
      <c r="D176" s="10" t="s">
        <v>1031</v>
      </c>
      <c r="E176" s="118" t="s">
        <v>735</v>
      </c>
      <c r="F176" s="140"/>
      <c r="G176" s="141"/>
      <c r="H176" s="11" t="s">
        <v>818</v>
      </c>
      <c r="I176" s="14">
        <f t="shared" si="4"/>
        <v>0.84</v>
      </c>
      <c r="J176" s="14">
        <v>3.34</v>
      </c>
      <c r="K176" s="109">
        <f t="shared" si="5"/>
        <v>6.72</v>
      </c>
      <c r="L176" s="115"/>
    </row>
    <row r="177" spans="1:12" ht="12.75" customHeight="1">
      <c r="A177" s="114"/>
      <c r="B177" s="107">
        <f>'Tax Invoice'!D173</f>
        <v>8</v>
      </c>
      <c r="C177" s="10" t="s">
        <v>817</v>
      </c>
      <c r="D177" s="10" t="s">
        <v>1032</v>
      </c>
      <c r="E177" s="118" t="s">
        <v>728</v>
      </c>
      <c r="F177" s="140"/>
      <c r="G177" s="141"/>
      <c r="H177" s="11" t="s">
        <v>818</v>
      </c>
      <c r="I177" s="14">
        <f t="shared" si="4"/>
        <v>1.4</v>
      </c>
      <c r="J177" s="14">
        <v>5.59</v>
      </c>
      <c r="K177" s="109">
        <f t="shared" si="5"/>
        <v>11.2</v>
      </c>
      <c r="L177" s="115"/>
    </row>
    <row r="178" spans="1:12" ht="12.75" customHeight="1">
      <c r="A178" s="114"/>
      <c r="B178" s="107">
        <f>'Tax Invoice'!D174</f>
        <v>8</v>
      </c>
      <c r="C178" s="10" t="s">
        <v>819</v>
      </c>
      <c r="D178" s="10" t="s">
        <v>1033</v>
      </c>
      <c r="E178" s="118" t="s">
        <v>720</v>
      </c>
      <c r="F178" s="140"/>
      <c r="G178" s="141"/>
      <c r="H178" s="11" t="s">
        <v>820</v>
      </c>
      <c r="I178" s="14">
        <f t="shared" si="4"/>
        <v>0.29000000000000004</v>
      </c>
      <c r="J178" s="14">
        <v>1.1399999999999999</v>
      </c>
      <c r="K178" s="109">
        <f t="shared" si="5"/>
        <v>2.3200000000000003</v>
      </c>
      <c r="L178" s="115"/>
    </row>
    <row r="179" spans="1:12" ht="12.75" customHeight="1">
      <c r="A179" s="114"/>
      <c r="B179" s="107">
        <f>'Tax Invoice'!D175</f>
        <v>8</v>
      </c>
      <c r="C179" s="10" t="s">
        <v>819</v>
      </c>
      <c r="D179" s="10" t="s">
        <v>1034</v>
      </c>
      <c r="E179" s="118" t="s">
        <v>724</v>
      </c>
      <c r="F179" s="140"/>
      <c r="G179" s="141"/>
      <c r="H179" s="11" t="s">
        <v>820</v>
      </c>
      <c r="I179" s="14">
        <f t="shared" si="4"/>
        <v>0.49</v>
      </c>
      <c r="J179" s="14">
        <v>1.94</v>
      </c>
      <c r="K179" s="109">
        <f t="shared" si="5"/>
        <v>3.92</v>
      </c>
      <c r="L179" s="115"/>
    </row>
    <row r="180" spans="1:12" ht="12.75" customHeight="1">
      <c r="A180" s="114"/>
      <c r="B180" s="107">
        <f>'Tax Invoice'!D176</f>
        <v>10</v>
      </c>
      <c r="C180" s="10" t="s">
        <v>819</v>
      </c>
      <c r="D180" s="10" t="s">
        <v>1035</v>
      </c>
      <c r="E180" s="118" t="s">
        <v>725</v>
      </c>
      <c r="F180" s="140"/>
      <c r="G180" s="141"/>
      <c r="H180" s="11" t="s">
        <v>820</v>
      </c>
      <c r="I180" s="14">
        <f t="shared" si="4"/>
        <v>0.56000000000000005</v>
      </c>
      <c r="J180" s="14">
        <v>2.2400000000000002</v>
      </c>
      <c r="K180" s="109">
        <f t="shared" si="5"/>
        <v>5.6000000000000005</v>
      </c>
      <c r="L180" s="115"/>
    </row>
    <row r="181" spans="1:12" ht="12.75" customHeight="1">
      <c r="A181" s="114"/>
      <c r="B181" s="107">
        <f>'Tax Invoice'!D177</f>
        <v>2</v>
      </c>
      <c r="C181" s="10" t="s">
        <v>819</v>
      </c>
      <c r="D181" s="10" t="s">
        <v>1036</v>
      </c>
      <c r="E181" s="118" t="s">
        <v>716</v>
      </c>
      <c r="F181" s="140"/>
      <c r="G181" s="141"/>
      <c r="H181" s="11" t="s">
        <v>820</v>
      </c>
      <c r="I181" s="14">
        <f t="shared" si="4"/>
        <v>0.65</v>
      </c>
      <c r="J181" s="14">
        <v>2.59</v>
      </c>
      <c r="K181" s="109">
        <f t="shared" si="5"/>
        <v>1.3</v>
      </c>
      <c r="L181" s="115"/>
    </row>
    <row r="182" spans="1:12" ht="12.75" customHeight="1">
      <c r="A182" s="114"/>
      <c r="B182" s="107">
        <f>'Tax Invoice'!D178</f>
        <v>8</v>
      </c>
      <c r="C182" s="10" t="s">
        <v>819</v>
      </c>
      <c r="D182" s="10" t="s">
        <v>1037</v>
      </c>
      <c r="E182" s="118" t="s">
        <v>726</v>
      </c>
      <c r="F182" s="140"/>
      <c r="G182" s="141"/>
      <c r="H182" s="11" t="s">
        <v>820</v>
      </c>
      <c r="I182" s="14">
        <f t="shared" si="4"/>
        <v>0.85</v>
      </c>
      <c r="J182" s="14">
        <v>3.39</v>
      </c>
      <c r="K182" s="109">
        <f t="shared" si="5"/>
        <v>6.8</v>
      </c>
      <c r="L182" s="115"/>
    </row>
    <row r="183" spans="1:12" ht="12.75" customHeight="1">
      <c r="A183" s="114"/>
      <c r="B183" s="107">
        <f>'Tax Invoice'!D179</f>
        <v>20</v>
      </c>
      <c r="C183" s="10" t="s">
        <v>821</v>
      </c>
      <c r="D183" s="10" t="s">
        <v>1038</v>
      </c>
      <c r="E183" s="118" t="s">
        <v>724</v>
      </c>
      <c r="F183" s="140"/>
      <c r="G183" s="141"/>
      <c r="H183" s="11" t="s">
        <v>822</v>
      </c>
      <c r="I183" s="14">
        <f t="shared" si="4"/>
        <v>0.33</v>
      </c>
      <c r="J183" s="14">
        <v>1.29</v>
      </c>
      <c r="K183" s="109">
        <f t="shared" si="5"/>
        <v>6.6000000000000005</v>
      </c>
      <c r="L183" s="115"/>
    </row>
    <row r="184" spans="1:12" ht="12.75" customHeight="1">
      <c r="A184" s="114"/>
      <c r="B184" s="107">
        <f>'Tax Invoice'!D180</f>
        <v>10</v>
      </c>
      <c r="C184" s="10" t="s">
        <v>821</v>
      </c>
      <c r="D184" s="10" t="s">
        <v>1039</v>
      </c>
      <c r="E184" s="118" t="s">
        <v>726</v>
      </c>
      <c r="F184" s="140"/>
      <c r="G184" s="141"/>
      <c r="H184" s="11" t="s">
        <v>822</v>
      </c>
      <c r="I184" s="14">
        <f t="shared" si="4"/>
        <v>0.71</v>
      </c>
      <c r="J184" s="14">
        <v>2.84</v>
      </c>
      <c r="K184" s="109">
        <f t="shared" si="5"/>
        <v>7.1</v>
      </c>
      <c r="L184" s="115"/>
    </row>
    <row r="185" spans="1:12" ht="12.75" customHeight="1">
      <c r="A185" s="114"/>
      <c r="B185" s="107">
        <f>'Tax Invoice'!D181</f>
        <v>18</v>
      </c>
      <c r="C185" s="10" t="s">
        <v>821</v>
      </c>
      <c r="D185" s="10" t="s">
        <v>1040</v>
      </c>
      <c r="E185" s="118" t="s">
        <v>727</v>
      </c>
      <c r="F185" s="140"/>
      <c r="G185" s="141"/>
      <c r="H185" s="11" t="s">
        <v>822</v>
      </c>
      <c r="I185" s="14">
        <f t="shared" si="4"/>
        <v>0.83</v>
      </c>
      <c r="J185" s="14">
        <v>3.29</v>
      </c>
      <c r="K185" s="109">
        <f t="shared" si="5"/>
        <v>14.94</v>
      </c>
      <c r="L185" s="115"/>
    </row>
    <row r="186" spans="1:12" ht="12.75" customHeight="1">
      <c r="A186" s="114"/>
      <c r="B186" s="107">
        <f>'Tax Invoice'!D182</f>
        <v>4</v>
      </c>
      <c r="C186" s="10" t="s">
        <v>821</v>
      </c>
      <c r="D186" s="10" t="s">
        <v>1041</v>
      </c>
      <c r="E186" s="118" t="s">
        <v>728</v>
      </c>
      <c r="F186" s="140"/>
      <c r="G186" s="141"/>
      <c r="H186" s="11" t="s">
        <v>822</v>
      </c>
      <c r="I186" s="14">
        <f t="shared" si="4"/>
        <v>0.94000000000000006</v>
      </c>
      <c r="J186" s="14">
        <v>3.74</v>
      </c>
      <c r="K186" s="109">
        <f t="shared" si="5"/>
        <v>3.7600000000000002</v>
      </c>
      <c r="L186" s="115"/>
    </row>
    <row r="187" spans="1:12" ht="24" customHeight="1">
      <c r="A187" s="114"/>
      <c r="B187" s="107">
        <f>'Tax Invoice'!D183</f>
        <v>6</v>
      </c>
      <c r="C187" s="10" t="s">
        <v>823</v>
      </c>
      <c r="D187" s="10" t="s">
        <v>1042</v>
      </c>
      <c r="E187" s="118" t="s">
        <v>725</v>
      </c>
      <c r="F187" s="140"/>
      <c r="G187" s="141"/>
      <c r="H187" s="11" t="s">
        <v>1220</v>
      </c>
      <c r="I187" s="14">
        <f t="shared" si="4"/>
        <v>0.48</v>
      </c>
      <c r="J187" s="14">
        <v>1.89</v>
      </c>
      <c r="K187" s="109">
        <f t="shared" si="5"/>
        <v>2.88</v>
      </c>
      <c r="L187" s="115"/>
    </row>
    <row r="188" spans="1:12" ht="24" customHeight="1">
      <c r="A188" s="114"/>
      <c r="B188" s="107">
        <f>'Tax Invoice'!D184</f>
        <v>8</v>
      </c>
      <c r="C188" s="10" t="s">
        <v>823</v>
      </c>
      <c r="D188" s="10" t="s">
        <v>1043</v>
      </c>
      <c r="E188" s="118" t="s">
        <v>726</v>
      </c>
      <c r="F188" s="140"/>
      <c r="G188" s="141"/>
      <c r="H188" s="11" t="s">
        <v>1220</v>
      </c>
      <c r="I188" s="14">
        <f t="shared" si="4"/>
        <v>0.55000000000000004</v>
      </c>
      <c r="J188" s="14">
        <v>2.19</v>
      </c>
      <c r="K188" s="109">
        <f t="shared" si="5"/>
        <v>4.4000000000000004</v>
      </c>
      <c r="L188" s="115"/>
    </row>
    <row r="189" spans="1:12" ht="24" customHeight="1">
      <c r="A189" s="114"/>
      <c r="B189" s="107">
        <f>'Tax Invoice'!D185</f>
        <v>8</v>
      </c>
      <c r="C189" s="10" t="s">
        <v>823</v>
      </c>
      <c r="D189" s="10" t="s">
        <v>1044</v>
      </c>
      <c r="E189" s="118" t="s">
        <v>718</v>
      </c>
      <c r="F189" s="140"/>
      <c r="G189" s="141"/>
      <c r="H189" s="11" t="s">
        <v>1220</v>
      </c>
      <c r="I189" s="14">
        <f t="shared" si="4"/>
        <v>0.68</v>
      </c>
      <c r="J189" s="14">
        <v>2.69</v>
      </c>
      <c r="K189" s="109">
        <f t="shared" si="5"/>
        <v>5.44</v>
      </c>
      <c r="L189" s="115"/>
    </row>
    <row r="190" spans="1:12" ht="24" customHeight="1">
      <c r="A190" s="114"/>
      <c r="B190" s="107">
        <f>'Tax Invoice'!D186</f>
        <v>6</v>
      </c>
      <c r="C190" s="10" t="s">
        <v>825</v>
      </c>
      <c r="D190" s="10" t="s">
        <v>1045</v>
      </c>
      <c r="E190" s="118" t="s">
        <v>718</v>
      </c>
      <c r="F190" s="140"/>
      <c r="G190" s="141"/>
      <c r="H190" s="11" t="s">
        <v>826</v>
      </c>
      <c r="I190" s="14">
        <f t="shared" si="4"/>
        <v>0.75</v>
      </c>
      <c r="J190" s="14">
        <v>2.99</v>
      </c>
      <c r="K190" s="109">
        <f t="shared" si="5"/>
        <v>4.5</v>
      </c>
      <c r="L190" s="115"/>
    </row>
    <row r="191" spans="1:12" ht="24" customHeight="1">
      <c r="A191" s="114"/>
      <c r="B191" s="107">
        <f>'Tax Invoice'!D187</f>
        <v>4</v>
      </c>
      <c r="C191" s="10" t="s">
        <v>825</v>
      </c>
      <c r="D191" s="10" t="s">
        <v>1046</v>
      </c>
      <c r="E191" s="118" t="s">
        <v>773</v>
      </c>
      <c r="F191" s="140"/>
      <c r="G191" s="141"/>
      <c r="H191" s="11" t="s">
        <v>826</v>
      </c>
      <c r="I191" s="14">
        <f t="shared" si="4"/>
        <v>0.9</v>
      </c>
      <c r="J191" s="14">
        <v>3.59</v>
      </c>
      <c r="K191" s="109">
        <f t="shared" si="5"/>
        <v>3.6</v>
      </c>
      <c r="L191" s="115"/>
    </row>
    <row r="192" spans="1:12" ht="24" customHeight="1">
      <c r="A192" s="114"/>
      <c r="B192" s="107">
        <f>'Tax Invoice'!D188</f>
        <v>10</v>
      </c>
      <c r="C192" s="10" t="s">
        <v>825</v>
      </c>
      <c r="D192" s="10" t="s">
        <v>1047</v>
      </c>
      <c r="E192" s="118" t="s">
        <v>765</v>
      </c>
      <c r="F192" s="140"/>
      <c r="G192" s="141"/>
      <c r="H192" s="11" t="s">
        <v>826</v>
      </c>
      <c r="I192" s="14">
        <f t="shared" si="4"/>
        <v>0.98</v>
      </c>
      <c r="J192" s="14">
        <v>3.89</v>
      </c>
      <c r="K192" s="109">
        <f t="shared" si="5"/>
        <v>9.8000000000000007</v>
      </c>
      <c r="L192" s="115"/>
    </row>
    <row r="193" spans="1:12" ht="24" customHeight="1">
      <c r="A193" s="114"/>
      <c r="B193" s="107">
        <f>'Tax Invoice'!D189</f>
        <v>10</v>
      </c>
      <c r="C193" s="10" t="s">
        <v>825</v>
      </c>
      <c r="D193" s="10" t="s">
        <v>1048</v>
      </c>
      <c r="E193" s="118" t="s">
        <v>778</v>
      </c>
      <c r="F193" s="140"/>
      <c r="G193" s="141"/>
      <c r="H193" s="11" t="s">
        <v>826</v>
      </c>
      <c r="I193" s="14">
        <f t="shared" si="4"/>
        <v>1.1000000000000001</v>
      </c>
      <c r="J193" s="14">
        <v>4.3899999999999997</v>
      </c>
      <c r="K193" s="109">
        <f t="shared" si="5"/>
        <v>11</v>
      </c>
      <c r="L193" s="115"/>
    </row>
    <row r="194" spans="1:12" ht="24" customHeight="1">
      <c r="A194" s="114"/>
      <c r="B194" s="107">
        <f>'Tax Invoice'!D190</f>
        <v>4</v>
      </c>
      <c r="C194" s="10" t="s">
        <v>825</v>
      </c>
      <c r="D194" s="10" t="s">
        <v>1049</v>
      </c>
      <c r="E194" s="118" t="s">
        <v>779</v>
      </c>
      <c r="F194" s="140"/>
      <c r="G194" s="141"/>
      <c r="H194" s="11" t="s">
        <v>826</v>
      </c>
      <c r="I194" s="14">
        <f t="shared" si="4"/>
        <v>1.1599999999999999</v>
      </c>
      <c r="J194" s="14">
        <v>4.6399999999999997</v>
      </c>
      <c r="K194" s="109">
        <f t="shared" si="5"/>
        <v>4.6399999999999997</v>
      </c>
      <c r="L194" s="115"/>
    </row>
    <row r="195" spans="1:12" ht="24" customHeight="1">
      <c r="A195" s="114"/>
      <c r="B195" s="107">
        <f>'Tax Invoice'!D191</f>
        <v>6</v>
      </c>
      <c r="C195" s="10" t="s">
        <v>825</v>
      </c>
      <c r="D195" s="10" t="s">
        <v>1050</v>
      </c>
      <c r="E195" s="118" t="s">
        <v>780</v>
      </c>
      <c r="F195" s="140"/>
      <c r="G195" s="141"/>
      <c r="H195" s="11" t="s">
        <v>826</v>
      </c>
      <c r="I195" s="14">
        <f t="shared" si="4"/>
        <v>1.23</v>
      </c>
      <c r="J195" s="14">
        <v>4.8899999999999997</v>
      </c>
      <c r="K195" s="109">
        <f t="shared" si="5"/>
        <v>7.38</v>
      </c>
      <c r="L195" s="115"/>
    </row>
    <row r="196" spans="1:12" ht="24" customHeight="1">
      <c r="A196" s="114"/>
      <c r="B196" s="107">
        <f>'Tax Invoice'!D192</f>
        <v>6</v>
      </c>
      <c r="C196" s="10" t="s">
        <v>825</v>
      </c>
      <c r="D196" s="10" t="s">
        <v>1051</v>
      </c>
      <c r="E196" s="118" t="s">
        <v>827</v>
      </c>
      <c r="F196" s="140"/>
      <c r="G196" s="141"/>
      <c r="H196" s="11" t="s">
        <v>826</v>
      </c>
      <c r="I196" s="14">
        <f t="shared" si="4"/>
        <v>1.3</v>
      </c>
      <c r="J196" s="14">
        <v>5.19</v>
      </c>
      <c r="K196" s="109">
        <f t="shared" si="5"/>
        <v>7.8000000000000007</v>
      </c>
      <c r="L196" s="115"/>
    </row>
    <row r="197" spans="1:12" ht="24" customHeight="1">
      <c r="A197" s="114"/>
      <c r="B197" s="107">
        <f>'Tax Invoice'!D193</f>
        <v>6</v>
      </c>
      <c r="C197" s="10" t="s">
        <v>825</v>
      </c>
      <c r="D197" s="10" t="s">
        <v>1052</v>
      </c>
      <c r="E197" s="118" t="s">
        <v>775</v>
      </c>
      <c r="F197" s="140"/>
      <c r="G197" s="141"/>
      <c r="H197" s="11" t="s">
        <v>826</v>
      </c>
      <c r="I197" s="14">
        <f t="shared" si="4"/>
        <v>1.3800000000000001</v>
      </c>
      <c r="J197" s="14">
        <v>5.49</v>
      </c>
      <c r="K197" s="109">
        <f t="shared" si="5"/>
        <v>8.2800000000000011</v>
      </c>
      <c r="L197" s="115"/>
    </row>
    <row r="198" spans="1:12" ht="24" customHeight="1">
      <c r="A198" s="114"/>
      <c r="B198" s="107">
        <f>'Tax Invoice'!D194</f>
        <v>10</v>
      </c>
      <c r="C198" s="10" t="s">
        <v>828</v>
      </c>
      <c r="D198" s="10" t="s">
        <v>1053</v>
      </c>
      <c r="E198" s="118" t="s">
        <v>765</v>
      </c>
      <c r="F198" s="140"/>
      <c r="G198" s="141"/>
      <c r="H198" s="11" t="s">
        <v>1213</v>
      </c>
      <c r="I198" s="14">
        <f t="shared" si="4"/>
        <v>0.85</v>
      </c>
      <c r="J198" s="14">
        <v>3.39</v>
      </c>
      <c r="K198" s="109">
        <f t="shared" si="5"/>
        <v>8.5</v>
      </c>
      <c r="L198" s="115"/>
    </row>
    <row r="199" spans="1:12" ht="24" customHeight="1">
      <c r="A199" s="114"/>
      <c r="B199" s="107">
        <f>'Tax Invoice'!D195</f>
        <v>6</v>
      </c>
      <c r="C199" s="10" t="s">
        <v>828</v>
      </c>
      <c r="D199" s="10" t="s">
        <v>1054</v>
      </c>
      <c r="E199" s="118" t="s">
        <v>796</v>
      </c>
      <c r="F199" s="140"/>
      <c r="G199" s="141"/>
      <c r="H199" s="11" t="s">
        <v>1213</v>
      </c>
      <c r="I199" s="14">
        <f t="shared" si="4"/>
        <v>0.91</v>
      </c>
      <c r="J199" s="14">
        <v>3.64</v>
      </c>
      <c r="K199" s="109">
        <f t="shared" si="5"/>
        <v>5.46</v>
      </c>
      <c r="L199" s="115"/>
    </row>
    <row r="200" spans="1:12" ht="24" customHeight="1">
      <c r="A200" s="114"/>
      <c r="B200" s="107">
        <f>'Tax Invoice'!D196</f>
        <v>10</v>
      </c>
      <c r="C200" s="10" t="s">
        <v>828</v>
      </c>
      <c r="D200" s="10" t="s">
        <v>1055</v>
      </c>
      <c r="E200" s="118" t="s">
        <v>778</v>
      </c>
      <c r="F200" s="140"/>
      <c r="G200" s="141"/>
      <c r="H200" s="11" t="s">
        <v>1213</v>
      </c>
      <c r="I200" s="14">
        <f t="shared" si="4"/>
        <v>0.98</v>
      </c>
      <c r="J200" s="14">
        <v>3.89</v>
      </c>
      <c r="K200" s="109">
        <f t="shared" si="5"/>
        <v>9.8000000000000007</v>
      </c>
      <c r="L200" s="115"/>
    </row>
    <row r="201" spans="1:12" ht="24" customHeight="1">
      <c r="A201" s="114"/>
      <c r="B201" s="107">
        <f>'Tax Invoice'!D197</f>
        <v>8</v>
      </c>
      <c r="C201" s="10" t="s">
        <v>828</v>
      </c>
      <c r="D201" s="10" t="s">
        <v>1056</v>
      </c>
      <c r="E201" s="118" t="s">
        <v>780</v>
      </c>
      <c r="F201" s="140"/>
      <c r="G201" s="141"/>
      <c r="H201" s="11" t="s">
        <v>1213</v>
      </c>
      <c r="I201" s="14">
        <f t="shared" si="4"/>
        <v>1.1000000000000001</v>
      </c>
      <c r="J201" s="14">
        <v>4.3899999999999997</v>
      </c>
      <c r="K201" s="109">
        <f t="shared" si="5"/>
        <v>8.8000000000000007</v>
      </c>
      <c r="L201" s="115"/>
    </row>
    <row r="202" spans="1:12" ht="24" customHeight="1">
      <c r="A202" s="114"/>
      <c r="B202" s="107">
        <f>'Tax Invoice'!D198</f>
        <v>8</v>
      </c>
      <c r="C202" s="10" t="s">
        <v>828</v>
      </c>
      <c r="D202" s="10" t="s">
        <v>1057</v>
      </c>
      <c r="E202" s="118" t="s">
        <v>827</v>
      </c>
      <c r="F202" s="140"/>
      <c r="G202" s="141"/>
      <c r="H202" s="11" t="s">
        <v>1213</v>
      </c>
      <c r="I202" s="14">
        <f t="shared" si="4"/>
        <v>1.18</v>
      </c>
      <c r="J202" s="14">
        <v>4.6900000000000004</v>
      </c>
      <c r="K202" s="109">
        <f t="shared" si="5"/>
        <v>9.44</v>
      </c>
      <c r="L202" s="115"/>
    </row>
    <row r="203" spans="1:12" ht="24" customHeight="1">
      <c r="A203" s="114"/>
      <c r="B203" s="107">
        <f>'Tax Invoice'!D199</f>
        <v>6</v>
      </c>
      <c r="C203" s="10" t="s">
        <v>828</v>
      </c>
      <c r="D203" s="10" t="s">
        <v>1058</v>
      </c>
      <c r="E203" s="118" t="s">
        <v>775</v>
      </c>
      <c r="F203" s="140"/>
      <c r="G203" s="141"/>
      <c r="H203" s="11" t="s">
        <v>1213</v>
      </c>
      <c r="I203" s="14">
        <f t="shared" si="4"/>
        <v>1.25</v>
      </c>
      <c r="J203" s="14">
        <v>4.99</v>
      </c>
      <c r="K203" s="109">
        <f t="shared" si="5"/>
        <v>7.5</v>
      </c>
      <c r="L203" s="115"/>
    </row>
    <row r="204" spans="1:12" ht="12.75" customHeight="1">
      <c r="A204" s="114"/>
      <c r="B204" s="107">
        <f>'Tax Invoice'!D200</f>
        <v>8</v>
      </c>
      <c r="C204" s="10" t="s">
        <v>830</v>
      </c>
      <c r="D204" s="10" t="s">
        <v>1059</v>
      </c>
      <c r="E204" s="118" t="s">
        <v>729</v>
      </c>
      <c r="F204" s="140"/>
      <c r="G204" s="141"/>
      <c r="H204" s="11" t="s">
        <v>1214</v>
      </c>
      <c r="I204" s="14">
        <f t="shared" si="4"/>
        <v>0.7</v>
      </c>
      <c r="J204" s="14">
        <v>2.79</v>
      </c>
      <c r="K204" s="109">
        <f t="shared" si="5"/>
        <v>5.6</v>
      </c>
      <c r="L204" s="115"/>
    </row>
    <row r="205" spans="1:12" ht="12.75" customHeight="1">
      <c r="A205" s="114"/>
      <c r="B205" s="107">
        <f>'Tax Invoice'!D201</f>
        <v>10</v>
      </c>
      <c r="C205" s="10" t="s">
        <v>830</v>
      </c>
      <c r="D205" s="10" t="s">
        <v>1060</v>
      </c>
      <c r="E205" s="118" t="s">
        <v>718</v>
      </c>
      <c r="F205" s="140"/>
      <c r="G205" s="141"/>
      <c r="H205" s="11" t="s">
        <v>1214</v>
      </c>
      <c r="I205" s="14">
        <f t="shared" si="4"/>
        <v>0.75</v>
      </c>
      <c r="J205" s="14">
        <v>2.99</v>
      </c>
      <c r="K205" s="109">
        <f t="shared" si="5"/>
        <v>7.5</v>
      </c>
      <c r="L205" s="115"/>
    </row>
    <row r="206" spans="1:12" ht="12.75" customHeight="1">
      <c r="A206" s="114"/>
      <c r="B206" s="107">
        <f>'Tax Invoice'!D202</f>
        <v>6</v>
      </c>
      <c r="C206" s="10" t="s">
        <v>832</v>
      </c>
      <c r="D206" s="10" t="s">
        <v>1061</v>
      </c>
      <c r="E206" s="118" t="s">
        <v>768</v>
      </c>
      <c r="F206" s="140"/>
      <c r="G206" s="141"/>
      <c r="H206" s="11" t="s">
        <v>1218</v>
      </c>
      <c r="I206" s="14">
        <f t="shared" si="4"/>
        <v>0.2</v>
      </c>
      <c r="J206" s="14">
        <v>0.79</v>
      </c>
      <c r="K206" s="109">
        <f t="shared" si="5"/>
        <v>1.2000000000000002</v>
      </c>
      <c r="L206" s="115"/>
    </row>
    <row r="207" spans="1:12" ht="12.75" customHeight="1">
      <c r="A207" s="114"/>
      <c r="B207" s="107">
        <f>'Tax Invoice'!D203</f>
        <v>6</v>
      </c>
      <c r="C207" s="10" t="s">
        <v>832</v>
      </c>
      <c r="D207" s="10" t="s">
        <v>1062</v>
      </c>
      <c r="E207" s="118" t="s">
        <v>720</v>
      </c>
      <c r="F207" s="140"/>
      <c r="G207" s="141"/>
      <c r="H207" s="11" t="s">
        <v>1218</v>
      </c>
      <c r="I207" s="14">
        <f t="shared" si="4"/>
        <v>0.23</v>
      </c>
      <c r="J207" s="14">
        <v>0.89</v>
      </c>
      <c r="K207" s="109">
        <f t="shared" si="5"/>
        <v>1.3800000000000001</v>
      </c>
      <c r="L207" s="115"/>
    </row>
    <row r="208" spans="1:12" ht="12.75" customHeight="1">
      <c r="A208" s="114"/>
      <c r="B208" s="107">
        <f>'Tax Invoice'!D204</f>
        <v>10</v>
      </c>
      <c r="C208" s="10" t="s">
        <v>832</v>
      </c>
      <c r="D208" s="10" t="s">
        <v>1063</v>
      </c>
      <c r="E208" s="118" t="s">
        <v>724</v>
      </c>
      <c r="F208" s="140"/>
      <c r="G208" s="141"/>
      <c r="H208" s="11" t="s">
        <v>1218</v>
      </c>
      <c r="I208" s="14">
        <f t="shared" si="4"/>
        <v>0.25</v>
      </c>
      <c r="J208" s="14">
        <v>0.99</v>
      </c>
      <c r="K208" s="109">
        <f t="shared" si="5"/>
        <v>2.5</v>
      </c>
      <c r="L208" s="115"/>
    </row>
    <row r="209" spans="1:12" ht="12.75" customHeight="1">
      <c r="A209" s="114"/>
      <c r="B209" s="107">
        <f>'Tax Invoice'!D205</f>
        <v>10</v>
      </c>
      <c r="C209" s="10" t="s">
        <v>832</v>
      </c>
      <c r="D209" s="10" t="s">
        <v>1064</v>
      </c>
      <c r="E209" s="118" t="s">
        <v>725</v>
      </c>
      <c r="F209" s="140"/>
      <c r="G209" s="141"/>
      <c r="H209" s="11" t="s">
        <v>1218</v>
      </c>
      <c r="I209" s="14">
        <f t="shared" si="4"/>
        <v>0.26</v>
      </c>
      <c r="J209" s="14">
        <v>1.04</v>
      </c>
      <c r="K209" s="109">
        <f t="shared" si="5"/>
        <v>2.6</v>
      </c>
      <c r="L209" s="115"/>
    </row>
    <row r="210" spans="1:12" ht="12.75" customHeight="1">
      <c r="A210" s="114"/>
      <c r="B210" s="107">
        <f>'Tax Invoice'!D206</f>
        <v>10</v>
      </c>
      <c r="C210" s="10" t="s">
        <v>832</v>
      </c>
      <c r="D210" s="10" t="s">
        <v>1065</v>
      </c>
      <c r="E210" s="118" t="s">
        <v>716</v>
      </c>
      <c r="F210" s="140"/>
      <c r="G210" s="141"/>
      <c r="H210" s="11" t="s">
        <v>1218</v>
      </c>
      <c r="I210" s="14">
        <f t="shared" si="4"/>
        <v>0.28000000000000003</v>
      </c>
      <c r="J210" s="14">
        <v>1.0900000000000001</v>
      </c>
      <c r="K210" s="109">
        <f t="shared" si="5"/>
        <v>2.8000000000000003</v>
      </c>
      <c r="L210" s="115"/>
    </row>
    <row r="211" spans="1:12" ht="12.75" customHeight="1">
      <c r="A211" s="114"/>
      <c r="B211" s="107">
        <f>'Tax Invoice'!D207</f>
        <v>10</v>
      </c>
      <c r="C211" s="10" t="s">
        <v>832</v>
      </c>
      <c r="D211" s="10" t="s">
        <v>1066</v>
      </c>
      <c r="E211" s="118" t="s">
        <v>735</v>
      </c>
      <c r="F211" s="140"/>
      <c r="G211" s="141"/>
      <c r="H211" s="11" t="s">
        <v>1218</v>
      </c>
      <c r="I211" s="14">
        <f t="shared" si="4"/>
        <v>0.3</v>
      </c>
      <c r="J211" s="14">
        <v>1.19</v>
      </c>
      <c r="K211" s="109">
        <f t="shared" si="5"/>
        <v>3</v>
      </c>
      <c r="L211" s="115"/>
    </row>
    <row r="212" spans="1:12" ht="12.75" customHeight="1">
      <c r="A212" s="114"/>
      <c r="B212" s="107">
        <f>'Tax Invoice'!D208</f>
        <v>10</v>
      </c>
      <c r="C212" s="10" t="s">
        <v>832</v>
      </c>
      <c r="D212" s="10" t="s">
        <v>1067</v>
      </c>
      <c r="E212" s="118" t="s">
        <v>726</v>
      </c>
      <c r="F212" s="140"/>
      <c r="G212" s="141"/>
      <c r="H212" s="11" t="s">
        <v>1218</v>
      </c>
      <c r="I212" s="14">
        <f t="shared" si="4"/>
        <v>0.33</v>
      </c>
      <c r="J212" s="14">
        <v>1.29</v>
      </c>
      <c r="K212" s="109">
        <f t="shared" si="5"/>
        <v>3.3000000000000003</v>
      </c>
      <c r="L212" s="115"/>
    </row>
    <row r="213" spans="1:12" ht="12.75" customHeight="1">
      <c r="A213" s="114"/>
      <c r="B213" s="107">
        <f>'Tax Invoice'!D209</f>
        <v>10</v>
      </c>
      <c r="C213" s="10" t="s">
        <v>832</v>
      </c>
      <c r="D213" s="10" t="s">
        <v>1068</v>
      </c>
      <c r="E213" s="118" t="s">
        <v>727</v>
      </c>
      <c r="F213" s="140"/>
      <c r="G213" s="141"/>
      <c r="H213" s="11" t="s">
        <v>1218</v>
      </c>
      <c r="I213" s="14">
        <f t="shared" si="4"/>
        <v>0.36</v>
      </c>
      <c r="J213" s="14">
        <v>1.44</v>
      </c>
      <c r="K213" s="109">
        <f t="shared" si="5"/>
        <v>3.5999999999999996</v>
      </c>
      <c r="L213" s="115"/>
    </row>
    <row r="214" spans="1:12" ht="12.75" customHeight="1">
      <c r="A214" s="114"/>
      <c r="B214" s="107">
        <f>'Tax Invoice'!D210</f>
        <v>10</v>
      </c>
      <c r="C214" s="10" t="s">
        <v>832</v>
      </c>
      <c r="D214" s="10" t="s">
        <v>1069</v>
      </c>
      <c r="E214" s="118" t="s">
        <v>834</v>
      </c>
      <c r="F214" s="140"/>
      <c r="G214" s="141"/>
      <c r="H214" s="11" t="s">
        <v>1218</v>
      </c>
      <c r="I214" s="14">
        <f t="shared" ref="I214:I277" si="6">ROUNDUP(J214*$N$1,2)</f>
        <v>0.38</v>
      </c>
      <c r="J214" s="14">
        <v>1.52</v>
      </c>
      <c r="K214" s="109">
        <f t="shared" ref="K214:K277" si="7">I214*B214</f>
        <v>3.8</v>
      </c>
      <c r="L214" s="115"/>
    </row>
    <row r="215" spans="1:12" ht="12.75" customHeight="1">
      <c r="A215" s="114"/>
      <c r="B215" s="107">
        <f>'Tax Invoice'!D211</f>
        <v>10</v>
      </c>
      <c r="C215" s="10" t="s">
        <v>832</v>
      </c>
      <c r="D215" s="10" t="s">
        <v>1070</v>
      </c>
      <c r="E215" s="118" t="s">
        <v>728</v>
      </c>
      <c r="F215" s="140"/>
      <c r="G215" s="141"/>
      <c r="H215" s="11" t="s">
        <v>1218</v>
      </c>
      <c r="I215" s="14">
        <f t="shared" si="6"/>
        <v>0.4</v>
      </c>
      <c r="J215" s="14">
        <v>1.59</v>
      </c>
      <c r="K215" s="109">
        <f t="shared" si="7"/>
        <v>4</v>
      </c>
      <c r="L215" s="115"/>
    </row>
    <row r="216" spans="1:12" ht="12.75" customHeight="1">
      <c r="A216" s="114"/>
      <c r="B216" s="107">
        <f>'Tax Invoice'!D212</f>
        <v>10</v>
      </c>
      <c r="C216" s="10" t="s">
        <v>832</v>
      </c>
      <c r="D216" s="10" t="s">
        <v>1071</v>
      </c>
      <c r="E216" s="118" t="s">
        <v>718</v>
      </c>
      <c r="F216" s="140"/>
      <c r="G216" s="141"/>
      <c r="H216" s="11" t="s">
        <v>1218</v>
      </c>
      <c r="I216" s="14">
        <f t="shared" si="6"/>
        <v>0.48</v>
      </c>
      <c r="J216" s="14">
        <v>1.89</v>
      </c>
      <c r="K216" s="109">
        <f t="shared" si="7"/>
        <v>4.8</v>
      </c>
      <c r="L216" s="115"/>
    </row>
    <row r="217" spans="1:12">
      <c r="A217" s="114"/>
      <c r="B217" s="107">
        <f>'Tax Invoice'!D213</f>
        <v>8</v>
      </c>
      <c r="C217" s="10" t="s">
        <v>835</v>
      </c>
      <c r="D217" s="10" t="s">
        <v>1072</v>
      </c>
      <c r="E217" s="118" t="s">
        <v>723</v>
      </c>
      <c r="F217" s="140"/>
      <c r="G217" s="141"/>
      <c r="H217" s="11" t="s">
        <v>1216</v>
      </c>
      <c r="I217" s="14">
        <f t="shared" si="6"/>
        <v>0.38</v>
      </c>
      <c r="J217" s="14">
        <v>1.49</v>
      </c>
      <c r="K217" s="109">
        <f t="shared" si="7"/>
        <v>3.04</v>
      </c>
      <c r="L217" s="115"/>
    </row>
    <row r="218" spans="1:12">
      <c r="A218" s="114"/>
      <c r="B218" s="107">
        <f>'Tax Invoice'!D214</f>
        <v>8</v>
      </c>
      <c r="C218" s="10" t="s">
        <v>835</v>
      </c>
      <c r="D218" s="10" t="s">
        <v>1073</v>
      </c>
      <c r="E218" s="118" t="s">
        <v>726</v>
      </c>
      <c r="F218" s="140"/>
      <c r="G218" s="141"/>
      <c r="H218" s="11" t="s">
        <v>1216</v>
      </c>
      <c r="I218" s="14">
        <f t="shared" si="6"/>
        <v>0.75</v>
      </c>
      <c r="J218" s="14">
        <v>2.99</v>
      </c>
      <c r="K218" s="109">
        <f t="shared" si="7"/>
        <v>6</v>
      </c>
      <c r="L218" s="115"/>
    </row>
    <row r="219" spans="1:12" ht="12.75" customHeight="1">
      <c r="A219" s="114"/>
      <c r="B219" s="107">
        <f>'Tax Invoice'!D215</f>
        <v>10</v>
      </c>
      <c r="C219" s="10" t="s">
        <v>837</v>
      </c>
      <c r="D219" s="10" t="s">
        <v>1074</v>
      </c>
      <c r="E219" s="118" t="s">
        <v>718</v>
      </c>
      <c r="F219" s="140"/>
      <c r="G219" s="141"/>
      <c r="H219" s="11" t="s">
        <v>1219</v>
      </c>
      <c r="I219" s="14">
        <f t="shared" si="6"/>
        <v>0.48</v>
      </c>
      <c r="J219" s="14">
        <v>1.89</v>
      </c>
      <c r="K219" s="109">
        <f t="shared" si="7"/>
        <v>4.8</v>
      </c>
      <c r="L219" s="115"/>
    </row>
    <row r="220" spans="1:12" ht="12.75" customHeight="1">
      <c r="A220" s="114"/>
      <c r="B220" s="107">
        <f>'Tax Invoice'!D216</f>
        <v>10</v>
      </c>
      <c r="C220" s="10" t="s">
        <v>837</v>
      </c>
      <c r="D220" s="10" t="s">
        <v>1075</v>
      </c>
      <c r="E220" s="118" t="s">
        <v>765</v>
      </c>
      <c r="F220" s="140"/>
      <c r="G220" s="141"/>
      <c r="H220" s="11" t="s">
        <v>1219</v>
      </c>
      <c r="I220" s="14">
        <f t="shared" si="6"/>
        <v>0.59</v>
      </c>
      <c r="J220" s="14">
        <v>2.34</v>
      </c>
      <c r="K220" s="109">
        <f t="shared" si="7"/>
        <v>5.8999999999999995</v>
      </c>
      <c r="L220" s="115"/>
    </row>
    <row r="221" spans="1:12" ht="12.75" customHeight="1">
      <c r="A221" s="114"/>
      <c r="B221" s="107">
        <f>'Tax Invoice'!D217</f>
        <v>10</v>
      </c>
      <c r="C221" s="10" t="s">
        <v>837</v>
      </c>
      <c r="D221" s="10" t="s">
        <v>1076</v>
      </c>
      <c r="E221" s="118" t="s">
        <v>796</v>
      </c>
      <c r="F221" s="140"/>
      <c r="G221" s="141"/>
      <c r="H221" s="11" t="s">
        <v>1219</v>
      </c>
      <c r="I221" s="14">
        <f t="shared" si="6"/>
        <v>0.65</v>
      </c>
      <c r="J221" s="14">
        <v>2.59</v>
      </c>
      <c r="K221" s="109">
        <f t="shared" si="7"/>
        <v>6.5</v>
      </c>
      <c r="L221" s="115"/>
    </row>
    <row r="222" spans="1:12" ht="12.75" customHeight="1">
      <c r="A222" s="114"/>
      <c r="B222" s="107">
        <f>'Tax Invoice'!D218</f>
        <v>10</v>
      </c>
      <c r="C222" s="10" t="s">
        <v>837</v>
      </c>
      <c r="D222" s="10" t="s">
        <v>1077</v>
      </c>
      <c r="E222" s="118" t="s">
        <v>779</v>
      </c>
      <c r="F222" s="140"/>
      <c r="G222" s="141"/>
      <c r="H222" s="11" t="s">
        <v>1219</v>
      </c>
      <c r="I222" s="14">
        <f t="shared" si="6"/>
        <v>0.78</v>
      </c>
      <c r="J222" s="14">
        <v>3.09</v>
      </c>
      <c r="K222" s="109">
        <f t="shared" si="7"/>
        <v>7.8000000000000007</v>
      </c>
      <c r="L222" s="115"/>
    </row>
    <row r="223" spans="1:12" ht="12.75" customHeight="1">
      <c r="A223" s="114"/>
      <c r="B223" s="107">
        <f>'Tax Invoice'!D219</f>
        <v>10</v>
      </c>
      <c r="C223" s="10" t="s">
        <v>837</v>
      </c>
      <c r="D223" s="10" t="s">
        <v>1078</v>
      </c>
      <c r="E223" s="118" t="s">
        <v>780</v>
      </c>
      <c r="F223" s="140"/>
      <c r="G223" s="141"/>
      <c r="H223" s="11" t="s">
        <v>1219</v>
      </c>
      <c r="I223" s="14">
        <f t="shared" si="6"/>
        <v>0.85</v>
      </c>
      <c r="J223" s="14">
        <v>3.39</v>
      </c>
      <c r="K223" s="109">
        <f t="shared" si="7"/>
        <v>8.5</v>
      </c>
      <c r="L223" s="115"/>
    </row>
    <row r="224" spans="1:12" ht="12.75" customHeight="1">
      <c r="A224" s="114"/>
      <c r="B224" s="107">
        <f>'Tax Invoice'!D220</f>
        <v>6</v>
      </c>
      <c r="C224" s="10" t="s">
        <v>837</v>
      </c>
      <c r="D224" s="10" t="s">
        <v>1079</v>
      </c>
      <c r="E224" s="118" t="s">
        <v>827</v>
      </c>
      <c r="F224" s="140"/>
      <c r="G224" s="141"/>
      <c r="H224" s="11" t="s">
        <v>1219</v>
      </c>
      <c r="I224" s="14">
        <f t="shared" si="6"/>
        <v>0.93</v>
      </c>
      <c r="J224" s="14">
        <v>3.69</v>
      </c>
      <c r="K224" s="109">
        <f t="shared" si="7"/>
        <v>5.58</v>
      </c>
      <c r="L224" s="115"/>
    </row>
    <row r="225" spans="1:12" ht="12.75" customHeight="1">
      <c r="A225" s="114"/>
      <c r="B225" s="107">
        <f>'Tax Invoice'!D221</f>
        <v>10</v>
      </c>
      <c r="C225" s="10" t="s">
        <v>837</v>
      </c>
      <c r="D225" s="10" t="s">
        <v>1080</v>
      </c>
      <c r="E225" s="118" t="s">
        <v>775</v>
      </c>
      <c r="F225" s="140"/>
      <c r="G225" s="141"/>
      <c r="H225" s="11" t="s">
        <v>1219</v>
      </c>
      <c r="I225" s="14">
        <f t="shared" si="6"/>
        <v>1</v>
      </c>
      <c r="J225" s="14">
        <v>3.99</v>
      </c>
      <c r="K225" s="109">
        <f t="shared" si="7"/>
        <v>10</v>
      </c>
      <c r="L225" s="115"/>
    </row>
    <row r="226" spans="1:12" ht="12.75" customHeight="1">
      <c r="A226" s="114"/>
      <c r="B226" s="107">
        <f>'Tax Invoice'!D222</f>
        <v>10</v>
      </c>
      <c r="C226" s="10" t="s">
        <v>839</v>
      </c>
      <c r="D226" s="10" t="s">
        <v>1081</v>
      </c>
      <c r="E226" s="118" t="s">
        <v>718</v>
      </c>
      <c r="F226" s="140"/>
      <c r="G226" s="141"/>
      <c r="H226" s="11" t="s">
        <v>840</v>
      </c>
      <c r="I226" s="14">
        <f t="shared" si="6"/>
        <v>0.48</v>
      </c>
      <c r="J226" s="14">
        <v>1.89</v>
      </c>
      <c r="K226" s="109">
        <f t="shared" si="7"/>
        <v>4.8</v>
      </c>
      <c r="L226" s="115"/>
    </row>
    <row r="227" spans="1:12" ht="12.75" customHeight="1">
      <c r="A227" s="114"/>
      <c r="B227" s="107">
        <f>'Tax Invoice'!D223</f>
        <v>8</v>
      </c>
      <c r="C227" s="10" t="s">
        <v>839</v>
      </c>
      <c r="D227" s="10" t="s">
        <v>1082</v>
      </c>
      <c r="E227" s="118" t="s">
        <v>773</v>
      </c>
      <c r="F227" s="140"/>
      <c r="G227" s="141"/>
      <c r="H227" s="11" t="s">
        <v>840</v>
      </c>
      <c r="I227" s="14">
        <f t="shared" si="6"/>
        <v>0.53</v>
      </c>
      <c r="J227" s="14">
        <v>2.09</v>
      </c>
      <c r="K227" s="109">
        <f t="shared" si="7"/>
        <v>4.24</v>
      </c>
      <c r="L227" s="115"/>
    </row>
    <row r="228" spans="1:12" ht="12.75" customHeight="1">
      <c r="A228" s="114"/>
      <c r="B228" s="107">
        <f>'Tax Invoice'!D224</f>
        <v>14</v>
      </c>
      <c r="C228" s="10" t="s">
        <v>839</v>
      </c>
      <c r="D228" s="10" t="s">
        <v>1083</v>
      </c>
      <c r="E228" s="118" t="s">
        <v>765</v>
      </c>
      <c r="F228" s="140"/>
      <c r="G228" s="141"/>
      <c r="H228" s="11" t="s">
        <v>840</v>
      </c>
      <c r="I228" s="14">
        <f t="shared" si="6"/>
        <v>0.59</v>
      </c>
      <c r="J228" s="14">
        <v>2.34</v>
      </c>
      <c r="K228" s="109">
        <f t="shared" si="7"/>
        <v>8.26</v>
      </c>
      <c r="L228" s="115"/>
    </row>
    <row r="229" spans="1:12" ht="12.75" customHeight="1">
      <c r="A229" s="114"/>
      <c r="B229" s="107">
        <f>'Tax Invoice'!D225</f>
        <v>6</v>
      </c>
      <c r="C229" s="10" t="s">
        <v>839</v>
      </c>
      <c r="D229" s="10" t="s">
        <v>1084</v>
      </c>
      <c r="E229" s="118" t="s">
        <v>796</v>
      </c>
      <c r="F229" s="140"/>
      <c r="G229" s="141"/>
      <c r="H229" s="11" t="s">
        <v>840</v>
      </c>
      <c r="I229" s="14">
        <f t="shared" si="6"/>
        <v>0.65</v>
      </c>
      <c r="J229" s="14">
        <v>2.59</v>
      </c>
      <c r="K229" s="109">
        <f t="shared" si="7"/>
        <v>3.9000000000000004</v>
      </c>
      <c r="L229" s="115"/>
    </row>
    <row r="230" spans="1:12" ht="12.75" customHeight="1">
      <c r="A230" s="114"/>
      <c r="B230" s="107">
        <f>'Tax Invoice'!D226</f>
        <v>14</v>
      </c>
      <c r="C230" s="10" t="s">
        <v>839</v>
      </c>
      <c r="D230" s="10" t="s">
        <v>1085</v>
      </c>
      <c r="E230" s="118" t="s">
        <v>778</v>
      </c>
      <c r="F230" s="140"/>
      <c r="G230" s="141"/>
      <c r="H230" s="11" t="s">
        <v>840</v>
      </c>
      <c r="I230" s="14">
        <f t="shared" si="6"/>
        <v>0.71</v>
      </c>
      <c r="J230" s="14">
        <v>2.84</v>
      </c>
      <c r="K230" s="109">
        <f t="shared" si="7"/>
        <v>9.94</v>
      </c>
      <c r="L230" s="115"/>
    </row>
    <row r="231" spans="1:12" ht="12.75" customHeight="1">
      <c r="A231" s="114"/>
      <c r="B231" s="107">
        <f>'Tax Invoice'!D227</f>
        <v>10</v>
      </c>
      <c r="C231" s="10" t="s">
        <v>839</v>
      </c>
      <c r="D231" s="10" t="s">
        <v>1086</v>
      </c>
      <c r="E231" s="118" t="s">
        <v>779</v>
      </c>
      <c r="F231" s="140"/>
      <c r="G231" s="141"/>
      <c r="H231" s="11" t="s">
        <v>840</v>
      </c>
      <c r="I231" s="14">
        <f t="shared" si="6"/>
        <v>0.78</v>
      </c>
      <c r="J231" s="14">
        <v>3.09</v>
      </c>
      <c r="K231" s="109">
        <f t="shared" si="7"/>
        <v>7.8000000000000007</v>
      </c>
      <c r="L231" s="115"/>
    </row>
    <row r="232" spans="1:12" ht="12.75" customHeight="1">
      <c r="A232" s="114"/>
      <c r="B232" s="107">
        <f>'Tax Invoice'!D228</f>
        <v>10</v>
      </c>
      <c r="C232" s="10" t="s">
        <v>839</v>
      </c>
      <c r="D232" s="10" t="s">
        <v>1087</v>
      </c>
      <c r="E232" s="118" t="s">
        <v>780</v>
      </c>
      <c r="F232" s="140"/>
      <c r="G232" s="141"/>
      <c r="H232" s="11" t="s">
        <v>840</v>
      </c>
      <c r="I232" s="14">
        <f t="shared" si="6"/>
        <v>0.85</v>
      </c>
      <c r="J232" s="14">
        <v>3.39</v>
      </c>
      <c r="K232" s="109">
        <f t="shared" si="7"/>
        <v>8.5</v>
      </c>
      <c r="L232" s="115"/>
    </row>
    <row r="233" spans="1:12" ht="12.75" customHeight="1">
      <c r="A233" s="114"/>
      <c r="B233" s="107">
        <f>'Tax Invoice'!D229</f>
        <v>14</v>
      </c>
      <c r="C233" s="10" t="s">
        <v>839</v>
      </c>
      <c r="D233" s="10" t="s">
        <v>1088</v>
      </c>
      <c r="E233" s="118" t="s">
        <v>775</v>
      </c>
      <c r="F233" s="140"/>
      <c r="G233" s="141"/>
      <c r="H233" s="11" t="s">
        <v>840</v>
      </c>
      <c r="I233" s="14">
        <f t="shared" si="6"/>
        <v>1</v>
      </c>
      <c r="J233" s="14">
        <v>3.99</v>
      </c>
      <c r="K233" s="109">
        <f t="shared" si="7"/>
        <v>14</v>
      </c>
      <c r="L233" s="115"/>
    </row>
    <row r="234" spans="1:12" ht="12.75" customHeight="1">
      <c r="A234" s="114"/>
      <c r="B234" s="107">
        <f>'Tax Invoice'!D230</f>
        <v>6</v>
      </c>
      <c r="C234" s="10" t="s">
        <v>841</v>
      </c>
      <c r="D234" s="10" t="s">
        <v>1089</v>
      </c>
      <c r="E234" s="118" t="s">
        <v>720</v>
      </c>
      <c r="F234" s="140"/>
      <c r="G234" s="141"/>
      <c r="H234" s="11" t="s">
        <v>842</v>
      </c>
      <c r="I234" s="14">
        <f t="shared" si="6"/>
        <v>0.23</v>
      </c>
      <c r="J234" s="14">
        <v>0.89</v>
      </c>
      <c r="K234" s="109">
        <f t="shared" si="7"/>
        <v>1.3800000000000001</v>
      </c>
      <c r="L234" s="115"/>
    </row>
    <row r="235" spans="1:12" ht="12.75" customHeight="1">
      <c r="A235" s="114"/>
      <c r="B235" s="107">
        <f>'Tax Invoice'!D231</f>
        <v>10</v>
      </c>
      <c r="C235" s="10" t="s">
        <v>841</v>
      </c>
      <c r="D235" s="10" t="s">
        <v>1090</v>
      </c>
      <c r="E235" s="118" t="s">
        <v>724</v>
      </c>
      <c r="F235" s="140"/>
      <c r="G235" s="141"/>
      <c r="H235" s="11" t="s">
        <v>842</v>
      </c>
      <c r="I235" s="14">
        <f t="shared" si="6"/>
        <v>0.38</v>
      </c>
      <c r="J235" s="14">
        <v>1.49</v>
      </c>
      <c r="K235" s="109">
        <f t="shared" si="7"/>
        <v>3.8</v>
      </c>
      <c r="L235" s="115"/>
    </row>
    <row r="236" spans="1:12" ht="12.75" customHeight="1">
      <c r="A236" s="114"/>
      <c r="B236" s="107">
        <f>'Tax Invoice'!D232</f>
        <v>14</v>
      </c>
      <c r="C236" s="10" t="s">
        <v>841</v>
      </c>
      <c r="D236" s="10" t="s">
        <v>1091</v>
      </c>
      <c r="E236" s="118" t="s">
        <v>725</v>
      </c>
      <c r="F236" s="140"/>
      <c r="G236" s="141"/>
      <c r="H236" s="11" t="s">
        <v>842</v>
      </c>
      <c r="I236" s="14">
        <f t="shared" si="6"/>
        <v>0.4</v>
      </c>
      <c r="J236" s="14">
        <v>1.59</v>
      </c>
      <c r="K236" s="109">
        <f t="shared" si="7"/>
        <v>5.6000000000000005</v>
      </c>
      <c r="L236" s="115"/>
    </row>
    <row r="237" spans="1:12" ht="12.75" customHeight="1">
      <c r="A237" s="114"/>
      <c r="B237" s="107">
        <f>'Tax Invoice'!D233</f>
        <v>8</v>
      </c>
      <c r="C237" s="10" t="s">
        <v>841</v>
      </c>
      <c r="D237" s="10" t="s">
        <v>1092</v>
      </c>
      <c r="E237" s="118" t="s">
        <v>735</v>
      </c>
      <c r="F237" s="140"/>
      <c r="G237" s="141"/>
      <c r="H237" s="11" t="s">
        <v>842</v>
      </c>
      <c r="I237" s="14">
        <f t="shared" si="6"/>
        <v>0.5</v>
      </c>
      <c r="J237" s="14">
        <v>1.99</v>
      </c>
      <c r="K237" s="109">
        <f t="shared" si="7"/>
        <v>4</v>
      </c>
      <c r="L237" s="115"/>
    </row>
    <row r="238" spans="1:12" ht="12.75" customHeight="1">
      <c r="A238" s="114"/>
      <c r="B238" s="107">
        <f>'Tax Invoice'!D234</f>
        <v>8</v>
      </c>
      <c r="C238" s="10" t="s">
        <v>841</v>
      </c>
      <c r="D238" s="10" t="s">
        <v>1093</v>
      </c>
      <c r="E238" s="118" t="s">
        <v>726</v>
      </c>
      <c r="F238" s="140"/>
      <c r="G238" s="141"/>
      <c r="H238" s="11" t="s">
        <v>842</v>
      </c>
      <c r="I238" s="14">
        <f t="shared" si="6"/>
        <v>0.55000000000000004</v>
      </c>
      <c r="J238" s="14">
        <v>2.19</v>
      </c>
      <c r="K238" s="109">
        <f t="shared" si="7"/>
        <v>4.4000000000000004</v>
      </c>
      <c r="L238" s="115"/>
    </row>
    <row r="239" spans="1:12" ht="12.75" customHeight="1">
      <c r="A239" s="114"/>
      <c r="B239" s="107">
        <f>'Tax Invoice'!D235</f>
        <v>8</v>
      </c>
      <c r="C239" s="10" t="s">
        <v>841</v>
      </c>
      <c r="D239" s="10" t="s">
        <v>1094</v>
      </c>
      <c r="E239" s="118" t="s">
        <v>727</v>
      </c>
      <c r="F239" s="140"/>
      <c r="G239" s="141"/>
      <c r="H239" s="11" t="s">
        <v>842</v>
      </c>
      <c r="I239" s="14">
        <f t="shared" si="6"/>
        <v>0.6</v>
      </c>
      <c r="J239" s="14">
        <v>2.39</v>
      </c>
      <c r="K239" s="109">
        <f t="shared" si="7"/>
        <v>4.8</v>
      </c>
      <c r="L239" s="115"/>
    </row>
    <row r="240" spans="1:12" ht="12.75" customHeight="1">
      <c r="A240" s="114"/>
      <c r="B240" s="107">
        <f>'Tax Invoice'!D236</f>
        <v>8</v>
      </c>
      <c r="C240" s="10" t="s">
        <v>841</v>
      </c>
      <c r="D240" s="10" t="s">
        <v>1095</v>
      </c>
      <c r="E240" s="118" t="s">
        <v>834</v>
      </c>
      <c r="F240" s="140"/>
      <c r="G240" s="141"/>
      <c r="H240" s="11" t="s">
        <v>842</v>
      </c>
      <c r="I240" s="14">
        <f t="shared" si="6"/>
        <v>0.65</v>
      </c>
      <c r="J240" s="14">
        <v>2.59</v>
      </c>
      <c r="K240" s="109">
        <f t="shared" si="7"/>
        <v>5.2</v>
      </c>
      <c r="L240" s="115"/>
    </row>
    <row r="241" spans="1:12" ht="12.75" customHeight="1">
      <c r="A241" s="114"/>
      <c r="B241" s="107">
        <f>'Tax Invoice'!D237</f>
        <v>10</v>
      </c>
      <c r="C241" s="10" t="s">
        <v>841</v>
      </c>
      <c r="D241" s="10" t="s">
        <v>1096</v>
      </c>
      <c r="E241" s="118" t="s">
        <v>718</v>
      </c>
      <c r="F241" s="140"/>
      <c r="G241" s="141"/>
      <c r="H241" s="11" t="s">
        <v>842</v>
      </c>
      <c r="I241" s="14">
        <f t="shared" si="6"/>
        <v>0.8</v>
      </c>
      <c r="J241" s="14">
        <v>3.19</v>
      </c>
      <c r="K241" s="109">
        <f t="shared" si="7"/>
        <v>8</v>
      </c>
      <c r="L241" s="115"/>
    </row>
    <row r="242" spans="1:12" ht="12.75" customHeight="1">
      <c r="A242" s="114"/>
      <c r="B242" s="107">
        <f>'Tax Invoice'!D238</f>
        <v>10</v>
      </c>
      <c r="C242" s="10" t="s">
        <v>843</v>
      </c>
      <c r="D242" s="10" t="s">
        <v>1097</v>
      </c>
      <c r="E242" s="118" t="s">
        <v>718</v>
      </c>
      <c r="F242" s="140"/>
      <c r="G242" s="141"/>
      <c r="H242" s="11" t="s">
        <v>1212</v>
      </c>
      <c r="I242" s="14">
        <f t="shared" si="6"/>
        <v>0.63</v>
      </c>
      <c r="J242" s="14">
        <v>2.4900000000000002</v>
      </c>
      <c r="K242" s="109">
        <f t="shared" si="7"/>
        <v>6.3</v>
      </c>
      <c r="L242" s="115"/>
    </row>
    <row r="243" spans="1:12" ht="12.75" customHeight="1">
      <c r="A243" s="114"/>
      <c r="B243" s="107">
        <f>'Tax Invoice'!D239</f>
        <v>10</v>
      </c>
      <c r="C243" s="10" t="s">
        <v>843</v>
      </c>
      <c r="D243" s="10" t="s">
        <v>1098</v>
      </c>
      <c r="E243" s="118" t="s">
        <v>773</v>
      </c>
      <c r="F243" s="140"/>
      <c r="G243" s="141"/>
      <c r="H243" s="11" t="s">
        <v>1212</v>
      </c>
      <c r="I243" s="14">
        <f t="shared" si="6"/>
        <v>0.78</v>
      </c>
      <c r="J243" s="14">
        <v>3.09</v>
      </c>
      <c r="K243" s="109">
        <f t="shared" si="7"/>
        <v>7.8000000000000007</v>
      </c>
      <c r="L243" s="115"/>
    </row>
    <row r="244" spans="1:12" ht="12.75" customHeight="1">
      <c r="A244" s="114"/>
      <c r="B244" s="107">
        <f>'Tax Invoice'!D240</f>
        <v>10</v>
      </c>
      <c r="C244" s="10" t="s">
        <v>843</v>
      </c>
      <c r="D244" s="10" t="s">
        <v>1099</v>
      </c>
      <c r="E244" s="118" t="s">
        <v>765</v>
      </c>
      <c r="F244" s="140"/>
      <c r="G244" s="141"/>
      <c r="H244" s="11" t="s">
        <v>1212</v>
      </c>
      <c r="I244" s="14">
        <f t="shared" si="6"/>
        <v>0.85</v>
      </c>
      <c r="J244" s="14">
        <v>3.39</v>
      </c>
      <c r="K244" s="109">
        <f t="shared" si="7"/>
        <v>8.5</v>
      </c>
      <c r="L244" s="115"/>
    </row>
    <row r="245" spans="1:12" ht="12.75" customHeight="1">
      <c r="A245" s="114"/>
      <c r="B245" s="107">
        <f>'Tax Invoice'!D241</f>
        <v>10</v>
      </c>
      <c r="C245" s="10" t="s">
        <v>843</v>
      </c>
      <c r="D245" s="10" t="s">
        <v>1100</v>
      </c>
      <c r="E245" s="118" t="s">
        <v>796</v>
      </c>
      <c r="F245" s="140"/>
      <c r="G245" s="141"/>
      <c r="H245" s="11" t="s">
        <v>1212</v>
      </c>
      <c r="I245" s="14">
        <f t="shared" si="6"/>
        <v>0.91</v>
      </c>
      <c r="J245" s="14">
        <v>3.64</v>
      </c>
      <c r="K245" s="109">
        <f t="shared" si="7"/>
        <v>9.1</v>
      </c>
      <c r="L245" s="115"/>
    </row>
    <row r="246" spans="1:12" ht="12.75" customHeight="1">
      <c r="A246" s="114"/>
      <c r="B246" s="107">
        <f>'Tax Invoice'!D242</f>
        <v>10</v>
      </c>
      <c r="C246" s="10" t="s">
        <v>843</v>
      </c>
      <c r="D246" s="10" t="s">
        <v>1101</v>
      </c>
      <c r="E246" s="118" t="s">
        <v>778</v>
      </c>
      <c r="F246" s="140"/>
      <c r="G246" s="141"/>
      <c r="H246" s="11" t="s">
        <v>1212</v>
      </c>
      <c r="I246" s="14">
        <f t="shared" si="6"/>
        <v>0.98</v>
      </c>
      <c r="J246" s="14">
        <v>3.89</v>
      </c>
      <c r="K246" s="109">
        <f t="shared" si="7"/>
        <v>9.8000000000000007</v>
      </c>
      <c r="L246" s="115"/>
    </row>
    <row r="247" spans="1:12" ht="12.75" customHeight="1">
      <c r="A247" s="114"/>
      <c r="B247" s="107">
        <f>'Tax Invoice'!D243</f>
        <v>10</v>
      </c>
      <c r="C247" s="10" t="s">
        <v>843</v>
      </c>
      <c r="D247" s="10" t="s">
        <v>1102</v>
      </c>
      <c r="E247" s="118" t="s">
        <v>779</v>
      </c>
      <c r="F247" s="140"/>
      <c r="G247" s="141"/>
      <c r="H247" s="11" t="s">
        <v>1212</v>
      </c>
      <c r="I247" s="14">
        <f t="shared" si="6"/>
        <v>1.04</v>
      </c>
      <c r="J247" s="14">
        <v>4.1399999999999997</v>
      </c>
      <c r="K247" s="109">
        <f t="shared" si="7"/>
        <v>10.4</v>
      </c>
      <c r="L247" s="115"/>
    </row>
    <row r="248" spans="1:12" ht="12.75" customHeight="1">
      <c r="A248" s="114"/>
      <c r="B248" s="107">
        <f>'Tax Invoice'!D244</f>
        <v>10</v>
      </c>
      <c r="C248" s="10" t="s">
        <v>843</v>
      </c>
      <c r="D248" s="10" t="s">
        <v>1103</v>
      </c>
      <c r="E248" s="118" t="s">
        <v>780</v>
      </c>
      <c r="F248" s="140"/>
      <c r="G248" s="141"/>
      <c r="H248" s="11" t="s">
        <v>1212</v>
      </c>
      <c r="I248" s="14">
        <f t="shared" si="6"/>
        <v>1.1000000000000001</v>
      </c>
      <c r="J248" s="14">
        <v>4.3899999999999997</v>
      </c>
      <c r="K248" s="109">
        <f t="shared" si="7"/>
        <v>11</v>
      </c>
      <c r="L248" s="115"/>
    </row>
    <row r="249" spans="1:12" ht="12.75" customHeight="1">
      <c r="A249" s="114"/>
      <c r="B249" s="107">
        <f>'Tax Invoice'!D245</f>
        <v>10</v>
      </c>
      <c r="C249" s="10" t="s">
        <v>843</v>
      </c>
      <c r="D249" s="10" t="s">
        <v>1104</v>
      </c>
      <c r="E249" s="118" t="s">
        <v>827</v>
      </c>
      <c r="F249" s="140"/>
      <c r="G249" s="141"/>
      <c r="H249" s="11" t="s">
        <v>1212</v>
      </c>
      <c r="I249" s="14">
        <f t="shared" si="6"/>
        <v>1.18</v>
      </c>
      <c r="J249" s="14">
        <v>4.6900000000000004</v>
      </c>
      <c r="K249" s="109">
        <f t="shared" si="7"/>
        <v>11.799999999999999</v>
      </c>
      <c r="L249" s="115"/>
    </row>
    <row r="250" spans="1:12" ht="12.75" customHeight="1">
      <c r="A250" s="114"/>
      <c r="B250" s="107">
        <f>'Tax Invoice'!D246</f>
        <v>10</v>
      </c>
      <c r="C250" s="10" t="s">
        <v>843</v>
      </c>
      <c r="D250" s="10" t="s">
        <v>1105</v>
      </c>
      <c r="E250" s="118" t="s">
        <v>775</v>
      </c>
      <c r="F250" s="140"/>
      <c r="G250" s="141"/>
      <c r="H250" s="11" t="s">
        <v>1212</v>
      </c>
      <c r="I250" s="14">
        <f t="shared" si="6"/>
        <v>1.25</v>
      </c>
      <c r="J250" s="14">
        <v>4.99</v>
      </c>
      <c r="K250" s="109">
        <f t="shared" si="7"/>
        <v>12.5</v>
      </c>
      <c r="L250" s="115"/>
    </row>
    <row r="251" spans="1:12" ht="12.75" customHeight="1">
      <c r="A251" s="114"/>
      <c r="B251" s="107">
        <f>'Tax Invoice'!D247</f>
        <v>10</v>
      </c>
      <c r="C251" s="10" t="s">
        <v>845</v>
      </c>
      <c r="D251" s="10" t="s">
        <v>1106</v>
      </c>
      <c r="E251" s="118" t="s">
        <v>724</v>
      </c>
      <c r="F251" s="140"/>
      <c r="G251" s="141"/>
      <c r="H251" s="11" t="s">
        <v>1211</v>
      </c>
      <c r="I251" s="14">
        <f t="shared" si="6"/>
        <v>0.25</v>
      </c>
      <c r="J251" s="14">
        <v>0.99</v>
      </c>
      <c r="K251" s="109">
        <f t="shared" si="7"/>
        <v>2.5</v>
      </c>
      <c r="L251" s="115"/>
    </row>
    <row r="252" spans="1:12" ht="12.75" customHeight="1">
      <c r="A252" s="114"/>
      <c r="B252" s="107">
        <f>'Tax Invoice'!D248</f>
        <v>6</v>
      </c>
      <c r="C252" s="10" t="s">
        <v>845</v>
      </c>
      <c r="D252" s="10" t="s">
        <v>1107</v>
      </c>
      <c r="E252" s="118" t="s">
        <v>725</v>
      </c>
      <c r="F252" s="140"/>
      <c r="G252" s="141"/>
      <c r="H252" s="11" t="s">
        <v>1211</v>
      </c>
      <c r="I252" s="14">
        <f t="shared" si="6"/>
        <v>0.26</v>
      </c>
      <c r="J252" s="14">
        <v>1.04</v>
      </c>
      <c r="K252" s="109">
        <f t="shared" si="7"/>
        <v>1.56</v>
      </c>
      <c r="L252" s="115"/>
    </row>
    <row r="253" spans="1:12" ht="12.75" customHeight="1">
      <c r="A253" s="114"/>
      <c r="B253" s="107">
        <f>'Tax Invoice'!D249</f>
        <v>4</v>
      </c>
      <c r="C253" s="10" t="s">
        <v>845</v>
      </c>
      <c r="D253" s="10" t="s">
        <v>1108</v>
      </c>
      <c r="E253" s="118" t="s">
        <v>735</v>
      </c>
      <c r="F253" s="140"/>
      <c r="G253" s="141"/>
      <c r="H253" s="11" t="s">
        <v>1211</v>
      </c>
      <c r="I253" s="14">
        <f t="shared" si="6"/>
        <v>0.3</v>
      </c>
      <c r="J253" s="14">
        <v>1.19</v>
      </c>
      <c r="K253" s="109">
        <f t="shared" si="7"/>
        <v>1.2</v>
      </c>
      <c r="L253" s="115"/>
    </row>
    <row r="254" spans="1:12" ht="12.75" customHeight="1">
      <c r="A254" s="114"/>
      <c r="B254" s="107">
        <f>'Tax Invoice'!D250</f>
        <v>10</v>
      </c>
      <c r="C254" s="10" t="s">
        <v>845</v>
      </c>
      <c r="D254" s="10" t="s">
        <v>1109</v>
      </c>
      <c r="E254" s="118" t="s">
        <v>726</v>
      </c>
      <c r="F254" s="140"/>
      <c r="G254" s="141"/>
      <c r="H254" s="11" t="s">
        <v>1211</v>
      </c>
      <c r="I254" s="14">
        <f t="shared" si="6"/>
        <v>0.33</v>
      </c>
      <c r="J254" s="14">
        <v>1.29</v>
      </c>
      <c r="K254" s="109">
        <f t="shared" si="7"/>
        <v>3.3000000000000003</v>
      </c>
      <c r="L254" s="115"/>
    </row>
    <row r="255" spans="1:12" ht="12.75" customHeight="1">
      <c r="A255" s="114"/>
      <c r="B255" s="107">
        <f>'Tax Invoice'!D251</f>
        <v>8</v>
      </c>
      <c r="C255" s="10" t="s">
        <v>845</v>
      </c>
      <c r="D255" s="10" t="s">
        <v>1110</v>
      </c>
      <c r="E255" s="118" t="s">
        <v>727</v>
      </c>
      <c r="F255" s="140"/>
      <c r="G255" s="141"/>
      <c r="H255" s="11" t="s">
        <v>1211</v>
      </c>
      <c r="I255" s="14">
        <f t="shared" si="6"/>
        <v>0.36</v>
      </c>
      <c r="J255" s="14">
        <v>1.44</v>
      </c>
      <c r="K255" s="109">
        <f t="shared" si="7"/>
        <v>2.88</v>
      </c>
      <c r="L255" s="115"/>
    </row>
    <row r="256" spans="1:12" ht="12.75" customHeight="1">
      <c r="A256" s="114"/>
      <c r="B256" s="107">
        <f>'Tax Invoice'!D252</f>
        <v>10</v>
      </c>
      <c r="C256" s="10" t="s">
        <v>845</v>
      </c>
      <c r="D256" s="10" t="s">
        <v>1111</v>
      </c>
      <c r="E256" s="118" t="s">
        <v>728</v>
      </c>
      <c r="F256" s="140"/>
      <c r="G256" s="141"/>
      <c r="H256" s="11" t="s">
        <v>1211</v>
      </c>
      <c r="I256" s="14">
        <f t="shared" si="6"/>
        <v>0.4</v>
      </c>
      <c r="J256" s="14">
        <v>1.59</v>
      </c>
      <c r="K256" s="109">
        <f t="shared" si="7"/>
        <v>4</v>
      </c>
      <c r="L256" s="115"/>
    </row>
    <row r="257" spans="1:12" ht="12.75" customHeight="1">
      <c r="A257" s="114"/>
      <c r="B257" s="107">
        <f>'Tax Invoice'!D253</f>
        <v>10</v>
      </c>
      <c r="C257" s="10" t="s">
        <v>845</v>
      </c>
      <c r="D257" s="10" t="s">
        <v>1112</v>
      </c>
      <c r="E257" s="118" t="s">
        <v>718</v>
      </c>
      <c r="F257" s="140"/>
      <c r="G257" s="141"/>
      <c r="H257" s="11" t="s">
        <v>1211</v>
      </c>
      <c r="I257" s="14">
        <f t="shared" si="6"/>
        <v>0.48</v>
      </c>
      <c r="J257" s="14">
        <v>1.89</v>
      </c>
      <c r="K257" s="109">
        <f t="shared" si="7"/>
        <v>4.8</v>
      </c>
      <c r="L257" s="115"/>
    </row>
    <row r="258" spans="1:12" ht="12.75" customHeight="1">
      <c r="A258" s="114"/>
      <c r="B258" s="107">
        <f>'Tax Invoice'!D254</f>
        <v>14</v>
      </c>
      <c r="C258" s="10" t="s">
        <v>847</v>
      </c>
      <c r="D258" s="10" t="s">
        <v>1113</v>
      </c>
      <c r="E258" s="118" t="s">
        <v>718</v>
      </c>
      <c r="F258" s="140"/>
      <c r="G258" s="141"/>
      <c r="H258" s="11" t="s">
        <v>1212</v>
      </c>
      <c r="I258" s="14">
        <f t="shared" si="6"/>
        <v>0.48</v>
      </c>
      <c r="J258" s="14">
        <v>1.89</v>
      </c>
      <c r="K258" s="109">
        <f t="shared" si="7"/>
        <v>6.72</v>
      </c>
      <c r="L258" s="115"/>
    </row>
    <row r="259" spans="1:12" ht="12.75" customHeight="1">
      <c r="A259" s="114"/>
      <c r="B259" s="107">
        <f>'Tax Invoice'!D255</f>
        <v>14</v>
      </c>
      <c r="C259" s="10" t="s">
        <v>847</v>
      </c>
      <c r="D259" s="10" t="s">
        <v>1114</v>
      </c>
      <c r="E259" s="118" t="s">
        <v>765</v>
      </c>
      <c r="F259" s="140"/>
      <c r="G259" s="141"/>
      <c r="H259" s="11" t="s">
        <v>1212</v>
      </c>
      <c r="I259" s="14">
        <f t="shared" si="6"/>
        <v>0.59</v>
      </c>
      <c r="J259" s="14">
        <v>2.34</v>
      </c>
      <c r="K259" s="109">
        <f t="shared" si="7"/>
        <v>8.26</v>
      </c>
      <c r="L259" s="115"/>
    </row>
    <row r="260" spans="1:12" ht="12.75" customHeight="1">
      <c r="A260" s="114"/>
      <c r="B260" s="107">
        <f>'Tax Invoice'!D256</f>
        <v>14</v>
      </c>
      <c r="C260" s="10" t="s">
        <v>847</v>
      </c>
      <c r="D260" s="10" t="s">
        <v>1115</v>
      </c>
      <c r="E260" s="118" t="s">
        <v>796</v>
      </c>
      <c r="F260" s="140"/>
      <c r="G260" s="141"/>
      <c r="H260" s="11" t="s">
        <v>1212</v>
      </c>
      <c r="I260" s="14">
        <f t="shared" si="6"/>
        <v>0.65</v>
      </c>
      <c r="J260" s="14">
        <v>2.59</v>
      </c>
      <c r="K260" s="109">
        <f t="shared" si="7"/>
        <v>9.1</v>
      </c>
      <c r="L260" s="115"/>
    </row>
    <row r="261" spans="1:12" ht="12.75" customHeight="1">
      <c r="A261" s="114"/>
      <c r="B261" s="107">
        <f>'Tax Invoice'!D257</f>
        <v>14</v>
      </c>
      <c r="C261" s="10" t="s">
        <v>847</v>
      </c>
      <c r="D261" s="10" t="s">
        <v>1116</v>
      </c>
      <c r="E261" s="118" t="s">
        <v>778</v>
      </c>
      <c r="F261" s="140"/>
      <c r="G261" s="141"/>
      <c r="H261" s="11" t="s">
        <v>1212</v>
      </c>
      <c r="I261" s="14">
        <f t="shared" si="6"/>
        <v>0.71</v>
      </c>
      <c r="J261" s="14">
        <v>2.84</v>
      </c>
      <c r="K261" s="109">
        <f t="shared" si="7"/>
        <v>9.94</v>
      </c>
      <c r="L261" s="115"/>
    </row>
    <row r="262" spans="1:12" ht="12.75" customHeight="1">
      <c r="A262" s="114"/>
      <c r="B262" s="107">
        <f>'Tax Invoice'!D258</f>
        <v>14</v>
      </c>
      <c r="C262" s="10" t="s">
        <v>847</v>
      </c>
      <c r="D262" s="10" t="s">
        <v>1117</v>
      </c>
      <c r="E262" s="118" t="s">
        <v>779</v>
      </c>
      <c r="F262" s="140"/>
      <c r="G262" s="141"/>
      <c r="H262" s="11" t="s">
        <v>1212</v>
      </c>
      <c r="I262" s="14">
        <f t="shared" si="6"/>
        <v>0.78</v>
      </c>
      <c r="J262" s="14">
        <v>3.09</v>
      </c>
      <c r="K262" s="109">
        <f t="shared" si="7"/>
        <v>10.92</v>
      </c>
      <c r="L262" s="115"/>
    </row>
    <row r="263" spans="1:12" ht="12.75" customHeight="1">
      <c r="A263" s="114"/>
      <c r="B263" s="107">
        <f>'Tax Invoice'!D259</f>
        <v>14</v>
      </c>
      <c r="C263" s="10" t="s">
        <v>847</v>
      </c>
      <c r="D263" s="10" t="s">
        <v>1118</v>
      </c>
      <c r="E263" s="118" t="s">
        <v>780</v>
      </c>
      <c r="F263" s="140"/>
      <c r="G263" s="141"/>
      <c r="H263" s="11" t="s">
        <v>1212</v>
      </c>
      <c r="I263" s="14">
        <f t="shared" si="6"/>
        <v>0.85</v>
      </c>
      <c r="J263" s="14">
        <v>3.39</v>
      </c>
      <c r="K263" s="109">
        <f t="shared" si="7"/>
        <v>11.9</v>
      </c>
      <c r="L263" s="115"/>
    </row>
    <row r="264" spans="1:12" ht="12.75" customHeight="1">
      <c r="A264" s="114"/>
      <c r="B264" s="107">
        <f>'Tax Invoice'!D260</f>
        <v>8</v>
      </c>
      <c r="C264" s="10" t="s">
        <v>847</v>
      </c>
      <c r="D264" s="10" t="s">
        <v>1119</v>
      </c>
      <c r="E264" s="118" t="s">
        <v>827</v>
      </c>
      <c r="F264" s="140"/>
      <c r="G264" s="141"/>
      <c r="H264" s="11" t="s">
        <v>1212</v>
      </c>
      <c r="I264" s="14">
        <f t="shared" si="6"/>
        <v>0.93</v>
      </c>
      <c r="J264" s="14">
        <v>3.69</v>
      </c>
      <c r="K264" s="109">
        <f t="shared" si="7"/>
        <v>7.44</v>
      </c>
      <c r="L264" s="115"/>
    </row>
    <row r="265" spans="1:12" ht="12.75" customHeight="1">
      <c r="A265" s="114"/>
      <c r="B265" s="107">
        <f>'Tax Invoice'!D261</f>
        <v>10</v>
      </c>
      <c r="C265" s="10" t="s">
        <v>847</v>
      </c>
      <c r="D265" s="10" t="s">
        <v>1120</v>
      </c>
      <c r="E265" s="118" t="s">
        <v>775</v>
      </c>
      <c r="F265" s="140"/>
      <c r="G265" s="141"/>
      <c r="H265" s="11" t="s">
        <v>1212</v>
      </c>
      <c r="I265" s="14">
        <f t="shared" si="6"/>
        <v>1</v>
      </c>
      <c r="J265" s="14">
        <v>3.99</v>
      </c>
      <c r="K265" s="109">
        <f t="shared" si="7"/>
        <v>10</v>
      </c>
      <c r="L265" s="115"/>
    </row>
    <row r="266" spans="1:12" ht="12.75" customHeight="1">
      <c r="A266" s="114"/>
      <c r="B266" s="107">
        <f>'Tax Invoice'!D262</f>
        <v>6</v>
      </c>
      <c r="C266" s="10" t="s">
        <v>849</v>
      </c>
      <c r="D266" s="10" t="s">
        <v>1121</v>
      </c>
      <c r="E266" s="118" t="s">
        <v>723</v>
      </c>
      <c r="F266" s="140"/>
      <c r="G266" s="141"/>
      <c r="H266" s="11" t="s">
        <v>1207</v>
      </c>
      <c r="I266" s="14">
        <f t="shared" si="6"/>
        <v>0.24000000000000002</v>
      </c>
      <c r="J266" s="14">
        <v>0.94</v>
      </c>
      <c r="K266" s="109">
        <f t="shared" si="7"/>
        <v>1.4400000000000002</v>
      </c>
      <c r="L266" s="115"/>
    </row>
    <row r="267" spans="1:12" ht="12.75" customHeight="1">
      <c r="A267" s="114"/>
      <c r="B267" s="107">
        <f>'Tax Invoice'!D263</f>
        <v>10</v>
      </c>
      <c r="C267" s="10" t="s">
        <v>849</v>
      </c>
      <c r="D267" s="10" t="s">
        <v>1122</v>
      </c>
      <c r="E267" s="118" t="s">
        <v>724</v>
      </c>
      <c r="F267" s="140"/>
      <c r="G267" s="141"/>
      <c r="H267" s="11" t="s">
        <v>1207</v>
      </c>
      <c r="I267" s="14">
        <f t="shared" si="6"/>
        <v>0.25</v>
      </c>
      <c r="J267" s="14">
        <v>0.99</v>
      </c>
      <c r="K267" s="109">
        <f t="shared" si="7"/>
        <v>2.5</v>
      </c>
      <c r="L267" s="115"/>
    </row>
    <row r="268" spans="1:12" ht="12.75" customHeight="1">
      <c r="A268" s="114"/>
      <c r="B268" s="107">
        <f>'Tax Invoice'!D264</f>
        <v>6</v>
      </c>
      <c r="C268" s="10" t="s">
        <v>849</v>
      </c>
      <c r="D268" s="10" t="s">
        <v>1123</v>
      </c>
      <c r="E268" s="118" t="s">
        <v>725</v>
      </c>
      <c r="F268" s="140"/>
      <c r="G268" s="141"/>
      <c r="H268" s="11" t="s">
        <v>1207</v>
      </c>
      <c r="I268" s="14">
        <f t="shared" si="6"/>
        <v>0.26</v>
      </c>
      <c r="J268" s="14">
        <v>1.04</v>
      </c>
      <c r="K268" s="109">
        <f t="shared" si="7"/>
        <v>1.56</v>
      </c>
      <c r="L268" s="115"/>
    </row>
    <row r="269" spans="1:12" ht="12.75" customHeight="1">
      <c r="A269" s="114"/>
      <c r="B269" s="107">
        <f>'Tax Invoice'!D265</f>
        <v>10</v>
      </c>
      <c r="C269" s="10" t="s">
        <v>849</v>
      </c>
      <c r="D269" s="10" t="s">
        <v>1124</v>
      </c>
      <c r="E269" s="118" t="s">
        <v>727</v>
      </c>
      <c r="F269" s="140"/>
      <c r="G269" s="141"/>
      <c r="H269" s="11" t="s">
        <v>1207</v>
      </c>
      <c r="I269" s="14">
        <f t="shared" si="6"/>
        <v>0.36</v>
      </c>
      <c r="J269" s="14">
        <v>1.44</v>
      </c>
      <c r="K269" s="109">
        <f t="shared" si="7"/>
        <v>3.5999999999999996</v>
      </c>
      <c r="L269" s="115"/>
    </row>
    <row r="270" spans="1:12" ht="12.75" customHeight="1">
      <c r="A270" s="114"/>
      <c r="B270" s="107">
        <f>'Tax Invoice'!D266</f>
        <v>4</v>
      </c>
      <c r="C270" s="10" t="s">
        <v>849</v>
      </c>
      <c r="D270" s="10" t="s">
        <v>1125</v>
      </c>
      <c r="E270" s="118" t="s">
        <v>729</v>
      </c>
      <c r="F270" s="140"/>
      <c r="G270" s="141"/>
      <c r="H270" s="11" t="s">
        <v>1207</v>
      </c>
      <c r="I270" s="14">
        <f t="shared" si="6"/>
        <v>0.44</v>
      </c>
      <c r="J270" s="14">
        <v>1.74</v>
      </c>
      <c r="K270" s="109">
        <f t="shared" si="7"/>
        <v>1.76</v>
      </c>
      <c r="L270" s="115"/>
    </row>
    <row r="271" spans="1:12" ht="12.75" customHeight="1">
      <c r="A271" s="114"/>
      <c r="B271" s="107">
        <f>'Tax Invoice'!D267</f>
        <v>8</v>
      </c>
      <c r="C271" s="10" t="s">
        <v>851</v>
      </c>
      <c r="D271" s="10" t="s">
        <v>1126</v>
      </c>
      <c r="E271" s="118" t="s">
        <v>852</v>
      </c>
      <c r="F271" s="140"/>
      <c r="G271" s="141"/>
      <c r="H271" s="11" t="s">
        <v>1208</v>
      </c>
      <c r="I271" s="14">
        <f t="shared" si="6"/>
        <v>0.17</v>
      </c>
      <c r="J271" s="14">
        <v>0.67</v>
      </c>
      <c r="K271" s="109">
        <f t="shared" si="7"/>
        <v>1.36</v>
      </c>
      <c r="L271" s="115"/>
    </row>
    <row r="272" spans="1:12" ht="12.75" customHeight="1">
      <c r="A272" s="114"/>
      <c r="B272" s="107">
        <f>'Tax Invoice'!D268</f>
        <v>8</v>
      </c>
      <c r="C272" s="10" t="s">
        <v>851</v>
      </c>
      <c r="D272" s="10" t="s">
        <v>1127</v>
      </c>
      <c r="E272" s="118" t="s">
        <v>854</v>
      </c>
      <c r="F272" s="140"/>
      <c r="G272" s="141"/>
      <c r="H272" s="11" t="s">
        <v>1208</v>
      </c>
      <c r="I272" s="14">
        <f t="shared" si="6"/>
        <v>0.18000000000000002</v>
      </c>
      <c r="J272" s="14">
        <v>0.69</v>
      </c>
      <c r="K272" s="109">
        <f t="shared" si="7"/>
        <v>1.4400000000000002</v>
      </c>
      <c r="L272" s="115"/>
    </row>
    <row r="273" spans="1:12" ht="12.75" customHeight="1">
      <c r="A273" s="114"/>
      <c r="B273" s="107">
        <f>'Tax Invoice'!D269</f>
        <v>4</v>
      </c>
      <c r="C273" s="10" t="s">
        <v>851</v>
      </c>
      <c r="D273" s="10" t="s">
        <v>1128</v>
      </c>
      <c r="E273" s="118" t="s">
        <v>716</v>
      </c>
      <c r="F273" s="140"/>
      <c r="G273" s="141"/>
      <c r="H273" s="11" t="s">
        <v>1208</v>
      </c>
      <c r="I273" s="14">
        <f t="shared" si="6"/>
        <v>0.27</v>
      </c>
      <c r="J273" s="14">
        <v>1.07</v>
      </c>
      <c r="K273" s="109">
        <f t="shared" si="7"/>
        <v>1.08</v>
      </c>
      <c r="L273" s="115"/>
    </row>
    <row r="274" spans="1:12" ht="24" customHeight="1">
      <c r="A274" s="114"/>
      <c r="B274" s="107">
        <f>'Tax Invoice'!D270</f>
        <v>10</v>
      </c>
      <c r="C274" s="10" t="s">
        <v>855</v>
      </c>
      <c r="D274" s="10" t="s">
        <v>855</v>
      </c>
      <c r="E274" s="118" t="s">
        <v>28</v>
      </c>
      <c r="F274" s="140"/>
      <c r="G274" s="141"/>
      <c r="H274" s="11" t="s">
        <v>856</v>
      </c>
      <c r="I274" s="14">
        <f t="shared" si="6"/>
        <v>0.93</v>
      </c>
      <c r="J274" s="14">
        <v>3.69</v>
      </c>
      <c r="K274" s="109">
        <f t="shared" si="7"/>
        <v>9.3000000000000007</v>
      </c>
      <c r="L274" s="115"/>
    </row>
    <row r="275" spans="1:12" ht="24" customHeight="1">
      <c r="A275" s="114"/>
      <c r="B275" s="107">
        <f>'Tax Invoice'!D271</f>
        <v>12</v>
      </c>
      <c r="C275" s="10" t="s">
        <v>857</v>
      </c>
      <c r="D275" s="10" t="s">
        <v>857</v>
      </c>
      <c r="E275" s="118" t="s">
        <v>28</v>
      </c>
      <c r="F275" s="140"/>
      <c r="G275" s="141"/>
      <c r="H275" s="11" t="s">
        <v>858</v>
      </c>
      <c r="I275" s="14">
        <f t="shared" si="6"/>
        <v>0.6</v>
      </c>
      <c r="J275" s="14">
        <v>2.39</v>
      </c>
      <c r="K275" s="109">
        <f t="shared" si="7"/>
        <v>7.1999999999999993</v>
      </c>
      <c r="L275" s="115"/>
    </row>
    <row r="276" spans="1:12" ht="24" customHeight="1">
      <c r="A276" s="114"/>
      <c r="B276" s="107">
        <f>'Tax Invoice'!D272</f>
        <v>20</v>
      </c>
      <c r="C276" s="10" t="s">
        <v>859</v>
      </c>
      <c r="D276" s="10" t="s">
        <v>1129</v>
      </c>
      <c r="E276" s="118" t="s">
        <v>768</v>
      </c>
      <c r="F276" s="140" t="s">
        <v>26</v>
      </c>
      <c r="G276" s="141"/>
      <c r="H276" s="11" t="s">
        <v>860</v>
      </c>
      <c r="I276" s="14">
        <f t="shared" si="6"/>
        <v>0.13</v>
      </c>
      <c r="J276" s="14">
        <v>0.49</v>
      </c>
      <c r="K276" s="109">
        <f t="shared" si="7"/>
        <v>2.6</v>
      </c>
      <c r="L276" s="115"/>
    </row>
    <row r="277" spans="1:12" ht="24" customHeight="1">
      <c r="A277" s="114"/>
      <c r="B277" s="107">
        <f>'Tax Invoice'!D273</f>
        <v>20</v>
      </c>
      <c r="C277" s="10" t="s">
        <v>859</v>
      </c>
      <c r="D277" s="10" t="s">
        <v>1129</v>
      </c>
      <c r="E277" s="118" t="s">
        <v>768</v>
      </c>
      <c r="F277" s="140" t="s">
        <v>27</v>
      </c>
      <c r="G277" s="141"/>
      <c r="H277" s="11" t="s">
        <v>860</v>
      </c>
      <c r="I277" s="14">
        <f t="shared" si="6"/>
        <v>0.13</v>
      </c>
      <c r="J277" s="14">
        <v>0.49</v>
      </c>
      <c r="K277" s="109">
        <f t="shared" si="7"/>
        <v>2.6</v>
      </c>
      <c r="L277" s="115"/>
    </row>
    <row r="278" spans="1:12" ht="36" customHeight="1">
      <c r="A278" s="114"/>
      <c r="B278" s="107">
        <f>'Tax Invoice'!D274</f>
        <v>10</v>
      </c>
      <c r="C278" s="10" t="s">
        <v>861</v>
      </c>
      <c r="D278" s="10" t="s">
        <v>1130</v>
      </c>
      <c r="E278" s="118" t="s">
        <v>862</v>
      </c>
      <c r="F278" s="140" t="s">
        <v>273</v>
      </c>
      <c r="G278" s="141"/>
      <c r="H278" s="11" t="s">
        <v>863</v>
      </c>
      <c r="I278" s="14">
        <f t="shared" ref="I278:I341" si="8">ROUNDUP(J278*$N$1,2)</f>
        <v>0.18000000000000002</v>
      </c>
      <c r="J278" s="14">
        <v>0.69</v>
      </c>
      <c r="K278" s="109">
        <f t="shared" ref="K278:K341" si="9">I278*B278</f>
        <v>1.8000000000000003</v>
      </c>
      <c r="L278" s="115"/>
    </row>
    <row r="279" spans="1:12" ht="24" customHeight="1">
      <c r="A279" s="114"/>
      <c r="B279" s="107">
        <f>'Tax Invoice'!D275</f>
        <v>5</v>
      </c>
      <c r="C279" s="10" t="s">
        <v>864</v>
      </c>
      <c r="D279" s="10" t="s">
        <v>1131</v>
      </c>
      <c r="E279" s="118" t="s">
        <v>614</v>
      </c>
      <c r="F279" s="140" t="s">
        <v>25</v>
      </c>
      <c r="G279" s="141"/>
      <c r="H279" s="11" t="s">
        <v>865</v>
      </c>
      <c r="I279" s="14">
        <f t="shared" si="8"/>
        <v>0.15000000000000002</v>
      </c>
      <c r="J279" s="14">
        <v>0.59</v>
      </c>
      <c r="K279" s="109">
        <f t="shared" si="9"/>
        <v>0.75000000000000011</v>
      </c>
      <c r="L279" s="115"/>
    </row>
    <row r="280" spans="1:12" ht="24" customHeight="1">
      <c r="A280" s="114"/>
      <c r="B280" s="107">
        <f>'Tax Invoice'!D276</f>
        <v>5</v>
      </c>
      <c r="C280" s="10" t="s">
        <v>864</v>
      </c>
      <c r="D280" s="10" t="s">
        <v>1132</v>
      </c>
      <c r="E280" s="118" t="s">
        <v>866</v>
      </c>
      <c r="F280" s="140" t="s">
        <v>25</v>
      </c>
      <c r="G280" s="141"/>
      <c r="H280" s="11" t="s">
        <v>865</v>
      </c>
      <c r="I280" s="14">
        <f t="shared" si="8"/>
        <v>0.15000000000000002</v>
      </c>
      <c r="J280" s="14">
        <v>0.59</v>
      </c>
      <c r="K280" s="109">
        <f t="shared" si="9"/>
        <v>0.75000000000000011</v>
      </c>
      <c r="L280" s="115"/>
    </row>
    <row r="281" spans="1:12" ht="24" customHeight="1">
      <c r="A281" s="114"/>
      <c r="B281" s="107">
        <f>'Tax Invoice'!D277</f>
        <v>15</v>
      </c>
      <c r="C281" s="10" t="s">
        <v>864</v>
      </c>
      <c r="D281" s="10" t="s">
        <v>1133</v>
      </c>
      <c r="E281" s="118" t="s">
        <v>768</v>
      </c>
      <c r="F281" s="140" t="s">
        <v>26</v>
      </c>
      <c r="G281" s="141"/>
      <c r="H281" s="11" t="s">
        <v>865</v>
      </c>
      <c r="I281" s="14">
        <f t="shared" si="8"/>
        <v>0.19</v>
      </c>
      <c r="J281" s="14">
        <v>0.74</v>
      </c>
      <c r="K281" s="109">
        <f t="shared" si="9"/>
        <v>2.85</v>
      </c>
      <c r="L281" s="115"/>
    </row>
    <row r="282" spans="1:12" ht="24" customHeight="1">
      <c r="A282" s="114"/>
      <c r="B282" s="107">
        <f>'Tax Invoice'!D278</f>
        <v>8</v>
      </c>
      <c r="C282" s="10" t="s">
        <v>864</v>
      </c>
      <c r="D282" s="10" t="s">
        <v>1133</v>
      </c>
      <c r="E282" s="118" t="s">
        <v>768</v>
      </c>
      <c r="F282" s="140" t="s">
        <v>27</v>
      </c>
      <c r="G282" s="141"/>
      <c r="H282" s="11" t="s">
        <v>865</v>
      </c>
      <c r="I282" s="14">
        <f t="shared" si="8"/>
        <v>0.19</v>
      </c>
      <c r="J282" s="14">
        <v>0.74</v>
      </c>
      <c r="K282" s="109">
        <f t="shared" si="9"/>
        <v>1.52</v>
      </c>
      <c r="L282" s="115"/>
    </row>
    <row r="283" spans="1:12" ht="12.75" customHeight="1">
      <c r="A283" s="114"/>
      <c r="B283" s="107">
        <f>'Tax Invoice'!D279</f>
        <v>15</v>
      </c>
      <c r="C283" s="10" t="s">
        <v>867</v>
      </c>
      <c r="D283" s="10" t="s">
        <v>1134</v>
      </c>
      <c r="E283" s="118" t="s">
        <v>614</v>
      </c>
      <c r="F283" s="140" t="s">
        <v>273</v>
      </c>
      <c r="G283" s="141"/>
      <c r="H283" s="11" t="s">
        <v>868</v>
      </c>
      <c r="I283" s="14">
        <f t="shared" si="8"/>
        <v>0.33</v>
      </c>
      <c r="J283" s="14">
        <v>1.29</v>
      </c>
      <c r="K283" s="109">
        <f t="shared" si="9"/>
        <v>4.95</v>
      </c>
      <c r="L283" s="115"/>
    </row>
    <row r="284" spans="1:12" ht="12.75" customHeight="1">
      <c r="A284" s="114"/>
      <c r="B284" s="107">
        <f>'Tax Invoice'!D280</f>
        <v>15</v>
      </c>
      <c r="C284" s="10" t="s">
        <v>867</v>
      </c>
      <c r="D284" s="10" t="s">
        <v>1135</v>
      </c>
      <c r="E284" s="118" t="s">
        <v>866</v>
      </c>
      <c r="F284" s="140" t="s">
        <v>273</v>
      </c>
      <c r="G284" s="141"/>
      <c r="H284" s="11" t="s">
        <v>868</v>
      </c>
      <c r="I284" s="14">
        <f t="shared" si="8"/>
        <v>0.33</v>
      </c>
      <c r="J284" s="14">
        <v>1.29</v>
      </c>
      <c r="K284" s="109">
        <f t="shared" si="9"/>
        <v>4.95</v>
      </c>
      <c r="L284" s="115"/>
    </row>
    <row r="285" spans="1:12" ht="24" customHeight="1">
      <c r="A285" s="114"/>
      <c r="B285" s="107">
        <f>'Tax Invoice'!D281</f>
        <v>8</v>
      </c>
      <c r="C285" s="10" t="s">
        <v>869</v>
      </c>
      <c r="D285" s="10" t="s">
        <v>1136</v>
      </c>
      <c r="E285" s="118" t="s">
        <v>768</v>
      </c>
      <c r="F285" s="140"/>
      <c r="G285" s="141"/>
      <c r="H285" s="11" t="s">
        <v>870</v>
      </c>
      <c r="I285" s="14">
        <f t="shared" si="8"/>
        <v>0.43</v>
      </c>
      <c r="J285" s="14">
        <v>1.69</v>
      </c>
      <c r="K285" s="109">
        <f t="shared" si="9"/>
        <v>3.44</v>
      </c>
      <c r="L285" s="115"/>
    </row>
    <row r="286" spans="1:12" ht="24" customHeight="1">
      <c r="A286" s="114"/>
      <c r="B286" s="107">
        <f>'Tax Invoice'!D282</f>
        <v>8</v>
      </c>
      <c r="C286" s="10" t="s">
        <v>869</v>
      </c>
      <c r="D286" s="10" t="s">
        <v>1137</v>
      </c>
      <c r="E286" s="118" t="s">
        <v>720</v>
      </c>
      <c r="F286" s="140"/>
      <c r="G286" s="141"/>
      <c r="H286" s="11" t="s">
        <v>870</v>
      </c>
      <c r="I286" s="14">
        <f t="shared" si="8"/>
        <v>0.45</v>
      </c>
      <c r="J286" s="14">
        <v>1.79</v>
      </c>
      <c r="K286" s="109">
        <f t="shared" si="9"/>
        <v>3.6</v>
      </c>
      <c r="L286" s="115"/>
    </row>
    <row r="287" spans="1:12" ht="24" customHeight="1">
      <c r="A287" s="114"/>
      <c r="B287" s="107">
        <f>'Tax Invoice'!D283</f>
        <v>8</v>
      </c>
      <c r="C287" s="10" t="s">
        <v>869</v>
      </c>
      <c r="D287" s="10" t="s">
        <v>1138</v>
      </c>
      <c r="E287" s="118" t="s">
        <v>722</v>
      </c>
      <c r="F287" s="140"/>
      <c r="G287" s="141"/>
      <c r="H287" s="11" t="s">
        <v>870</v>
      </c>
      <c r="I287" s="14">
        <f t="shared" si="8"/>
        <v>0.48</v>
      </c>
      <c r="J287" s="14">
        <v>1.89</v>
      </c>
      <c r="K287" s="109">
        <f t="shared" si="9"/>
        <v>3.84</v>
      </c>
      <c r="L287" s="115"/>
    </row>
    <row r="288" spans="1:12" ht="24" customHeight="1">
      <c r="A288" s="114"/>
      <c r="B288" s="107">
        <f>'Tax Invoice'!D284</f>
        <v>10</v>
      </c>
      <c r="C288" s="10" t="s">
        <v>869</v>
      </c>
      <c r="D288" s="10" t="s">
        <v>1139</v>
      </c>
      <c r="E288" s="118" t="s">
        <v>724</v>
      </c>
      <c r="F288" s="140"/>
      <c r="G288" s="141"/>
      <c r="H288" s="11" t="s">
        <v>870</v>
      </c>
      <c r="I288" s="14">
        <f t="shared" si="8"/>
        <v>0.53</v>
      </c>
      <c r="J288" s="14">
        <v>2.09</v>
      </c>
      <c r="K288" s="109">
        <f t="shared" si="9"/>
        <v>5.3000000000000007</v>
      </c>
      <c r="L288" s="115"/>
    </row>
    <row r="289" spans="1:12" ht="24" customHeight="1">
      <c r="A289" s="114"/>
      <c r="B289" s="107">
        <f>'Tax Invoice'!D285</f>
        <v>10</v>
      </c>
      <c r="C289" s="10" t="s">
        <v>869</v>
      </c>
      <c r="D289" s="10" t="s">
        <v>1140</v>
      </c>
      <c r="E289" s="118" t="s">
        <v>725</v>
      </c>
      <c r="F289" s="140"/>
      <c r="G289" s="141"/>
      <c r="H289" s="11" t="s">
        <v>870</v>
      </c>
      <c r="I289" s="14">
        <f t="shared" si="8"/>
        <v>0.57999999999999996</v>
      </c>
      <c r="J289" s="14">
        <v>2.29</v>
      </c>
      <c r="K289" s="109">
        <f t="shared" si="9"/>
        <v>5.8</v>
      </c>
      <c r="L289" s="115"/>
    </row>
    <row r="290" spans="1:12" ht="24" customHeight="1">
      <c r="A290" s="114"/>
      <c r="B290" s="107">
        <f>'Tax Invoice'!D286</f>
        <v>8</v>
      </c>
      <c r="C290" s="10" t="s">
        <v>869</v>
      </c>
      <c r="D290" s="10" t="s">
        <v>1141</v>
      </c>
      <c r="E290" s="118" t="s">
        <v>716</v>
      </c>
      <c r="F290" s="140"/>
      <c r="G290" s="141"/>
      <c r="H290" s="11" t="s">
        <v>870</v>
      </c>
      <c r="I290" s="14">
        <f t="shared" si="8"/>
        <v>0.63</v>
      </c>
      <c r="J290" s="14">
        <v>2.4900000000000002</v>
      </c>
      <c r="K290" s="109">
        <f t="shared" si="9"/>
        <v>5.04</v>
      </c>
      <c r="L290" s="115"/>
    </row>
    <row r="291" spans="1:12" ht="24" customHeight="1">
      <c r="A291" s="114"/>
      <c r="B291" s="107">
        <f>'Tax Invoice'!D287</f>
        <v>8</v>
      </c>
      <c r="C291" s="10" t="s">
        <v>869</v>
      </c>
      <c r="D291" s="10" t="s">
        <v>1142</v>
      </c>
      <c r="E291" s="118" t="s">
        <v>735</v>
      </c>
      <c r="F291" s="140"/>
      <c r="G291" s="141"/>
      <c r="H291" s="11" t="s">
        <v>870</v>
      </c>
      <c r="I291" s="14">
        <f t="shared" si="8"/>
        <v>0.68</v>
      </c>
      <c r="J291" s="14">
        <v>2.69</v>
      </c>
      <c r="K291" s="109">
        <f t="shared" si="9"/>
        <v>5.44</v>
      </c>
      <c r="L291" s="115"/>
    </row>
    <row r="292" spans="1:12" ht="24" customHeight="1">
      <c r="A292" s="114"/>
      <c r="B292" s="107">
        <f>'Tax Invoice'!D288</f>
        <v>8</v>
      </c>
      <c r="C292" s="10" t="s">
        <v>869</v>
      </c>
      <c r="D292" s="10" t="s">
        <v>1143</v>
      </c>
      <c r="E292" s="118" t="s">
        <v>726</v>
      </c>
      <c r="F292" s="140"/>
      <c r="G292" s="141"/>
      <c r="H292" s="11" t="s">
        <v>870</v>
      </c>
      <c r="I292" s="14">
        <f t="shared" si="8"/>
        <v>0.75</v>
      </c>
      <c r="J292" s="14">
        <v>2.99</v>
      </c>
      <c r="K292" s="109">
        <f t="shared" si="9"/>
        <v>6</v>
      </c>
      <c r="L292" s="115"/>
    </row>
    <row r="293" spans="1:12" ht="24" customHeight="1">
      <c r="A293" s="114"/>
      <c r="B293" s="107">
        <f>'Tax Invoice'!D289</f>
        <v>10</v>
      </c>
      <c r="C293" s="10" t="s">
        <v>869</v>
      </c>
      <c r="D293" s="10" t="s">
        <v>1144</v>
      </c>
      <c r="E293" s="118" t="s">
        <v>727</v>
      </c>
      <c r="F293" s="140"/>
      <c r="G293" s="141"/>
      <c r="H293" s="11" t="s">
        <v>870</v>
      </c>
      <c r="I293" s="14">
        <f t="shared" si="8"/>
        <v>0.83</v>
      </c>
      <c r="J293" s="14">
        <v>3.29</v>
      </c>
      <c r="K293" s="109">
        <f t="shared" si="9"/>
        <v>8.2999999999999989</v>
      </c>
      <c r="L293" s="115"/>
    </row>
    <row r="294" spans="1:12" ht="24" customHeight="1">
      <c r="A294" s="114"/>
      <c r="B294" s="107">
        <f>'Tax Invoice'!D290</f>
        <v>10</v>
      </c>
      <c r="C294" s="10" t="s">
        <v>869</v>
      </c>
      <c r="D294" s="10" t="s">
        <v>1145</v>
      </c>
      <c r="E294" s="118" t="s">
        <v>728</v>
      </c>
      <c r="F294" s="140"/>
      <c r="G294" s="141"/>
      <c r="H294" s="11" t="s">
        <v>870</v>
      </c>
      <c r="I294" s="14">
        <f t="shared" si="8"/>
        <v>0.98</v>
      </c>
      <c r="J294" s="14">
        <v>3.89</v>
      </c>
      <c r="K294" s="109">
        <f t="shared" si="9"/>
        <v>9.8000000000000007</v>
      </c>
      <c r="L294" s="115"/>
    </row>
    <row r="295" spans="1:12" ht="12.75" customHeight="1">
      <c r="A295" s="114"/>
      <c r="B295" s="107">
        <f>'Tax Invoice'!D291</f>
        <v>8</v>
      </c>
      <c r="C295" s="10" t="s">
        <v>871</v>
      </c>
      <c r="D295" s="10" t="s">
        <v>1146</v>
      </c>
      <c r="E295" s="118" t="s">
        <v>723</v>
      </c>
      <c r="F295" s="140" t="s">
        <v>673</v>
      </c>
      <c r="G295" s="141"/>
      <c r="H295" s="11" t="s">
        <v>872</v>
      </c>
      <c r="I295" s="14">
        <f t="shared" si="8"/>
        <v>0.12</v>
      </c>
      <c r="J295" s="14">
        <v>0.46</v>
      </c>
      <c r="K295" s="109">
        <f t="shared" si="9"/>
        <v>0.96</v>
      </c>
      <c r="L295" s="115"/>
    </row>
    <row r="296" spans="1:12" ht="12.75" customHeight="1">
      <c r="A296" s="114"/>
      <c r="B296" s="107">
        <f>'Tax Invoice'!D292</f>
        <v>8</v>
      </c>
      <c r="C296" s="10" t="s">
        <v>871</v>
      </c>
      <c r="D296" s="10" t="s">
        <v>1147</v>
      </c>
      <c r="E296" s="118" t="s">
        <v>724</v>
      </c>
      <c r="F296" s="140" t="s">
        <v>673</v>
      </c>
      <c r="G296" s="141"/>
      <c r="H296" s="11" t="s">
        <v>872</v>
      </c>
      <c r="I296" s="14">
        <f t="shared" si="8"/>
        <v>0.12</v>
      </c>
      <c r="J296" s="14">
        <v>0.48</v>
      </c>
      <c r="K296" s="109">
        <f t="shared" si="9"/>
        <v>0.96</v>
      </c>
      <c r="L296" s="115"/>
    </row>
    <row r="297" spans="1:12" ht="12.75" customHeight="1">
      <c r="A297" s="114"/>
      <c r="B297" s="107">
        <f>'Tax Invoice'!D293</f>
        <v>8</v>
      </c>
      <c r="C297" s="10" t="s">
        <v>871</v>
      </c>
      <c r="D297" s="10" t="s">
        <v>1148</v>
      </c>
      <c r="E297" s="118" t="s">
        <v>725</v>
      </c>
      <c r="F297" s="140" t="s">
        <v>673</v>
      </c>
      <c r="G297" s="141"/>
      <c r="H297" s="11" t="s">
        <v>872</v>
      </c>
      <c r="I297" s="14">
        <f t="shared" si="8"/>
        <v>0.13</v>
      </c>
      <c r="J297" s="14">
        <v>0.52</v>
      </c>
      <c r="K297" s="109">
        <f t="shared" si="9"/>
        <v>1.04</v>
      </c>
      <c r="L297" s="115"/>
    </row>
    <row r="298" spans="1:12" ht="12.75" customHeight="1">
      <c r="A298" s="114"/>
      <c r="B298" s="107">
        <f>'Tax Invoice'!D294</f>
        <v>14</v>
      </c>
      <c r="C298" s="10" t="s">
        <v>871</v>
      </c>
      <c r="D298" s="10" t="s">
        <v>1148</v>
      </c>
      <c r="E298" s="118" t="s">
        <v>725</v>
      </c>
      <c r="F298" s="140" t="s">
        <v>873</v>
      </c>
      <c r="G298" s="141"/>
      <c r="H298" s="11" t="s">
        <v>872</v>
      </c>
      <c r="I298" s="14">
        <f t="shared" si="8"/>
        <v>0.13</v>
      </c>
      <c r="J298" s="14">
        <v>0.52</v>
      </c>
      <c r="K298" s="109">
        <f t="shared" si="9"/>
        <v>1.82</v>
      </c>
      <c r="L298" s="115"/>
    </row>
    <row r="299" spans="1:12" ht="12.75" customHeight="1">
      <c r="A299" s="114"/>
      <c r="B299" s="107">
        <f>'Tax Invoice'!D295</f>
        <v>14</v>
      </c>
      <c r="C299" s="10" t="s">
        <v>871</v>
      </c>
      <c r="D299" s="10" t="s">
        <v>1148</v>
      </c>
      <c r="E299" s="118" t="s">
        <v>725</v>
      </c>
      <c r="F299" s="140" t="s">
        <v>874</v>
      </c>
      <c r="G299" s="141"/>
      <c r="H299" s="11" t="s">
        <v>872</v>
      </c>
      <c r="I299" s="14">
        <f t="shared" si="8"/>
        <v>0.13</v>
      </c>
      <c r="J299" s="14">
        <v>0.52</v>
      </c>
      <c r="K299" s="109">
        <f t="shared" si="9"/>
        <v>1.82</v>
      </c>
      <c r="L299" s="115"/>
    </row>
    <row r="300" spans="1:12" ht="12.75" customHeight="1">
      <c r="A300" s="114"/>
      <c r="B300" s="107">
        <f>'Tax Invoice'!D296</f>
        <v>8</v>
      </c>
      <c r="C300" s="10" t="s">
        <v>871</v>
      </c>
      <c r="D300" s="10" t="s">
        <v>1149</v>
      </c>
      <c r="E300" s="118" t="s">
        <v>716</v>
      </c>
      <c r="F300" s="140" t="s">
        <v>673</v>
      </c>
      <c r="G300" s="141"/>
      <c r="H300" s="11" t="s">
        <v>872</v>
      </c>
      <c r="I300" s="14">
        <f t="shared" si="8"/>
        <v>0.14000000000000001</v>
      </c>
      <c r="J300" s="14">
        <v>0.56000000000000005</v>
      </c>
      <c r="K300" s="109">
        <f t="shared" si="9"/>
        <v>1.1200000000000001</v>
      </c>
      <c r="L300" s="115"/>
    </row>
    <row r="301" spans="1:12" ht="12.75" customHeight="1">
      <c r="A301" s="114"/>
      <c r="B301" s="107">
        <f>'Tax Invoice'!D297</f>
        <v>8</v>
      </c>
      <c r="C301" s="10" t="s">
        <v>871</v>
      </c>
      <c r="D301" s="10" t="s">
        <v>1150</v>
      </c>
      <c r="E301" s="118" t="s">
        <v>735</v>
      </c>
      <c r="F301" s="140" t="s">
        <v>673</v>
      </c>
      <c r="G301" s="141"/>
      <c r="H301" s="11" t="s">
        <v>872</v>
      </c>
      <c r="I301" s="14">
        <f t="shared" si="8"/>
        <v>0.16</v>
      </c>
      <c r="J301" s="14">
        <v>0.62</v>
      </c>
      <c r="K301" s="109">
        <f t="shared" si="9"/>
        <v>1.28</v>
      </c>
      <c r="L301" s="115"/>
    </row>
    <row r="302" spans="1:12" ht="12.75" customHeight="1">
      <c r="A302" s="114"/>
      <c r="B302" s="107">
        <f>'Tax Invoice'!D298</f>
        <v>8</v>
      </c>
      <c r="C302" s="10" t="s">
        <v>871</v>
      </c>
      <c r="D302" s="10" t="s">
        <v>1151</v>
      </c>
      <c r="E302" s="118" t="s">
        <v>726</v>
      </c>
      <c r="F302" s="140" t="s">
        <v>673</v>
      </c>
      <c r="G302" s="141"/>
      <c r="H302" s="11" t="s">
        <v>872</v>
      </c>
      <c r="I302" s="14">
        <f t="shared" si="8"/>
        <v>0.17</v>
      </c>
      <c r="J302" s="14">
        <v>0.66</v>
      </c>
      <c r="K302" s="109">
        <f t="shared" si="9"/>
        <v>1.36</v>
      </c>
      <c r="L302" s="115"/>
    </row>
    <row r="303" spans="1:12" ht="12.75" customHeight="1">
      <c r="A303" s="114"/>
      <c r="B303" s="107">
        <f>'Tax Invoice'!D299</f>
        <v>40</v>
      </c>
      <c r="C303" s="10" t="s">
        <v>871</v>
      </c>
      <c r="D303" s="10" t="s">
        <v>1152</v>
      </c>
      <c r="E303" s="118" t="s">
        <v>727</v>
      </c>
      <c r="F303" s="140" t="s">
        <v>273</v>
      </c>
      <c r="G303" s="141"/>
      <c r="H303" s="11" t="s">
        <v>872</v>
      </c>
      <c r="I303" s="14">
        <f t="shared" si="8"/>
        <v>0.18000000000000002</v>
      </c>
      <c r="J303" s="14">
        <v>0.69</v>
      </c>
      <c r="K303" s="109">
        <f t="shared" si="9"/>
        <v>7.2000000000000011</v>
      </c>
      <c r="L303" s="115"/>
    </row>
    <row r="304" spans="1:12" ht="12.75" customHeight="1">
      <c r="A304" s="114"/>
      <c r="B304" s="107">
        <f>'Tax Invoice'!D300</f>
        <v>10</v>
      </c>
      <c r="C304" s="10" t="s">
        <v>871</v>
      </c>
      <c r="D304" s="10" t="s">
        <v>1152</v>
      </c>
      <c r="E304" s="118" t="s">
        <v>727</v>
      </c>
      <c r="F304" s="140" t="s">
        <v>673</v>
      </c>
      <c r="G304" s="141"/>
      <c r="H304" s="11" t="s">
        <v>872</v>
      </c>
      <c r="I304" s="14">
        <f t="shared" si="8"/>
        <v>0.18000000000000002</v>
      </c>
      <c r="J304" s="14">
        <v>0.69</v>
      </c>
      <c r="K304" s="109">
        <f t="shared" si="9"/>
        <v>1.8000000000000003</v>
      </c>
      <c r="L304" s="115"/>
    </row>
    <row r="305" spans="1:12" ht="12.75" customHeight="1">
      <c r="A305" s="114"/>
      <c r="B305" s="107">
        <f>'Tax Invoice'!D301</f>
        <v>30</v>
      </c>
      <c r="C305" s="10" t="s">
        <v>871</v>
      </c>
      <c r="D305" s="10" t="s">
        <v>1153</v>
      </c>
      <c r="E305" s="118" t="s">
        <v>834</v>
      </c>
      <c r="F305" s="140" t="s">
        <v>273</v>
      </c>
      <c r="G305" s="141"/>
      <c r="H305" s="11" t="s">
        <v>872</v>
      </c>
      <c r="I305" s="14">
        <f t="shared" si="8"/>
        <v>0.18000000000000002</v>
      </c>
      <c r="J305" s="14">
        <v>0.7</v>
      </c>
      <c r="K305" s="109">
        <f t="shared" si="9"/>
        <v>5.4</v>
      </c>
      <c r="L305" s="115"/>
    </row>
    <row r="306" spans="1:12" ht="12.75" customHeight="1">
      <c r="A306" s="114"/>
      <c r="B306" s="107">
        <f>'Tax Invoice'!D302</f>
        <v>20</v>
      </c>
      <c r="C306" s="10" t="s">
        <v>871</v>
      </c>
      <c r="D306" s="10" t="s">
        <v>1154</v>
      </c>
      <c r="E306" s="118" t="s">
        <v>728</v>
      </c>
      <c r="F306" s="140" t="s">
        <v>273</v>
      </c>
      <c r="G306" s="141"/>
      <c r="H306" s="11" t="s">
        <v>872</v>
      </c>
      <c r="I306" s="14">
        <f t="shared" si="8"/>
        <v>0.18</v>
      </c>
      <c r="J306" s="14">
        <v>0.72</v>
      </c>
      <c r="K306" s="109">
        <f t="shared" si="9"/>
        <v>3.5999999999999996</v>
      </c>
      <c r="L306" s="115"/>
    </row>
    <row r="307" spans="1:12" ht="12.75" customHeight="1">
      <c r="A307" s="114"/>
      <c r="B307" s="107">
        <f>'Tax Invoice'!D303</f>
        <v>8</v>
      </c>
      <c r="C307" s="10" t="s">
        <v>871</v>
      </c>
      <c r="D307" s="10" t="s">
        <v>1155</v>
      </c>
      <c r="E307" s="118" t="s">
        <v>729</v>
      </c>
      <c r="F307" s="140" t="s">
        <v>673</v>
      </c>
      <c r="G307" s="141"/>
      <c r="H307" s="11" t="s">
        <v>872</v>
      </c>
      <c r="I307" s="14">
        <f t="shared" si="8"/>
        <v>0.19</v>
      </c>
      <c r="J307" s="14">
        <v>0.76</v>
      </c>
      <c r="K307" s="109">
        <f t="shared" si="9"/>
        <v>1.52</v>
      </c>
      <c r="L307" s="115"/>
    </row>
    <row r="308" spans="1:12" ht="12.75" customHeight="1">
      <c r="A308" s="114"/>
      <c r="B308" s="107">
        <f>'Tax Invoice'!D304</f>
        <v>8</v>
      </c>
      <c r="C308" s="10" t="s">
        <v>871</v>
      </c>
      <c r="D308" s="10" t="s">
        <v>1156</v>
      </c>
      <c r="E308" s="118" t="s">
        <v>718</v>
      </c>
      <c r="F308" s="140" t="s">
        <v>673</v>
      </c>
      <c r="G308" s="141"/>
      <c r="H308" s="11" t="s">
        <v>872</v>
      </c>
      <c r="I308" s="14">
        <f t="shared" si="8"/>
        <v>0.23</v>
      </c>
      <c r="J308" s="14">
        <v>0.89</v>
      </c>
      <c r="K308" s="109">
        <f t="shared" si="9"/>
        <v>1.84</v>
      </c>
      <c r="L308" s="115"/>
    </row>
    <row r="309" spans="1:12" ht="12.75" customHeight="1">
      <c r="A309" s="114"/>
      <c r="B309" s="107">
        <f>'Tax Invoice'!D305</f>
        <v>10</v>
      </c>
      <c r="C309" s="10" t="s">
        <v>875</v>
      </c>
      <c r="D309" s="10" t="s">
        <v>1157</v>
      </c>
      <c r="E309" s="118" t="s">
        <v>723</v>
      </c>
      <c r="F309" s="140"/>
      <c r="G309" s="141"/>
      <c r="H309" s="11" t="s">
        <v>876</v>
      </c>
      <c r="I309" s="14">
        <f t="shared" si="8"/>
        <v>0.14000000000000001</v>
      </c>
      <c r="J309" s="14">
        <v>0.55000000000000004</v>
      </c>
      <c r="K309" s="109">
        <f t="shared" si="9"/>
        <v>1.4000000000000001</v>
      </c>
      <c r="L309" s="115"/>
    </row>
    <row r="310" spans="1:12" ht="12.75" customHeight="1">
      <c r="A310" s="114"/>
      <c r="B310" s="107">
        <f>'Tax Invoice'!D306</f>
        <v>12</v>
      </c>
      <c r="C310" s="10" t="s">
        <v>875</v>
      </c>
      <c r="D310" s="10" t="s">
        <v>1158</v>
      </c>
      <c r="E310" s="118" t="s">
        <v>724</v>
      </c>
      <c r="F310" s="140"/>
      <c r="G310" s="141"/>
      <c r="H310" s="11" t="s">
        <v>876</v>
      </c>
      <c r="I310" s="14">
        <f t="shared" si="8"/>
        <v>0.14000000000000001</v>
      </c>
      <c r="J310" s="14">
        <v>0.55000000000000004</v>
      </c>
      <c r="K310" s="109">
        <f t="shared" si="9"/>
        <v>1.6800000000000002</v>
      </c>
      <c r="L310" s="115"/>
    </row>
    <row r="311" spans="1:12" ht="12.75" customHeight="1">
      <c r="A311" s="114"/>
      <c r="B311" s="107">
        <f>'Tax Invoice'!D307</f>
        <v>20</v>
      </c>
      <c r="C311" s="10" t="s">
        <v>875</v>
      </c>
      <c r="D311" s="10" t="s">
        <v>1159</v>
      </c>
      <c r="E311" s="118" t="s">
        <v>725</v>
      </c>
      <c r="F311" s="140"/>
      <c r="G311" s="141"/>
      <c r="H311" s="11" t="s">
        <v>876</v>
      </c>
      <c r="I311" s="14">
        <f t="shared" si="8"/>
        <v>0.14000000000000001</v>
      </c>
      <c r="J311" s="14">
        <v>0.55000000000000004</v>
      </c>
      <c r="K311" s="109">
        <f t="shared" si="9"/>
        <v>2.8000000000000003</v>
      </c>
      <c r="L311" s="115"/>
    </row>
    <row r="312" spans="1:12" ht="24" customHeight="1">
      <c r="A312" s="114"/>
      <c r="B312" s="107">
        <f>'Tax Invoice'!D308</f>
        <v>8</v>
      </c>
      <c r="C312" s="10" t="s">
        <v>877</v>
      </c>
      <c r="D312" s="10" t="s">
        <v>1160</v>
      </c>
      <c r="E312" s="118" t="s">
        <v>727</v>
      </c>
      <c r="F312" s="140" t="s">
        <v>272</v>
      </c>
      <c r="G312" s="141"/>
      <c r="H312" s="11" t="s">
        <v>878</v>
      </c>
      <c r="I312" s="14">
        <f t="shared" si="8"/>
        <v>1.01</v>
      </c>
      <c r="J312" s="14">
        <v>4.04</v>
      </c>
      <c r="K312" s="109">
        <f t="shared" si="9"/>
        <v>8.08</v>
      </c>
      <c r="L312" s="115"/>
    </row>
    <row r="313" spans="1:12" ht="24" customHeight="1">
      <c r="A313" s="114"/>
      <c r="B313" s="107">
        <f>'Tax Invoice'!D309</f>
        <v>8</v>
      </c>
      <c r="C313" s="10" t="s">
        <v>877</v>
      </c>
      <c r="D313" s="10" t="s">
        <v>1161</v>
      </c>
      <c r="E313" s="118" t="s">
        <v>728</v>
      </c>
      <c r="F313" s="140" t="s">
        <v>272</v>
      </c>
      <c r="G313" s="141"/>
      <c r="H313" s="11" t="s">
        <v>878</v>
      </c>
      <c r="I313" s="14">
        <f t="shared" si="8"/>
        <v>1.1100000000000001</v>
      </c>
      <c r="J313" s="14">
        <v>4.4400000000000004</v>
      </c>
      <c r="K313" s="109">
        <f t="shared" si="9"/>
        <v>8.8800000000000008</v>
      </c>
      <c r="L313" s="115"/>
    </row>
    <row r="314" spans="1:12" ht="12.75" customHeight="1">
      <c r="A314" s="114"/>
      <c r="B314" s="107">
        <f>'Tax Invoice'!D310</f>
        <v>10</v>
      </c>
      <c r="C314" s="10" t="s">
        <v>879</v>
      </c>
      <c r="D314" s="10" t="s">
        <v>1162</v>
      </c>
      <c r="E314" s="118" t="s">
        <v>724</v>
      </c>
      <c r="F314" s="140" t="s">
        <v>273</v>
      </c>
      <c r="G314" s="141"/>
      <c r="H314" s="11" t="s">
        <v>880</v>
      </c>
      <c r="I314" s="14">
        <f t="shared" si="8"/>
        <v>0.14000000000000001</v>
      </c>
      <c r="J314" s="14">
        <v>0.54</v>
      </c>
      <c r="K314" s="109">
        <f t="shared" si="9"/>
        <v>1.4000000000000001</v>
      </c>
      <c r="L314" s="115"/>
    </row>
    <row r="315" spans="1:12" ht="12.75" customHeight="1">
      <c r="A315" s="114"/>
      <c r="B315" s="107">
        <f>'Tax Invoice'!D311</f>
        <v>10</v>
      </c>
      <c r="C315" s="10" t="s">
        <v>879</v>
      </c>
      <c r="D315" s="10" t="s">
        <v>1163</v>
      </c>
      <c r="E315" s="118" t="s">
        <v>725</v>
      </c>
      <c r="F315" s="140" t="s">
        <v>273</v>
      </c>
      <c r="G315" s="141"/>
      <c r="H315" s="11" t="s">
        <v>880</v>
      </c>
      <c r="I315" s="14">
        <f t="shared" si="8"/>
        <v>0.15000000000000002</v>
      </c>
      <c r="J315" s="14">
        <v>0.59</v>
      </c>
      <c r="K315" s="109">
        <f t="shared" si="9"/>
        <v>1.5000000000000002</v>
      </c>
      <c r="L315" s="115"/>
    </row>
    <row r="316" spans="1:12" ht="12.75" customHeight="1">
      <c r="A316" s="114"/>
      <c r="B316" s="107">
        <f>'Tax Invoice'!D312</f>
        <v>10</v>
      </c>
      <c r="C316" s="10" t="s">
        <v>879</v>
      </c>
      <c r="D316" s="10" t="s">
        <v>1164</v>
      </c>
      <c r="E316" s="118" t="s">
        <v>716</v>
      </c>
      <c r="F316" s="140" t="s">
        <v>273</v>
      </c>
      <c r="G316" s="141"/>
      <c r="H316" s="11" t="s">
        <v>880</v>
      </c>
      <c r="I316" s="14">
        <f t="shared" si="8"/>
        <v>0.16</v>
      </c>
      <c r="J316" s="14">
        <v>0.64</v>
      </c>
      <c r="K316" s="109">
        <f t="shared" si="9"/>
        <v>1.6</v>
      </c>
      <c r="L316" s="115"/>
    </row>
    <row r="317" spans="1:12" ht="12.75" customHeight="1">
      <c r="A317" s="114"/>
      <c r="B317" s="107">
        <f>'Tax Invoice'!D313</f>
        <v>10</v>
      </c>
      <c r="C317" s="10" t="s">
        <v>879</v>
      </c>
      <c r="D317" s="10" t="s">
        <v>1165</v>
      </c>
      <c r="E317" s="118" t="s">
        <v>735</v>
      </c>
      <c r="F317" s="140" t="s">
        <v>273</v>
      </c>
      <c r="G317" s="141"/>
      <c r="H317" s="11" t="s">
        <v>880</v>
      </c>
      <c r="I317" s="14">
        <f t="shared" si="8"/>
        <v>0.18000000000000002</v>
      </c>
      <c r="J317" s="14">
        <v>0.69</v>
      </c>
      <c r="K317" s="109">
        <f t="shared" si="9"/>
        <v>1.8000000000000003</v>
      </c>
      <c r="L317" s="115"/>
    </row>
    <row r="318" spans="1:12" ht="12.75" customHeight="1">
      <c r="A318" s="114"/>
      <c r="B318" s="107">
        <f>'Tax Invoice'!D314</f>
        <v>10</v>
      </c>
      <c r="C318" s="10" t="s">
        <v>879</v>
      </c>
      <c r="D318" s="10" t="s">
        <v>1166</v>
      </c>
      <c r="E318" s="118" t="s">
        <v>726</v>
      </c>
      <c r="F318" s="140" t="s">
        <v>273</v>
      </c>
      <c r="G318" s="141"/>
      <c r="H318" s="11" t="s">
        <v>880</v>
      </c>
      <c r="I318" s="14">
        <f t="shared" si="8"/>
        <v>0.19</v>
      </c>
      <c r="J318" s="14">
        <v>0.75</v>
      </c>
      <c r="K318" s="109">
        <f t="shared" si="9"/>
        <v>1.9</v>
      </c>
      <c r="L318" s="115"/>
    </row>
    <row r="319" spans="1:12" ht="12.75" customHeight="1">
      <c r="A319" s="114"/>
      <c r="B319" s="107">
        <f>'Tax Invoice'!D315</f>
        <v>6</v>
      </c>
      <c r="C319" s="10" t="s">
        <v>879</v>
      </c>
      <c r="D319" s="10" t="s">
        <v>1167</v>
      </c>
      <c r="E319" s="118" t="s">
        <v>727</v>
      </c>
      <c r="F319" s="140" t="s">
        <v>273</v>
      </c>
      <c r="G319" s="141"/>
      <c r="H319" s="11" t="s">
        <v>880</v>
      </c>
      <c r="I319" s="14">
        <f t="shared" si="8"/>
        <v>0.21000000000000002</v>
      </c>
      <c r="J319" s="14">
        <v>0.82</v>
      </c>
      <c r="K319" s="109">
        <f t="shared" si="9"/>
        <v>1.2600000000000002</v>
      </c>
      <c r="L319" s="115"/>
    </row>
    <row r="320" spans="1:12" ht="12.75" customHeight="1">
      <c r="A320" s="114"/>
      <c r="B320" s="107">
        <f>'Tax Invoice'!D316</f>
        <v>4</v>
      </c>
      <c r="C320" s="10" t="s">
        <v>879</v>
      </c>
      <c r="D320" s="10" t="s">
        <v>1168</v>
      </c>
      <c r="E320" s="118" t="s">
        <v>728</v>
      </c>
      <c r="F320" s="140" t="s">
        <v>273</v>
      </c>
      <c r="G320" s="141"/>
      <c r="H320" s="11" t="s">
        <v>880</v>
      </c>
      <c r="I320" s="14">
        <f t="shared" si="8"/>
        <v>0.22</v>
      </c>
      <c r="J320" s="14">
        <v>0.87</v>
      </c>
      <c r="K320" s="109">
        <f t="shared" si="9"/>
        <v>0.88</v>
      </c>
      <c r="L320" s="115"/>
    </row>
    <row r="321" spans="1:12" ht="12.75" customHeight="1">
      <c r="A321" s="114"/>
      <c r="B321" s="107">
        <f>'Tax Invoice'!D317</f>
        <v>10</v>
      </c>
      <c r="C321" s="10" t="s">
        <v>881</v>
      </c>
      <c r="D321" s="10" t="s">
        <v>1169</v>
      </c>
      <c r="E321" s="118" t="s">
        <v>727</v>
      </c>
      <c r="F321" s="140"/>
      <c r="G321" s="141"/>
      <c r="H321" s="11" t="s">
        <v>882</v>
      </c>
      <c r="I321" s="14">
        <f t="shared" si="8"/>
        <v>0.56000000000000005</v>
      </c>
      <c r="J321" s="14">
        <v>2.2400000000000002</v>
      </c>
      <c r="K321" s="109">
        <f t="shared" si="9"/>
        <v>5.6000000000000005</v>
      </c>
      <c r="L321" s="115"/>
    </row>
    <row r="322" spans="1:12" ht="12.75" customHeight="1">
      <c r="A322" s="114"/>
      <c r="B322" s="107">
        <f>'Tax Invoice'!D318</f>
        <v>18</v>
      </c>
      <c r="C322" s="10" t="s">
        <v>881</v>
      </c>
      <c r="D322" s="10" t="s">
        <v>1170</v>
      </c>
      <c r="E322" s="118" t="s">
        <v>728</v>
      </c>
      <c r="F322" s="140"/>
      <c r="G322" s="141"/>
      <c r="H322" s="11" t="s">
        <v>882</v>
      </c>
      <c r="I322" s="14">
        <f t="shared" si="8"/>
        <v>0.62</v>
      </c>
      <c r="J322" s="14">
        <v>2.46</v>
      </c>
      <c r="K322" s="109">
        <f t="shared" si="9"/>
        <v>11.16</v>
      </c>
      <c r="L322" s="115"/>
    </row>
    <row r="323" spans="1:12">
      <c r="A323" s="114"/>
      <c r="B323" s="107">
        <f>'Tax Invoice'!D319</f>
        <v>8</v>
      </c>
      <c r="C323" s="10" t="s">
        <v>883</v>
      </c>
      <c r="D323" s="10" t="s">
        <v>1171</v>
      </c>
      <c r="E323" s="118" t="s">
        <v>723</v>
      </c>
      <c r="F323" s="140"/>
      <c r="G323" s="141"/>
      <c r="H323" s="11" t="s">
        <v>1221</v>
      </c>
      <c r="I323" s="14">
        <f t="shared" si="8"/>
        <v>0.23</v>
      </c>
      <c r="J323" s="14">
        <v>0.89</v>
      </c>
      <c r="K323" s="109">
        <f t="shared" si="9"/>
        <v>1.84</v>
      </c>
      <c r="L323" s="115"/>
    </row>
    <row r="324" spans="1:12">
      <c r="A324" s="114"/>
      <c r="B324" s="107">
        <f>'Tax Invoice'!D320</f>
        <v>8</v>
      </c>
      <c r="C324" s="10" t="s">
        <v>883</v>
      </c>
      <c r="D324" s="10" t="s">
        <v>1172</v>
      </c>
      <c r="E324" s="118" t="s">
        <v>724</v>
      </c>
      <c r="F324" s="140"/>
      <c r="G324" s="141"/>
      <c r="H324" s="11" t="s">
        <v>1221</v>
      </c>
      <c r="I324" s="14">
        <f t="shared" si="8"/>
        <v>0.25</v>
      </c>
      <c r="J324" s="14">
        <v>0.99</v>
      </c>
      <c r="K324" s="109">
        <f t="shared" si="9"/>
        <v>2</v>
      </c>
      <c r="L324" s="115"/>
    </row>
    <row r="325" spans="1:12">
      <c r="A325" s="114"/>
      <c r="B325" s="107">
        <f>'Tax Invoice'!D321</f>
        <v>5</v>
      </c>
      <c r="C325" s="10" t="s">
        <v>883</v>
      </c>
      <c r="D325" s="10" t="s">
        <v>1173</v>
      </c>
      <c r="E325" s="118" t="s">
        <v>725</v>
      </c>
      <c r="F325" s="140"/>
      <c r="G325" s="141"/>
      <c r="H325" s="11" t="s">
        <v>1221</v>
      </c>
      <c r="I325" s="14">
        <f t="shared" si="8"/>
        <v>0.35000000000000003</v>
      </c>
      <c r="J325" s="14">
        <v>1.39</v>
      </c>
      <c r="K325" s="109">
        <f t="shared" si="9"/>
        <v>1.7500000000000002</v>
      </c>
      <c r="L325" s="115"/>
    </row>
    <row r="326" spans="1:12">
      <c r="A326" s="114"/>
      <c r="B326" s="107">
        <f>'Tax Invoice'!D322</f>
        <v>8</v>
      </c>
      <c r="C326" s="10" t="s">
        <v>883</v>
      </c>
      <c r="D326" s="10" t="s">
        <v>1174</v>
      </c>
      <c r="E326" s="118" t="s">
        <v>716</v>
      </c>
      <c r="F326" s="140"/>
      <c r="G326" s="141"/>
      <c r="H326" s="11" t="s">
        <v>1221</v>
      </c>
      <c r="I326" s="14">
        <f t="shared" si="8"/>
        <v>0.4</v>
      </c>
      <c r="J326" s="14">
        <v>1.59</v>
      </c>
      <c r="K326" s="109">
        <f t="shared" si="9"/>
        <v>3.2</v>
      </c>
      <c r="L326" s="115"/>
    </row>
    <row r="327" spans="1:12">
      <c r="A327" s="114"/>
      <c r="B327" s="107">
        <f>'Tax Invoice'!D323</f>
        <v>8</v>
      </c>
      <c r="C327" s="10" t="s">
        <v>883</v>
      </c>
      <c r="D327" s="10" t="s">
        <v>1175</v>
      </c>
      <c r="E327" s="118" t="s">
        <v>735</v>
      </c>
      <c r="F327" s="140"/>
      <c r="G327" s="141"/>
      <c r="H327" s="11" t="s">
        <v>1221</v>
      </c>
      <c r="I327" s="14">
        <f t="shared" si="8"/>
        <v>0.45</v>
      </c>
      <c r="J327" s="14">
        <v>1.79</v>
      </c>
      <c r="K327" s="109">
        <f t="shared" si="9"/>
        <v>3.6</v>
      </c>
      <c r="L327" s="115"/>
    </row>
    <row r="328" spans="1:12">
      <c r="A328" s="114"/>
      <c r="B328" s="107">
        <f>'Tax Invoice'!D324</f>
        <v>8</v>
      </c>
      <c r="C328" s="10" t="s">
        <v>883</v>
      </c>
      <c r="D328" s="10" t="s">
        <v>1176</v>
      </c>
      <c r="E328" s="118" t="s">
        <v>726</v>
      </c>
      <c r="F328" s="140"/>
      <c r="G328" s="141"/>
      <c r="H328" s="11" t="s">
        <v>1221</v>
      </c>
      <c r="I328" s="14">
        <f t="shared" si="8"/>
        <v>0.53</v>
      </c>
      <c r="J328" s="14">
        <v>2.09</v>
      </c>
      <c r="K328" s="109">
        <f t="shared" si="9"/>
        <v>4.24</v>
      </c>
      <c r="L328" s="115"/>
    </row>
    <row r="329" spans="1:12" ht="12.75" customHeight="1">
      <c r="A329" s="114"/>
      <c r="B329" s="107">
        <f>'Tax Invoice'!D325</f>
        <v>6</v>
      </c>
      <c r="C329" s="10" t="s">
        <v>885</v>
      </c>
      <c r="D329" s="10" t="s">
        <v>1177</v>
      </c>
      <c r="E329" s="118" t="s">
        <v>722</v>
      </c>
      <c r="F329" s="140"/>
      <c r="G329" s="141"/>
      <c r="H329" s="11" t="s">
        <v>1215</v>
      </c>
      <c r="I329" s="14">
        <f t="shared" si="8"/>
        <v>0.45</v>
      </c>
      <c r="J329" s="14">
        <v>1.79</v>
      </c>
      <c r="K329" s="109">
        <f t="shared" si="9"/>
        <v>2.7</v>
      </c>
      <c r="L329" s="115"/>
    </row>
    <row r="330" spans="1:12" ht="12.75" customHeight="1">
      <c r="A330" s="114"/>
      <c r="B330" s="107">
        <f>'Tax Invoice'!D326</f>
        <v>10</v>
      </c>
      <c r="C330" s="10" t="s">
        <v>887</v>
      </c>
      <c r="D330" s="10" t="s">
        <v>887</v>
      </c>
      <c r="E330" s="118" t="s">
        <v>27</v>
      </c>
      <c r="F330" s="140"/>
      <c r="G330" s="141"/>
      <c r="H330" s="11" t="s">
        <v>1202</v>
      </c>
      <c r="I330" s="14">
        <f t="shared" si="8"/>
        <v>0.47000000000000003</v>
      </c>
      <c r="J330" s="14">
        <v>1.85</v>
      </c>
      <c r="K330" s="109">
        <f t="shared" si="9"/>
        <v>4.7</v>
      </c>
      <c r="L330" s="115"/>
    </row>
    <row r="331" spans="1:12" ht="12.75" customHeight="1">
      <c r="A331" s="114"/>
      <c r="B331" s="107">
        <f>'Tax Invoice'!D327</f>
        <v>10</v>
      </c>
      <c r="C331" s="10" t="s">
        <v>889</v>
      </c>
      <c r="D331" s="10" t="s">
        <v>889</v>
      </c>
      <c r="E331" s="118" t="s">
        <v>28</v>
      </c>
      <c r="F331" s="140"/>
      <c r="G331" s="141"/>
      <c r="H331" s="11" t="s">
        <v>1203</v>
      </c>
      <c r="I331" s="14">
        <f t="shared" si="8"/>
        <v>1.1200000000000001</v>
      </c>
      <c r="J331" s="14">
        <v>4.45</v>
      </c>
      <c r="K331" s="109">
        <f t="shared" si="9"/>
        <v>11.200000000000001</v>
      </c>
      <c r="L331" s="115"/>
    </row>
    <row r="332" spans="1:12" ht="12.75" customHeight="1">
      <c r="A332" s="114"/>
      <c r="B332" s="107">
        <f>'Tax Invoice'!D328</f>
        <v>10</v>
      </c>
      <c r="C332" s="10" t="s">
        <v>889</v>
      </c>
      <c r="D332" s="10" t="s">
        <v>889</v>
      </c>
      <c r="E332" s="118" t="s">
        <v>29</v>
      </c>
      <c r="F332" s="140"/>
      <c r="G332" s="141"/>
      <c r="H332" s="11" t="s">
        <v>1203</v>
      </c>
      <c r="I332" s="14">
        <f t="shared" si="8"/>
        <v>1.1200000000000001</v>
      </c>
      <c r="J332" s="14">
        <v>4.45</v>
      </c>
      <c r="K332" s="109">
        <f t="shared" si="9"/>
        <v>11.200000000000001</v>
      </c>
      <c r="L332" s="115"/>
    </row>
    <row r="333" spans="1:12" ht="12.75" customHeight="1">
      <c r="A333" s="114"/>
      <c r="B333" s="107">
        <f>'Tax Invoice'!D329</f>
        <v>10</v>
      </c>
      <c r="C333" s="10" t="s">
        <v>891</v>
      </c>
      <c r="D333" s="10" t="s">
        <v>891</v>
      </c>
      <c r="E333" s="118" t="s">
        <v>28</v>
      </c>
      <c r="F333" s="140"/>
      <c r="G333" s="141"/>
      <c r="H333" s="11" t="s">
        <v>1204</v>
      </c>
      <c r="I333" s="14">
        <f t="shared" si="8"/>
        <v>0.74</v>
      </c>
      <c r="J333" s="14">
        <v>2.95</v>
      </c>
      <c r="K333" s="109">
        <f t="shared" si="9"/>
        <v>7.4</v>
      </c>
      <c r="L333" s="115"/>
    </row>
    <row r="334" spans="1:12" ht="12.75" customHeight="1">
      <c r="A334" s="114"/>
      <c r="B334" s="107">
        <f>'Tax Invoice'!D330</f>
        <v>10</v>
      </c>
      <c r="C334" s="10" t="s">
        <v>891</v>
      </c>
      <c r="D334" s="10" t="s">
        <v>891</v>
      </c>
      <c r="E334" s="118" t="s">
        <v>29</v>
      </c>
      <c r="F334" s="140"/>
      <c r="G334" s="141"/>
      <c r="H334" s="11" t="s">
        <v>1204</v>
      </c>
      <c r="I334" s="14">
        <f t="shared" si="8"/>
        <v>0.74</v>
      </c>
      <c r="J334" s="14">
        <v>2.95</v>
      </c>
      <c r="K334" s="109">
        <f t="shared" si="9"/>
        <v>7.4</v>
      </c>
      <c r="L334" s="115"/>
    </row>
    <row r="335" spans="1:12" ht="12.75" customHeight="1">
      <c r="A335" s="114"/>
      <c r="B335" s="107">
        <f>'Tax Invoice'!D331</f>
        <v>14</v>
      </c>
      <c r="C335" s="10" t="s">
        <v>893</v>
      </c>
      <c r="D335" s="10" t="s">
        <v>1178</v>
      </c>
      <c r="E335" s="118" t="s">
        <v>724</v>
      </c>
      <c r="F335" s="140"/>
      <c r="G335" s="141"/>
      <c r="H335" s="11" t="s">
        <v>1205</v>
      </c>
      <c r="I335" s="14">
        <f t="shared" si="8"/>
        <v>0.95</v>
      </c>
      <c r="J335" s="14">
        <v>3.79</v>
      </c>
      <c r="K335" s="109">
        <f t="shared" si="9"/>
        <v>13.299999999999999</v>
      </c>
      <c r="L335" s="115"/>
    </row>
    <row r="336" spans="1:12" ht="12.75" customHeight="1">
      <c r="A336" s="114"/>
      <c r="B336" s="107">
        <f>'Tax Invoice'!D332</f>
        <v>14</v>
      </c>
      <c r="C336" s="10" t="s">
        <v>893</v>
      </c>
      <c r="D336" s="10" t="s">
        <v>1179</v>
      </c>
      <c r="E336" s="118" t="s">
        <v>725</v>
      </c>
      <c r="F336" s="140"/>
      <c r="G336" s="141"/>
      <c r="H336" s="11" t="s">
        <v>1205</v>
      </c>
      <c r="I336" s="14">
        <f t="shared" si="8"/>
        <v>1.05</v>
      </c>
      <c r="J336" s="14">
        <v>4.1900000000000004</v>
      </c>
      <c r="K336" s="109">
        <f t="shared" si="9"/>
        <v>14.700000000000001</v>
      </c>
      <c r="L336" s="115"/>
    </row>
    <row r="337" spans="1:12" ht="12.75" customHeight="1">
      <c r="A337" s="114"/>
      <c r="B337" s="107">
        <f>'Tax Invoice'!D333</f>
        <v>10</v>
      </c>
      <c r="C337" s="10" t="s">
        <v>893</v>
      </c>
      <c r="D337" s="10" t="s">
        <v>1180</v>
      </c>
      <c r="E337" s="118" t="s">
        <v>735</v>
      </c>
      <c r="F337" s="140"/>
      <c r="G337" s="141"/>
      <c r="H337" s="11" t="s">
        <v>1205</v>
      </c>
      <c r="I337" s="14">
        <f t="shared" si="8"/>
        <v>1.3</v>
      </c>
      <c r="J337" s="14">
        <v>5.19</v>
      </c>
      <c r="K337" s="109">
        <f t="shared" si="9"/>
        <v>13</v>
      </c>
      <c r="L337" s="115"/>
    </row>
    <row r="338" spans="1:12" ht="12.75" customHeight="1">
      <c r="A338" s="114"/>
      <c r="B338" s="107">
        <f>'Tax Invoice'!D334</f>
        <v>8</v>
      </c>
      <c r="C338" s="10" t="s">
        <v>895</v>
      </c>
      <c r="D338" s="10" t="s">
        <v>1181</v>
      </c>
      <c r="E338" s="118" t="s">
        <v>768</v>
      </c>
      <c r="F338" s="140" t="s">
        <v>273</v>
      </c>
      <c r="G338" s="141"/>
      <c r="H338" s="11" t="s">
        <v>1206</v>
      </c>
      <c r="I338" s="14">
        <f t="shared" si="8"/>
        <v>0.73</v>
      </c>
      <c r="J338" s="14">
        <v>2.89</v>
      </c>
      <c r="K338" s="109">
        <f t="shared" si="9"/>
        <v>5.84</v>
      </c>
      <c r="L338" s="115"/>
    </row>
    <row r="339" spans="1:12" ht="12.75" customHeight="1">
      <c r="A339" s="114"/>
      <c r="B339" s="107">
        <f>'Tax Invoice'!D335</f>
        <v>8</v>
      </c>
      <c r="C339" s="10" t="s">
        <v>895</v>
      </c>
      <c r="D339" s="10" t="s">
        <v>1181</v>
      </c>
      <c r="E339" s="118" t="s">
        <v>768</v>
      </c>
      <c r="F339" s="140" t="s">
        <v>272</v>
      </c>
      <c r="G339" s="141"/>
      <c r="H339" s="11" t="s">
        <v>1206</v>
      </c>
      <c r="I339" s="14">
        <f t="shared" si="8"/>
        <v>0.73</v>
      </c>
      <c r="J339" s="14">
        <v>2.89</v>
      </c>
      <c r="K339" s="109">
        <f t="shared" si="9"/>
        <v>5.84</v>
      </c>
      <c r="L339" s="115"/>
    </row>
    <row r="340" spans="1:12" ht="12.75" customHeight="1">
      <c r="A340" s="114"/>
      <c r="B340" s="107">
        <f>'Tax Invoice'!D336</f>
        <v>8</v>
      </c>
      <c r="C340" s="10" t="s">
        <v>895</v>
      </c>
      <c r="D340" s="10" t="s">
        <v>1182</v>
      </c>
      <c r="E340" s="118" t="s">
        <v>720</v>
      </c>
      <c r="F340" s="140" t="s">
        <v>273</v>
      </c>
      <c r="G340" s="141"/>
      <c r="H340" s="11" t="s">
        <v>1206</v>
      </c>
      <c r="I340" s="14">
        <f t="shared" si="8"/>
        <v>0.8</v>
      </c>
      <c r="J340" s="14">
        <v>3.19</v>
      </c>
      <c r="K340" s="109">
        <f t="shared" si="9"/>
        <v>6.4</v>
      </c>
      <c r="L340" s="115"/>
    </row>
    <row r="341" spans="1:12" ht="12.75" customHeight="1">
      <c r="A341" s="114"/>
      <c r="B341" s="107">
        <f>'Tax Invoice'!D337</f>
        <v>8</v>
      </c>
      <c r="C341" s="10" t="s">
        <v>895</v>
      </c>
      <c r="D341" s="10" t="s">
        <v>1182</v>
      </c>
      <c r="E341" s="118" t="s">
        <v>720</v>
      </c>
      <c r="F341" s="140" t="s">
        <v>272</v>
      </c>
      <c r="G341" s="141"/>
      <c r="H341" s="11" t="s">
        <v>1206</v>
      </c>
      <c r="I341" s="14">
        <f t="shared" si="8"/>
        <v>0.8</v>
      </c>
      <c r="J341" s="14">
        <v>3.19</v>
      </c>
      <c r="K341" s="109">
        <f t="shared" si="9"/>
        <v>6.4</v>
      </c>
      <c r="L341" s="115"/>
    </row>
    <row r="342" spans="1:12" ht="12.75" customHeight="1">
      <c r="A342" s="114"/>
      <c r="B342" s="107">
        <f>'Tax Invoice'!D338</f>
        <v>8</v>
      </c>
      <c r="C342" s="10" t="s">
        <v>895</v>
      </c>
      <c r="D342" s="10" t="s">
        <v>1183</v>
      </c>
      <c r="E342" s="118" t="s">
        <v>722</v>
      </c>
      <c r="F342" s="140" t="s">
        <v>273</v>
      </c>
      <c r="G342" s="141"/>
      <c r="H342" s="11" t="s">
        <v>1206</v>
      </c>
      <c r="I342" s="14">
        <f t="shared" ref="I342:I354" si="10">ROUNDUP(J342*$N$1,2)</f>
        <v>0.88</v>
      </c>
      <c r="J342" s="14">
        <v>3.49</v>
      </c>
      <c r="K342" s="109">
        <f t="shared" ref="K342:K354" si="11">I342*B342</f>
        <v>7.04</v>
      </c>
      <c r="L342" s="115"/>
    </row>
    <row r="343" spans="1:12" ht="12.75" customHeight="1">
      <c r="A343" s="114"/>
      <c r="B343" s="107">
        <f>'Tax Invoice'!D339</f>
        <v>8</v>
      </c>
      <c r="C343" s="10" t="s">
        <v>895</v>
      </c>
      <c r="D343" s="10" t="s">
        <v>1183</v>
      </c>
      <c r="E343" s="118" t="s">
        <v>722</v>
      </c>
      <c r="F343" s="140" t="s">
        <v>272</v>
      </c>
      <c r="G343" s="141"/>
      <c r="H343" s="11" t="s">
        <v>1206</v>
      </c>
      <c r="I343" s="14">
        <f t="shared" si="10"/>
        <v>0.88</v>
      </c>
      <c r="J343" s="14">
        <v>3.49</v>
      </c>
      <c r="K343" s="109">
        <f t="shared" si="11"/>
        <v>7.04</v>
      </c>
      <c r="L343" s="115"/>
    </row>
    <row r="344" spans="1:12" ht="12.75" customHeight="1">
      <c r="A344" s="114"/>
      <c r="B344" s="107">
        <f>'Tax Invoice'!D340</f>
        <v>8</v>
      </c>
      <c r="C344" s="10" t="s">
        <v>895</v>
      </c>
      <c r="D344" s="10" t="s">
        <v>1184</v>
      </c>
      <c r="E344" s="118" t="s">
        <v>723</v>
      </c>
      <c r="F344" s="140" t="s">
        <v>273</v>
      </c>
      <c r="G344" s="141"/>
      <c r="H344" s="11" t="s">
        <v>1206</v>
      </c>
      <c r="I344" s="14">
        <f t="shared" si="10"/>
        <v>0.98</v>
      </c>
      <c r="J344" s="14">
        <v>3.89</v>
      </c>
      <c r="K344" s="109">
        <f t="shared" si="11"/>
        <v>7.84</v>
      </c>
      <c r="L344" s="115"/>
    </row>
    <row r="345" spans="1:12" ht="12.75" customHeight="1">
      <c r="A345" s="114"/>
      <c r="B345" s="107">
        <f>'Tax Invoice'!D341</f>
        <v>6</v>
      </c>
      <c r="C345" s="10" t="s">
        <v>895</v>
      </c>
      <c r="D345" s="10" t="s">
        <v>1184</v>
      </c>
      <c r="E345" s="118" t="s">
        <v>723</v>
      </c>
      <c r="F345" s="140" t="s">
        <v>272</v>
      </c>
      <c r="G345" s="141"/>
      <c r="H345" s="11" t="s">
        <v>1206</v>
      </c>
      <c r="I345" s="14">
        <f t="shared" si="10"/>
        <v>0.98</v>
      </c>
      <c r="J345" s="14">
        <v>3.89</v>
      </c>
      <c r="K345" s="109">
        <f t="shared" si="11"/>
        <v>5.88</v>
      </c>
      <c r="L345" s="115"/>
    </row>
    <row r="346" spans="1:12" ht="12.75" customHeight="1">
      <c r="A346" s="114"/>
      <c r="B346" s="107">
        <f>'Tax Invoice'!D342</f>
        <v>8</v>
      </c>
      <c r="C346" s="10" t="s">
        <v>895</v>
      </c>
      <c r="D346" s="10" t="s">
        <v>1185</v>
      </c>
      <c r="E346" s="118" t="s">
        <v>724</v>
      </c>
      <c r="F346" s="140" t="s">
        <v>273</v>
      </c>
      <c r="G346" s="141"/>
      <c r="H346" s="11" t="s">
        <v>1206</v>
      </c>
      <c r="I346" s="14">
        <f t="shared" si="10"/>
        <v>1.08</v>
      </c>
      <c r="J346" s="14">
        <v>4.29</v>
      </c>
      <c r="K346" s="109">
        <f t="shared" si="11"/>
        <v>8.64</v>
      </c>
      <c r="L346" s="115"/>
    </row>
    <row r="347" spans="1:12" ht="12.75" customHeight="1">
      <c r="A347" s="114"/>
      <c r="B347" s="107">
        <f>'Tax Invoice'!D343</f>
        <v>8</v>
      </c>
      <c r="C347" s="10" t="s">
        <v>895</v>
      </c>
      <c r="D347" s="10" t="s">
        <v>1186</v>
      </c>
      <c r="E347" s="118" t="s">
        <v>725</v>
      </c>
      <c r="F347" s="140" t="s">
        <v>273</v>
      </c>
      <c r="G347" s="141"/>
      <c r="H347" s="11" t="s">
        <v>1206</v>
      </c>
      <c r="I347" s="14">
        <f t="shared" si="10"/>
        <v>1.19</v>
      </c>
      <c r="J347" s="14">
        <v>4.74</v>
      </c>
      <c r="K347" s="109">
        <f t="shared" si="11"/>
        <v>9.52</v>
      </c>
      <c r="L347" s="115"/>
    </row>
    <row r="348" spans="1:12" ht="12.75" customHeight="1">
      <c r="A348" s="114"/>
      <c r="B348" s="107">
        <f>'Tax Invoice'!D344</f>
        <v>8</v>
      </c>
      <c r="C348" s="10" t="s">
        <v>895</v>
      </c>
      <c r="D348" s="10" t="s">
        <v>1186</v>
      </c>
      <c r="E348" s="118" t="s">
        <v>725</v>
      </c>
      <c r="F348" s="140" t="s">
        <v>272</v>
      </c>
      <c r="G348" s="141"/>
      <c r="H348" s="11" t="s">
        <v>1206</v>
      </c>
      <c r="I348" s="14">
        <f t="shared" si="10"/>
        <v>1.19</v>
      </c>
      <c r="J348" s="14">
        <v>4.74</v>
      </c>
      <c r="K348" s="109">
        <f t="shared" si="11"/>
        <v>9.52</v>
      </c>
      <c r="L348" s="115"/>
    </row>
    <row r="349" spans="1:12" ht="12.75" customHeight="1">
      <c r="A349" s="114"/>
      <c r="B349" s="107">
        <f>'Tax Invoice'!D345</f>
        <v>8</v>
      </c>
      <c r="C349" s="10" t="s">
        <v>895</v>
      </c>
      <c r="D349" s="10" t="s">
        <v>1187</v>
      </c>
      <c r="E349" s="118" t="s">
        <v>716</v>
      </c>
      <c r="F349" s="140" t="s">
        <v>273</v>
      </c>
      <c r="G349" s="141"/>
      <c r="H349" s="11" t="s">
        <v>1206</v>
      </c>
      <c r="I349" s="14">
        <f t="shared" si="10"/>
        <v>1.34</v>
      </c>
      <c r="J349" s="14">
        <v>5.34</v>
      </c>
      <c r="K349" s="109">
        <f t="shared" si="11"/>
        <v>10.72</v>
      </c>
      <c r="L349" s="115"/>
    </row>
    <row r="350" spans="1:12" ht="12.75" customHeight="1">
      <c r="A350" s="114"/>
      <c r="B350" s="107">
        <f>'Tax Invoice'!D346</f>
        <v>8</v>
      </c>
      <c r="C350" s="10" t="s">
        <v>895</v>
      </c>
      <c r="D350" s="10" t="s">
        <v>1187</v>
      </c>
      <c r="E350" s="118" t="s">
        <v>716</v>
      </c>
      <c r="F350" s="140" t="s">
        <v>272</v>
      </c>
      <c r="G350" s="141"/>
      <c r="H350" s="11" t="s">
        <v>1206</v>
      </c>
      <c r="I350" s="14">
        <f t="shared" si="10"/>
        <v>1.34</v>
      </c>
      <c r="J350" s="14">
        <v>5.34</v>
      </c>
      <c r="K350" s="109">
        <f t="shared" si="11"/>
        <v>10.72</v>
      </c>
      <c r="L350" s="115"/>
    </row>
    <row r="351" spans="1:12" ht="12.75" customHeight="1">
      <c r="A351" s="114"/>
      <c r="B351" s="107">
        <f>'Tax Invoice'!D347</f>
        <v>8</v>
      </c>
      <c r="C351" s="10" t="s">
        <v>895</v>
      </c>
      <c r="D351" s="10" t="s">
        <v>1188</v>
      </c>
      <c r="E351" s="118" t="s">
        <v>735</v>
      </c>
      <c r="F351" s="140" t="s">
        <v>273</v>
      </c>
      <c r="G351" s="141"/>
      <c r="H351" s="11" t="s">
        <v>1206</v>
      </c>
      <c r="I351" s="14">
        <f t="shared" si="10"/>
        <v>1.5</v>
      </c>
      <c r="J351" s="14">
        <v>5.99</v>
      </c>
      <c r="K351" s="109">
        <f t="shared" si="11"/>
        <v>12</v>
      </c>
      <c r="L351" s="115"/>
    </row>
    <row r="352" spans="1:12" ht="12.75" customHeight="1">
      <c r="A352" s="114"/>
      <c r="B352" s="107">
        <f>'Tax Invoice'!D348</f>
        <v>8</v>
      </c>
      <c r="C352" s="10" t="s">
        <v>895</v>
      </c>
      <c r="D352" s="10" t="s">
        <v>1188</v>
      </c>
      <c r="E352" s="118" t="s">
        <v>735</v>
      </c>
      <c r="F352" s="140" t="s">
        <v>272</v>
      </c>
      <c r="G352" s="141"/>
      <c r="H352" s="11" t="s">
        <v>1206</v>
      </c>
      <c r="I352" s="14">
        <f t="shared" si="10"/>
        <v>1.5</v>
      </c>
      <c r="J352" s="14">
        <v>5.99</v>
      </c>
      <c r="K352" s="109">
        <f t="shared" si="11"/>
        <v>12</v>
      </c>
      <c r="L352" s="115"/>
    </row>
    <row r="353" spans="1:12" ht="12.75" customHeight="1">
      <c r="A353" s="114"/>
      <c r="B353" s="107">
        <f>'Tax Invoice'!D349</f>
        <v>8</v>
      </c>
      <c r="C353" s="10" t="s">
        <v>895</v>
      </c>
      <c r="D353" s="10" t="s">
        <v>1189</v>
      </c>
      <c r="E353" s="118" t="s">
        <v>726</v>
      </c>
      <c r="F353" s="140" t="s">
        <v>273</v>
      </c>
      <c r="G353" s="141"/>
      <c r="H353" s="11" t="s">
        <v>1206</v>
      </c>
      <c r="I353" s="14">
        <f t="shared" si="10"/>
        <v>1.66</v>
      </c>
      <c r="J353" s="14">
        <v>6.64</v>
      </c>
      <c r="K353" s="109">
        <f t="shared" si="11"/>
        <v>13.28</v>
      </c>
      <c r="L353" s="115"/>
    </row>
    <row r="354" spans="1:12" ht="12.75" customHeight="1">
      <c r="A354" s="114"/>
      <c r="B354" s="108">
        <f>'Tax Invoice'!D350</f>
        <v>8</v>
      </c>
      <c r="C354" s="12" t="s">
        <v>895</v>
      </c>
      <c r="D354" s="12" t="s">
        <v>1189</v>
      </c>
      <c r="E354" s="119" t="s">
        <v>726</v>
      </c>
      <c r="F354" s="152" t="s">
        <v>272</v>
      </c>
      <c r="G354" s="153"/>
      <c r="H354" s="13" t="s">
        <v>1206</v>
      </c>
      <c r="I354" s="15">
        <f t="shared" si="10"/>
        <v>1.66</v>
      </c>
      <c r="J354" s="15">
        <v>6.64</v>
      </c>
      <c r="K354" s="110">
        <f t="shared" si="11"/>
        <v>13.28</v>
      </c>
      <c r="L354" s="115"/>
    </row>
    <row r="355" spans="1:12" ht="12.75" customHeight="1">
      <c r="A355" s="114"/>
      <c r="B355" s="127"/>
      <c r="C355" s="127"/>
      <c r="D355" s="127"/>
      <c r="E355" s="127"/>
      <c r="F355" s="127"/>
      <c r="G355" s="127"/>
      <c r="H355" s="127"/>
      <c r="I355" s="128" t="s">
        <v>255</v>
      </c>
      <c r="J355" s="128" t="s">
        <v>255</v>
      </c>
      <c r="K355" s="129">
        <f>SUM(K22:K354)</f>
        <v>1953.3099999999993</v>
      </c>
      <c r="L355" s="115"/>
    </row>
    <row r="356" spans="1:12" ht="12.75" customHeight="1">
      <c r="A356" s="114"/>
      <c r="B356" s="127"/>
      <c r="C356" s="127"/>
      <c r="D356" s="127"/>
      <c r="E356" s="127"/>
      <c r="F356" s="127"/>
      <c r="G356" s="127"/>
      <c r="H356" s="127"/>
      <c r="I356" s="128" t="s">
        <v>1194</v>
      </c>
      <c r="J356" s="128" t="s">
        <v>184</v>
      </c>
      <c r="K356" s="129">
        <f>K355*-0.4</f>
        <v>-781.32399999999973</v>
      </c>
      <c r="L356" s="115"/>
    </row>
    <row r="357" spans="1:12" ht="12.75" customHeight="1" outlineLevel="1">
      <c r="A357" s="114"/>
      <c r="B357" s="127"/>
      <c r="C357" s="127"/>
      <c r="D357" s="127"/>
      <c r="E357" s="127"/>
      <c r="F357" s="127"/>
      <c r="G357" s="127"/>
      <c r="H357" s="127"/>
      <c r="I357" s="131" t="s">
        <v>1195</v>
      </c>
      <c r="J357" s="128" t="s">
        <v>185</v>
      </c>
      <c r="K357" s="129">
        <f>Invoice!J357</f>
        <v>0</v>
      </c>
      <c r="L357" s="115"/>
    </row>
    <row r="358" spans="1:12" ht="12.75" customHeight="1">
      <c r="A358" s="114"/>
      <c r="B358" s="127"/>
      <c r="C358" s="127"/>
      <c r="D358" s="127"/>
      <c r="E358" s="127"/>
      <c r="F358" s="127"/>
      <c r="G358" s="127"/>
      <c r="H358" s="127"/>
      <c r="I358" s="128" t="s">
        <v>257</v>
      </c>
      <c r="J358" s="128" t="s">
        <v>257</v>
      </c>
      <c r="K358" s="129">
        <f>SUM(K355:K357)</f>
        <v>1171.9859999999994</v>
      </c>
      <c r="L358" s="115"/>
    </row>
    <row r="359" spans="1:12" ht="12.75" customHeight="1">
      <c r="A359" s="6"/>
      <c r="B359" s="7"/>
      <c r="C359" s="7"/>
      <c r="D359" s="7"/>
      <c r="E359" s="7"/>
      <c r="F359" s="7"/>
      <c r="G359" s="7"/>
      <c r="H359" s="7" t="s">
        <v>1201</v>
      </c>
      <c r="I359" s="7"/>
      <c r="J359" s="7"/>
      <c r="K359" s="7"/>
      <c r="L359" s="8"/>
    </row>
    <row r="360" spans="1:12" ht="12.75" customHeight="1"/>
    <row r="361" spans="1:12" ht="12.75" customHeight="1"/>
    <row r="362" spans="1:12" ht="12.75" customHeight="1"/>
    <row r="363" spans="1:12" ht="12.75" customHeight="1">
      <c r="K363" s="120"/>
    </row>
    <row r="364" spans="1:12" ht="12.75" customHeight="1"/>
    <row r="365" spans="1:12" ht="12.75" customHeight="1"/>
    <row r="366" spans="1:12" ht="12.75" customHeight="1"/>
  </sheetData>
  <mergeCells count="337">
    <mergeCell ref="F350:G350"/>
    <mergeCell ref="F351:G351"/>
    <mergeCell ref="F352:G352"/>
    <mergeCell ref="F353:G353"/>
    <mergeCell ref="F354:G354"/>
    <mergeCell ref="F345:G345"/>
    <mergeCell ref="F346:G346"/>
    <mergeCell ref="F347:G347"/>
    <mergeCell ref="F348:G348"/>
    <mergeCell ref="F349:G349"/>
    <mergeCell ref="F340:G340"/>
    <mergeCell ref="F341:G341"/>
    <mergeCell ref="F342:G342"/>
    <mergeCell ref="F343:G343"/>
    <mergeCell ref="F344:G344"/>
    <mergeCell ref="F335:G335"/>
    <mergeCell ref="F336:G336"/>
    <mergeCell ref="F337:G337"/>
    <mergeCell ref="F338:G338"/>
    <mergeCell ref="F339:G339"/>
    <mergeCell ref="F330:G330"/>
    <mergeCell ref="F331:G331"/>
    <mergeCell ref="F332:G332"/>
    <mergeCell ref="F333:G333"/>
    <mergeCell ref="F334:G334"/>
    <mergeCell ref="F325:G325"/>
    <mergeCell ref="F326:G326"/>
    <mergeCell ref="F327:G327"/>
    <mergeCell ref="F328:G328"/>
    <mergeCell ref="F329:G329"/>
    <mergeCell ref="F320:G320"/>
    <mergeCell ref="F321:G321"/>
    <mergeCell ref="F322:G322"/>
    <mergeCell ref="F323:G323"/>
    <mergeCell ref="F324:G324"/>
    <mergeCell ref="F315:G315"/>
    <mergeCell ref="F316:G316"/>
    <mergeCell ref="F317:G317"/>
    <mergeCell ref="F318:G318"/>
    <mergeCell ref="F319:G319"/>
    <mergeCell ref="F310:G310"/>
    <mergeCell ref="F311:G311"/>
    <mergeCell ref="F312:G312"/>
    <mergeCell ref="F313:G313"/>
    <mergeCell ref="F314:G314"/>
    <mergeCell ref="F305:G305"/>
    <mergeCell ref="F306:G306"/>
    <mergeCell ref="F307:G307"/>
    <mergeCell ref="F308:G308"/>
    <mergeCell ref="F309:G309"/>
    <mergeCell ref="F300:G300"/>
    <mergeCell ref="F301:G301"/>
    <mergeCell ref="F302:G302"/>
    <mergeCell ref="F303:G303"/>
    <mergeCell ref="F304:G304"/>
    <mergeCell ref="F295:G295"/>
    <mergeCell ref="F296:G296"/>
    <mergeCell ref="F297:G297"/>
    <mergeCell ref="F298:G298"/>
    <mergeCell ref="F299:G299"/>
    <mergeCell ref="F290:G290"/>
    <mergeCell ref="F291:G291"/>
    <mergeCell ref="F292:G292"/>
    <mergeCell ref="F293:G293"/>
    <mergeCell ref="F294:G294"/>
    <mergeCell ref="F285:G285"/>
    <mergeCell ref="F286:G286"/>
    <mergeCell ref="F287:G287"/>
    <mergeCell ref="F288:G288"/>
    <mergeCell ref="F289:G289"/>
    <mergeCell ref="F280:G280"/>
    <mergeCell ref="F281:G281"/>
    <mergeCell ref="F282:G282"/>
    <mergeCell ref="F283:G283"/>
    <mergeCell ref="F284:G284"/>
    <mergeCell ref="F275:G275"/>
    <mergeCell ref="F276:G276"/>
    <mergeCell ref="F277:G277"/>
    <mergeCell ref="F278:G278"/>
    <mergeCell ref="F279:G279"/>
    <mergeCell ref="F270:G270"/>
    <mergeCell ref="F271:G271"/>
    <mergeCell ref="F272:G272"/>
    <mergeCell ref="F273:G273"/>
    <mergeCell ref="F274:G274"/>
    <mergeCell ref="F265:G265"/>
    <mergeCell ref="F266:G266"/>
    <mergeCell ref="F267:G267"/>
    <mergeCell ref="F268:G268"/>
    <mergeCell ref="F269:G269"/>
    <mergeCell ref="F260:G260"/>
    <mergeCell ref="F261:G261"/>
    <mergeCell ref="F262:G262"/>
    <mergeCell ref="F263:G263"/>
    <mergeCell ref="F264:G264"/>
    <mergeCell ref="F255:G255"/>
    <mergeCell ref="F256:G256"/>
    <mergeCell ref="F257:G257"/>
    <mergeCell ref="F258:G258"/>
    <mergeCell ref="F259:G259"/>
    <mergeCell ref="F250:G250"/>
    <mergeCell ref="F251:G251"/>
    <mergeCell ref="F252:G252"/>
    <mergeCell ref="F253:G253"/>
    <mergeCell ref="F254:G254"/>
    <mergeCell ref="F245:G245"/>
    <mergeCell ref="F246:G246"/>
    <mergeCell ref="F247:G247"/>
    <mergeCell ref="F248:G248"/>
    <mergeCell ref="F249:G249"/>
    <mergeCell ref="F240:G240"/>
    <mergeCell ref="F241:G241"/>
    <mergeCell ref="F242:G242"/>
    <mergeCell ref="F243:G243"/>
    <mergeCell ref="F244:G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1:G41"/>
    <mergeCell ref="F42:G42"/>
    <mergeCell ref="F43:G43"/>
    <mergeCell ref="F44:G44"/>
    <mergeCell ref="F35:G35"/>
    <mergeCell ref="F36:G36"/>
    <mergeCell ref="F37:G37"/>
    <mergeCell ref="F38:G38"/>
    <mergeCell ref="F39:G39"/>
    <mergeCell ref="F29:G29"/>
    <mergeCell ref="F26:G26"/>
    <mergeCell ref="F27:G27"/>
    <mergeCell ref="F33:G33"/>
    <mergeCell ref="F34:G34"/>
    <mergeCell ref="F30:G30"/>
    <mergeCell ref="F31:G31"/>
    <mergeCell ref="F32:G32"/>
    <mergeCell ref="F40:G40"/>
    <mergeCell ref="F20:G20"/>
    <mergeCell ref="F21:G21"/>
    <mergeCell ref="F22:G22"/>
    <mergeCell ref="K10:K11"/>
    <mergeCell ref="K14:K15"/>
    <mergeCell ref="F24:G24"/>
    <mergeCell ref="F25:G25"/>
    <mergeCell ref="F23:G23"/>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N1013" sqref="N1013"/>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7781.0699999999861</v>
      </c>
      <c r="O2" s="21" t="s">
        <v>259</v>
      </c>
    </row>
    <row r="3" spans="1:15" s="21" customFormat="1" ht="15" customHeight="1" thickBot="1">
      <c r="A3" s="22" t="s">
        <v>151</v>
      </c>
      <c r="G3" s="28">
        <v>45195</v>
      </c>
      <c r="H3" s="29"/>
      <c r="N3" s="21">
        <v>7781.0699999999861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Kings Body Jewelry</v>
      </c>
      <c r="B10" s="37"/>
      <c r="C10" s="37"/>
      <c r="D10" s="37"/>
      <c r="F10" s="38" t="str">
        <f>'Copy paste to Here'!B10</f>
        <v>Kings Body Jewelry</v>
      </c>
      <c r="G10" s="39"/>
      <c r="H10" s="40"/>
      <c r="K10" s="95" t="s">
        <v>276</v>
      </c>
      <c r="L10" s="35" t="s">
        <v>276</v>
      </c>
      <c r="M10" s="21">
        <v>1</v>
      </c>
    </row>
    <row r="11" spans="1:15" s="21" customFormat="1" ht="15.75" thickBot="1">
      <c r="A11" s="41" t="str">
        <f>'Copy paste to Here'!G11</f>
        <v>John Austin Beard</v>
      </c>
      <c r="B11" s="42"/>
      <c r="C11" s="42"/>
      <c r="D11" s="42"/>
      <c r="F11" s="43" t="str">
        <f>'Copy paste to Here'!B11</f>
        <v>John Austin Beard</v>
      </c>
      <c r="G11" s="44"/>
      <c r="H11" s="45"/>
      <c r="K11" s="93" t="s">
        <v>158</v>
      </c>
      <c r="L11" s="46" t="s">
        <v>159</v>
      </c>
      <c r="M11" s="21">
        <f>VLOOKUP(G3,[1]Sheet1!$A$9:$I$7290,2,FALSE)</f>
        <v>36.17</v>
      </c>
    </row>
    <row r="12" spans="1:15" s="21" customFormat="1" ht="15.75" thickBot="1">
      <c r="A12" s="41" t="str">
        <f>'Copy paste to Here'!G12</f>
        <v>1733 campus plaza Ct Ste 3</v>
      </c>
      <c r="B12" s="42"/>
      <c r="C12" s="42"/>
      <c r="D12" s="42"/>
      <c r="E12" s="89"/>
      <c r="F12" s="43" t="str">
        <f>'Copy paste to Here'!B12</f>
        <v>1733 campus plaza Ct Ste 3</v>
      </c>
      <c r="G12" s="44"/>
      <c r="H12" s="45"/>
      <c r="K12" s="93" t="s">
        <v>160</v>
      </c>
      <c r="L12" s="46" t="s">
        <v>133</v>
      </c>
      <c r="M12" s="21">
        <f>VLOOKUP(G3,[1]Sheet1!$A$9:$I$7290,3,FALSE)</f>
        <v>38.090000000000003</v>
      </c>
    </row>
    <row r="13" spans="1:15" s="21" customFormat="1" ht="15.75" thickBot="1">
      <c r="A13" s="41" t="str">
        <f>'Copy paste to Here'!G13</f>
        <v>42101 Bowling Green</v>
      </c>
      <c r="B13" s="42"/>
      <c r="C13" s="42"/>
      <c r="D13" s="42"/>
      <c r="E13" s="111" t="s">
        <v>159</v>
      </c>
      <c r="F13" s="43" t="str">
        <f>'Copy paste to Here'!B13</f>
        <v>42101 Bowling Green</v>
      </c>
      <c r="G13" s="44"/>
      <c r="H13" s="45"/>
      <c r="K13" s="93" t="s">
        <v>161</v>
      </c>
      <c r="L13" s="46" t="s">
        <v>162</v>
      </c>
      <c r="M13" s="113">
        <f>VLOOKUP(G3,[1]Sheet1!$A$9:$I$7290,4,FALSE)</f>
        <v>43.91</v>
      </c>
    </row>
    <row r="14" spans="1:15" s="21" customFormat="1" ht="15.75" thickBot="1">
      <c r="A14" s="41" t="str">
        <f>'Copy paste to Here'!G14</f>
        <v>United States</v>
      </c>
      <c r="B14" s="42"/>
      <c r="C14" s="42"/>
      <c r="D14" s="42"/>
      <c r="E14" s="111">
        <f>VLOOKUP(J9,$L$10:$M$17,2,FALSE)</f>
        <v>36.17</v>
      </c>
      <c r="F14" s="43" t="str">
        <f>'Copy paste to Here'!B14</f>
        <v>United States</v>
      </c>
      <c r="G14" s="44"/>
      <c r="H14" s="45"/>
      <c r="K14" s="93" t="s">
        <v>163</v>
      </c>
      <c r="L14" s="46" t="s">
        <v>164</v>
      </c>
      <c r="M14" s="21">
        <f>VLOOKUP(G3,[1]Sheet1!$A$9:$I$7290,5,FALSE)</f>
        <v>22.83</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26.68</v>
      </c>
    </row>
    <row r="16" spans="1:15" s="21" customFormat="1" ht="13.7" customHeight="1" thickBot="1">
      <c r="A16" s="52"/>
      <c r="K16" s="94" t="s">
        <v>167</v>
      </c>
      <c r="L16" s="51" t="s">
        <v>168</v>
      </c>
      <c r="M16" s="21">
        <f>VLOOKUP(G3,[1]Sheet1!$A$9:$I$7290,7,FALSE)</f>
        <v>21.3</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White acrylic screw-fit flesh tunnel with crystal studded rim &amp; Gauge: 12mm  &amp;  Crystal Color: Clear</v>
      </c>
      <c r="B18" s="57" t="str">
        <f>'Copy paste to Here'!C22</f>
        <v>AFEM</v>
      </c>
      <c r="C18" s="57" t="s">
        <v>897</v>
      </c>
      <c r="D18" s="58">
        <f>Invoice!B22</f>
        <v>10</v>
      </c>
      <c r="E18" s="59">
        <f>'Shipping Invoice'!J22*$N$1</f>
        <v>1.54</v>
      </c>
      <c r="F18" s="59">
        <f>D18*E18</f>
        <v>15.4</v>
      </c>
      <c r="G18" s="60">
        <f>E18*$E$14</f>
        <v>55.701800000000006</v>
      </c>
      <c r="H18" s="61">
        <f>D18*G18</f>
        <v>557.01800000000003</v>
      </c>
    </row>
    <row r="19" spans="1:13" s="62" customFormat="1" ht="24">
      <c r="A19" s="112" t="str">
        <f>IF((LEN('Copy paste to Here'!G23))&gt;5,((CONCATENATE('Copy paste to Here'!G23," &amp; ",'Copy paste to Here'!D23,"  &amp;  ",'Copy paste to Here'!E23))),"Empty Cell")</f>
        <v>White acrylic screw-fit flesh tunnel with crystal studded rim &amp; Gauge: 25mm  &amp;  Crystal Color: Clear</v>
      </c>
      <c r="B19" s="57" t="str">
        <f>'Copy paste to Here'!C23</f>
        <v>AFEM</v>
      </c>
      <c r="C19" s="57" t="s">
        <v>898</v>
      </c>
      <c r="D19" s="58">
        <f>Invoice!B23</f>
        <v>8</v>
      </c>
      <c r="E19" s="59">
        <f>'Shipping Invoice'!J23*$N$1</f>
        <v>2.59</v>
      </c>
      <c r="F19" s="59">
        <f t="shared" ref="F19:F82" si="0">D19*E19</f>
        <v>20.72</v>
      </c>
      <c r="G19" s="60">
        <f t="shared" ref="G19:G82" si="1">E19*$E$14</f>
        <v>93.680300000000003</v>
      </c>
      <c r="H19" s="63">
        <f t="shared" ref="H19:H82" si="2">D19*G19</f>
        <v>749.44240000000002</v>
      </c>
    </row>
    <row r="20" spans="1:13" s="62" customFormat="1" ht="24">
      <c r="A20" s="56" t="str">
        <f>IF((LEN('Copy paste to Here'!G24))&gt;5,((CONCATENATE('Copy paste to Here'!G24," &amp; ",'Copy paste to Here'!D24,"  &amp;  ",'Copy paste to Here'!E24))),"Empty Cell")</f>
        <v xml:space="preserve">Black acrylic screw-fit flesh tunnel with clear crystal studded rim &amp; Gauge: 4mm  &amp;  </v>
      </c>
      <c r="B20" s="57" t="str">
        <f>'Copy paste to Here'!C24</f>
        <v>AFEMK</v>
      </c>
      <c r="C20" s="57" t="s">
        <v>899</v>
      </c>
      <c r="D20" s="58">
        <f>Invoice!B24</f>
        <v>10</v>
      </c>
      <c r="E20" s="59">
        <f>'Shipping Invoice'!J24*$N$1</f>
        <v>0.89</v>
      </c>
      <c r="F20" s="59">
        <f t="shared" si="0"/>
        <v>8.9</v>
      </c>
      <c r="G20" s="60">
        <f t="shared" si="1"/>
        <v>32.191300000000005</v>
      </c>
      <c r="H20" s="63">
        <f t="shared" si="2"/>
        <v>321.91300000000007</v>
      </c>
    </row>
    <row r="21" spans="1:13" s="62" customFormat="1" ht="24">
      <c r="A21" s="56" t="str">
        <f>IF((LEN('Copy paste to Here'!G25))&gt;5,((CONCATENATE('Copy paste to Here'!G25," &amp; ",'Copy paste to Here'!D25,"  &amp;  ",'Copy paste to Here'!E25))),"Empty Cell")</f>
        <v xml:space="preserve">Black acrylic screw-fit flesh tunnel with clear crystal studded rim &amp; Gauge: 5mm  &amp;  </v>
      </c>
      <c r="B21" s="57" t="str">
        <f>'Copy paste to Here'!C25</f>
        <v>AFEMK</v>
      </c>
      <c r="C21" s="57" t="s">
        <v>900</v>
      </c>
      <c r="D21" s="58">
        <f>Invoice!B25</f>
        <v>8</v>
      </c>
      <c r="E21" s="59">
        <f>'Shipping Invoice'!J25*$N$1</f>
        <v>0.99</v>
      </c>
      <c r="F21" s="59">
        <f t="shared" si="0"/>
        <v>7.92</v>
      </c>
      <c r="G21" s="60">
        <f t="shared" si="1"/>
        <v>35.808300000000003</v>
      </c>
      <c r="H21" s="63">
        <f t="shared" si="2"/>
        <v>286.46640000000002</v>
      </c>
    </row>
    <row r="22" spans="1:13" s="62" customFormat="1" ht="24">
      <c r="A22" s="56" t="str">
        <f>IF((LEN('Copy paste to Here'!G26))&gt;5,((CONCATENATE('Copy paste to Here'!G26," &amp; ",'Copy paste to Here'!D26,"  &amp;  ",'Copy paste to Here'!E26))),"Empty Cell")</f>
        <v xml:space="preserve">Black acrylic screw-fit flesh tunnel with clear crystal studded rim &amp; Gauge: 6mm  &amp;  </v>
      </c>
      <c r="B22" s="57" t="str">
        <f>'Copy paste to Here'!C26</f>
        <v>AFEMK</v>
      </c>
      <c r="C22" s="57" t="s">
        <v>901</v>
      </c>
      <c r="D22" s="58">
        <f>Invoice!B26</f>
        <v>10</v>
      </c>
      <c r="E22" s="59">
        <f>'Shipping Invoice'!J26*$N$1</f>
        <v>1.0900000000000001</v>
      </c>
      <c r="F22" s="59">
        <f t="shared" si="0"/>
        <v>10.9</v>
      </c>
      <c r="G22" s="60">
        <f t="shared" si="1"/>
        <v>39.425300000000007</v>
      </c>
      <c r="H22" s="63">
        <f t="shared" si="2"/>
        <v>394.25300000000004</v>
      </c>
    </row>
    <row r="23" spans="1:13" s="62" customFormat="1" ht="24">
      <c r="A23" s="56" t="str">
        <f>IF((LEN('Copy paste to Here'!G27))&gt;5,((CONCATENATE('Copy paste to Here'!G27," &amp; ",'Copy paste to Here'!D27,"  &amp;  ",'Copy paste to Here'!E27))),"Empty Cell")</f>
        <v xml:space="preserve">Black acrylic screw-fit flesh tunnel with clear crystal studded rim &amp; Gauge: 8mm  &amp;  </v>
      </c>
      <c r="B23" s="57" t="str">
        <f>'Copy paste to Here'!C27</f>
        <v>AFEMK</v>
      </c>
      <c r="C23" s="57" t="s">
        <v>902</v>
      </c>
      <c r="D23" s="58">
        <f>Invoice!B27</f>
        <v>10</v>
      </c>
      <c r="E23" s="59">
        <f>'Shipping Invoice'!J27*$N$1</f>
        <v>1.24</v>
      </c>
      <c r="F23" s="59">
        <f t="shared" si="0"/>
        <v>12.4</v>
      </c>
      <c r="G23" s="60">
        <f t="shared" si="1"/>
        <v>44.8508</v>
      </c>
      <c r="H23" s="63">
        <f t="shared" si="2"/>
        <v>448.50799999999998</v>
      </c>
    </row>
    <row r="24" spans="1:13" s="62" customFormat="1" ht="25.5">
      <c r="A24" s="56" t="str">
        <f>IF((LEN('Copy paste to Here'!G28))&gt;5,((CONCATENATE('Copy paste to Here'!G28," &amp; ",'Copy paste to Here'!D28,"  &amp;  ",'Copy paste to Here'!E28))),"Empty Cell")</f>
        <v xml:space="preserve">Black acrylic screw-fit flesh tunnel with clear crystal studded rim &amp; Gauge: 10mm  &amp;  </v>
      </c>
      <c r="B24" s="57" t="str">
        <f>'Copy paste to Here'!C28</f>
        <v>AFEMK</v>
      </c>
      <c r="C24" s="57" t="s">
        <v>903</v>
      </c>
      <c r="D24" s="58">
        <f>Invoice!B28</f>
        <v>10</v>
      </c>
      <c r="E24" s="59">
        <f>'Shipping Invoice'!J28*$N$1</f>
        <v>1.39</v>
      </c>
      <c r="F24" s="59">
        <f t="shared" si="0"/>
        <v>13.899999999999999</v>
      </c>
      <c r="G24" s="60">
        <f t="shared" si="1"/>
        <v>50.276299999999999</v>
      </c>
      <c r="H24" s="63">
        <f t="shared" si="2"/>
        <v>502.76299999999998</v>
      </c>
    </row>
    <row r="25" spans="1:13" s="62" customFormat="1" ht="25.5">
      <c r="A25" s="56" t="str">
        <f>IF((LEN('Copy paste to Here'!G29))&gt;5,((CONCATENATE('Copy paste to Here'!G29," &amp; ",'Copy paste to Here'!D29,"  &amp;  ",'Copy paste to Here'!E29))),"Empty Cell")</f>
        <v xml:space="preserve">Black acrylic screw-fit flesh tunnel with clear crystal studded rim &amp; Gauge: 12mm  &amp;  </v>
      </c>
      <c r="B25" s="57" t="str">
        <f>'Copy paste to Here'!C29</f>
        <v>AFEMK</v>
      </c>
      <c r="C25" s="57" t="s">
        <v>904</v>
      </c>
      <c r="D25" s="58">
        <f>Invoice!B29</f>
        <v>10</v>
      </c>
      <c r="E25" s="59">
        <f>'Shipping Invoice'!J29*$N$1</f>
        <v>1.54</v>
      </c>
      <c r="F25" s="59">
        <f t="shared" si="0"/>
        <v>15.4</v>
      </c>
      <c r="G25" s="60">
        <f t="shared" si="1"/>
        <v>55.701800000000006</v>
      </c>
      <c r="H25" s="63">
        <f t="shared" si="2"/>
        <v>557.01800000000003</v>
      </c>
    </row>
    <row r="26" spans="1:13" s="62" customFormat="1" ht="25.5">
      <c r="A26" s="56" t="str">
        <f>IF((LEN('Copy paste to Here'!G30))&gt;5,((CONCATENATE('Copy paste to Here'!G30," &amp; ",'Copy paste to Here'!D30,"  &amp;  ",'Copy paste to Here'!E30))),"Empty Cell")</f>
        <v xml:space="preserve">Black acrylic screw-fit flesh tunnel with clear crystal studded rim &amp; Gauge: 16mm  &amp;  </v>
      </c>
      <c r="B26" s="57" t="str">
        <f>'Copy paste to Here'!C30</f>
        <v>AFEMK</v>
      </c>
      <c r="C26" s="57" t="s">
        <v>905</v>
      </c>
      <c r="D26" s="58">
        <f>Invoice!B30</f>
        <v>6</v>
      </c>
      <c r="E26" s="59">
        <f>'Shipping Invoice'!J30*$N$1</f>
        <v>1.94</v>
      </c>
      <c r="F26" s="59">
        <f t="shared" si="0"/>
        <v>11.64</v>
      </c>
      <c r="G26" s="60">
        <f t="shared" si="1"/>
        <v>70.169799999999995</v>
      </c>
      <c r="H26" s="63">
        <f t="shared" si="2"/>
        <v>421.01879999999994</v>
      </c>
    </row>
    <row r="27" spans="1:13" s="62" customFormat="1" ht="25.5">
      <c r="A27" s="56" t="str">
        <f>IF((LEN('Copy paste to Here'!G31))&gt;5,((CONCATENATE('Copy paste to Here'!G31," &amp; ",'Copy paste to Here'!D31,"  &amp;  ",'Copy paste to Here'!E31))),"Empty Cell")</f>
        <v xml:space="preserve">Black acrylic screw-fit flesh tunnel with clear crystal studded rim &amp; Gauge: 18mm  &amp;  </v>
      </c>
      <c r="B27" s="57" t="str">
        <f>'Copy paste to Here'!C31</f>
        <v>AFEMK</v>
      </c>
      <c r="C27" s="57" t="s">
        <v>906</v>
      </c>
      <c r="D27" s="58">
        <f>Invoice!B31</f>
        <v>6</v>
      </c>
      <c r="E27" s="59">
        <f>'Shipping Invoice'!J31*$N$1</f>
        <v>2.14</v>
      </c>
      <c r="F27" s="59">
        <f t="shared" si="0"/>
        <v>12.84</v>
      </c>
      <c r="G27" s="60">
        <f t="shared" si="1"/>
        <v>77.403800000000004</v>
      </c>
      <c r="H27" s="63">
        <f t="shared" si="2"/>
        <v>464.42280000000005</v>
      </c>
    </row>
    <row r="28" spans="1:13" s="62" customFormat="1" ht="25.5">
      <c r="A28" s="56" t="str">
        <f>IF((LEN('Copy paste to Here'!G32))&gt;5,((CONCATENATE('Copy paste to Here'!G32," &amp; ",'Copy paste to Here'!D32,"  &amp;  ",'Copy paste to Here'!E32))),"Empty Cell")</f>
        <v xml:space="preserve">Black acrylic screw-fit flesh tunnel with clear crystal studded rim &amp; Gauge: 20mm  &amp;  </v>
      </c>
      <c r="B28" s="57" t="str">
        <f>'Copy paste to Here'!C32</f>
        <v>AFEMK</v>
      </c>
      <c r="C28" s="57" t="s">
        <v>907</v>
      </c>
      <c r="D28" s="58">
        <f>Invoice!B32</f>
        <v>6</v>
      </c>
      <c r="E28" s="59">
        <f>'Shipping Invoice'!J32*$N$1</f>
        <v>2.34</v>
      </c>
      <c r="F28" s="59">
        <f t="shared" si="0"/>
        <v>14.04</v>
      </c>
      <c r="G28" s="60">
        <f t="shared" si="1"/>
        <v>84.637799999999999</v>
      </c>
      <c r="H28" s="63">
        <f t="shared" si="2"/>
        <v>507.82679999999999</v>
      </c>
    </row>
    <row r="29" spans="1:13" s="62" customFormat="1" ht="25.5">
      <c r="A29" s="56" t="str">
        <f>IF((LEN('Copy paste to Here'!G33))&gt;5,((CONCATENATE('Copy paste to Here'!G33," &amp; ",'Copy paste to Here'!D33,"  &amp;  ",'Copy paste to Here'!E33))),"Empty Cell")</f>
        <v xml:space="preserve">Black acrylic screw-fit flesh tunnel with clear crystal studded rim &amp; Gauge: 22mm  &amp;  </v>
      </c>
      <c r="B29" s="57" t="str">
        <f>'Copy paste to Here'!C33</f>
        <v>AFEMK</v>
      </c>
      <c r="C29" s="57" t="s">
        <v>908</v>
      </c>
      <c r="D29" s="58">
        <f>Invoice!B33</f>
        <v>2</v>
      </c>
      <c r="E29" s="59">
        <f>'Shipping Invoice'!J33*$N$1</f>
        <v>2.4900000000000002</v>
      </c>
      <c r="F29" s="59">
        <f t="shared" si="0"/>
        <v>4.9800000000000004</v>
      </c>
      <c r="G29" s="60">
        <f t="shared" si="1"/>
        <v>90.063300000000012</v>
      </c>
      <c r="H29" s="63">
        <f t="shared" si="2"/>
        <v>180.12660000000002</v>
      </c>
    </row>
    <row r="30" spans="1:13" s="62" customFormat="1" ht="24">
      <c r="A30" s="56" t="str">
        <f>IF((LEN('Copy paste to Here'!G34))&gt;5,((CONCATENATE('Copy paste to Here'!G34," &amp; ",'Copy paste to Here'!D34,"  &amp;  ",'Copy paste to Here'!E34))),"Empty Cell")</f>
        <v xml:space="preserve">Black acrylic screw-fit flesh tunnel with clear crystal studded rim &amp; Gauge: 25mm  &amp;  </v>
      </c>
      <c r="B30" s="57" t="str">
        <f>'Copy paste to Here'!C34</f>
        <v>AFEMK</v>
      </c>
      <c r="C30" s="57" t="s">
        <v>909</v>
      </c>
      <c r="D30" s="58">
        <f>Invoice!B34</f>
        <v>6</v>
      </c>
      <c r="E30" s="59">
        <f>'Shipping Invoice'!J34*$N$1</f>
        <v>2.59</v>
      </c>
      <c r="F30" s="59">
        <f t="shared" si="0"/>
        <v>15.54</v>
      </c>
      <c r="G30" s="60">
        <f t="shared" si="1"/>
        <v>93.680300000000003</v>
      </c>
      <c r="H30" s="63">
        <f t="shared" si="2"/>
        <v>562.08180000000004</v>
      </c>
    </row>
    <row r="31" spans="1:13" s="62" customFormat="1" ht="24">
      <c r="A31" s="56" t="str">
        <f>IF((LEN('Copy paste to Here'!G35))&gt;5,((CONCATENATE('Copy paste to Here'!G35," &amp; ",'Copy paste to Here'!D35,"  &amp;  ",'Copy paste to Here'!E35))),"Empty Cell")</f>
        <v xml:space="preserve">Pink acrylic screw-fit flesh tunnel with clear crystal studded rim &amp; Gauge: 4mm  &amp;  </v>
      </c>
      <c r="B31" s="57" t="str">
        <f>'Copy paste to Here'!C35</f>
        <v>AFEMP</v>
      </c>
      <c r="C31" s="57" t="s">
        <v>910</v>
      </c>
      <c r="D31" s="58">
        <f>Invoice!B35</f>
        <v>6</v>
      </c>
      <c r="E31" s="59">
        <f>'Shipping Invoice'!J35*$N$1</f>
        <v>0.89</v>
      </c>
      <c r="F31" s="59">
        <f t="shared" si="0"/>
        <v>5.34</v>
      </c>
      <c r="G31" s="60">
        <f t="shared" si="1"/>
        <v>32.191300000000005</v>
      </c>
      <c r="H31" s="63">
        <f t="shared" si="2"/>
        <v>193.14780000000002</v>
      </c>
    </row>
    <row r="32" spans="1:13" s="62" customFormat="1" ht="24">
      <c r="A32" s="56" t="str">
        <f>IF((LEN('Copy paste to Here'!G36))&gt;5,((CONCATENATE('Copy paste to Here'!G36," &amp; ",'Copy paste to Here'!D36,"  &amp;  ",'Copy paste to Here'!E36))),"Empty Cell")</f>
        <v xml:space="preserve">Pink acrylic screw-fit flesh tunnel with clear crystal studded rim &amp; Gauge: 6mm  &amp;  </v>
      </c>
      <c r="B32" s="57" t="str">
        <f>'Copy paste to Here'!C36</f>
        <v>AFEMP</v>
      </c>
      <c r="C32" s="57" t="s">
        <v>911</v>
      </c>
      <c r="D32" s="58">
        <f>Invoice!B36</f>
        <v>6</v>
      </c>
      <c r="E32" s="59">
        <f>'Shipping Invoice'!J36*$N$1</f>
        <v>1.0900000000000001</v>
      </c>
      <c r="F32" s="59">
        <f t="shared" si="0"/>
        <v>6.5400000000000009</v>
      </c>
      <c r="G32" s="60">
        <f t="shared" si="1"/>
        <v>39.425300000000007</v>
      </c>
      <c r="H32" s="63">
        <f t="shared" si="2"/>
        <v>236.55180000000004</v>
      </c>
    </row>
    <row r="33" spans="1:8" s="62" customFormat="1" ht="24">
      <c r="A33" s="56" t="str">
        <f>IF((LEN('Copy paste to Here'!G37))&gt;5,((CONCATENATE('Copy paste to Here'!G37," &amp; ",'Copy paste to Here'!D37,"  &amp;  ",'Copy paste to Here'!E37))),"Empty Cell")</f>
        <v>Double flared acrylic flesh tunnel with internal screw-fit &amp; Gauge: 4mm  &amp;  Color: Black</v>
      </c>
      <c r="B33" s="57" t="str">
        <f>'Copy paste to Here'!C37</f>
        <v>AHP</v>
      </c>
      <c r="C33" s="57" t="s">
        <v>912</v>
      </c>
      <c r="D33" s="58">
        <f>Invoice!B37</f>
        <v>20</v>
      </c>
      <c r="E33" s="59">
        <f>'Shipping Invoice'!J37*$N$1</f>
        <v>0.65</v>
      </c>
      <c r="F33" s="59">
        <f t="shared" si="0"/>
        <v>13</v>
      </c>
      <c r="G33" s="60">
        <f t="shared" si="1"/>
        <v>23.5105</v>
      </c>
      <c r="H33" s="63">
        <f t="shared" si="2"/>
        <v>470.21000000000004</v>
      </c>
    </row>
    <row r="34" spans="1:8" s="62" customFormat="1" ht="24">
      <c r="A34" s="56" t="str">
        <f>IF((LEN('Copy paste to Here'!G38))&gt;5,((CONCATENATE('Copy paste to Here'!G38," &amp; ",'Copy paste to Here'!D38,"  &amp;  ",'Copy paste to Here'!E38))),"Empty Cell")</f>
        <v>Double flared acrylic flesh tunnel with internal screw-fit &amp; Gauge: 4mm  &amp;  Color: Pink</v>
      </c>
      <c r="B34" s="57" t="str">
        <f>'Copy paste to Here'!C38</f>
        <v>AHP</v>
      </c>
      <c r="C34" s="57" t="s">
        <v>912</v>
      </c>
      <c r="D34" s="58">
        <f>Invoice!B38</f>
        <v>12</v>
      </c>
      <c r="E34" s="59">
        <f>'Shipping Invoice'!J38*$N$1</f>
        <v>0.65</v>
      </c>
      <c r="F34" s="59">
        <f t="shared" si="0"/>
        <v>7.8000000000000007</v>
      </c>
      <c r="G34" s="60">
        <f t="shared" si="1"/>
        <v>23.5105</v>
      </c>
      <c r="H34" s="63">
        <f t="shared" si="2"/>
        <v>282.12599999999998</v>
      </c>
    </row>
    <row r="35" spans="1:8" s="62" customFormat="1" ht="24">
      <c r="A35" s="56" t="str">
        <f>IF((LEN('Copy paste to Here'!G39))&gt;5,((CONCATENATE('Copy paste to Here'!G39," &amp; ",'Copy paste to Here'!D39,"  &amp;  ",'Copy paste to Here'!E39))),"Empty Cell")</f>
        <v>Double flared acrylic flesh tunnel with internal screw-fit &amp; Gauge: 5mm  &amp;  Color: Black</v>
      </c>
      <c r="B35" s="57" t="str">
        <f>'Copy paste to Here'!C39</f>
        <v>AHP</v>
      </c>
      <c r="C35" s="57" t="s">
        <v>913</v>
      </c>
      <c r="D35" s="58">
        <f>Invoice!B39</f>
        <v>20</v>
      </c>
      <c r="E35" s="59">
        <f>'Shipping Invoice'!J39*$N$1</f>
        <v>0.65</v>
      </c>
      <c r="F35" s="59">
        <f t="shared" si="0"/>
        <v>13</v>
      </c>
      <c r="G35" s="60">
        <f t="shared" si="1"/>
        <v>23.5105</v>
      </c>
      <c r="H35" s="63">
        <f t="shared" si="2"/>
        <v>470.21000000000004</v>
      </c>
    </row>
    <row r="36" spans="1:8" s="62" customFormat="1" ht="24">
      <c r="A36" s="56" t="str">
        <f>IF((LEN('Copy paste to Here'!G40))&gt;5,((CONCATENATE('Copy paste to Here'!G40," &amp; ",'Copy paste to Here'!D40,"  &amp;  ",'Copy paste to Here'!E40))),"Empty Cell")</f>
        <v>Double flared acrylic flesh tunnel with internal screw-fit &amp; Gauge: 8mm  &amp;  Color: Black</v>
      </c>
      <c r="B36" s="57" t="str">
        <f>'Copy paste to Here'!C40</f>
        <v>AHP</v>
      </c>
      <c r="C36" s="57" t="s">
        <v>914</v>
      </c>
      <c r="D36" s="58">
        <f>Invoice!B40</f>
        <v>30</v>
      </c>
      <c r="E36" s="59">
        <f>'Shipping Invoice'!J40*$N$1</f>
        <v>0.73</v>
      </c>
      <c r="F36" s="59">
        <f t="shared" si="0"/>
        <v>21.9</v>
      </c>
      <c r="G36" s="60">
        <f t="shared" si="1"/>
        <v>26.4041</v>
      </c>
      <c r="H36" s="63">
        <f t="shared" si="2"/>
        <v>792.12300000000005</v>
      </c>
    </row>
    <row r="37" spans="1:8" s="62" customFormat="1" ht="24">
      <c r="A37" s="56" t="str">
        <f>IF((LEN('Copy paste to Here'!G41))&gt;5,((CONCATENATE('Copy paste to Here'!G41," &amp; ",'Copy paste to Here'!D41,"  &amp;  ",'Copy paste to Here'!E41))),"Empty Cell")</f>
        <v>Double flared acrylic flesh tunnel with internal screw-fit &amp; Gauge: 10mm  &amp;  Color: Black</v>
      </c>
      <c r="B37" s="57" t="str">
        <f>'Copy paste to Here'!C41</f>
        <v>AHP</v>
      </c>
      <c r="C37" s="57" t="s">
        <v>915</v>
      </c>
      <c r="D37" s="58">
        <f>Invoice!B41</f>
        <v>30</v>
      </c>
      <c r="E37" s="59">
        <f>'Shipping Invoice'!J41*$N$1</f>
        <v>0.84</v>
      </c>
      <c r="F37" s="59">
        <f t="shared" si="0"/>
        <v>25.2</v>
      </c>
      <c r="G37" s="60">
        <f t="shared" si="1"/>
        <v>30.3828</v>
      </c>
      <c r="H37" s="63">
        <f t="shared" si="2"/>
        <v>911.48400000000004</v>
      </c>
    </row>
    <row r="38" spans="1:8" s="62" customFormat="1" ht="24">
      <c r="A38" s="56" t="str">
        <f>IF((LEN('Copy paste to Here'!G42))&gt;5,((CONCATENATE('Copy paste to Here'!G42," &amp; ",'Copy paste to Here'!D42,"  &amp;  ",'Copy paste to Here'!E42))),"Empty Cell")</f>
        <v>Double flared acrylic flesh tunnel with internal screw-fit &amp; Gauge: 10mm  &amp;  Color: Clear</v>
      </c>
      <c r="B38" s="57" t="str">
        <f>'Copy paste to Here'!C42</f>
        <v>AHP</v>
      </c>
      <c r="C38" s="57" t="s">
        <v>915</v>
      </c>
      <c r="D38" s="58">
        <f>Invoice!B42</f>
        <v>20</v>
      </c>
      <c r="E38" s="59">
        <f>'Shipping Invoice'!J42*$N$1</f>
        <v>0.84</v>
      </c>
      <c r="F38" s="59">
        <f t="shared" si="0"/>
        <v>16.8</v>
      </c>
      <c r="G38" s="60">
        <f t="shared" si="1"/>
        <v>30.3828</v>
      </c>
      <c r="H38" s="63">
        <f t="shared" si="2"/>
        <v>607.65599999999995</v>
      </c>
    </row>
    <row r="39" spans="1:8" s="62" customFormat="1" ht="24">
      <c r="A39" s="56" t="str">
        <f>IF((LEN('Copy paste to Here'!G43))&gt;5,((CONCATENATE('Copy paste to Here'!G43," &amp; ",'Copy paste to Here'!D43,"  &amp;  ",'Copy paste to Here'!E43))),"Empty Cell")</f>
        <v>Double flared acrylic flesh tunnel with internal screw-fit &amp; Gauge: 14mm  &amp;  Color: Black</v>
      </c>
      <c r="B39" s="57" t="str">
        <f>'Copy paste to Here'!C43</f>
        <v>AHP</v>
      </c>
      <c r="C39" s="57" t="s">
        <v>916</v>
      </c>
      <c r="D39" s="58">
        <f>Invoice!B43</f>
        <v>10</v>
      </c>
      <c r="E39" s="59">
        <f>'Shipping Invoice'!J43*$N$1</f>
        <v>0.97</v>
      </c>
      <c r="F39" s="59">
        <f t="shared" si="0"/>
        <v>9.6999999999999993</v>
      </c>
      <c r="G39" s="60">
        <f t="shared" si="1"/>
        <v>35.084899999999998</v>
      </c>
      <c r="H39" s="63">
        <f t="shared" si="2"/>
        <v>350.84899999999999</v>
      </c>
    </row>
    <row r="40" spans="1:8" s="62" customFormat="1" ht="24">
      <c r="A40" s="56" t="str">
        <f>IF((LEN('Copy paste to Here'!G44))&gt;5,((CONCATENATE('Copy paste to Here'!G44," &amp; ",'Copy paste to Here'!D44,"  &amp;  ",'Copy paste to Here'!E44))),"Empty Cell")</f>
        <v>Double flared acrylic flesh tunnel with internal screw-fit &amp; Gauge: 16mm  &amp;  Color: Clear</v>
      </c>
      <c r="B40" s="57" t="str">
        <f>'Copy paste to Here'!C44</f>
        <v>AHP</v>
      </c>
      <c r="C40" s="57" t="s">
        <v>917</v>
      </c>
      <c r="D40" s="58">
        <f>Invoice!B44</f>
        <v>14</v>
      </c>
      <c r="E40" s="59">
        <f>'Shipping Invoice'!J44*$N$1</f>
        <v>1.08</v>
      </c>
      <c r="F40" s="59">
        <f t="shared" si="0"/>
        <v>15.120000000000001</v>
      </c>
      <c r="G40" s="60">
        <f t="shared" si="1"/>
        <v>39.063600000000001</v>
      </c>
      <c r="H40" s="63">
        <f t="shared" si="2"/>
        <v>546.8904</v>
      </c>
    </row>
    <row r="41" spans="1:8" s="62" customFormat="1" ht="25.5">
      <c r="A41" s="56" t="str">
        <f>IF((LEN('Copy paste to Here'!G45))&gt;5,((CONCATENATE('Copy paste to Here'!G45," &amp; ",'Copy paste to Here'!D45,"  &amp;  ",'Copy paste to Here'!E45))),"Empty Cell")</f>
        <v>Double flared acrylic flesh tunnel with internal screw-fit &amp; Gauge: 18mm  &amp;  Color: Black</v>
      </c>
      <c r="B41" s="57" t="str">
        <f>'Copy paste to Here'!C45</f>
        <v>AHP</v>
      </c>
      <c r="C41" s="57" t="s">
        <v>918</v>
      </c>
      <c r="D41" s="58">
        <f>Invoice!B45</f>
        <v>10</v>
      </c>
      <c r="E41" s="59">
        <f>'Shipping Invoice'!J45*$N$1</f>
        <v>1.19</v>
      </c>
      <c r="F41" s="59">
        <f t="shared" si="0"/>
        <v>11.899999999999999</v>
      </c>
      <c r="G41" s="60">
        <f t="shared" si="1"/>
        <v>43.042299999999997</v>
      </c>
      <c r="H41" s="63">
        <f t="shared" si="2"/>
        <v>430.423</v>
      </c>
    </row>
    <row r="42" spans="1:8" s="62" customFormat="1" ht="25.5">
      <c r="A42" s="56" t="str">
        <f>IF((LEN('Copy paste to Here'!G46))&gt;5,((CONCATENATE('Copy paste to Here'!G46," &amp; ",'Copy paste to Here'!D46,"  &amp;  ",'Copy paste to Here'!E46))),"Empty Cell")</f>
        <v>Double flared acrylic flesh tunnel with internal screw-fit &amp; Gauge: 20mm  &amp;  Color: Black</v>
      </c>
      <c r="B42" s="57" t="str">
        <f>'Copy paste to Here'!C46</f>
        <v>AHP</v>
      </c>
      <c r="C42" s="57" t="s">
        <v>919</v>
      </c>
      <c r="D42" s="58">
        <f>Invoice!B46</f>
        <v>14</v>
      </c>
      <c r="E42" s="59">
        <f>'Shipping Invoice'!J46*$N$1</f>
        <v>1.39</v>
      </c>
      <c r="F42" s="59">
        <f t="shared" si="0"/>
        <v>19.459999999999997</v>
      </c>
      <c r="G42" s="60">
        <f t="shared" si="1"/>
        <v>50.276299999999999</v>
      </c>
      <c r="H42" s="63">
        <f t="shared" si="2"/>
        <v>703.8682</v>
      </c>
    </row>
    <row r="43" spans="1:8" s="62" customFormat="1" ht="24">
      <c r="A43" s="56" t="str">
        <f>IF((LEN('Copy paste to Here'!G47))&gt;5,((CONCATENATE('Copy paste to Here'!G47," &amp; ",'Copy paste to Here'!D47,"  &amp;  ",'Copy paste to Here'!E47))),"Empty Cell")</f>
        <v>Double flared acrylic flesh tunnel with internal screw-fit &amp; Gauge: 25mm  &amp;  Color: Black</v>
      </c>
      <c r="B43" s="57" t="str">
        <f>'Copy paste to Here'!C47</f>
        <v>AHP</v>
      </c>
      <c r="C43" s="57" t="s">
        <v>920</v>
      </c>
      <c r="D43" s="58">
        <f>Invoice!B47</f>
        <v>6</v>
      </c>
      <c r="E43" s="59">
        <f>'Shipping Invoice'!J47*$N$1</f>
        <v>1.59</v>
      </c>
      <c r="F43" s="59">
        <f t="shared" si="0"/>
        <v>9.5400000000000009</v>
      </c>
      <c r="G43" s="60">
        <f t="shared" si="1"/>
        <v>57.510300000000008</v>
      </c>
      <c r="H43" s="63">
        <f t="shared" si="2"/>
        <v>345.06180000000006</v>
      </c>
    </row>
    <row r="44" spans="1:8" s="62" customFormat="1" ht="25.5">
      <c r="A44" s="56" t="str">
        <f>IF((LEN('Copy paste to Here'!G48))&gt;5,((CONCATENATE('Copy paste to Here'!G48," &amp; ",'Copy paste to Here'!D48,"  &amp;  ",'Copy paste to Here'!E48))),"Empty Cell")</f>
        <v>Anodized surgical steel circular barbell, 16g (1.2mm) with two 2.5mm cones &amp; Length: 12mm  &amp;  Color: Black</v>
      </c>
      <c r="B44" s="57" t="str">
        <f>'Copy paste to Here'!C48</f>
        <v>CBETCN25</v>
      </c>
      <c r="C44" s="57" t="s">
        <v>736</v>
      </c>
      <c r="D44" s="58">
        <f>Invoice!B48</f>
        <v>30</v>
      </c>
      <c r="E44" s="59">
        <f>'Shipping Invoice'!J48*$N$1</f>
        <v>0.68</v>
      </c>
      <c r="F44" s="59">
        <f t="shared" si="0"/>
        <v>20.400000000000002</v>
      </c>
      <c r="G44" s="60">
        <f t="shared" si="1"/>
        <v>24.595600000000005</v>
      </c>
      <c r="H44" s="63">
        <f t="shared" si="2"/>
        <v>737.86800000000017</v>
      </c>
    </row>
    <row r="45" spans="1:8" s="62" customFormat="1" ht="24">
      <c r="A45" s="56" t="str">
        <f>IF((LEN('Copy paste to Here'!G49))&gt;5,((CONCATENATE('Copy paste to Here'!G49," &amp; ",'Copy paste to Here'!D49,"  &amp;  ",'Copy paste to Here'!E49))),"Empty Cell")</f>
        <v xml:space="preserve">Surgical steel circular barbell, 10g (2.5mm) with two internally threaded 6mm balls &amp; Length: 10mm  &amp;  </v>
      </c>
      <c r="B45" s="57" t="str">
        <f>'Copy paste to Here'!C49</f>
        <v>CBR10</v>
      </c>
      <c r="C45" s="57" t="s">
        <v>738</v>
      </c>
      <c r="D45" s="58">
        <f>Invoice!B49</f>
        <v>30</v>
      </c>
      <c r="E45" s="59">
        <f>'Shipping Invoice'!J49*$N$1</f>
        <v>0.79</v>
      </c>
      <c r="F45" s="59">
        <f t="shared" si="0"/>
        <v>23.700000000000003</v>
      </c>
      <c r="G45" s="60">
        <f t="shared" si="1"/>
        <v>28.574300000000001</v>
      </c>
      <c r="H45" s="63">
        <f t="shared" si="2"/>
        <v>857.22900000000004</v>
      </c>
    </row>
    <row r="46" spans="1:8" s="62" customFormat="1" ht="24">
      <c r="A46" s="56" t="str">
        <f>IF((LEN('Copy paste to Here'!G50))&gt;5,((CONCATENATE('Copy paste to Here'!G50," &amp; ",'Copy paste to Here'!D50,"  &amp;  ",'Copy paste to Here'!E50))),"Empty Cell")</f>
        <v xml:space="preserve">Surgical steel circular barbell, 10g (2.5mm) with two internally threaded 6mm balls &amp; Length: 14mm  &amp;  </v>
      </c>
      <c r="B46" s="57" t="str">
        <f>'Copy paste to Here'!C50</f>
        <v>CBR10</v>
      </c>
      <c r="C46" s="57" t="s">
        <v>738</v>
      </c>
      <c r="D46" s="58">
        <f>Invoice!B50</f>
        <v>25</v>
      </c>
      <c r="E46" s="59">
        <f>'Shipping Invoice'!J50*$N$1</f>
        <v>0.79</v>
      </c>
      <c r="F46" s="59">
        <f t="shared" si="0"/>
        <v>19.75</v>
      </c>
      <c r="G46" s="60">
        <f t="shared" si="1"/>
        <v>28.574300000000001</v>
      </c>
      <c r="H46" s="63">
        <f t="shared" si="2"/>
        <v>714.35750000000007</v>
      </c>
    </row>
    <row r="47" spans="1:8" s="62" customFormat="1" ht="24">
      <c r="A47" s="56" t="str">
        <f>IF((LEN('Copy paste to Here'!G51))&gt;5,((CONCATENATE('Copy paste to Here'!G51," &amp; ",'Copy paste to Here'!D51,"  &amp;  ",'Copy paste to Here'!E51))),"Empty Cell")</f>
        <v xml:space="preserve">Surgical steel circular barbell, 10g (2.5mm) with two internally threaded 6mm balls &amp; Length: 16mm  &amp;  </v>
      </c>
      <c r="B47" s="57" t="str">
        <f>'Copy paste to Here'!C51</f>
        <v>CBR10</v>
      </c>
      <c r="C47" s="57" t="s">
        <v>738</v>
      </c>
      <c r="D47" s="58">
        <f>Invoice!B51</f>
        <v>25</v>
      </c>
      <c r="E47" s="59">
        <f>'Shipping Invoice'!J51*$N$1</f>
        <v>0.79</v>
      </c>
      <c r="F47" s="59">
        <f t="shared" si="0"/>
        <v>19.75</v>
      </c>
      <c r="G47" s="60">
        <f t="shared" si="1"/>
        <v>28.574300000000001</v>
      </c>
      <c r="H47" s="63">
        <f t="shared" si="2"/>
        <v>714.35750000000007</v>
      </c>
    </row>
    <row r="48" spans="1:8" s="62" customFormat="1" ht="24">
      <c r="A48" s="56" t="str">
        <f>IF((LEN('Copy paste to Here'!G52))&gt;5,((CONCATENATE('Copy paste to Here'!G52," &amp; ",'Copy paste to Here'!D52,"  &amp;  ",'Copy paste to Here'!E52))),"Empty Cell")</f>
        <v xml:space="preserve">Black PVD plated surgical steel circular barbell, 0g (8mm) with two internally threaded 10mm cones &amp; Length: 19mm  &amp;  </v>
      </c>
      <c r="B48" s="57" t="str">
        <f>'Copy paste to Here'!C52</f>
        <v>CBTCN0</v>
      </c>
      <c r="C48" s="57" t="s">
        <v>740</v>
      </c>
      <c r="D48" s="58">
        <f>Invoice!B52</f>
        <v>8</v>
      </c>
      <c r="E48" s="59">
        <f>'Shipping Invoice'!J52*$N$1</f>
        <v>4.8600000000000003</v>
      </c>
      <c r="F48" s="59">
        <f t="shared" si="0"/>
        <v>38.880000000000003</v>
      </c>
      <c r="G48" s="60">
        <f t="shared" si="1"/>
        <v>175.78620000000001</v>
      </c>
      <c r="H48" s="63">
        <f t="shared" si="2"/>
        <v>1406.2896000000001</v>
      </c>
    </row>
    <row r="49" spans="1:8" s="62" customFormat="1" ht="36">
      <c r="A49" s="56" t="str">
        <f>IF((LEN('Copy paste to Here'!G53))&gt;5,((CONCATENATE('Copy paste to Here'!G53," &amp; ",'Copy paste to Here'!D53,"  &amp;  ",'Copy paste to Here'!E53))),"Empty Cell")</f>
        <v>Black PVD plated surgical steel circular barbell, 10g (2.5mm) with two internally threaded 6mm cones &amp; Length: 10mm  &amp;  Color: Black</v>
      </c>
      <c r="B49" s="57" t="str">
        <f>'Copy paste to Here'!C53</f>
        <v>CBTCN10</v>
      </c>
      <c r="C49" s="57" t="s">
        <v>742</v>
      </c>
      <c r="D49" s="58">
        <f>Invoice!B53</f>
        <v>30</v>
      </c>
      <c r="E49" s="59">
        <f>'Shipping Invoice'!J53*$N$1</f>
        <v>1.49</v>
      </c>
      <c r="F49" s="59">
        <f t="shared" si="0"/>
        <v>44.7</v>
      </c>
      <c r="G49" s="60">
        <f t="shared" si="1"/>
        <v>53.893300000000004</v>
      </c>
      <c r="H49" s="63">
        <f t="shared" si="2"/>
        <v>1616.7990000000002</v>
      </c>
    </row>
    <row r="50" spans="1:8" s="62" customFormat="1" ht="36">
      <c r="A50" s="56" t="str">
        <f>IF((LEN('Copy paste to Here'!G54))&gt;5,((CONCATENATE('Copy paste to Here'!G54," &amp; ",'Copy paste to Here'!D54,"  &amp;  ",'Copy paste to Here'!E54))),"Empty Cell")</f>
        <v>Black PVD plated surgical steel circular barbell, 10g (2.5mm) with two internally threaded 6mm cones &amp; Length: 14mm  &amp;  Color: Black</v>
      </c>
      <c r="B50" s="57" t="str">
        <f>'Copy paste to Here'!C54</f>
        <v>CBTCN10</v>
      </c>
      <c r="C50" s="57" t="s">
        <v>742</v>
      </c>
      <c r="D50" s="58">
        <f>Invoice!B54</f>
        <v>25</v>
      </c>
      <c r="E50" s="59">
        <f>'Shipping Invoice'!J54*$N$1</f>
        <v>1.49</v>
      </c>
      <c r="F50" s="59">
        <f t="shared" si="0"/>
        <v>37.25</v>
      </c>
      <c r="G50" s="60">
        <f t="shared" si="1"/>
        <v>53.893300000000004</v>
      </c>
      <c r="H50" s="63">
        <f t="shared" si="2"/>
        <v>1347.3325</v>
      </c>
    </row>
    <row r="51" spans="1:8" s="62" customFormat="1" ht="36">
      <c r="A51" s="56" t="str">
        <f>IF((LEN('Copy paste to Here'!G55))&gt;5,((CONCATENATE('Copy paste to Here'!G55," &amp; ",'Copy paste to Here'!D55,"  &amp;  ",'Copy paste to Here'!E55))),"Empty Cell")</f>
        <v>Black PVD plated surgical steel circular barbell, 10g (2.5mm) with two internally threaded 6mm cones &amp; Length: 16mm  &amp;  Color: Black</v>
      </c>
      <c r="B51" s="57" t="str">
        <f>'Copy paste to Here'!C55</f>
        <v>CBTCN10</v>
      </c>
      <c r="C51" s="57" t="s">
        <v>742</v>
      </c>
      <c r="D51" s="58">
        <f>Invoice!B55</f>
        <v>25</v>
      </c>
      <c r="E51" s="59">
        <f>'Shipping Invoice'!J55*$N$1</f>
        <v>1.49</v>
      </c>
      <c r="F51" s="59">
        <f t="shared" si="0"/>
        <v>37.25</v>
      </c>
      <c r="G51" s="60">
        <f t="shared" si="1"/>
        <v>53.893300000000004</v>
      </c>
      <c r="H51" s="63">
        <f t="shared" si="2"/>
        <v>1347.3325</v>
      </c>
    </row>
    <row r="52" spans="1:8" s="62" customFormat="1" ht="36">
      <c r="A52" s="56" t="str">
        <f>IF((LEN('Copy paste to Here'!G56))&gt;5,((CONCATENATE('Copy paste to Here'!G56," &amp; ",'Copy paste to Here'!D56,"  &amp;  ",'Copy paste to Here'!E56))),"Empty Cell")</f>
        <v>Black PVD plated surgical steel circular barbell, 12g (2mm) with two external threading 5mm cones &amp; Length: 10mm  &amp;  Color: Black</v>
      </c>
      <c r="B52" s="57" t="str">
        <f>'Copy paste to Here'!C56</f>
        <v>CBTCN12</v>
      </c>
      <c r="C52" s="57" t="s">
        <v>744</v>
      </c>
      <c r="D52" s="58">
        <f>Invoice!B56</f>
        <v>30</v>
      </c>
      <c r="E52" s="59">
        <f>'Shipping Invoice'!J56*$N$1</f>
        <v>0.99</v>
      </c>
      <c r="F52" s="59">
        <f t="shared" si="0"/>
        <v>29.7</v>
      </c>
      <c r="G52" s="60">
        <f t="shared" si="1"/>
        <v>35.808300000000003</v>
      </c>
      <c r="H52" s="63">
        <f t="shared" si="2"/>
        <v>1074.249</v>
      </c>
    </row>
    <row r="53" spans="1:8" s="62" customFormat="1" ht="24">
      <c r="A53" s="56" t="str">
        <f>IF((LEN('Copy paste to Here'!G57))&gt;5,((CONCATENATE('Copy paste to Here'!G57," &amp; ",'Copy paste to Here'!D57,"  &amp;  ",'Copy paste to Here'!E57))),"Empty Cell")</f>
        <v xml:space="preserve">Black PVD plated surgical steel circular barbell, 2g (6mm) with two internally threaded 8mm cones &amp; Length: 16mm  &amp;  </v>
      </c>
      <c r="B53" s="57" t="str">
        <f>'Copy paste to Here'!C57</f>
        <v>CBTCN2</v>
      </c>
      <c r="C53" s="57" t="s">
        <v>746</v>
      </c>
      <c r="D53" s="58">
        <f>Invoice!B57</f>
        <v>12</v>
      </c>
      <c r="E53" s="59">
        <f>'Shipping Invoice'!J57*$N$1</f>
        <v>3.45</v>
      </c>
      <c r="F53" s="59">
        <f t="shared" si="0"/>
        <v>41.400000000000006</v>
      </c>
      <c r="G53" s="60">
        <f t="shared" si="1"/>
        <v>124.78650000000002</v>
      </c>
      <c r="H53" s="63">
        <f t="shared" si="2"/>
        <v>1497.4380000000001</v>
      </c>
    </row>
    <row r="54" spans="1:8" s="62" customFormat="1" ht="36">
      <c r="A54" s="56" t="str">
        <f>IF((LEN('Copy paste to Here'!G58))&gt;5,((CONCATENATE('Copy paste to Here'!G58," &amp; ",'Copy paste to Here'!D58,"  &amp;  ",'Copy paste to Here'!E58))),"Empty Cell")</f>
        <v>Black PVD plated surgical steel circular barbell, 8g (3mm) with two internally threaded 6mm cones &amp; Length: 16mm  &amp;  Color: Black</v>
      </c>
      <c r="B54" s="57" t="str">
        <f>'Copy paste to Here'!C58</f>
        <v>CBTCN8</v>
      </c>
      <c r="C54" s="57" t="s">
        <v>748</v>
      </c>
      <c r="D54" s="58">
        <f>Invoice!B58</f>
        <v>15</v>
      </c>
      <c r="E54" s="59">
        <f>'Shipping Invoice'!J58*$N$1</f>
        <v>1.69</v>
      </c>
      <c r="F54" s="59">
        <f t="shared" si="0"/>
        <v>25.349999999999998</v>
      </c>
      <c r="G54" s="60">
        <f t="shared" si="1"/>
        <v>61.127299999999998</v>
      </c>
      <c r="H54" s="63">
        <f t="shared" si="2"/>
        <v>916.90949999999998</v>
      </c>
    </row>
    <row r="55" spans="1:8" s="62" customFormat="1" ht="24">
      <c r="A55" s="56" t="str">
        <f>IF((LEN('Copy paste to Here'!G59))&gt;5,((CONCATENATE('Copy paste to Here'!G59," &amp; ",'Copy paste to Here'!D59,"  &amp;  ",'Copy paste to Here'!E59))),"Empty Cell")</f>
        <v xml:space="preserve">Rose gold PVD plated 316L steel circular barbell, 14g (1.6mm) with two 5mm cones &amp; Length: 12mm  &amp;  </v>
      </c>
      <c r="B55" s="57" t="str">
        <f>'Copy paste to Here'!C59</f>
        <v>CBTTCN</v>
      </c>
      <c r="C55" s="57" t="s">
        <v>750</v>
      </c>
      <c r="D55" s="58">
        <f>Invoice!B59</f>
        <v>17</v>
      </c>
      <c r="E55" s="59">
        <f>'Shipping Invoice'!J59*$N$1</f>
        <v>0.64</v>
      </c>
      <c r="F55" s="59">
        <f t="shared" si="0"/>
        <v>10.88</v>
      </c>
      <c r="G55" s="60">
        <f t="shared" si="1"/>
        <v>23.148800000000001</v>
      </c>
      <c r="H55" s="63">
        <f t="shared" si="2"/>
        <v>393.52960000000002</v>
      </c>
    </row>
    <row r="56" spans="1:8" s="62" customFormat="1" ht="25.5">
      <c r="A56" s="56" t="str">
        <f>IF((LEN('Copy paste to Here'!G60))&gt;5,((CONCATENATE('Copy paste to Here'!G60," &amp; ",'Copy paste to Here'!D60,"  &amp;  ",'Copy paste to Here'!E60))),"Empty Cell")</f>
        <v xml:space="preserve">Real jade double flared stone flesh tunnel &amp; Gauge: 12mm  &amp;  </v>
      </c>
      <c r="B56" s="57" t="str">
        <f>'Copy paste to Here'!C60</f>
        <v>DGSAA</v>
      </c>
      <c r="C56" s="57" t="s">
        <v>921</v>
      </c>
      <c r="D56" s="58">
        <f>Invoice!B60</f>
        <v>4</v>
      </c>
      <c r="E56" s="59">
        <f>'Shipping Invoice'!J60*$N$1</f>
        <v>2.54</v>
      </c>
      <c r="F56" s="59">
        <f t="shared" si="0"/>
        <v>10.16</v>
      </c>
      <c r="G56" s="60">
        <f t="shared" si="1"/>
        <v>91.871800000000007</v>
      </c>
      <c r="H56" s="63">
        <f t="shared" si="2"/>
        <v>367.48720000000003</v>
      </c>
    </row>
    <row r="57" spans="1:8" s="62" customFormat="1" ht="25.5">
      <c r="A57" s="56" t="str">
        <f>IF((LEN('Copy paste to Here'!G61))&gt;5,((CONCATENATE('Copy paste to Here'!G61," &amp; ",'Copy paste to Here'!D61,"  &amp;  ",'Copy paste to Here'!E61))),"Empty Cell")</f>
        <v xml:space="preserve">Real jade double flared stone flesh tunnel &amp; Gauge: 18mm  &amp;  </v>
      </c>
      <c r="B57" s="57" t="str">
        <f>'Copy paste to Here'!C61</f>
        <v>DGSAA</v>
      </c>
      <c r="C57" s="57" t="s">
        <v>922</v>
      </c>
      <c r="D57" s="58">
        <f>Invoice!B61</f>
        <v>4</v>
      </c>
      <c r="E57" s="59">
        <f>'Shipping Invoice'!J61*$N$1</f>
        <v>3.94</v>
      </c>
      <c r="F57" s="59">
        <f t="shared" si="0"/>
        <v>15.76</v>
      </c>
      <c r="G57" s="60">
        <f t="shared" si="1"/>
        <v>142.50980000000001</v>
      </c>
      <c r="H57" s="63">
        <f t="shared" si="2"/>
        <v>570.03920000000005</v>
      </c>
    </row>
    <row r="58" spans="1:8" s="62" customFormat="1" ht="25.5">
      <c r="A58" s="56" t="str">
        <f>IF((LEN('Copy paste to Here'!G62))&gt;5,((CONCATENATE('Copy paste to Here'!G62," &amp; ",'Copy paste to Here'!D62,"  &amp;  ",'Copy paste to Here'!E62))),"Empty Cell")</f>
        <v xml:space="preserve">Real jade double flared stone flesh tunnel &amp; Gauge: 20mm  &amp;  </v>
      </c>
      <c r="B58" s="57" t="str">
        <f>'Copy paste to Here'!C62</f>
        <v>DGSAA</v>
      </c>
      <c r="C58" s="57" t="s">
        <v>923</v>
      </c>
      <c r="D58" s="58">
        <f>Invoice!B62</f>
        <v>4</v>
      </c>
      <c r="E58" s="59">
        <f>'Shipping Invoice'!J62*$N$1</f>
        <v>4.4400000000000004</v>
      </c>
      <c r="F58" s="59">
        <f t="shared" si="0"/>
        <v>17.760000000000002</v>
      </c>
      <c r="G58" s="60">
        <f t="shared" si="1"/>
        <v>160.59480000000002</v>
      </c>
      <c r="H58" s="63">
        <f t="shared" si="2"/>
        <v>642.37920000000008</v>
      </c>
    </row>
    <row r="59" spans="1:8" s="62" customFormat="1" ht="25.5">
      <c r="A59" s="56" t="str">
        <f>IF((LEN('Copy paste to Here'!G63))&gt;5,((CONCATENATE('Copy paste to Here'!G63," &amp; ",'Copy paste to Here'!D63,"  &amp;  ",'Copy paste to Here'!E63))),"Empty Cell")</f>
        <v xml:space="preserve">Moon double flared stone flesh tunnel (opalite) &amp; Gauge: 18mm  &amp;  </v>
      </c>
      <c r="B59" s="57" t="str">
        <f>'Copy paste to Here'!C63</f>
        <v>DGSBB</v>
      </c>
      <c r="C59" s="57" t="s">
        <v>924</v>
      </c>
      <c r="D59" s="58">
        <f>Invoice!B63</f>
        <v>8</v>
      </c>
      <c r="E59" s="59">
        <f>'Shipping Invoice'!J63*$N$1</f>
        <v>3.99</v>
      </c>
      <c r="F59" s="59">
        <f t="shared" si="0"/>
        <v>31.92</v>
      </c>
      <c r="G59" s="60">
        <f t="shared" si="1"/>
        <v>144.31830000000002</v>
      </c>
      <c r="H59" s="63">
        <f t="shared" si="2"/>
        <v>1154.5464000000002</v>
      </c>
    </row>
    <row r="60" spans="1:8" s="62" customFormat="1" ht="25.5">
      <c r="A60" s="56" t="str">
        <f>IF((LEN('Copy paste to Here'!G64))&gt;5,((CONCATENATE('Copy paste to Here'!G64," &amp; ",'Copy paste to Here'!D64,"  &amp;  ",'Copy paste to Here'!E64))),"Empty Cell")</f>
        <v xml:space="preserve">Moon double flared stone flesh tunnel (opalite) &amp; Gauge: 20mm  &amp;  </v>
      </c>
      <c r="B60" s="57" t="str">
        <f>'Copy paste to Here'!C64</f>
        <v>DGSBB</v>
      </c>
      <c r="C60" s="57" t="s">
        <v>925</v>
      </c>
      <c r="D60" s="58">
        <f>Invoice!B64</f>
        <v>8</v>
      </c>
      <c r="E60" s="59">
        <f>'Shipping Invoice'!J64*$N$1</f>
        <v>4.49</v>
      </c>
      <c r="F60" s="59">
        <f t="shared" si="0"/>
        <v>35.92</v>
      </c>
      <c r="G60" s="60">
        <f t="shared" si="1"/>
        <v>162.4033</v>
      </c>
      <c r="H60" s="63">
        <f t="shared" si="2"/>
        <v>1299.2264</v>
      </c>
    </row>
    <row r="61" spans="1:8" s="62" customFormat="1" ht="25.5">
      <c r="A61" s="56" t="str">
        <f>IF((LEN('Copy paste to Here'!G65))&gt;5,((CONCATENATE('Copy paste to Here'!G65," &amp; ",'Copy paste to Here'!D65,"  &amp;  ",'Copy paste to Here'!E65))),"Empty Cell")</f>
        <v xml:space="preserve">Rose quartz double flared stone flesh tunnel &amp; Gauge: 10mm  &amp;  </v>
      </c>
      <c r="B61" s="57" t="str">
        <f>'Copy paste to Here'!C65</f>
        <v>DGSCC</v>
      </c>
      <c r="C61" s="57" t="s">
        <v>926</v>
      </c>
      <c r="D61" s="58">
        <f>Invoice!B65</f>
        <v>10</v>
      </c>
      <c r="E61" s="59">
        <f>'Shipping Invoice'!J65*$N$1</f>
        <v>2.14</v>
      </c>
      <c r="F61" s="59">
        <f t="shared" si="0"/>
        <v>21.400000000000002</v>
      </c>
      <c r="G61" s="60">
        <f t="shared" si="1"/>
        <v>77.403800000000004</v>
      </c>
      <c r="H61" s="63">
        <f t="shared" si="2"/>
        <v>774.03800000000001</v>
      </c>
    </row>
    <row r="62" spans="1:8" s="62" customFormat="1" ht="25.5">
      <c r="A62" s="56" t="str">
        <f>IF((LEN('Copy paste to Here'!G66))&gt;5,((CONCATENATE('Copy paste to Here'!G66," &amp; ",'Copy paste to Here'!D66,"  &amp;  ",'Copy paste to Here'!E66))),"Empty Cell")</f>
        <v xml:space="preserve">Rose quartz double flared stone flesh tunnel &amp; Gauge: 16mm  &amp;  </v>
      </c>
      <c r="B62" s="57" t="str">
        <f>'Copy paste to Here'!C66</f>
        <v>DGSCC</v>
      </c>
      <c r="C62" s="57" t="s">
        <v>927</v>
      </c>
      <c r="D62" s="58">
        <f>Invoice!B66</f>
        <v>6</v>
      </c>
      <c r="E62" s="59">
        <f>'Shipping Invoice'!J66*$N$1</f>
        <v>3.44</v>
      </c>
      <c r="F62" s="59">
        <f t="shared" si="0"/>
        <v>20.64</v>
      </c>
      <c r="G62" s="60">
        <f t="shared" si="1"/>
        <v>124.4248</v>
      </c>
      <c r="H62" s="63">
        <f t="shared" si="2"/>
        <v>746.54880000000003</v>
      </c>
    </row>
    <row r="63" spans="1:8" s="62" customFormat="1" ht="25.5">
      <c r="A63" s="56" t="str">
        <f>IF((LEN('Copy paste to Here'!G67))&gt;5,((CONCATENATE('Copy paste to Here'!G67," &amp; ",'Copy paste to Here'!D67,"  &amp;  ",'Copy paste to Here'!E67))),"Empty Cell")</f>
        <v xml:space="preserve">Rose quartz double flared stone flesh tunnel &amp; Gauge: 18mm  &amp;  </v>
      </c>
      <c r="B63" s="57" t="str">
        <f>'Copy paste to Here'!C67</f>
        <v>DGSCC</v>
      </c>
      <c r="C63" s="57" t="s">
        <v>928</v>
      </c>
      <c r="D63" s="58">
        <f>Invoice!B67</f>
        <v>14</v>
      </c>
      <c r="E63" s="59">
        <f>'Shipping Invoice'!J67*$N$1</f>
        <v>3.94</v>
      </c>
      <c r="F63" s="59">
        <f t="shared" si="0"/>
        <v>55.16</v>
      </c>
      <c r="G63" s="60">
        <f t="shared" si="1"/>
        <v>142.50980000000001</v>
      </c>
      <c r="H63" s="63">
        <f t="shared" si="2"/>
        <v>1995.1372000000001</v>
      </c>
    </row>
    <row r="64" spans="1:8" s="62" customFormat="1" ht="25.5">
      <c r="A64" s="56" t="str">
        <f>IF((LEN('Copy paste to Here'!G68))&gt;5,((CONCATENATE('Copy paste to Here'!G68," &amp; ",'Copy paste to Here'!D68,"  &amp;  ",'Copy paste to Here'!E68))),"Empty Cell")</f>
        <v xml:space="preserve">Rose quartz double flared stone flesh tunnel &amp; Gauge: 20mm  &amp;  </v>
      </c>
      <c r="B64" s="57" t="str">
        <f>'Copy paste to Here'!C68</f>
        <v>DGSCC</v>
      </c>
      <c r="C64" s="57" t="s">
        <v>929</v>
      </c>
      <c r="D64" s="58">
        <f>Invoice!B68</f>
        <v>14</v>
      </c>
      <c r="E64" s="59">
        <f>'Shipping Invoice'!J68*$N$1</f>
        <v>4.4400000000000004</v>
      </c>
      <c r="F64" s="59">
        <f t="shared" si="0"/>
        <v>62.160000000000004</v>
      </c>
      <c r="G64" s="60">
        <f t="shared" si="1"/>
        <v>160.59480000000002</v>
      </c>
      <c r="H64" s="63">
        <f t="shared" si="2"/>
        <v>2248.3272000000002</v>
      </c>
    </row>
    <row r="65" spans="1:8" s="62" customFormat="1">
      <c r="A65" s="56" t="str">
        <f>IF((LEN('Copy paste to Here'!G69))&gt;5,((CONCATENATE('Copy paste to Here'!G69," &amp; ",'Copy paste to Here'!D69,"  &amp;  ",'Copy paste to Here'!E69))),"Empty Cell")</f>
        <v xml:space="preserve">Double flared Ivory stone flesh tunnel &amp; Gauge: 8mm  &amp;  </v>
      </c>
      <c r="B65" s="57" t="str">
        <f>'Copy paste to Here'!C69</f>
        <v>DGSG</v>
      </c>
      <c r="C65" s="57" t="s">
        <v>930</v>
      </c>
      <c r="D65" s="58">
        <f>Invoice!B69</f>
        <v>6</v>
      </c>
      <c r="E65" s="59">
        <f>'Shipping Invoice'!J69*$N$1</f>
        <v>1.79</v>
      </c>
      <c r="F65" s="59">
        <f t="shared" si="0"/>
        <v>10.74</v>
      </c>
      <c r="G65" s="60">
        <f t="shared" si="1"/>
        <v>64.74430000000001</v>
      </c>
      <c r="H65" s="63">
        <f t="shared" si="2"/>
        <v>388.46580000000006</v>
      </c>
    </row>
    <row r="66" spans="1:8" s="62" customFormat="1" ht="24">
      <c r="A66" s="56" t="str">
        <f>IF((LEN('Copy paste to Here'!G70))&gt;5,((CONCATENATE('Copy paste to Here'!G70," &amp; ",'Copy paste to Here'!D70,"  &amp;  ",'Copy paste to Here'!E70))),"Empty Cell")</f>
        <v xml:space="preserve">Semi precious Turquoise stone double-flare flesh tunnel &amp; Gauge: 6mm  &amp;  </v>
      </c>
      <c r="B66" s="57" t="str">
        <f>'Copy paste to Here'!C70</f>
        <v>DGSHH</v>
      </c>
      <c r="C66" s="57" t="s">
        <v>931</v>
      </c>
      <c r="D66" s="58">
        <f>Invoice!B70</f>
        <v>14</v>
      </c>
      <c r="E66" s="59">
        <f>'Shipping Invoice'!J70*$N$1</f>
        <v>1.39</v>
      </c>
      <c r="F66" s="59">
        <f t="shared" si="0"/>
        <v>19.459999999999997</v>
      </c>
      <c r="G66" s="60">
        <f t="shared" si="1"/>
        <v>50.276299999999999</v>
      </c>
      <c r="H66" s="63">
        <f t="shared" si="2"/>
        <v>703.8682</v>
      </c>
    </row>
    <row r="67" spans="1:8" s="62" customFormat="1" ht="24">
      <c r="A67" s="56" t="str">
        <f>IF((LEN('Copy paste to Here'!G71))&gt;5,((CONCATENATE('Copy paste to Here'!G71," &amp; ",'Copy paste to Here'!D71,"  &amp;  ",'Copy paste to Here'!E71))),"Empty Cell")</f>
        <v xml:space="preserve">Semi precious Turquoise stone double-flare flesh tunnel &amp; Gauge: 8mm  &amp;  </v>
      </c>
      <c r="B67" s="57" t="str">
        <f>'Copy paste to Here'!C71</f>
        <v>DGSHH</v>
      </c>
      <c r="C67" s="57" t="s">
        <v>932</v>
      </c>
      <c r="D67" s="58">
        <f>Invoice!B71</f>
        <v>14</v>
      </c>
      <c r="E67" s="59">
        <f>'Shipping Invoice'!J71*$N$1</f>
        <v>1.59</v>
      </c>
      <c r="F67" s="59">
        <f t="shared" si="0"/>
        <v>22.26</v>
      </c>
      <c r="G67" s="60">
        <f t="shared" si="1"/>
        <v>57.510300000000008</v>
      </c>
      <c r="H67" s="63">
        <f t="shared" si="2"/>
        <v>805.14420000000007</v>
      </c>
    </row>
    <row r="68" spans="1:8" s="62" customFormat="1" ht="25.5">
      <c r="A68" s="56" t="str">
        <f>IF((LEN('Copy paste to Here'!G72))&gt;5,((CONCATENATE('Copy paste to Here'!G72," &amp; ",'Copy paste to Here'!D72,"  &amp;  ",'Copy paste to Here'!E72))),"Empty Cell")</f>
        <v xml:space="preserve">Semi precious Turquoise stone double-flare flesh tunnel &amp; Gauge: 10mm  &amp;  </v>
      </c>
      <c r="B68" s="57" t="str">
        <f>'Copy paste to Here'!C72</f>
        <v>DGSHH</v>
      </c>
      <c r="C68" s="57" t="s">
        <v>933</v>
      </c>
      <c r="D68" s="58">
        <f>Invoice!B72</f>
        <v>14</v>
      </c>
      <c r="E68" s="59">
        <f>'Shipping Invoice'!J72*$N$1</f>
        <v>1.79</v>
      </c>
      <c r="F68" s="59">
        <f t="shared" si="0"/>
        <v>25.060000000000002</v>
      </c>
      <c r="G68" s="60">
        <f t="shared" si="1"/>
        <v>64.74430000000001</v>
      </c>
      <c r="H68" s="63">
        <f t="shared" si="2"/>
        <v>906.42020000000014</v>
      </c>
    </row>
    <row r="69" spans="1:8" s="62" customFormat="1" ht="25.5">
      <c r="A69" s="56" t="str">
        <f>IF((LEN('Copy paste to Here'!G73))&gt;5,((CONCATENATE('Copy paste to Here'!G73," &amp; ",'Copy paste to Here'!D73,"  &amp;  ",'Copy paste to Here'!E73))),"Empty Cell")</f>
        <v xml:space="preserve">Semi precious Turquoise stone double-flare flesh tunnel &amp; Gauge: 12mm  &amp;  </v>
      </c>
      <c r="B69" s="57" t="str">
        <f>'Copy paste to Here'!C73</f>
        <v>DGSHH</v>
      </c>
      <c r="C69" s="57" t="s">
        <v>934</v>
      </c>
      <c r="D69" s="58">
        <f>Invoice!B73</f>
        <v>14</v>
      </c>
      <c r="E69" s="59">
        <f>'Shipping Invoice'!J73*$N$1</f>
        <v>1.89</v>
      </c>
      <c r="F69" s="59">
        <f t="shared" si="0"/>
        <v>26.459999999999997</v>
      </c>
      <c r="G69" s="60">
        <f t="shared" si="1"/>
        <v>68.3613</v>
      </c>
      <c r="H69" s="63">
        <f t="shared" si="2"/>
        <v>957.05819999999994</v>
      </c>
    </row>
    <row r="70" spans="1:8" s="62" customFormat="1" ht="25.5">
      <c r="A70" s="56" t="str">
        <f>IF((LEN('Copy paste to Here'!G74))&gt;5,((CONCATENATE('Copy paste to Here'!G74," &amp; ",'Copy paste to Here'!D74,"  &amp;  ",'Copy paste to Here'!E74))),"Empty Cell")</f>
        <v xml:space="preserve">Semi precious Turquoise stone double-flare flesh tunnel &amp; Gauge: 14mm  &amp;  </v>
      </c>
      <c r="B70" s="57" t="str">
        <f>'Copy paste to Here'!C74</f>
        <v>DGSHH</v>
      </c>
      <c r="C70" s="57" t="s">
        <v>935</v>
      </c>
      <c r="D70" s="58">
        <f>Invoice!B74</f>
        <v>14</v>
      </c>
      <c r="E70" s="59">
        <f>'Shipping Invoice'!J74*$N$1</f>
        <v>2.09</v>
      </c>
      <c r="F70" s="59">
        <f t="shared" si="0"/>
        <v>29.259999999999998</v>
      </c>
      <c r="G70" s="60">
        <f t="shared" si="1"/>
        <v>75.595299999999995</v>
      </c>
      <c r="H70" s="63">
        <f t="shared" si="2"/>
        <v>1058.3342</v>
      </c>
    </row>
    <row r="71" spans="1:8" s="62" customFormat="1" ht="25.5">
      <c r="A71" s="56" t="str">
        <f>IF((LEN('Copy paste to Here'!G75))&gt;5,((CONCATENATE('Copy paste to Here'!G75," &amp; ",'Copy paste to Here'!D75,"  &amp;  ",'Copy paste to Here'!E75))),"Empty Cell")</f>
        <v xml:space="preserve">Semi precious Turquoise stone double-flare flesh tunnel &amp; Gauge: 16mm  &amp;  </v>
      </c>
      <c r="B71" s="57" t="str">
        <f>'Copy paste to Here'!C75</f>
        <v>DGSHH</v>
      </c>
      <c r="C71" s="57" t="s">
        <v>936</v>
      </c>
      <c r="D71" s="58">
        <f>Invoice!B75</f>
        <v>14</v>
      </c>
      <c r="E71" s="59">
        <f>'Shipping Invoice'!J75*$N$1</f>
        <v>2.59</v>
      </c>
      <c r="F71" s="59">
        <f t="shared" si="0"/>
        <v>36.26</v>
      </c>
      <c r="G71" s="60">
        <f t="shared" si="1"/>
        <v>93.680300000000003</v>
      </c>
      <c r="H71" s="63">
        <f t="shared" si="2"/>
        <v>1311.5242000000001</v>
      </c>
    </row>
    <row r="72" spans="1:8" s="62" customFormat="1" ht="24">
      <c r="A72" s="56" t="str">
        <f>IF((LEN('Copy paste to Here'!G76))&gt;5,((CONCATENATE('Copy paste to Here'!G76," &amp; ",'Copy paste to Here'!D76,"  &amp;  ",'Copy paste to Here'!E76))),"Empty Cell")</f>
        <v xml:space="preserve">Areng wood single flare flesh tunnel with rubber O-ring &amp; Gauge: 8mm  &amp;  </v>
      </c>
      <c r="B72" s="57" t="str">
        <f>'Copy paste to Here'!C76</f>
        <v>DPARR</v>
      </c>
      <c r="C72" s="57" t="s">
        <v>937</v>
      </c>
      <c r="D72" s="58">
        <f>Invoice!B76</f>
        <v>10</v>
      </c>
      <c r="E72" s="59">
        <f>'Shipping Invoice'!J76*$N$1</f>
        <v>1.29</v>
      </c>
      <c r="F72" s="59">
        <f t="shared" si="0"/>
        <v>12.9</v>
      </c>
      <c r="G72" s="60">
        <f t="shared" si="1"/>
        <v>46.659300000000002</v>
      </c>
      <c r="H72" s="63">
        <f t="shared" si="2"/>
        <v>466.59300000000002</v>
      </c>
    </row>
    <row r="73" spans="1:8" s="62" customFormat="1" ht="25.5">
      <c r="A73" s="56" t="str">
        <f>IF((LEN('Copy paste to Here'!G77))&gt;5,((CONCATENATE('Copy paste to Here'!G77," &amp; ",'Copy paste to Here'!D77,"  &amp;  ",'Copy paste to Here'!E77))),"Empty Cell")</f>
        <v xml:space="preserve">Areng wood single flare flesh tunnel with rubber O-ring &amp; Gauge: 10mm  &amp;  </v>
      </c>
      <c r="B73" s="57" t="str">
        <f>'Copy paste to Here'!C77</f>
        <v>DPARR</v>
      </c>
      <c r="C73" s="57" t="s">
        <v>938</v>
      </c>
      <c r="D73" s="58">
        <f>Invoice!B77</f>
        <v>10</v>
      </c>
      <c r="E73" s="59">
        <f>'Shipping Invoice'!J77*$N$1</f>
        <v>1.39</v>
      </c>
      <c r="F73" s="59">
        <f t="shared" si="0"/>
        <v>13.899999999999999</v>
      </c>
      <c r="G73" s="60">
        <f t="shared" si="1"/>
        <v>50.276299999999999</v>
      </c>
      <c r="H73" s="63">
        <f t="shared" si="2"/>
        <v>502.76299999999998</v>
      </c>
    </row>
    <row r="74" spans="1:8" s="62" customFormat="1" ht="25.5">
      <c r="A74" s="56" t="str">
        <f>IF((LEN('Copy paste to Here'!G78))&gt;5,((CONCATENATE('Copy paste to Here'!G78," &amp; ",'Copy paste to Here'!D78,"  &amp;  ",'Copy paste to Here'!E78))),"Empty Cell")</f>
        <v xml:space="preserve">Areng wood single flare flesh tunnel with rubber O-ring &amp; Gauge: 14mm  &amp;  </v>
      </c>
      <c r="B74" s="57" t="str">
        <f>'Copy paste to Here'!C78</f>
        <v>DPARR</v>
      </c>
      <c r="C74" s="57" t="s">
        <v>939</v>
      </c>
      <c r="D74" s="58">
        <f>Invoice!B78</f>
        <v>8</v>
      </c>
      <c r="E74" s="59">
        <f>'Shipping Invoice'!J78*$N$1</f>
        <v>1.59</v>
      </c>
      <c r="F74" s="59">
        <f t="shared" si="0"/>
        <v>12.72</v>
      </c>
      <c r="G74" s="60">
        <f t="shared" si="1"/>
        <v>57.510300000000008</v>
      </c>
      <c r="H74" s="63">
        <f t="shared" si="2"/>
        <v>460.08240000000006</v>
      </c>
    </row>
    <row r="75" spans="1:8" s="62" customFormat="1" ht="25.5">
      <c r="A75" s="56" t="str">
        <f>IF((LEN('Copy paste to Here'!G79))&gt;5,((CONCATENATE('Copy paste to Here'!G79," &amp; ",'Copy paste to Here'!D79,"  &amp;  ",'Copy paste to Here'!E79))),"Empty Cell")</f>
        <v xml:space="preserve">Areng wood single flare flesh tunnel with rubber O-ring &amp; Gauge: 16mm  &amp;  </v>
      </c>
      <c r="B75" s="57" t="str">
        <f>'Copy paste to Here'!C79</f>
        <v>DPARR</v>
      </c>
      <c r="C75" s="57" t="s">
        <v>940</v>
      </c>
      <c r="D75" s="58">
        <f>Invoice!B79</f>
        <v>8</v>
      </c>
      <c r="E75" s="59">
        <f>'Shipping Invoice'!J79*$N$1</f>
        <v>1.69</v>
      </c>
      <c r="F75" s="59">
        <f t="shared" si="0"/>
        <v>13.52</v>
      </c>
      <c r="G75" s="60">
        <f t="shared" si="1"/>
        <v>61.127299999999998</v>
      </c>
      <c r="H75" s="63">
        <f t="shared" si="2"/>
        <v>489.01839999999999</v>
      </c>
    </row>
    <row r="76" spans="1:8" s="62" customFormat="1" ht="25.5">
      <c r="A76" s="56" t="str">
        <f>IF((LEN('Copy paste to Here'!G80))&gt;5,((CONCATENATE('Copy paste to Here'!G80," &amp; ",'Copy paste to Here'!D80,"  &amp;  ",'Copy paste to Here'!E80))),"Empty Cell")</f>
        <v xml:space="preserve">XL size organic double flare flesh tunnel with four different wood quarters (sawo, jack fruit, areng , teak) &amp; Gauge: 32mm  &amp;  </v>
      </c>
      <c r="B76" s="57" t="str">
        <f>'Copy paste to Here'!C80</f>
        <v>DPJSATXL</v>
      </c>
      <c r="C76" s="57" t="s">
        <v>941</v>
      </c>
      <c r="D76" s="58">
        <f>Invoice!B80</f>
        <v>8</v>
      </c>
      <c r="E76" s="59">
        <f>'Shipping Invoice'!J80*$N$1</f>
        <v>3.89</v>
      </c>
      <c r="F76" s="59">
        <f t="shared" si="0"/>
        <v>31.12</v>
      </c>
      <c r="G76" s="60">
        <f t="shared" si="1"/>
        <v>140.7013</v>
      </c>
      <c r="H76" s="63">
        <f t="shared" si="2"/>
        <v>1125.6104</v>
      </c>
    </row>
    <row r="77" spans="1:8" s="62" customFormat="1" ht="24">
      <c r="A77" s="56" t="str">
        <f>IF((LEN('Copy paste to Here'!G81))&gt;5,((CONCATENATE('Copy paste to Here'!G81," &amp; ",'Copy paste to Here'!D81,"  &amp;  ",'Copy paste to Here'!E81))),"Empty Cell")</f>
        <v xml:space="preserve">Sawo wood single flare flesh tunnel with rubber O-ring &amp; Gauge: 3mm  &amp;  </v>
      </c>
      <c r="B77" s="57" t="str">
        <f>'Copy paste to Here'!C81</f>
        <v>DPSAR</v>
      </c>
      <c r="C77" s="57" t="s">
        <v>942</v>
      </c>
      <c r="D77" s="58">
        <f>Invoice!B81</f>
        <v>6</v>
      </c>
      <c r="E77" s="59">
        <f>'Shipping Invoice'!J81*$N$1</f>
        <v>0.89</v>
      </c>
      <c r="F77" s="59">
        <f t="shared" si="0"/>
        <v>5.34</v>
      </c>
      <c r="G77" s="60">
        <f t="shared" si="1"/>
        <v>32.191300000000005</v>
      </c>
      <c r="H77" s="63">
        <f t="shared" si="2"/>
        <v>193.14780000000002</v>
      </c>
    </row>
    <row r="78" spans="1:8" s="62" customFormat="1" ht="24">
      <c r="A78" s="56" t="str">
        <f>IF((LEN('Copy paste to Here'!G82))&gt;5,((CONCATENATE('Copy paste to Here'!G82," &amp; ",'Copy paste to Here'!D82,"  &amp;  ",'Copy paste to Here'!E82))),"Empty Cell")</f>
        <v xml:space="preserve">Sawo wood single flare flesh tunnel with rubber O-ring &amp; Gauge: 4mm  &amp;  </v>
      </c>
      <c r="B78" s="57" t="str">
        <f>'Copy paste to Here'!C82</f>
        <v>DPSAR</v>
      </c>
      <c r="C78" s="57" t="s">
        <v>943</v>
      </c>
      <c r="D78" s="58">
        <f>Invoice!B82</f>
        <v>10</v>
      </c>
      <c r="E78" s="59">
        <f>'Shipping Invoice'!J82*$N$1</f>
        <v>0.94</v>
      </c>
      <c r="F78" s="59">
        <f t="shared" si="0"/>
        <v>9.3999999999999986</v>
      </c>
      <c r="G78" s="60">
        <f t="shared" si="1"/>
        <v>33.9998</v>
      </c>
      <c r="H78" s="63">
        <f t="shared" si="2"/>
        <v>339.99799999999999</v>
      </c>
    </row>
    <row r="79" spans="1:8" s="62" customFormat="1" ht="24">
      <c r="A79" s="56" t="str">
        <f>IF((LEN('Copy paste to Here'!G83))&gt;5,((CONCATENATE('Copy paste to Here'!G83," &amp; ",'Copy paste to Here'!D83,"  &amp;  ",'Copy paste to Here'!E83))),"Empty Cell")</f>
        <v xml:space="preserve">Sawo wood single flare flesh tunnel with rubber O-ring &amp; Gauge: 5mm  &amp;  </v>
      </c>
      <c r="B79" s="57" t="str">
        <f>'Copy paste to Here'!C83</f>
        <v>DPSAR</v>
      </c>
      <c r="C79" s="57" t="s">
        <v>944</v>
      </c>
      <c r="D79" s="58">
        <f>Invoice!B83</f>
        <v>6</v>
      </c>
      <c r="E79" s="59">
        <f>'Shipping Invoice'!J83*$N$1</f>
        <v>0.99</v>
      </c>
      <c r="F79" s="59">
        <f t="shared" si="0"/>
        <v>5.9399999999999995</v>
      </c>
      <c r="G79" s="60">
        <f t="shared" si="1"/>
        <v>35.808300000000003</v>
      </c>
      <c r="H79" s="63">
        <f t="shared" si="2"/>
        <v>214.84980000000002</v>
      </c>
    </row>
    <row r="80" spans="1:8" s="62" customFormat="1" ht="24">
      <c r="A80" s="56" t="str">
        <f>IF((LEN('Copy paste to Here'!G84))&gt;5,((CONCATENATE('Copy paste to Here'!G84," &amp; ",'Copy paste to Here'!D84,"  &amp;  ",'Copy paste to Here'!E84))),"Empty Cell")</f>
        <v xml:space="preserve">Sawo wood single flare flesh tunnel with rubber O-ring &amp; Gauge: 8mm  &amp;  </v>
      </c>
      <c r="B80" s="57" t="str">
        <f>'Copy paste to Here'!C84</f>
        <v>DPSAR</v>
      </c>
      <c r="C80" s="57" t="s">
        <v>945</v>
      </c>
      <c r="D80" s="58">
        <f>Invoice!B84</f>
        <v>10</v>
      </c>
      <c r="E80" s="59">
        <f>'Shipping Invoice'!J84*$N$1</f>
        <v>1.0900000000000001</v>
      </c>
      <c r="F80" s="59">
        <f t="shared" si="0"/>
        <v>10.9</v>
      </c>
      <c r="G80" s="60">
        <f t="shared" si="1"/>
        <v>39.425300000000007</v>
      </c>
      <c r="H80" s="63">
        <f t="shared" si="2"/>
        <v>394.25300000000004</v>
      </c>
    </row>
    <row r="81" spans="1:8" s="62" customFormat="1" ht="25.5">
      <c r="A81" s="56" t="str">
        <f>IF((LEN('Copy paste to Here'!G85))&gt;5,((CONCATENATE('Copy paste to Here'!G85," &amp; ",'Copy paste to Here'!D85,"  &amp;  ",'Copy paste to Here'!E85))),"Empty Cell")</f>
        <v xml:space="preserve">Sawo wood single flare flesh tunnel with rubber O-ring &amp; Gauge: 10mm  &amp;  </v>
      </c>
      <c r="B81" s="57" t="str">
        <f>'Copy paste to Here'!C85</f>
        <v>DPSAR</v>
      </c>
      <c r="C81" s="57" t="s">
        <v>946</v>
      </c>
      <c r="D81" s="58">
        <f>Invoice!B85</f>
        <v>10</v>
      </c>
      <c r="E81" s="59">
        <f>'Shipping Invoice'!J85*$N$1</f>
        <v>1.19</v>
      </c>
      <c r="F81" s="59">
        <f t="shared" si="0"/>
        <v>11.899999999999999</v>
      </c>
      <c r="G81" s="60">
        <f t="shared" si="1"/>
        <v>43.042299999999997</v>
      </c>
      <c r="H81" s="63">
        <f t="shared" si="2"/>
        <v>430.423</v>
      </c>
    </row>
    <row r="82" spans="1:8" s="62" customFormat="1" ht="25.5">
      <c r="A82" s="56" t="str">
        <f>IF((LEN('Copy paste to Here'!G86))&gt;5,((CONCATENATE('Copy paste to Here'!G86," &amp; ",'Copy paste to Here'!D86,"  &amp;  ",'Copy paste to Here'!E86))),"Empty Cell")</f>
        <v xml:space="preserve">Sawo wood single flare flesh tunnel with rubber O-ring &amp; Gauge: 12mm  &amp;  </v>
      </c>
      <c r="B82" s="57" t="str">
        <f>'Copy paste to Here'!C86</f>
        <v>DPSAR</v>
      </c>
      <c r="C82" s="57" t="s">
        <v>947</v>
      </c>
      <c r="D82" s="58">
        <f>Invoice!B86</f>
        <v>8</v>
      </c>
      <c r="E82" s="59">
        <f>'Shipping Invoice'!J86*$N$1</f>
        <v>1.29</v>
      </c>
      <c r="F82" s="59">
        <f t="shared" si="0"/>
        <v>10.32</v>
      </c>
      <c r="G82" s="60">
        <f t="shared" si="1"/>
        <v>46.659300000000002</v>
      </c>
      <c r="H82" s="63">
        <f t="shared" si="2"/>
        <v>373.27440000000001</v>
      </c>
    </row>
    <row r="83" spans="1:8" s="62" customFormat="1" ht="25.5">
      <c r="A83" s="56" t="str">
        <f>IF((LEN('Copy paste to Here'!G87))&gt;5,((CONCATENATE('Copy paste to Here'!G87," &amp; ",'Copy paste to Here'!D87,"  &amp;  ",'Copy paste to Here'!E87))),"Empty Cell")</f>
        <v xml:space="preserve">Sawo wood single flare flesh tunnel with rubber O-ring &amp; Gauge: 14mm  &amp;  </v>
      </c>
      <c r="B83" s="57" t="str">
        <f>'Copy paste to Here'!C87</f>
        <v>DPSAR</v>
      </c>
      <c r="C83" s="57" t="s">
        <v>948</v>
      </c>
      <c r="D83" s="58">
        <f>Invoice!B87</f>
        <v>8</v>
      </c>
      <c r="E83" s="59">
        <f>'Shipping Invoice'!J87*$N$1</f>
        <v>1.39</v>
      </c>
      <c r="F83" s="59">
        <f t="shared" ref="F83:F146" si="3">D83*E83</f>
        <v>11.12</v>
      </c>
      <c r="G83" s="60">
        <f t="shared" ref="G83:G146" si="4">E83*$E$14</f>
        <v>50.276299999999999</v>
      </c>
      <c r="H83" s="63">
        <f t="shared" ref="H83:H146" si="5">D83*G83</f>
        <v>402.21039999999999</v>
      </c>
    </row>
    <row r="84" spans="1:8" s="62" customFormat="1">
      <c r="A84" s="56" t="str">
        <f>IF((LEN('Copy paste to Here'!G88))&gt;5,((CONCATENATE('Copy paste to Here'!G88," &amp; ",'Copy paste to Here'!D88,"  &amp;  ",'Copy paste to Here'!E88))),"Empty Cell")</f>
        <v xml:space="preserve">Coconut wood double flared flesh tunnel &amp; Gauge: 4mm  &amp;  </v>
      </c>
      <c r="B84" s="57" t="str">
        <f>'Copy paste to Here'!C88</f>
        <v>DPWB</v>
      </c>
      <c r="C84" s="57" t="s">
        <v>949</v>
      </c>
      <c r="D84" s="58">
        <f>Invoice!B88</f>
        <v>10</v>
      </c>
      <c r="E84" s="59">
        <f>'Shipping Invoice'!J88*$N$1</f>
        <v>0.94</v>
      </c>
      <c r="F84" s="59">
        <f t="shared" si="3"/>
        <v>9.3999999999999986</v>
      </c>
      <c r="G84" s="60">
        <f t="shared" si="4"/>
        <v>33.9998</v>
      </c>
      <c r="H84" s="63">
        <f t="shared" si="5"/>
        <v>339.99799999999999</v>
      </c>
    </row>
    <row r="85" spans="1:8" s="62" customFormat="1">
      <c r="A85" s="56" t="str">
        <f>IF((LEN('Copy paste to Here'!G89))&gt;5,((CONCATENATE('Copy paste to Here'!G89," &amp; ",'Copy paste to Here'!D89,"  &amp;  ",'Copy paste to Here'!E89))),"Empty Cell")</f>
        <v xml:space="preserve">Coconut wood double flared flesh tunnel &amp; Gauge: 10mm  &amp;  </v>
      </c>
      <c r="B85" s="57" t="str">
        <f>'Copy paste to Here'!C89</f>
        <v>DPWB</v>
      </c>
      <c r="C85" s="57" t="s">
        <v>950</v>
      </c>
      <c r="D85" s="58">
        <f>Invoice!B89</f>
        <v>10</v>
      </c>
      <c r="E85" s="59">
        <f>'Shipping Invoice'!J89*$N$1</f>
        <v>1.19</v>
      </c>
      <c r="F85" s="59">
        <f t="shared" si="3"/>
        <v>11.899999999999999</v>
      </c>
      <c r="G85" s="60">
        <f t="shared" si="4"/>
        <v>43.042299999999997</v>
      </c>
      <c r="H85" s="63">
        <f t="shared" si="5"/>
        <v>430.423</v>
      </c>
    </row>
    <row r="86" spans="1:8" s="62" customFormat="1" ht="25.5">
      <c r="A86" s="56" t="str">
        <f>IF((LEN('Copy paste to Here'!G90))&gt;5,((CONCATENATE('Copy paste to Here'!G90," &amp; ",'Copy paste to Here'!D90,"  &amp;  ",'Copy paste to Here'!E90))),"Empty Cell")</f>
        <v xml:space="preserve">Coconut wood double flared flesh tunnel &amp; Gauge: 16mm  &amp;  </v>
      </c>
      <c r="B86" s="57" t="str">
        <f>'Copy paste to Here'!C90</f>
        <v>DPWB</v>
      </c>
      <c r="C86" s="57" t="s">
        <v>951</v>
      </c>
      <c r="D86" s="58">
        <f>Invoice!B90</f>
        <v>8</v>
      </c>
      <c r="E86" s="59">
        <f>'Shipping Invoice'!J90*$N$1</f>
        <v>1.49</v>
      </c>
      <c r="F86" s="59">
        <f t="shared" si="3"/>
        <v>11.92</v>
      </c>
      <c r="G86" s="60">
        <f t="shared" si="4"/>
        <v>53.893300000000004</v>
      </c>
      <c r="H86" s="63">
        <f t="shared" si="5"/>
        <v>431.14640000000003</v>
      </c>
    </row>
    <row r="87" spans="1:8" s="62" customFormat="1" ht="25.5">
      <c r="A87" s="56" t="str">
        <f>IF((LEN('Copy paste to Here'!G91))&gt;5,((CONCATENATE('Copy paste to Here'!G91," &amp; ",'Copy paste to Here'!D91,"  &amp;  ",'Copy paste to Here'!E91))),"Empty Cell")</f>
        <v xml:space="preserve">XL size palm wood double flare flesh tunnel &amp; Gauge: 28mm  &amp;  </v>
      </c>
      <c r="B87" s="57" t="str">
        <f>'Copy paste to Here'!C91</f>
        <v>DPWBXL</v>
      </c>
      <c r="C87" s="57" t="s">
        <v>952</v>
      </c>
      <c r="D87" s="58">
        <f>Invoice!B91</f>
        <v>6</v>
      </c>
      <c r="E87" s="59">
        <f>'Shipping Invoice'!J91*$N$1</f>
        <v>2.29</v>
      </c>
      <c r="F87" s="59">
        <f t="shared" si="3"/>
        <v>13.74</v>
      </c>
      <c r="G87" s="60">
        <f t="shared" si="4"/>
        <v>82.829300000000003</v>
      </c>
      <c r="H87" s="63">
        <f t="shared" si="5"/>
        <v>496.97580000000005</v>
      </c>
    </row>
    <row r="88" spans="1:8" s="62" customFormat="1" ht="25.5">
      <c r="A88" s="56" t="str">
        <f>IF((LEN('Copy paste to Here'!G92))&gt;5,((CONCATENATE('Copy paste to Here'!G92," &amp; ",'Copy paste to Here'!D92,"  &amp;  ",'Copy paste to Here'!E92))),"Empty Cell")</f>
        <v xml:space="preserve">XL size palm wood double flare flesh tunnel &amp; Gauge: 32mm  &amp;  </v>
      </c>
      <c r="B88" s="57" t="str">
        <f>'Copy paste to Here'!C92</f>
        <v>DPWBXL</v>
      </c>
      <c r="C88" s="57" t="s">
        <v>953</v>
      </c>
      <c r="D88" s="58">
        <f>Invoice!B92</f>
        <v>10</v>
      </c>
      <c r="E88" s="59">
        <f>'Shipping Invoice'!J92*$N$1</f>
        <v>2.54</v>
      </c>
      <c r="F88" s="59">
        <f t="shared" si="3"/>
        <v>25.4</v>
      </c>
      <c r="G88" s="60">
        <f t="shared" si="4"/>
        <v>91.871800000000007</v>
      </c>
      <c r="H88" s="63">
        <f t="shared" si="5"/>
        <v>918.71800000000007</v>
      </c>
    </row>
    <row r="89" spans="1:8" s="62" customFormat="1" ht="25.5">
      <c r="A89" s="56" t="str">
        <f>IF((LEN('Copy paste to Here'!G93))&gt;5,((CONCATENATE('Copy paste to Here'!G93," &amp; ",'Copy paste to Here'!D93,"  &amp;  ",'Copy paste to Here'!E93))),"Empty Cell")</f>
        <v xml:space="preserve">XL size palm wood double flare flesh tunnel &amp; Gauge: 52mm  &amp;  </v>
      </c>
      <c r="B89" s="57" t="str">
        <f>'Copy paste to Here'!C93</f>
        <v>DPWBXL</v>
      </c>
      <c r="C89" s="57" t="s">
        <v>954</v>
      </c>
      <c r="D89" s="58">
        <f>Invoice!B93</f>
        <v>10</v>
      </c>
      <c r="E89" s="59">
        <f>'Shipping Invoice'!J93*$N$1</f>
        <v>4.1399999999999997</v>
      </c>
      <c r="F89" s="59">
        <f t="shared" si="3"/>
        <v>41.4</v>
      </c>
      <c r="G89" s="60">
        <f t="shared" si="4"/>
        <v>149.74379999999999</v>
      </c>
      <c r="H89" s="63">
        <f t="shared" si="5"/>
        <v>1497.4379999999999</v>
      </c>
    </row>
    <row r="90" spans="1:8" s="62" customFormat="1" ht="25.5">
      <c r="A90" s="56" t="str">
        <f>IF((LEN('Copy paste to Here'!G94))&gt;5,((CONCATENATE('Copy paste to Here'!G94," &amp; ",'Copy paste to Here'!D94,"  &amp;  ",'Copy paste to Here'!E94))),"Empty Cell")</f>
        <v xml:space="preserve">XL size Areng wood double flare flesh tunnel &amp; Gauge: 28mm  &amp;  </v>
      </c>
      <c r="B90" s="57" t="str">
        <f>'Copy paste to Here'!C94</f>
        <v>DPWKXL</v>
      </c>
      <c r="C90" s="57" t="s">
        <v>955</v>
      </c>
      <c r="D90" s="58">
        <f>Invoice!B94</f>
        <v>8</v>
      </c>
      <c r="E90" s="59">
        <f>'Shipping Invoice'!J94*$N$1</f>
        <v>3.09</v>
      </c>
      <c r="F90" s="59">
        <f t="shared" si="3"/>
        <v>24.72</v>
      </c>
      <c r="G90" s="60">
        <f t="shared" si="4"/>
        <v>111.7653</v>
      </c>
      <c r="H90" s="63">
        <f t="shared" si="5"/>
        <v>894.12239999999997</v>
      </c>
    </row>
    <row r="91" spans="1:8" s="62" customFormat="1" ht="25.5">
      <c r="A91" s="56" t="str">
        <f>IF((LEN('Copy paste to Here'!G95))&gt;5,((CONCATENATE('Copy paste to Here'!G95," &amp; ",'Copy paste to Here'!D95,"  &amp;  ",'Copy paste to Here'!E95))),"Empty Cell")</f>
        <v xml:space="preserve">XL size Areng wood double flare flesh tunnel &amp; Gauge: 32mm  &amp;  </v>
      </c>
      <c r="B91" s="57" t="str">
        <f>'Copy paste to Here'!C95</f>
        <v>DPWKXL</v>
      </c>
      <c r="C91" s="57" t="s">
        <v>956</v>
      </c>
      <c r="D91" s="58">
        <f>Invoice!B95</f>
        <v>10</v>
      </c>
      <c r="E91" s="59">
        <f>'Shipping Invoice'!J95*$N$1</f>
        <v>3.39</v>
      </c>
      <c r="F91" s="59">
        <f t="shared" si="3"/>
        <v>33.9</v>
      </c>
      <c r="G91" s="60">
        <f t="shared" si="4"/>
        <v>122.61630000000001</v>
      </c>
      <c r="H91" s="63">
        <f t="shared" si="5"/>
        <v>1226.163</v>
      </c>
    </row>
    <row r="92" spans="1:8" s="62" customFormat="1" ht="25.5">
      <c r="A92" s="56" t="str">
        <f>IF((LEN('Copy paste to Here'!G96))&gt;5,((CONCATENATE('Copy paste to Here'!G96," &amp; ",'Copy paste to Here'!D96,"  &amp;  ",'Copy paste to Here'!E96))),"Empty Cell")</f>
        <v xml:space="preserve">XL size Areng wood double flare flesh tunnel &amp; Gauge: 38mm  &amp;  </v>
      </c>
      <c r="B92" s="57" t="str">
        <f>'Copy paste to Here'!C96</f>
        <v>DPWKXL</v>
      </c>
      <c r="C92" s="57" t="s">
        <v>957</v>
      </c>
      <c r="D92" s="58">
        <f>Invoice!B96</f>
        <v>8</v>
      </c>
      <c r="E92" s="59">
        <f>'Shipping Invoice'!J96*$N$1</f>
        <v>3.89</v>
      </c>
      <c r="F92" s="59">
        <f t="shared" si="3"/>
        <v>31.12</v>
      </c>
      <c r="G92" s="60">
        <f t="shared" si="4"/>
        <v>140.7013</v>
      </c>
      <c r="H92" s="63">
        <f t="shared" si="5"/>
        <v>1125.6104</v>
      </c>
    </row>
    <row r="93" spans="1:8" s="62" customFormat="1" ht="25.5">
      <c r="A93" s="56" t="str">
        <f>IF((LEN('Copy paste to Here'!G97))&gt;5,((CONCATENATE('Copy paste to Here'!G97," &amp; ",'Copy paste to Here'!D97,"  &amp;  ",'Copy paste to Here'!E97))),"Empty Cell")</f>
        <v xml:space="preserve">XL size Areng wood double flare flesh tunnel &amp; Gauge: 42mm  &amp;  </v>
      </c>
      <c r="B93" s="57" t="str">
        <f>'Copy paste to Here'!C97</f>
        <v>DPWKXL</v>
      </c>
      <c r="C93" s="57" t="s">
        <v>958</v>
      </c>
      <c r="D93" s="58">
        <f>Invoice!B97</f>
        <v>6</v>
      </c>
      <c r="E93" s="59">
        <f>'Shipping Invoice'!J97*$N$1</f>
        <v>4.1399999999999997</v>
      </c>
      <c r="F93" s="59">
        <f t="shared" si="3"/>
        <v>24.839999999999996</v>
      </c>
      <c r="G93" s="60">
        <f t="shared" si="4"/>
        <v>149.74379999999999</v>
      </c>
      <c r="H93" s="63">
        <f t="shared" si="5"/>
        <v>898.46280000000002</v>
      </c>
    </row>
    <row r="94" spans="1:8" s="62" customFormat="1" ht="25.5">
      <c r="A94" s="56" t="str">
        <f>IF((LEN('Copy paste to Here'!G98))&gt;5,((CONCATENATE('Copy paste to Here'!G98," &amp; ",'Copy paste to Here'!D98,"  &amp;  ",'Copy paste to Here'!E98))),"Empty Cell")</f>
        <v xml:space="preserve">XL size Areng wood double flare flesh tunnel &amp; Gauge: 45mm  &amp;  </v>
      </c>
      <c r="B94" s="57" t="str">
        <f>'Copy paste to Here'!C98</f>
        <v>DPWKXL</v>
      </c>
      <c r="C94" s="57" t="s">
        <v>959</v>
      </c>
      <c r="D94" s="58">
        <f>Invoice!B98</f>
        <v>10</v>
      </c>
      <c r="E94" s="59">
        <f>'Shipping Invoice'!J98*$N$1</f>
        <v>4.3899999999999997</v>
      </c>
      <c r="F94" s="59">
        <f t="shared" si="3"/>
        <v>43.9</v>
      </c>
      <c r="G94" s="60">
        <f t="shared" si="4"/>
        <v>158.78629999999998</v>
      </c>
      <c r="H94" s="63">
        <f t="shared" si="5"/>
        <v>1587.8629999999998</v>
      </c>
    </row>
    <row r="95" spans="1:8" s="62" customFormat="1" ht="25.5">
      <c r="A95" s="56" t="str">
        <f>IF((LEN('Copy paste to Here'!G99))&gt;5,((CONCATENATE('Copy paste to Here'!G99," &amp; ",'Copy paste to Here'!D99,"  &amp;  ",'Copy paste to Here'!E99))),"Empty Cell")</f>
        <v xml:space="preserve">XL size Areng wood double flare flesh tunnel &amp; Gauge: 52mm  &amp;  </v>
      </c>
      <c r="B95" s="57" t="str">
        <f>'Copy paste to Here'!C99</f>
        <v>DPWKXL</v>
      </c>
      <c r="C95" s="57" t="s">
        <v>960</v>
      </c>
      <c r="D95" s="58">
        <f>Invoice!B99</f>
        <v>14</v>
      </c>
      <c r="E95" s="59">
        <f>'Shipping Invoice'!J99*$N$1</f>
        <v>4.99</v>
      </c>
      <c r="F95" s="59">
        <f t="shared" si="3"/>
        <v>69.86</v>
      </c>
      <c r="G95" s="60">
        <f t="shared" si="4"/>
        <v>180.48830000000001</v>
      </c>
      <c r="H95" s="63">
        <f t="shared" si="5"/>
        <v>2526.8362000000002</v>
      </c>
    </row>
    <row r="96" spans="1:8" s="62" customFormat="1" ht="25.5">
      <c r="A96" s="56" t="str">
        <f>IF((LEN('Copy paste to Here'!G100))&gt;5,((CONCATENATE('Copy paste to Here'!G100," &amp; ",'Copy paste to Here'!D100,"  &amp;  ",'Copy paste to Here'!E100))),"Empty Cell")</f>
        <v xml:space="preserve">Sono wood double flared flesh tunnel &amp; Gauge: 18mm  &amp;  </v>
      </c>
      <c r="B96" s="57" t="str">
        <f>'Copy paste to Here'!C100</f>
        <v>DPWN</v>
      </c>
      <c r="C96" s="57" t="s">
        <v>961</v>
      </c>
      <c r="D96" s="58">
        <f>Invoice!B100</f>
        <v>8</v>
      </c>
      <c r="E96" s="59">
        <f>'Shipping Invoice'!J100*$N$1</f>
        <v>1.64</v>
      </c>
      <c r="F96" s="59">
        <f t="shared" si="3"/>
        <v>13.12</v>
      </c>
      <c r="G96" s="60">
        <f t="shared" si="4"/>
        <v>59.318799999999996</v>
      </c>
      <c r="H96" s="63">
        <f t="shared" si="5"/>
        <v>474.55039999999997</v>
      </c>
    </row>
    <row r="97" spans="1:8" s="62" customFormat="1">
      <c r="A97" s="56" t="str">
        <f>IF((LEN('Copy paste to Here'!G101))&gt;5,((CONCATENATE('Copy paste to Here'!G101," &amp; ",'Copy paste to Here'!D101,"  &amp;  ",'Copy paste to Here'!E101))),"Empty Cell")</f>
        <v xml:space="preserve">Double flare sawo wood flesh tunnel &amp; Gauge: 5mm  &amp;  </v>
      </c>
      <c r="B97" s="57" t="str">
        <f>'Copy paste to Here'!C101</f>
        <v>DPWS</v>
      </c>
      <c r="C97" s="57" t="s">
        <v>962</v>
      </c>
      <c r="D97" s="58">
        <f>Invoice!B101</f>
        <v>8</v>
      </c>
      <c r="E97" s="59">
        <f>'Shipping Invoice'!J101*$N$1</f>
        <v>0.99</v>
      </c>
      <c r="F97" s="59">
        <f t="shared" si="3"/>
        <v>7.92</v>
      </c>
      <c r="G97" s="60">
        <f t="shared" si="4"/>
        <v>35.808300000000003</v>
      </c>
      <c r="H97" s="63">
        <f t="shared" si="5"/>
        <v>286.46640000000002</v>
      </c>
    </row>
    <row r="98" spans="1:8" s="62" customFormat="1">
      <c r="A98" s="56" t="str">
        <f>IF((LEN('Copy paste to Here'!G102))&gt;5,((CONCATENATE('Copy paste to Here'!G102," &amp; ",'Copy paste to Here'!D102,"  &amp;  ",'Copy paste to Here'!E102))),"Empty Cell")</f>
        <v xml:space="preserve">Double flare sawo wood flesh tunnel &amp; Gauge: 6mm  &amp;  </v>
      </c>
      <c r="B98" s="57" t="str">
        <f>'Copy paste to Here'!C102</f>
        <v>DPWS</v>
      </c>
      <c r="C98" s="57" t="s">
        <v>963</v>
      </c>
      <c r="D98" s="58">
        <f>Invoice!B102</f>
        <v>8</v>
      </c>
      <c r="E98" s="59">
        <f>'Shipping Invoice'!J102*$N$1</f>
        <v>1.04</v>
      </c>
      <c r="F98" s="59">
        <f t="shared" si="3"/>
        <v>8.32</v>
      </c>
      <c r="G98" s="60">
        <f t="shared" si="4"/>
        <v>37.616800000000005</v>
      </c>
      <c r="H98" s="63">
        <f t="shared" si="5"/>
        <v>300.93440000000004</v>
      </c>
    </row>
    <row r="99" spans="1:8" s="62" customFormat="1">
      <c r="A99" s="56" t="str">
        <f>IF((LEN('Copy paste to Here'!G103))&gt;5,((CONCATENATE('Copy paste to Here'!G103," &amp; ",'Copy paste to Here'!D103,"  &amp;  ",'Copy paste to Here'!E103))),"Empty Cell")</f>
        <v xml:space="preserve">Double flare sawo wood flesh tunnel &amp; Gauge: 8mm  &amp;  </v>
      </c>
      <c r="B99" s="57" t="str">
        <f>'Copy paste to Here'!C103</f>
        <v>DPWS</v>
      </c>
      <c r="C99" s="57" t="s">
        <v>964</v>
      </c>
      <c r="D99" s="58">
        <f>Invoice!B103</f>
        <v>8</v>
      </c>
      <c r="E99" s="59">
        <f>'Shipping Invoice'!J103*$N$1</f>
        <v>1.0900000000000001</v>
      </c>
      <c r="F99" s="59">
        <f t="shared" si="3"/>
        <v>8.7200000000000006</v>
      </c>
      <c r="G99" s="60">
        <f t="shared" si="4"/>
        <v>39.425300000000007</v>
      </c>
      <c r="H99" s="63">
        <f t="shared" si="5"/>
        <v>315.40240000000006</v>
      </c>
    </row>
    <row r="100" spans="1:8" s="62" customFormat="1" ht="25.5">
      <c r="A100" s="56" t="str">
        <f>IF((LEN('Copy paste to Here'!G104))&gt;5,((CONCATENATE('Copy paste to Here'!G104," &amp; ",'Copy paste to Here'!D104,"  &amp;  ",'Copy paste to Here'!E104))),"Empty Cell")</f>
        <v xml:space="preserve">Double flare sawo wood flesh tunnel &amp; Gauge: 12mm  &amp;  </v>
      </c>
      <c r="B100" s="57" t="str">
        <f>'Copy paste to Here'!C104</f>
        <v>DPWS</v>
      </c>
      <c r="C100" s="57" t="s">
        <v>965</v>
      </c>
      <c r="D100" s="58">
        <f>Invoice!B104</f>
        <v>8</v>
      </c>
      <c r="E100" s="59">
        <f>'Shipping Invoice'!J104*$N$1</f>
        <v>1.29</v>
      </c>
      <c r="F100" s="59">
        <f t="shared" si="3"/>
        <v>10.32</v>
      </c>
      <c r="G100" s="60">
        <f t="shared" si="4"/>
        <v>46.659300000000002</v>
      </c>
      <c r="H100" s="63">
        <f t="shared" si="5"/>
        <v>373.27440000000001</v>
      </c>
    </row>
    <row r="101" spans="1:8" s="62" customFormat="1" ht="25.5">
      <c r="A101" s="56" t="str">
        <f>IF((LEN('Copy paste to Here'!G105))&gt;5,((CONCATENATE('Copy paste to Here'!G105," &amp; ",'Copy paste to Here'!D105,"  &amp;  ",'Copy paste to Here'!E105))),"Empty Cell")</f>
        <v xml:space="preserve">Double flare sawo wood flesh tunnel &amp; Gauge: 14mm  &amp;  </v>
      </c>
      <c r="B101" s="57" t="str">
        <f>'Copy paste to Here'!C105</f>
        <v>DPWS</v>
      </c>
      <c r="C101" s="57" t="s">
        <v>966</v>
      </c>
      <c r="D101" s="58">
        <f>Invoice!B105</f>
        <v>4</v>
      </c>
      <c r="E101" s="59">
        <f>'Shipping Invoice'!J105*$N$1</f>
        <v>1.39</v>
      </c>
      <c r="F101" s="59">
        <f t="shared" si="3"/>
        <v>5.56</v>
      </c>
      <c r="G101" s="60">
        <f t="shared" si="4"/>
        <v>50.276299999999999</v>
      </c>
      <c r="H101" s="63">
        <f t="shared" si="5"/>
        <v>201.1052</v>
      </c>
    </row>
    <row r="102" spans="1:8" s="62" customFormat="1" ht="25.5">
      <c r="A102" s="56" t="str">
        <f>IF((LEN('Copy paste to Here'!G106))&gt;5,((CONCATENATE('Copy paste to Here'!G106," &amp; ",'Copy paste to Here'!D106,"  &amp;  ",'Copy paste to Here'!E106))),"Empty Cell")</f>
        <v xml:space="preserve">Double flare sawo wood flesh tunnel &amp; Gauge: 16mm  &amp;  </v>
      </c>
      <c r="B102" s="57" t="str">
        <f>'Copy paste to Here'!C106</f>
        <v>DPWS</v>
      </c>
      <c r="C102" s="57" t="s">
        <v>967</v>
      </c>
      <c r="D102" s="58">
        <f>Invoice!B106</f>
        <v>4</v>
      </c>
      <c r="E102" s="59">
        <f>'Shipping Invoice'!J106*$N$1</f>
        <v>1.49</v>
      </c>
      <c r="F102" s="59">
        <f t="shared" si="3"/>
        <v>5.96</v>
      </c>
      <c r="G102" s="60">
        <f t="shared" si="4"/>
        <v>53.893300000000004</v>
      </c>
      <c r="H102" s="63">
        <f t="shared" si="5"/>
        <v>215.57320000000001</v>
      </c>
    </row>
    <row r="103" spans="1:8" s="62" customFormat="1" ht="25.5">
      <c r="A103" s="56" t="str">
        <f>IF((LEN('Copy paste to Here'!G107))&gt;5,((CONCATENATE('Copy paste to Here'!G107," &amp; ",'Copy paste to Here'!D107,"  &amp;  ",'Copy paste to Here'!E107))),"Empty Cell")</f>
        <v xml:space="preserve">Double flare sawo wood flesh tunnel &amp; Gauge: 22mm  &amp;  </v>
      </c>
      <c r="B103" s="57" t="str">
        <f>'Copy paste to Here'!C107</f>
        <v>DPWS</v>
      </c>
      <c r="C103" s="57" t="s">
        <v>968</v>
      </c>
      <c r="D103" s="58">
        <f>Invoice!B107</f>
        <v>4</v>
      </c>
      <c r="E103" s="59">
        <f>'Shipping Invoice'!J107*$N$1</f>
        <v>1.94</v>
      </c>
      <c r="F103" s="59">
        <f t="shared" si="3"/>
        <v>7.76</v>
      </c>
      <c r="G103" s="60">
        <f t="shared" si="4"/>
        <v>70.169799999999995</v>
      </c>
      <c r="H103" s="63">
        <f t="shared" si="5"/>
        <v>280.67919999999998</v>
      </c>
    </row>
    <row r="104" spans="1:8" s="62" customFormat="1">
      <c r="A104" s="56" t="str">
        <f>IF((LEN('Copy paste to Here'!G108))&gt;5,((CONCATENATE('Copy paste to Here'!G108," &amp; ",'Copy paste to Here'!D108,"  &amp;  ",'Copy paste to Here'!E108))),"Empty Cell")</f>
        <v xml:space="preserve">Double flare sawo wood flesh tunnel &amp; Gauge: 25mm  &amp;  </v>
      </c>
      <c r="B104" s="57" t="str">
        <f>'Copy paste to Here'!C108</f>
        <v>DPWS</v>
      </c>
      <c r="C104" s="57" t="s">
        <v>969</v>
      </c>
      <c r="D104" s="58">
        <f>Invoice!B108</f>
        <v>6</v>
      </c>
      <c r="E104" s="59">
        <f>'Shipping Invoice'!J108*$N$1</f>
        <v>2.09</v>
      </c>
      <c r="F104" s="59">
        <f t="shared" si="3"/>
        <v>12.54</v>
      </c>
      <c r="G104" s="60">
        <f t="shared" si="4"/>
        <v>75.595299999999995</v>
      </c>
      <c r="H104" s="63">
        <f t="shared" si="5"/>
        <v>453.57179999999994</v>
      </c>
    </row>
    <row r="105" spans="1:8" s="62" customFormat="1" ht="25.5">
      <c r="A105" s="56" t="str">
        <f>IF((LEN('Copy paste to Here'!G109))&gt;5,((CONCATENATE('Copy paste to Here'!G109," &amp; ",'Copy paste to Here'!D109,"  &amp;  ",'Copy paste to Here'!E109))),"Empty Cell")</f>
        <v xml:space="preserve">XL size sawo wood double flare flesh tunnel &amp; Gauge: 52mm  &amp;  </v>
      </c>
      <c r="B105" s="57" t="str">
        <f>'Copy paste to Here'!C109</f>
        <v>DPWSXL</v>
      </c>
      <c r="C105" s="57" t="s">
        <v>970</v>
      </c>
      <c r="D105" s="58">
        <f>Invoice!B109</f>
        <v>10</v>
      </c>
      <c r="E105" s="59">
        <f>'Shipping Invoice'!J109*$N$1</f>
        <v>4.1399999999999997</v>
      </c>
      <c r="F105" s="59">
        <f t="shared" si="3"/>
        <v>41.4</v>
      </c>
      <c r="G105" s="60">
        <f t="shared" si="4"/>
        <v>149.74379999999999</v>
      </c>
      <c r="H105" s="63">
        <f t="shared" si="5"/>
        <v>1497.4379999999999</v>
      </c>
    </row>
    <row r="106" spans="1:8" s="62" customFormat="1" ht="24">
      <c r="A106" s="56" t="str">
        <f>IF((LEN('Copy paste to Here'!G110))&gt;5,((CONCATENATE('Copy paste to Here'!G110," &amp; ",'Copy paste to Here'!D110,"  &amp;  ",'Copy paste to Here'!E110))),"Empty Cell")</f>
        <v xml:space="preserve">Black anodized surgical steel curved taper with double rubber O-rings &amp; Gauge: 3mm  &amp;  </v>
      </c>
      <c r="B106" s="57" t="str">
        <f>'Copy paste to Here'!C110</f>
        <v>EXTSR</v>
      </c>
      <c r="C106" s="57" t="s">
        <v>971</v>
      </c>
      <c r="D106" s="58">
        <f>Invoice!B110</f>
        <v>10</v>
      </c>
      <c r="E106" s="59">
        <f>'Shipping Invoice'!J110*$N$1</f>
        <v>1.69</v>
      </c>
      <c r="F106" s="59">
        <f t="shared" si="3"/>
        <v>16.899999999999999</v>
      </c>
      <c r="G106" s="60">
        <f t="shared" si="4"/>
        <v>61.127299999999998</v>
      </c>
      <c r="H106" s="63">
        <f t="shared" si="5"/>
        <v>611.27300000000002</v>
      </c>
    </row>
    <row r="107" spans="1:8" s="62" customFormat="1" ht="24">
      <c r="A107" s="56" t="str">
        <f>IF((LEN('Copy paste to Here'!G111))&gt;5,((CONCATENATE('Copy paste to Here'!G111," &amp; ",'Copy paste to Here'!D111,"  &amp;  ",'Copy paste to Here'!E111))),"Empty Cell")</f>
        <v xml:space="preserve">Black anodized surgical steel curved taper with double rubber O-rings &amp; Gauge: 4mm  &amp;  </v>
      </c>
      <c r="B107" s="57" t="str">
        <f>'Copy paste to Here'!C111</f>
        <v>EXTSR</v>
      </c>
      <c r="C107" s="57" t="s">
        <v>972</v>
      </c>
      <c r="D107" s="58">
        <f>Invoice!B111</f>
        <v>8</v>
      </c>
      <c r="E107" s="59">
        <f>'Shipping Invoice'!J111*$N$1</f>
        <v>1.94</v>
      </c>
      <c r="F107" s="59">
        <f t="shared" si="3"/>
        <v>15.52</v>
      </c>
      <c r="G107" s="60">
        <f t="shared" si="4"/>
        <v>70.169799999999995</v>
      </c>
      <c r="H107" s="63">
        <f t="shared" si="5"/>
        <v>561.35839999999996</v>
      </c>
    </row>
    <row r="108" spans="1:8" s="62" customFormat="1" ht="24">
      <c r="A108" s="56" t="str">
        <f>IF((LEN('Copy paste to Here'!G112))&gt;5,((CONCATENATE('Copy paste to Here'!G112," &amp; ",'Copy paste to Here'!D112,"  &amp;  ",'Copy paste to Here'!E112))),"Empty Cell")</f>
        <v xml:space="preserve">316L steel double flared flesh tunnel with fan blade (The fan spins freely when you blow on it) &amp; Gauge: 8mm  &amp;  </v>
      </c>
      <c r="B108" s="57" t="str">
        <f>'Copy paste to Here'!C112</f>
        <v>FFAN</v>
      </c>
      <c r="C108" s="57" t="s">
        <v>973</v>
      </c>
      <c r="D108" s="58">
        <f>Invoice!B112</f>
        <v>8</v>
      </c>
      <c r="E108" s="59">
        <f>'Shipping Invoice'!J112*$N$1</f>
        <v>1.99</v>
      </c>
      <c r="F108" s="59">
        <f t="shared" si="3"/>
        <v>15.92</v>
      </c>
      <c r="G108" s="60">
        <f t="shared" si="4"/>
        <v>71.978300000000004</v>
      </c>
      <c r="H108" s="63">
        <f t="shared" si="5"/>
        <v>575.82640000000004</v>
      </c>
    </row>
    <row r="109" spans="1:8" s="62" customFormat="1" ht="24">
      <c r="A109" s="56" t="str">
        <f>IF((LEN('Copy paste to Here'!G113))&gt;5,((CONCATENATE('Copy paste to Here'!G113," &amp; ",'Copy paste to Here'!D113,"  &amp;  ",'Copy paste to Here'!E113))),"Empty Cell")</f>
        <v xml:space="preserve">316L steel double flared flesh tunnel with fan blade (The fan spins freely when you blow on it) &amp; Gauge: 10mm  &amp;  </v>
      </c>
      <c r="B109" s="57" t="str">
        <f>'Copy paste to Here'!C113</f>
        <v>FFAN</v>
      </c>
      <c r="C109" s="57" t="s">
        <v>974</v>
      </c>
      <c r="D109" s="58">
        <f>Invoice!B113</f>
        <v>4</v>
      </c>
      <c r="E109" s="59">
        <f>'Shipping Invoice'!J113*$N$1</f>
        <v>2.19</v>
      </c>
      <c r="F109" s="59">
        <f t="shared" si="3"/>
        <v>8.76</v>
      </c>
      <c r="G109" s="60">
        <f t="shared" si="4"/>
        <v>79.212299999999999</v>
      </c>
      <c r="H109" s="63">
        <f t="shared" si="5"/>
        <v>316.8492</v>
      </c>
    </row>
    <row r="110" spans="1:8" s="62" customFormat="1" ht="24">
      <c r="A110" s="56" t="str">
        <f>IF((LEN('Copy paste to Here'!G114))&gt;5,((CONCATENATE('Copy paste to Here'!G114," &amp; ",'Copy paste to Here'!D114,"  &amp;  ",'Copy paste to Here'!E114))),"Empty Cell")</f>
        <v xml:space="preserve">316L steel double flared flesh tunnel with fan blade (The fan spins freely when you blow on it) &amp; Gauge: 12mm  &amp;  </v>
      </c>
      <c r="B110" s="57" t="str">
        <f>'Copy paste to Here'!C114</f>
        <v>FFAN</v>
      </c>
      <c r="C110" s="57" t="s">
        <v>975</v>
      </c>
      <c r="D110" s="58">
        <f>Invoice!B114</f>
        <v>8</v>
      </c>
      <c r="E110" s="59">
        <f>'Shipping Invoice'!J114*$N$1</f>
        <v>2.39</v>
      </c>
      <c r="F110" s="59">
        <f t="shared" si="3"/>
        <v>19.12</v>
      </c>
      <c r="G110" s="60">
        <f t="shared" si="4"/>
        <v>86.446300000000008</v>
      </c>
      <c r="H110" s="63">
        <f t="shared" si="5"/>
        <v>691.57040000000006</v>
      </c>
    </row>
    <row r="111" spans="1:8" s="62" customFormat="1" ht="25.5">
      <c r="A111" s="56" t="str">
        <f>IF((LEN('Copy paste to Here'!G115))&gt;5,((CONCATENATE('Copy paste to Here'!G115," &amp; ",'Copy paste to Here'!D115,"  &amp;  ",'Copy paste to Here'!E115))),"Empty Cell")</f>
        <v xml:space="preserve">316L steel double flared flesh tunnel with fan blade (The fan spins freely when you blow on it) &amp; Gauge: 14mm  &amp;  </v>
      </c>
      <c r="B111" s="57" t="str">
        <f>'Copy paste to Here'!C115</f>
        <v>FFAN</v>
      </c>
      <c r="C111" s="57" t="s">
        <v>976</v>
      </c>
      <c r="D111" s="58">
        <f>Invoice!B115</f>
        <v>4</v>
      </c>
      <c r="E111" s="59">
        <f>'Shipping Invoice'!J115*$N$1</f>
        <v>2.59</v>
      </c>
      <c r="F111" s="59">
        <f t="shared" si="3"/>
        <v>10.36</v>
      </c>
      <c r="G111" s="60">
        <f t="shared" si="4"/>
        <v>93.680300000000003</v>
      </c>
      <c r="H111" s="63">
        <f t="shared" si="5"/>
        <v>374.72120000000001</v>
      </c>
    </row>
    <row r="112" spans="1:8" s="62" customFormat="1" ht="24">
      <c r="A112" s="56" t="str">
        <f>IF((LEN('Copy paste to Here'!G116))&gt;5,((CONCATENATE('Copy paste to Here'!G116," &amp; ",'Copy paste to Here'!D116,"  &amp;  ",'Copy paste to Here'!E116))),"Empty Cell")</f>
        <v xml:space="preserve">316L steel double flared flesh tunnel with fan blade (The fan spins freely when you blow on it) &amp; Gauge: 16mm  &amp;  </v>
      </c>
      <c r="B112" s="57" t="str">
        <f>'Copy paste to Here'!C116</f>
        <v>FFAN</v>
      </c>
      <c r="C112" s="57" t="s">
        <v>977</v>
      </c>
      <c r="D112" s="58">
        <f>Invoice!B116</f>
        <v>8</v>
      </c>
      <c r="E112" s="59">
        <f>'Shipping Invoice'!J116*$N$1</f>
        <v>2.84</v>
      </c>
      <c r="F112" s="59">
        <f t="shared" si="3"/>
        <v>22.72</v>
      </c>
      <c r="G112" s="60">
        <f t="shared" si="4"/>
        <v>102.72280000000001</v>
      </c>
      <c r="H112" s="63">
        <f t="shared" si="5"/>
        <v>821.78240000000005</v>
      </c>
    </row>
    <row r="113" spans="1:8" s="62" customFormat="1" ht="24">
      <c r="A113" s="56" t="str">
        <f>IF((LEN('Copy paste to Here'!G117))&gt;5,((CONCATENATE('Copy paste to Here'!G117," &amp; ",'Copy paste to Here'!D117,"  &amp;  ",'Copy paste to Here'!E117))),"Empty Cell")</f>
        <v xml:space="preserve">316L steel double flared flesh tunnel with fan blade (The fan spins freely when you blow on it) &amp; Gauge: 25mm  &amp;  </v>
      </c>
      <c r="B113" s="57" t="str">
        <f>'Copy paste to Here'!C117</f>
        <v>FFAN</v>
      </c>
      <c r="C113" s="57" t="s">
        <v>978</v>
      </c>
      <c r="D113" s="58">
        <f>Invoice!B117</f>
        <v>8</v>
      </c>
      <c r="E113" s="59">
        <f>'Shipping Invoice'!J117*$N$1</f>
        <v>3.84</v>
      </c>
      <c r="F113" s="59">
        <f t="shared" si="3"/>
        <v>30.72</v>
      </c>
      <c r="G113" s="60">
        <f t="shared" si="4"/>
        <v>138.89279999999999</v>
      </c>
      <c r="H113" s="63">
        <f t="shared" si="5"/>
        <v>1111.1424</v>
      </c>
    </row>
    <row r="114" spans="1:8" s="62" customFormat="1" ht="24">
      <c r="A114" s="56" t="str">
        <f>IF((LEN('Copy paste to Here'!G118))&gt;5,((CONCATENATE('Copy paste to Here'!G118," &amp; ",'Copy paste to Here'!D118,"  &amp;  ",'Copy paste to Here'!E118))),"Empty Cell")</f>
        <v xml:space="preserve">316L steel double flared flesh tunnel with black anodized fan blade (The fan spins freely when you blow on it) &amp; Gauge: 8mm  &amp;  </v>
      </c>
      <c r="B114" s="57" t="str">
        <f>'Copy paste to Here'!C118</f>
        <v>FFAT</v>
      </c>
      <c r="C114" s="57" t="s">
        <v>979</v>
      </c>
      <c r="D114" s="58">
        <f>Invoice!B118</f>
        <v>8</v>
      </c>
      <c r="E114" s="59">
        <f>'Shipping Invoice'!J118*$N$1</f>
        <v>2.19</v>
      </c>
      <c r="F114" s="59">
        <f t="shared" si="3"/>
        <v>17.52</v>
      </c>
      <c r="G114" s="60">
        <f t="shared" si="4"/>
        <v>79.212299999999999</v>
      </c>
      <c r="H114" s="63">
        <f t="shared" si="5"/>
        <v>633.69839999999999</v>
      </c>
    </row>
    <row r="115" spans="1:8" s="62" customFormat="1" ht="36">
      <c r="A115" s="56" t="str">
        <f>IF((LEN('Copy paste to Here'!G119))&gt;5,((CONCATENATE('Copy paste to Here'!G119," &amp; ",'Copy paste to Here'!D119,"  &amp;  ",'Copy paste to Here'!E119))),"Empty Cell")</f>
        <v xml:space="preserve">316L steel double flared flesh tunnel with black anodized fan blade (The fan spins freely when you blow on it) &amp; Gauge: 10mm  &amp;  </v>
      </c>
      <c r="B115" s="57" t="str">
        <f>'Copy paste to Here'!C119</f>
        <v>FFAT</v>
      </c>
      <c r="C115" s="57" t="s">
        <v>980</v>
      </c>
      <c r="D115" s="58">
        <f>Invoice!B119</f>
        <v>8</v>
      </c>
      <c r="E115" s="59">
        <f>'Shipping Invoice'!J119*$N$1</f>
        <v>2.39</v>
      </c>
      <c r="F115" s="59">
        <f t="shared" si="3"/>
        <v>19.12</v>
      </c>
      <c r="G115" s="60">
        <f t="shared" si="4"/>
        <v>86.446300000000008</v>
      </c>
      <c r="H115" s="63">
        <f t="shared" si="5"/>
        <v>691.57040000000006</v>
      </c>
    </row>
    <row r="116" spans="1:8" s="62" customFormat="1" ht="36">
      <c r="A116" s="56" t="str">
        <f>IF((LEN('Copy paste to Here'!G120))&gt;5,((CONCATENATE('Copy paste to Here'!G120," &amp; ",'Copy paste to Here'!D120,"  &amp;  ",'Copy paste to Here'!E120))),"Empty Cell")</f>
        <v xml:space="preserve">316L steel double flared flesh tunnel with black anodized fan blade (The fan spins freely when you blow on it) &amp; Gauge: 12mm  &amp;  </v>
      </c>
      <c r="B116" s="57" t="str">
        <f>'Copy paste to Here'!C120</f>
        <v>FFAT</v>
      </c>
      <c r="C116" s="57" t="s">
        <v>981</v>
      </c>
      <c r="D116" s="58">
        <f>Invoice!B120</f>
        <v>8</v>
      </c>
      <c r="E116" s="59">
        <f>'Shipping Invoice'!J120*$N$1</f>
        <v>2.64</v>
      </c>
      <c r="F116" s="59">
        <f t="shared" si="3"/>
        <v>21.12</v>
      </c>
      <c r="G116" s="60">
        <f t="shared" si="4"/>
        <v>95.488800000000012</v>
      </c>
      <c r="H116" s="63">
        <f t="shared" si="5"/>
        <v>763.9104000000001</v>
      </c>
    </row>
    <row r="117" spans="1:8" s="62" customFormat="1" ht="36">
      <c r="A117" s="56" t="str">
        <f>IF((LEN('Copy paste to Here'!G121))&gt;5,((CONCATENATE('Copy paste to Here'!G121," &amp; ",'Copy paste to Here'!D121,"  &amp;  ",'Copy paste to Here'!E121))),"Empty Cell")</f>
        <v xml:space="preserve">316L steel double flared flesh tunnel with black anodized fan blade (The fan spins freely when you blow on it) &amp; Gauge: 14mm  &amp;  </v>
      </c>
      <c r="B117" s="57" t="str">
        <f>'Copy paste to Here'!C121</f>
        <v>FFAT</v>
      </c>
      <c r="C117" s="57" t="s">
        <v>982</v>
      </c>
      <c r="D117" s="58">
        <f>Invoice!B121</f>
        <v>6</v>
      </c>
      <c r="E117" s="59">
        <f>'Shipping Invoice'!J121*$N$1</f>
        <v>2.89</v>
      </c>
      <c r="F117" s="59">
        <f t="shared" si="3"/>
        <v>17.34</v>
      </c>
      <c r="G117" s="60">
        <f t="shared" si="4"/>
        <v>104.53130000000002</v>
      </c>
      <c r="H117" s="63">
        <f t="shared" si="5"/>
        <v>627.18780000000015</v>
      </c>
    </row>
    <row r="118" spans="1:8" s="62" customFormat="1" ht="36">
      <c r="A118" s="56" t="str">
        <f>IF((LEN('Copy paste to Here'!G122))&gt;5,((CONCATENATE('Copy paste to Here'!G122," &amp; ",'Copy paste to Here'!D122,"  &amp;  ",'Copy paste to Here'!E122))),"Empty Cell")</f>
        <v xml:space="preserve">316L steel double flared flesh tunnel with black anodized fan blade (The fan spins freely when you blow on it) &amp; Gauge: 16mm  &amp;  </v>
      </c>
      <c r="B118" s="57" t="str">
        <f>'Copy paste to Here'!C122</f>
        <v>FFAT</v>
      </c>
      <c r="C118" s="57" t="s">
        <v>983</v>
      </c>
      <c r="D118" s="58">
        <f>Invoice!B122</f>
        <v>8</v>
      </c>
      <c r="E118" s="59">
        <f>'Shipping Invoice'!J122*$N$1</f>
        <v>3.14</v>
      </c>
      <c r="F118" s="59">
        <f t="shared" si="3"/>
        <v>25.12</v>
      </c>
      <c r="G118" s="60">
        <f t="shared" si="4"/>
        <v>113.57380000000001</v>
      </c>
      <c r="H118" s="63">
        <f t="shared" si="5"/>
        <v>908.59040000000005</v>
      </c>
    </row>
    <row r="119" spans="1:8" s="62" customFormat="1" ht="36">
      <c r="A119" s="56" t="str">
        <f>IF((LEN('Copy paste to Here'!G123))&gt;5,((CONCATENATE('Copy paste to Here'!G123," &amp; ",'Copy paste to Here'!D123,"  &amp;  ",'Copy paste to Here'!E123))),"Empty Cell")</f>
        <v xml:space="preserve">316L steel double flared flesh tunnel with black anodized fan blade (The fan spins freely when you blow on it) &amp; Gauge: 18mm  &amp;  </v>
      </c>
      <c r="B119" s="57" t="str">
        <f>'Copy paste to Here'!C123</f>
        <v>FFAT</v>
      </c>
      <c r="C119" s="57" t="s">
        <v>984</v>
      </c>
      <c r="D119" s="58">
        <f>Invoice!B123</f>
        <v>4</v>
      </c>
      <c r="E119" s="59">
        <f>'Shipping Invoice'!J123*$N$1</f>
        <v>3.39</v>
      </c>
      <c r="F119" s="59">
        <f t="shared" si="3"/>
        <v>13.56</v>
      </c>
      <c r="G119" s="60">
        <f t="shared" si="4"/>
        <v>122.61630000000001</v>
      </c>
      <c r="H119" s="63">
        <f t="shared" si="5"/>
        <v>490.46520000000004</v>
      </c>
    </row>
    <row r="120" spans="1:8" s="62" customFormat="1" ht="36">
      <c r="A120" s="56" t="str">
        <f>IF((LEN('Copy paste to Here'!G124))&gt;5,((CONCATENATE('Copy paste to Here'!G124," &amp; ",'Copy paste to Here'!D124,"  &amp;  ",'Copy paste to Here'!E124))),"Empty Cell")</f>
        <v xml:space="preserve">316L steel double flared flesh tunnel with black anodized fan blade (The fan spins freely when you blow on it) &amp; Gauge: 25mm  &amp;  </v>
      </c>
      <c r="B120" s="57" t="str">
        <f>'Copy paste to Here'!C124</f>
        <v>FFAT</v>
      </c>
      <c r="C120" s="57" t="s">
        <v>985</v>
      </c>
      <c r="D120" s="58">
        <f>Invoice!B124</f>
        <v>8</v>
      </c>
      <c r="E120" s="59">
        <f>'Shipping Invoice'!J124*$N$1</f>
        <v>4.1399999999999997</v>
      </c>
      <c r="F120" s="59">
        <f t="shared" si="3"/>
        <v>33.119999999999997</v>
      </c>
      <c r="G120" s="60">
        <f t="shared" si="4"/>
        <v>149.74379999999999</v>
      </c>
      <c r="H120" s="63">
        <f t="shared" si="5"/>
        <v>1197.9503999999999</v>
      </c>
    </row>
    <row r="121" spans="1:8" s="62" customFormat="1" ht="25.5">
      <c r="A121" s="56" t="str">
        <f>IF((LEN('Copy paste to Here'!G125))&gt;5,((CONCATENATE('Copy paste to Here'!G125," &amp; ",'Copy paste to Here'!D125,"  &amp;  ",'Copy paste to Here'!E125))),"Empty Cell")</f>
        <v>High polished surgical steel screw-fit flesh tunnel with crystal studded rim &amp; Gauge: 10mm  &amp;  Crystal Color: Aquamarine</v>
      </c>
      <c r="B121" s="57" t="str">
        <f>'Copy paste to Here'!C125</f>
        <v>FSCPC</v>
      </c>
      <c r="C121" s="57" t="s">
        <v>986</v>
      </c>
      <c r="D121" s="58">
        <f>Invoice!B125</f>
        <v>8</v>
      </c>
      <c r="E121" s="59">
        <f>'Shipping Invoice'!J125*$N$1</f>
        <v>3.29</v>
      </c>
      <c r="F121" s="59">
        <f t="shared" si="3"/>
        <v>26.32</v>
      </c>
      <c r="G121" s="60">
        <f t="shared" si="4"/>
        <v>118.99930000000001</v>
      </c>
      <c r="H121" s="63">
        <f t="shared" si="5"/>
        <v>951.99440000000004</v>
      </c>
    </row>
    <row r="122" spans="1:8" s="62" customFormat="1" ht="25.5">
      <c r="A122" s="56" t="str">
        <f>IF((LEN('Copy paste to Here'!G126))&gt;5,((CONCATENATE('Copy paste to Here'!G126," &amp; ",'Copy paste to Here'!D126,"  &amp;  ",'Copy paste to Here'!E126))),"Empty Cell")</f>
        <v>High polished surgical steel screw-fit flesh tunnel with crystal studded rim &amp; Gauge: 18mm  &amp;  Crystal Color: Clear</v>
      </c>
      <c r="B122" s="57" t="str">
        <f>'Copy paste to Here'!C126</f>
        <v>FSCPC</v>
      </c>
      <c r="C122" s="57" t="s">
        <v>987</v>
      </c>
      <c r="D122" s="58">
        <f>Invoice!B126</f>
        <v>8</v>
      </c>
      <c r="E122" s="59">
        <f>'Shipping Invoice'!J126*$N$1</f>
        <v>5.44</v>
      </c>
      <c r="F122" s="59">
        <f t="shared" si="3"/>
        <v>43.52</v>
      </c>
      <c r="G122" s="60">
        <f t="shared" si="4"/>
        <v>196.76480000000004</v>
      </c>
      <c r="H122" s="63">
        <f t="shared" si="5"/>
        <v>1574.1184000000003</v>
      </c>
    </row>
    <row r="123" spans="1:8" s="62" customFormat="1" ht="25.5">
      <c r="A123" s="56" t="str">
        <f>IF((LEN('Copy paste to Here'!G127))&gt;5,((CONCATENATE('Copy paste to Here'!G127," &amp; ",'Copy paste to Here'!D127,"  &amp;  ",'Copy paste to Here'!E127))),"Empty Cell")</f>
        <v>High polished surgical steel screw-fit flesh tunnel with crystal studded rim &amp; Gauge: 18mm  &amp;  Crystal Color: Aquamarine</v>
      </c>
      <c r="B123" s="57" t="str">
        <f>'Copy paste to Here'!C127</f>
        <v>FSCPC</v>
      </c>
      <c r="C123" s="57" t="s">
        <v>987</v>
      </c>
      <c r="D123" s="58">
        <f>Invoice!B127</f>
        <v>6</v>
      </c>
      <c r="E123" s="59">
        <f>'Shipping Invoice'!J127*$N$1</f>
        <v>5.44</v>
      </c>
      <c r="F123" s="59">
        <f t="shared" si="3"/>
        <v>32.64</v>
      </c>
      <c r="G123" s="60">
        <f t="shared" si="4"/>
        <v>196.76480000000004</v>
      </c>
      <c r="H123" s="63">
        <f t="shared" si="5"/>
        <v>1180.5888000000002</v>
      </c>
    </row>
    <row r="124" spans="1:8" s="62" customFormat="1" ht="25.5">
      <c r="A124" s="56" t="str">
        <f>IF((LEN('Copy paste to Here'!G128))&gt;5,((CONCATENATE('Copy paste to Here'!G128," &amp; ",'Copy paste to Here'!D128,"  &amp;  ",'Copy paste to Here'!E128))),"Empty Cell")</f>
        <v>High polished surgical steel screw-fit flesh tunnel with crystal studded rim &amp; Gauge: 20mm  &amp;  Crystal Color: Clear</v>
      </c>
      <c r="B124" s="57" t="str">
        <f>'Copy paste to Here'!C128</f>
        <v>FSCPC</v>
      </c>
      <c r="C124" s="57" t="s">
        <v>988</v>
      </c>
      <c r="D124" s="58">
        <f>Invoice!B128</f>
        <v>8</v>
      </c>
      <c r="E124" s="59">
        <f>'Shipping Invoice'!J128*$N$1</f>
        <v>5.99</v>
      </c>
      <c r="F124" s="59">
        <f t="shared" si="3"/>
        <v>47.92</v>
      </c>
      <c r="G124" s="60">
        <f t="shared" si="4"/>
        <v>216.65830000000003</v>
      </c>
      <c r="H124" s="63">
        <f t="shared" si="5"/>
        <v>1733.2664000000002</v>
      </c>
    </row>
    <row r="125" spans="1:8" s="62" customFormat="1" ht="25.5">
      <c r="A125" s="56" t="str">
        <f>IF((LEN('Copy paste to Here'!G129))&gt;5,((CONCATENATE('Copy paste to Here'!G129," &amp; ",'Copy paste to Here'!D129,"  &amp;  ",'Copy paste to Here'!E129))),"Empty Cell")</f>
        <v>High polished surgical steel screw-fit flesh tunnel with crystal studded rim &amp; Gauge: 22mm  &amp;  Crystal Color: Rainbow</v>
      </c>
      <c r="B125" s="57" t="str">
        <f>'Copy paste to Here'!C129</f>
        <v>FSCPC</v>
      </c>
      <c r="C125" s="57" t="s">
        <v>989</v>
      </c>
      <c r="D125" s="58">
        <f>Invoice!B129</f>
        <v>8</v>
      </c>
      <c r="E125" s="59">
        <f>'Shipping Invoice'!J129*$N$1</f>
        <v>6.24</v>
      </c>
      <c r="F125" s="59">
        <f t="shared" si="3"/>
        <v>49.92</v>
      </c>
      <c r="G125" s="60">
        <f t="shared" si="4"/>
        <v>225.70080000000002</v>
      </c>
      <c r="H125" s="63">
        <f t="shared" si="5"/>
        <v>1805.6064000000001</v>
      </c>
    </row>
    <row r="126" spans="1:8" s="62" customFormat="1" ht="24">
      <c r="A126" s="56" t="str">
        <f>IF((LEN('Copy paste to Here'!G130))&gt;5,((CONCATENATE('Copy paste to Here'!G130," &amp; ",'Copy paste to Here'!D130,"  &amp;  ",'Copy paste to Here'!E130))),"Empty Cell")</f>
        <v>High polished surgical steel screw-fit flesh tunnel with crystal studded rim &amp; Gauge: 25mm  &amp;  Crystal Color: Rose</v>
      </c>
      <c r="B126" s="57" t="str">
        <f>'Copy paste to Here'!C130</f>
        <v>FSCPC</v>
      </c>
      <c r="C126" s="57" t="s">
        <v>990</v>
      </c>
      <c r="D126" s="58">
        <f>Invoice!B130</f>
        <v>10</v>
      </c>
      <c r="E126" s="59">
        <f>'Shipping Invoice'!J130*$N$1</f>
        <v>6.64</v>
      </c>
      <c r="F126" s="59">
        <f t="shared" si="3"/>
        <v>66.399999999999991</v>
      </c>
      <c r="G126" s="60">
        <f t="shared" si="4"/>
        <v>240.1688</v>
      </c>
      <c r="H126" s="63">
        <f t="shared" si="5"/>
        <v>2401.6880000000001</v>
      </c>
    </row>
    <row r="127" spans="1:8" s="62" customFormat="1" ht="25.5">
      <c r="A127" s="56" t="str">
        <f>IF((LEN('Copy paste to Here'!G131))&gt;5,((CONCATENATE('Copy paste to Here'!G131," &amp; ",'Copy paste to Here'!D131,"  &amp;  ",'Copy paste to Here'!E131))),"Empty Cell")</f>
        <v>High polished surgical steel screw-fit flesh tunnel with crystal studded rim &amp; Gauge: 28mm  &amp;  Crystal Color: Clear</v>
      </c>
      <c r="B127" s="57" t="str">
        <f>'Copy paste to Here'!C131</f>
        <v>FSCPC</v>
      </c>
      <c r="C127" s="57" t="s">
        <v>991</v>
      </c>
      <c r="D127" s="58">
        <f>Invoice!B131</f>
        <v>10</v>
      </c>
      <c r="E127" s="59">
        <f>'Shipping Invoice'!J131*$N$1</f>
        <v>6.99</v>
      </c>
      <c r="F127" s="59">
        <f t="shared" si="3"/>
        <v>69.900000000000006</v>
      </c>
      <c r="G127" s="60">
        <f t="shared" si="4"/>
        <v>252.82830000000001</v>
      </c>
      <c r="H127" s="63">
        <f t="shared" si="5"/>
        <v>2528.2830000000004</v>
      </c>
    </row>
    <row r="128" spans="1:8" s="62" customFormat="1" ht="25.5">
      <c r="A128" s="56" t="str">
        <f>IF((LEN('Copy paste to Here'!G132))&gt;5,((CONCATENATE('Copy paste to Here'!G132," &amp; ",'Copy paste to Here'!D132,"  &amp;  ",'Copy paste to Here'!E132))),"Empty Cell")</f>
        <v>High polished surgical steel screw-fit flesh tunnel with crystal studded rim &amp; Gauge: 32mm  &amp;  Crystal Color: Clear</v>
      </c>
      <c r="B128" s="57" t="str">
        <f>'Copy paste to Here'!C132</f>
        <v>FSCPC</v>
      </c>
      <c r="C128" s="57" t="s">
        <v>992</v>
      </c>
      <c r="D128" s="58">
        <f>Invoice!B132</f>
        <v>8</v>
      </c>
      <c r="E128" s="59">
        <f>'Shipping Invoice'!J132*$N$1</f>
        <v>7.34</v>
      </c>
      <c r="F128" s="59">
        <f t="shared" si="3"/>
        <v>58.72</v>
      </c>
      <c r="G128" s="60">
        <f t="shared" si="4"/>
        <v>265.48779999999999</v>
      </c>
      <c r="H128" s="63">
        <f t="shared" si="5"/>
        <v>2123.9023999999999</v>
      </c>
    </row>
    <row r="129" spans="1:8" s="62" customFormat="1" ht="25.5">
      <c r="A129" s="56" t="str">
        <f>IF((LEN('Copy paste to Here'!G133))&gt;5,((CONCATENATE('Copy paste to Here'!G133," &amp; ",'Copy paste to Here'!D133,"  &amp;  ",'Copy paste to Here'!E133))),"Empty Cell")</f>
        <v>High polished surgical steel screw-fit flesh tunnel with crystal studded rim &amp; Gauge: 35mm  &amp;  Crystal Color: Clear</v>
      </c>
      <c r="B129" s="57" t="str">
        <f>'Copy paste to Here'!C133</f>
        <v>FSCPC</v>
      </c>
      <c r="C129" s="57" t="s">
        <v>993</v>
      </c>
      <c r="D129" s="58">
        <f>Invoice!B133</f>
        <v>8</v>
      </c>
      <c r="E129" s="59">
        <f>'Shipping Invoice'!J133*$N$1</f>
        <v>7.69</v>
      </c>
      <c r="F129" s="59">
        <f t="shared" si="3"/>
        <v>61.52</v>
      </c>
      <c r="G129" s="60">
        <f t="shared" si="4"/>
        <v>278.14730000000003</v>
      </c>
      <c r="H129" s="63">
        <f t="shared" si="5"/>
        <v>2225.1784000000002</v>
      </c>
    </row>
    <row r="130" spans="1:8" s="62" customFormat="1" ht="25.5">
      <c r="A130" s="56" t="str">
        <f>IF((LEN('Copy paste to Here'!G134))&gt;5,((CONCATENATE('Copy paste to Here'!G134," &amp; ",'Copy paste to Here'!D134,"  &amp;  ",'Copy paste to Here'!E134))),"Empty Cell")</f>
        <v>High polished surgical steel screw-fit flesh tunnel with crystal studded rim &amp; Gauge: 38mm  &amp;  Crystal Color: Clear</v>
      </c>
      <c r="B130" s="57" t="str">
        <f>'Copy paste to Here'!C134</f>
        <v>FSCPC</v>
      </c>
      <c r="C130" s="57" t="s">
        <v>994</v>
      </c>
      <c r="D130" s="58">
        <f>Invoice!B134</f>
        <v>8</v>
      </c>
      <c r="E130" s="59">
        <f>'Shipping Invoice'!J134*$N$1</f>
        <v>7.99</v>
      </c>
      <c r="F130" s="59">
        <f t="shared" si="3"/>
        <v>63.92</v>
      </c>
      <c r="G130" s="60">
        <f t="shared" si="4"/>
        <v>288.99830000000003</v>
      </c>
      <c r="H130" s="63">
        <f t="shared" si="5"/>
        <v>2311.9864000000002</v>
      </c>
    </row>
    <row r="131" spans="1:8" s="62" customFormat="1" ht="24">
      <c r="A131" s="56" t="str">
        <f>IF((LEN('Copy paste to Here'!G135))&gt;5,((CONCATENATE('Copy paste to Here'!G135," &amp; ",'Copy paste to Here'!D135,"  &amp;  ",'Copy paste to Here'!E135))),"Empty Cell")</f>
        <v>PVD plated surgical steel screw-fit flesh tunnel &amp; Gauge: 1.2mm  &amp;  Color: Black</v>
      </c>
      <c r="B131" s="57" t="str">
        <f>'Copy paste to Here'!C135</f>
        <v>FTPG</v>
      </c>
      <c r="C131" s="57" t="s">
        <v>995</v>
      </c>
      <c r="D131" s="58">
        <f>Invoice!B135</f>
        <v>14</v>
      </c>
      <c r="E131" s="59">
        <f>'Shipping Invoice'!J135*$N$1</f>
        <v>2.39</v>
      </c>
      <c r="F131" s="59">
        <f t="shared" si="3"/>
        <v>33.46</v>
      </c>
      <c r="G131" s="60">
        <f t="shared" si="4"/>
        <v>86.446300000000008</v>
      </c>
      <c r="H131" s="63">
        <f t="shared" si="5"/>
        <v>1210.2482</v>
      </c>
    </row>
    <row r="132" spans="1:8" s="62" customFormat="1" ht="24">
      <c r="A132" s="56" t="str">
        <f>IF((LEN('Copy paste to Here'!G136))&gt;5,((CONCATENATE('Copy paste to Here'!G136," &amp; ",'Copy paste to Here'!D136,"  &amp;  ",'Copy paste to Here'!E136))),"Empty Cell")</f>
        <v>PVD plated surgical steel screw-fit flesh tunnel &amp; Gauge: 25mm  &amp;  Color: Black</v>
      </c>
      <c r="B132" s="57" t="str">
        <f>'Copy paste to Here'!C136</f>
        <v>FTPG</v>
      </c>
      <c r="C132" s="57" t="s">
        <v>996</v>
      </c>
      <c r="D132" s="58">
        <f>Invoice!B136</f>
        <v>20</v>
      </c>
      <c r="E132" s="59">
        <f>'Shipping Invoice'!J136*$N$1</f>
        <v>6.24</v>
      </c>
      <c r="F132" s="59">
        <f t="shared" si="3"/>
        <v>124.80000000000001</v>
      </c>
      <c r="G132" s="60">
        <f t="shared" si="4"/>
        <v>225.70080000000002</v>
      </c>
      <c r="H132" s="63">
        <f t="shared" si="5"/>
        <v>4514.0160000000005</v>
      </c>
    </row>
    <row r="133" spans="1:8" s="62" customFormat="1" ht="36">
      <c r="A133" s="56" t="str">
        <f>IF((LEN('Copy paste to Here'!G137))&gt;5,((CONCATENATE('Copy paste to Here'!G137," &amp; ",'Copy paste to Here'!D137,"  &amp;  ",'Copy paste to Here'!E137))),"Empty Cell")</f>
        <v>PVD plated surgical steel flesh tunnel with crystal studded rim on the front side with resin cover. Stones will never fall out guaranteed! &amp; Gauge: 5mm  &amp;  Color: Black</v>
      </c>
      <c r="B133" s="57" t="str">
        <f>'Copy paste to Here'!C137</f>
        <v>FTSCPCR</v>
      </c>
      <c r="C133" s="57" t="s">
        <v>997</v>
      </c>
      <c r="D133" s="58">
        <f>Invoice!B137</f>
        <v>8</v>
      </c>
      <c r="E133" s="59">
        <f>'Shipping Invoice'!J137*$N$1</f>
        <v>2.99</v>
      </c>
      <c r="F133" s="59">
        <f t="shared" si="3"/>
        <v>23.92</v>
      </c>
      <c r="G133" s="60">
        <f t="shared" si="4"/>
        <v>108.14830000000001</v>
      </c>
      <c r="H133" s="63">
        <f t="shared" si="5"/>
        <v>865.18640000000005</v>
      </c>
    </row>
    <row r="134" spans="1:8" s="62" customFormat="1" ht="36">
      <c r="A134" s="56" t="str">
        <f>IF((LEN('Copy paste to Here'!G138))&gt;5,((CONCATENATE('Copy paste to Here'!G138," &amp; ",'Copy paste to Here'!D138,"  &amp;  ",'Copy paste to Here'!E138))),"Empty Cell")</f>
        <v>PVD plated surgical steel flesh tunnel with crystal studded rim on the front side with resin cover. Stones will never fall out guaranteed! &amp; Gauge: 6mm  &amp;  Color: Black</v>
      </c>
      <c r="B134" s="57" t="str">
        <f>'Copy paste to Here'!C138</f>
        <v>FTSCPCR</v>
      </c>
      <c r="C134" s="57" t="s">
        <v>998</v>
      </c>
      <c r="D134" s="58">
        <f>Invoice!B138</f>
        <v>10</v>
      </c>
      <c r="E134" s="59">
        <f>'Shipping Invoice'!J138*$N$1</f>
        <v>3.19</v>
      </c>
      <c r="F134" s="59">
        <f t="shared" si="3"/>
        <v>31.9</v>
      </c>
      <c r="G134" s="60">
        <f t="shared" si="4"/>
        <v>115.3823</v>
      </c>
      <c r="H134" s="63">
        <f t="shared" si="5"/>
        <v>1153.8230000000001</v>
      </c>
    </row>
    <row r="135" spans="1:8" s="62" customFormat="1" ht="36">
      <c r="A135" s="56" t="str">
        <f>IF((LEN('Copy paste to Here'!G139))&gt;5,((CONCATENATE('Copy paste to Here'!G139," &amp; ",'Copy paste to Here'!D139,"  &amp;  ",'Copy paste to Here'!E139))),"Empty Cell")</f>
        <v>PVD plated surgical steel flesh tunnel with crystal studded rim on the front side with resin cover. Stones will never fall out guaranteed! &amp; Gauge: 8mm  &amp;  Color: Black</v>
      </c>
      <c r="B135" s="57" t="str">
        <f>'Copy paste to Here'!C139</f>
        <v>FTSCPCR</v>
      </c>
      <c r="C135" s="57" t="s">
        <v>999</v>
      </c>
      <c r="D135" s="58">
        <f>Invoice!B139</f>
        <v>4</v>
      </c>
      <c r="E135" s="59">
        <f>'Shipping Invoice'!J139*$N$1</f>
        <v>3.54</v>
      </c>
      <c r="F135" s="59">
        <f t="shared" si="3"/>
        <v>14.16</v>
      </c>
      <c r="G135" s="60">
        <f t="shared" si="4"/>
        <v>128.04179999999999</v>
      </c>
      <c r="H135" s="63">
        <f t="shared" si="5"/>
        <v>512.16719999999998</v>
      </c>
    </row>
    <row r="136" spans="1:8" s="62" customFormat="1" ht="36">
      <c r="A136" s="56" t="str">
        <f>IF((LEN('Copy paste to Here'!G140))&gt;5,((CONCATENATE('Copy paste to Here'!G140," &amp; ",'Copy paste to Here'!D140,"  &amp;  ",'Copy paste to Here'!E140))),"Empty Cell")</f>
        <v>PVD plated surgical steel flesh tunnel with crystal studded rim on the front side with resin cover. Stones will never fall out guaranteed! &amp; Gauge: 8mm  &amp;  Color: Gold</v>
      </c>
      <c r="B136" s="57" t="str">
        <f>'Copy paste to Here'!C140</f>
        <v>FTSCPCR</v>
      </c>
      <c r="C136" s="57" t="s">
        <v>999</v>
      </c>
      <c r="D136" s="58">
        <f>Invoice!B140</f>
        <v>8</v>
      </c>
      <c r="E136" s="59">
        <f>'Shipping Invoice'!J140*$N$1</f>
        <v>3.54</v>
      </c>
      <c r="F136" s="59">
        <f t="shared" si="3"/>
        <v>28.32</v>
      </c>
      <c r="G136" s="60">
        <f t="shared" si="4"/>
        <v>128.04179999999999</v>
      </c>
      <c r="H136" s="63">
        <f t="shared" si="5"/>
        <v>1024.3344</v>
      </c>
    </row>
    <row r="137" spans="1:8" s="62" customFormat="1" ht="36">
      <c r="A137" s="56" t="str">
        <f>IF((LEN('Copy paste to Here'!G141))&gt;5,((CONCATENATE('Copy paste to Here'!G141," &amp; ",'Copy paste to Here'!D141,"  &amp;  ",'Copy paste to Here'!E141))),"Empty Cell")</f>
        <v>PVD plated surgical steel flesh tunnel with crystal studded rim on the front side with resin cover. Stones will never fall out guaranteed! &amp; Gauge: 10mm  &amp;  Color: Black</v>
      </c>
      <c r="B137" s="57" t="str">
        <f>'Copy paste to Here'!C141</f>
        <v>FTSCPCR</v>
      </c>
      <c r="C137" s="57" t="s">
        <v>1000</v>
      </c>
      <c r="D137" s="58">
        <f>Invoice!B141</f>
        <v>4</v>
      </c>
      <c r="E137" s="59">
        <f>'Shipping Invoice'!J141*$N$1</f>
        <v>3.99</v>
      </c>
      <c r="F137" s="59">
        <f t="shared" si="3"/>
        <v>15.96</v>
      </c>
      <c r="G137" s="60">
        <f t="shared" si="4"/>
        <v>144.31830000000002</v>
      </c>
      <c r="H137" s="63">
        <f t="shared" si="5"/>
        <v>577.27320000000009</v>
      </c>
    </row>
    <row r="138" spans="1:8" s="62" customFormat="1" ht="36">
      <c r="A138" s="56" t="str">
        <f>IF((LEN('Copy paste to Here'!G142))&gt;5,((CONCATENATE('Copy paste to Here'!G142," &amp; ",'Copy paste to Here'!D142,"  &amp;  ",'Copy paste to Here'!E142))),"Empty Cell")</f>
        <v>PVD plated surgical steel flesh tunnel with crystal studded rim on the front side with resin cover. Stones will never fall out guaranteed! &amp; Gauge: 10mm  &amp;  Color: Gold</v>
      </c>
      <c r="B138" s="57" t="str">
        <f>'Copy paste to Here'!C142</f>
        <v>FTSCPCR</v>
      </c>
      <c r="C138" s="57" t="s">
        <v>1000</v>
      </c>
      <c r="D138" s="58">
        <f>Invoice!B142</f>
        <v>10</v>
      </c>
      <c r="E138" s="59">
        <f>'Shipping Invoice'!J142*$N$1</f>
        <v>3.99</v>
      </c>
      <c r="F138" s="59">
        <f t="shared" si="3"/>
        <v>39.900000000000006</v>
      </c>
      <c r="G138" s="60">
        <f t="shared" si="4"/>
        <v>144.31830000000002</v>
      </c>
      <c r="H138" s="63">
        <f t="shared" si="5"/>
        <v>1443.1830000000002</v>
      </c>
    </row>
    <row r="139" spans="1:8" s="62" customFormat="1" ht="36">
      <c r="A139" s="56" t="str">
        <f>IF((LEN('Copy paste to Here'!G143))&gt;5,((CONCATENATE('Copy paste to Here'!G143," &amp; ",'Copy paste to Here'!D143,"  &amp;  ",'Copy paste to Here'!E143))),"Empty Cell")</f>
        <v>PVD plated surgical steel flesh tunnel with crystal studded rim on the front side with resin cover. Stones will never fall out guaranteed! &amp; Gauge: 12mm  &amp;  Color: Black</v>
      </c>
      <c r="B139" s="57" t="str">
        <f>'Copy paste to Here'!C143</f>
        <v>FTSCPCR</v>
      </c>
      <c r="C139" s="57" t="s">
        <v>1001</v>
      </c>
      <c r="D139" s="58">
        <f>Invoice!B143</f>
        <v>6</v>
      </c>
      <c r="E139" s="59">
        <f>'Shipping Invoice'!J143*$N$1</f>
        <v>4.49</v>
      </c>
      <c r="F139" s="59">
        <f t="shared" si="3"/>
        <v>26.94</v>
      </c>
      <c r="G139" s="60">
        <f t="shared" si="4"/>
        <v>162.4033</v>
      </c>
      <c r="H139" s="63">
        <f t="shared" si="5"/>
        <v>974.41980000000001</v>
      </c>
    </row>
    <row r="140" spans="1:8" s="62" customFormat="1" ht="36">
      <c r="A140" s="56" t="str">
        <f>IF((LEN('Copy paste to Here'!G144))&gt;5,((CONCATENATE('Copy paste to Here'!G144," &amp; ",'Copy paste to Here'!D144,"  &amp;  ",'Copy paste to Here'!E144))),"Empty Cell")</f>
        <v>PVD plated surgical steel flesh tunnel with crystal studded rim on the front side with resin cover. Stones will never fall out guaranteed! &amp; Gauge: 16mm  &amp;  Color: Black</v>
      </c>
      <c r="B140" s="57" t="str">
        <f>'Copy paste to Here'!C144</f>
        <v>FTSCPCR</v>
      </c>
      <c r="C140" s="57" t="s">
        <v>1002</v>
      </c>
      <c r="D140" s="58">
        <f>Invoice!B144</f>
        <v>10</v>
      </c>
      <c r="E140" s="59">
        <f>'Shipping Invoice'!J144*$N$1</f>
        <v>5.69</v>
      </c>
      <c r="F140" s="59">
        <f t="shared" si="3"/>
        <v>56.900000000000006</v>
      </c>
      <c r="G140" s="60">
        <f t="shared" si="4"/>
        <v>205.80730000000003</v>
      </c>
      <c r="H140" s="63">
        <f t="shared" si="5"/>
        <v>2058.0730000000003</v>
      </c>
    </row>
    <row r="141" spans="1:8" s="62" customFormat="1" ht="36">
      <c r="A141" s="56" t="str">
        <f>IF((LEN('Copy paste to Here'!G145))&gt;5,((CONCATENATE('Copy paste to Here'!G145," &amp; ",'Copy paste to Here'!D145,"  &amp;  ",'Copy paste to Here'!E145))),"Empty Cell")</f>
        <v>PVD plated surgical steel flesh tunnel with crystal studded rim on the front side with resin cover. Stones will never fall out guaranteed! &amp; Gauge: 25mm  &amp;  Color: Black</v>
      </c>
      <c r="B141" s="57" t="str">
        <f>'Copy paste to Here'!C145</f>
        <v>FTSCPCR</v>
      </c>
      <c r="C141" s="57" t="s">
        <v>1003</v>
      </c>
      <c r="D141" s="58">
        <f>Invoice!B145</f>
        <v>4</v>
      </c>
      <c r="E141" s="59">
        <f>'Shipping Invoice'!J145*$N$1</f>
        <v>7.34</v>
      </c>
      <c r="F141" s="59">
        <f t="shared" si="3"/>
        <v>29.36</v>
      </c>
      <c r="G141" s="60">
        <f t="shared" si="4"/>
        <v>265.48779999999999</v>
      </c>
      <c r="H141" s="63">
        <f t="shared" si="5"/>
        <v>1061.9512</v>
      </c>
    </row>
    <row r="142" spans="1:8" s="62" customFormat="1" ht="36">
      <c r="A142" s="56" t="str">
        <f>IF((LEN('Copy paste to Here'!G146))&gt;5,((CONCATENATE('Copy paste to Here'!G146," &amp; ",'Copy paste to Here'!D146,"  &amp;  ",'Copy paste to Here'!E146))),"Empty Cell")</f>
        <v>PVD plated surgical steel flesh tunnel with crystal studded rim on the front side with resin cover. Stones will never fall out guaranteed! &amp; Gauge: 25mm  &amp;  Color: Gold</v>
      </c>
      <c r="B142" s="57" t="str">
        <f>'Copy paste to Here'!C146</f>
        <v>FTSCPCR</v>
      </c>
      <c r="C142" s="57" t="s">
        <v>1003</v>
      </c>
      <c r="D142" s="58">
        <f>Invoice!B146</f>
        <v>4</v>
      </c>
      <c r="E142" s="59">
        <f>'Shipping Invoice'!J146*$N$1</f>
        <v>7.34</v>
      </c>
      <c r="F142" s="59">
        <f t="shared" si="3"/>
        <v>29.36</v>
      </c>
      <c r="G142" s="60">
        <f t="shared" si="4"/>
        <v>265.48779999999999</v>
      </c>
      <c r="H142" s="63">
        <f t="shared" si="5"/>
        <v>1061.9512</v>
      </c>
    </row>
    <row r="143" spans="1:8" s="62" customFormat="1" ht="25.5">
      <c r="A143" s="56" t="str">
        <f>IF((LEN('Copy paste to Here'!G147))&gt;5,((CONCATENATE('Copy paste to Here'!G147," &amp; ",'Copy paste to Here'!D147,"  &amp;  ",'Copy paste to Here'!E147))),"Empty Cell")</f>
        <v>Silicone double flared flesh tunnel &amp; Gauge: 18mm  &amp;  Color: Black</v>
      </c>
      <c r="B143" s="57" t="str">
        <f>'Copy paste to Here'!C147</f>
        <v>FTSI</v>
      </c>
      <c r="C143" s="57" t="s">
        <v>1004</v>
      </c>
      <c r="D143" s="58">
        <f>Invoice!B147</f>
        <v>30</v>
      </c>
      <c r="E143" s="59">
        <f>'Shipping Invoice'!J147*$N$1</f>
        <v>0.7</v>
      </c>
      <c r="F143" s="59">
        <f t="shared" si="3"/>
        <v>21</v>
      </c>
      <c r="G143" s="60">
        <f t="shared" si="4"/>
        <v>25.318999999999999</v>
      </c>
      <c r="H143" s="63">
        <f t="shared" si="5"/>
        <v>759.56999999999994</v>
      </c>
    </row>
    <row r="144" spans="1:8" s="62" customFormat="1" ht="25.5">
      <c r="A144" s="56" t="str">
        <f>IF((LEN('Copy paste to Here'!G148))&gt;5,((CONCATENATE('Copy paste to Here'!G148," &amp; ",'Copy paste to Here'!D148,"  &amp;  ",'Copy paste to Here'!E148))),"Empty Cell")</f>
        <v>Silicone double flared flesh tunnel &amp; Gauge: 18mm  &amp;  Color: White</v>
      </c>
      <c r="B144" s="57" t="str">
        <f>'Copy paste to Here'!C148</f>
        <v>FTSI</v>
      </c>
      <c r="C144" s="57" t="s">
        <v>1004</v>
      </c>
      <c r="D144" s="58">
        <f>Invoice!B148</f>
        <v>20</v>
      </c>
      <c r="E144" s="59">
        <f>'Shipping Invoice'!J148*$N$1</f>
        <v>0.7</v>
      </c>
      <c r="F144" s="59">
        <f t="shared" si="3"/>
        <v>14</v>
      </c>
      <c r="G144" s="60">
        <f t="shared" si="4"/>
        <v>25.318999999999999</v>
      </c>
      <c r="H144" s="63">
        <f t="shared" si="5"/>
        <v>506.38</v>
      </c>
    </row>
    <row r="145" spans="1:8" s="62" customFormat="1" ht="25.5">
      <c r="A145" s="56" t="str">
        <f>IF((LEN('Copy paste to Here'!G149))&gt;5,((CONCATENATE('Copy paste to Here'!G149," &amp; ",'Copy paste to Here'!D149,"  &amp;  ",'Copy paste to Here'!E149))),"Empty Cell")</f>
        <v>Silicone double flared flesh tunnel &amp; Gauge: 20mm  &amp;  Color: Black</v>
      </c>
      <c r="B145" s="57" t="str">
        <f>'Copy paste to Here'!C149</f>
        <v>FTSI</v>
      </c>
      <c r="C145" s="57" t="s">
        <v>1005</v>
      </c>
      <c r="D145" s="58">
        <f>Invoice!B149</f>
        <v>30</v>
      </c>
      <c r="E145" s="59">
        <f>'Shipping Invoice'!J149*$N$1</f>
        <v>0.77</v>
      </c>
      <c r="F145" s="59">
        <f t="shared" si="3"/>
        <v>23.1</v>
      </c>
      <c r="G145" s="60">
        <f t="shared" si="4"/>
        <v>27.850900000000003</v>
      </c>
      <c r="H145" s="63">
        <f t="shared" si="5"/>
        <v>835.52700000000004</v>
      </c>
    </row>
    <row r="146" spans="1:8" s="62" customFormat="1" ht="25.5">
      <c r="A146" s="56" t="str">
        <f>IF((LEN('Copy paste to Here'!G150))&gt;5,((CONCATENATE('Copy paste to Here'!G150," &amp; ",'Copy paste to Here'!D150,"  &amp;  ",'Copy paste to Here'!E150))),"Empty Cell")</f>
        <v>Silicone double flared flesh tunnel &amp; Gauge: 20mm  &amp;  Color: White</v>
      </c>
      <c r="B146" s="57" t="str">
        <f>'Copy paste to Here'!C150</f>
        <v>FTSI</v>
      </c>
      <c r="C146" s="57" t="s">
        <v>1005</v>
      </c>
      <c r="D146" s="58">
        <f>Invoice!B150</f>
        <v>20</v>
      </c>
      <c r="E146" s="59">
        <f>'Shipping Invoice'!J150*$N$1</f>
        <v>0.77</v>
      </c>
      <c r="F146" s="59">
        <f t="shared" si="3"/>
        <v>15.4</v>
      </c>
      <c r="G146" s="60">
        <f t="shared" si="4"/>
        <v>27.850900000000003</v>
      </c>
      <c r="H146" s="63">
        <f t="shared" si="5"/>
        <v>557.01800000000003</v>
      </c>
    </row>
    <row r="147" spans="1:8" s="62" customFormat="1">
      <c r="A147" s="56" t="str">
        <f>IF((LEN('Copy paste to Here'!G151))&gt;5,((CONCATENATE('Copy paste to Here'!G151," &amp; ",'Copy paste to Here'!D151,"  &amp;  ",'Copy paste to Here'!E151))),"Empty Cell")</f>
        <v xml:space="preserve">White bone spiral taper &amp; Gauge: 4mm  &amp;  </v>
      </c>
      <c r="B147" s="57" t="str">
        <f>'Copy paste to Here'!C151</f>
        <v>IPWH</v>
      </c>
      <c r="C147" s="57" t="s">
        <v>1006</v>
      </c>
      <c r="D147" s="58">
        <f>Invoice!B151</f>
        <v>6</v>
      </c>
      <c r="E147" s="59">
        <f>'Shipping Invoice'!J151*$N$1</f>
        <v>1.4</v>
      </c>
      <c r="F147" s="59">
        <f t="shared" ref="F147:F156" si="6">D147*E147</f>
        <v>8.3999999999999986</v>
      </c>
      <c r="G147" s="60">
        <f t="shared" ref="G147:G210" si="7">E147*$E$14</f>
        <v>50.637999999999998</v>
      </c>
      <c r="H147" s="63">
        <f t="shared" ref="H147:H210" si="8">D147*G147</f>
        <v>303.82799999999997</v>
      </c>
    </row>
    <row r="148" spans="1:8" s="62" customFormat="1">
      <c r="A148" s="56" t="str">
        <f>IF((LEN('Copy paste to Here'!G152))&gt;5,((CONCATENATE('Copy paste to Here'!G152," &amp; ",'Copy paste to Here'!D152,"  &amp;  ",'Copy paste to Here'!E152))),"Empty Cell")</f>
        <v xml:space="preserve">White bone spiral taper &amp; Gauge: 5mm  &amp;  </v>
      </c>
      <c r="B148" s="57" t="str">
        <f>'Copy paste to Here'!C152</f>
        <v>IPWH</v>
      </c>
      <c r="C148" s="57" t="s">
        <v>1007</v>
      </c>
      <c r="D148" s="58">
        <f>Invoice!B152</f>
        <v>6</v>
      </c>
      <c r="E148" s="59">
        <f>'Shipping Invoice'!J152*$N$1</f>
        <v>1.66</v>
      </c>
      <c r="F148" s="59">
        <f t="shared" si="6"/>
        <v>9.9599999999999991</v>
      </c>
      <c r="G148" s="60">
        <f t="shared" si="7"/>
        <v>60.042200000000001</v>
      </c>
      <c r="H148" s="63">
        <f t="shared" si="8"/>
        <v>360.25319999999999</v>
      </c>
    </row>
    <row r="149" spans="1:8" s="62" customFormat="1">
      <c r="A149" s="56" t="str">
        <f>IF((LEN('Copy paste to Here'!G153))&gt;5,((CONCATENATE('Copy paste to Here'!G153," &amp; ",'Copy paste to Here'!D153,"  &amp;  ",'Copy paste to Here'!E153))),"Empty Cell")</f>
        <v xml:space="preserve">Double flare Batik wood plug &amp; Gauge: 8mm  &amp;  </v>
      </c>
      <c r="B149" s="57" t="str">
        <f>'Copy paste to Here'!C153</f>
        <v>PBA</v>
      </c>
      <c r="C149" s="57" t="s">
        <v>1008</v>
      </c>
      <c r="D149" s="58">
        <f>Invoice!B153</f>
        <v>8</v>
      </c>
      <c r="E149" s="59">
        <f>'Shipping Invoice'!J153*$N$1</f>
        <v>1.0900000000000001</v>
      </c>
      <c r="F149" s="59">
        <f t="shared" si="6"/>
        <v>8.7200000000000006</v>
      </c>
      <c r="G149" s="60">
        <f t="shared" si="7"/>
        <v>39.425300000000007</v>
      </c>
      <c r="H149" s="63">
        <f t="shared" si="8"/>
        <v>315.40240000000006</v>
      </c>
    </row>
    <row r="150" spans="1:8" s="62" customFormat="1">
      <c r="A150" s="56" t="str">
        <f>IF((LEN('Copy paste to Here'!G154))&gt;5,((CONCATENATE('Copy paste to Here'!G154," &amp; ",'Copy paste to Here'!D154,"  &amp;  ",'Copy paste to Here'!E154))),"Empty Cell")</f>
        <v xml:space="preserve">Double flare Batik wood plug &amp; Gauge: 10mm  &amp;  </v>
      </c>
      <c r="B150" s="57" t="str">
        <f>'Copy paste to Here'!C154</f>
        <v>PBA</v>
      </c>
      <c r="C150" s="57" t="s">
        <v>1009</v>
      </c>
      <c r="D150" s="58">
        <f>Invoice!B154</f>
        <v>14</v>
      </c>
      <c r="E150" s="59">
        <f>'Shipping Invoice'!J154*$N$1</f>
        <v>1.19</v>
      </c>
      <c r="F150" s="59">
        <f t="shared" si="6"/>
        <v>16.66</v>
      </c>
      <c r="G150" s="60">
        <f t="shared" si="7"/>
        <v>43.042299999999997</v>
      </c>
      <c r="H150" s="63">
        <f t="shared" si="8"/>
        <v>602.59219999999993</v>
      </c>
    </row>
    <row r="151" spans="1:8" s="62" customFormat="1">
      <c r="A151" s="56" t="str">
        <f>IF((LEN('Copy paste to Here'!G155))&gt;5,((CONCATENATE('Copy paste to Here'!G155," &amp; ",'Copy paste to Here'!D155,"  &amp;  ",'Copy paste to Here'!E155))),"Empty Cell")</f>
        <v xml:space="preserve">Double flare Batik wood plug &amp; Gauge: 14mm  &amp;  </v>
      </c>
      <c r="B151" s="57" t="str">
        <f>'Copy paste to Here'!C155</f>
        <v>PBA</v>
      </c>
      <c r="C151" s="57" t="s">
        <v>1010</v>
      </c>
      <c r="D151" s="58">
        <f>Invoice!B155</f>
        <v>6</v>
      </c>
      <c r="E151" s="59">
        <f>'Shipping Invoice'!J155*$N$1</f>
        <v>1.39</v>
      </c>
      <c r="F151" s="59">
        <f t="shared" si="6"/>
        <v>8.34</v>
      </c>
      <c r="G151" s="60">
        <f t="shared" si="7"/>
        <v>50.276299999999999</v>
      </c>
      <c r="H151" s="63">
        <f t="shared" si="8"/>
        <v>301.65780000000001</v>
      </c>
    </row>
    <row r="152" spans="1:8" s="62" customFormat="1">
      <c r="A152" s="56" t="str">
        <f>IF((LEN('Copy paste to Here'!G156))&gt;5,((CONCATENATE('Copy paste to Here'!G156," &amp; ",'Copy paste to Here'!D156,"  &amp;  ",'Copy paste to Here'!E156))),"Empty Cell")</f>
        <v xml:space="preserve">Double flare Batik wood plug &amp; Gauge: 16mm  &amp;  </v>
      </c>
      <c r="B152" s="57" t="str">
        <f>'Copy paste to Here'!C156</f>
        <v>PBA</v>
      </c>
      <c r="C152" s="57" t="s">
        <v>1011</v>
      </c>
      <c r="D152" s="58">
        <f>Invoice!B156</f>
        <v>6</v>
      </c>
      <c r="E152" s="59">
        <f>'Shipping Invoice'!J156*$N$1</f>
        <v>1.49</v>
      </c>
      <c r="F152" s="59">
        <f t="shared" si="6"/>
        <v>8.94</v>
      </c>
      <c r="G152" s="60">
        <f t="shared" si="7"/>
        <v>53.893300000000004</v>
      </c>
      <c r="H152" s="63">
        <f t="shared" si="8"/>
        <v>323.35980000000001</v>
      </c>
    </row>
    <row r="153" spans="1:8" s="62" customFormat="1" ht="25.5">
      <c r="A153" s="56" t="str">
        <f>IF((LEN('Copy paste to Here'!G157))&gt;5,((CONCATENATE('Copy paste to Here'!G157," &amp; ",'Copy paste to Here'!D157,"  &amp;  ",'Copy paste to Here'!E157))),"Empty Cell")</f>
        <v xml:space="preserve">Double flare Batik wood plug &amp; Gauge: 18mm  &amp;  </v>
      </c>
      <c r="B153" s="57" t="str">
        <f>'Copy paste to Here'!C157</f>
        <v>PBA</v>
      </c>
      <c r="C153" s="57" t="s">
        <v>1012</v>
      </c>
      <c r="D153" s="58">
        <f>Invoice!B157</f>
        <v>6</v>
      </c>
      <c r="E153" s="59">
        <f>'Shipping Invoice'!J157*$N$1</f>
        <v>1.64</v>
      </c>
      <c r="F153" s="59">
        <f t="shared" si="6"/>
        <v>9.84</v>
      </c>
      <c r="G153" s="60">
        <f t="shared" si="7"/>
        <v>59.318799999999996</v>
      </c>
      <c r="H153" s="63">
        <f t="shared" si="8"/>
        <v>355.91279999999995</v>
      </c>
    </row>
    <row r="154" spans="1:8" s="62" customFormat="1" ht="25.5">
      <c r="A154" s="56" t="str">
        <f>IF((LEN('Copy paste to Here'!G158))&gt;5,((CONCATENATE('Copy paste to Here'!G158," &amp; ",'Copy paste to Here'!D158,"  &amp;  ",'Copy paste to Here'!E158))),"Empty Cell")</f>
        <v xml:space="preserve">Moon stone double flare plug (opalite) &amp; Gauge: 18mm  &amp;  </v>
      </c>
      <c r="B154" s="57" t="str">
        <f>'Copy paste to Here'!C158</f>
        <v>PGSBB</v>
      </c>
      <c r="C154" s="57" t="s">
        <v>1013</v>
      </c>
      <c r="D154" s="58">
        <f>Invoice!B158</f>
        <v>30</v>
      </c>
      <c r="E154" s="59">
        <f>'Shipping Invoice'!J158*$N$1</f>
        <v>1.79</v>
      </c>
      <c r="F154" s="59">
        <f t="shared" si="6"/>
        <v>53.7</v>
      </c>
      <c r="G154" s="60">
        <f t="shared" si="7"/>
        <v>64.74430000000001</v>
      </c>
      <c r="H154" s="63">
        <f t="shared" si="8"/>
        <v>1942.3290000000002</v>
      </c>
    </row>
    <row r="155" spans="1:8" s="62" customFormat="1" ht="25.5">
      <c r="A155" s="56" t="str">
        <f>IF((LEN('Copy paste to Here'!G159))&gt;5,((CONCATENATE('Copy paste to Here'!G159," &amp; ",'Copy paste to Here'!D159,"  &amp;  ",'Copy paste to Here'!E159))),"Empty Cell")</f>
        <v xml:space="preserve">Moon stone double flare plug (opalite) &amp; Gauge: 20mm  &amp;  </v>
      </c>
      <c r="B155" s="57" t="str">
        <f>'Copy paste to Here'!C159</f>
        <v>PGSBB</v>
      </c>
      <c r="C155" s="57" t="s">
        <v>1014</v>
      </c>
      <c r="D155" s="58">
        <f>Invoice!B159</f>
        <v>30</v>
      </c>
      <c r="E155" s="59">
        <f>'Shipping Invoice'!J159*$N$1</f>
        <v>2.04</v>
      </c>
      <c r="F155" s="59">
        <f t="shared" si="6"/>
        <v>61.2</v>
      </c>
      <c r="G155" s="60">
        <f t="shared" si="7"/>
        <v>73.786799999999999</v>
      </c>
      <c r="H155" s="63">
        <f t="shared" si="8"/>
        <v>2213.6039999999998</v>
      </c>
    </row>
    <row r="156" spans="1:8" s="62" customFormat="1" ht="25.5">
      <c r="A156" s="56" t="str">
        <f>IF((LEN('Copy paste to Here'!G160))&gt;5,((CONCATENATE('Copy paste to Here'!G160," &amp; ",'Copy paste to Here'!D160,"  &amp;  ",'Copy paste to Here'!E160))),"Empty Cell")</f>
        <v xml:space="preserve">Rose quartz double flared stone plug &amp; Gauge: 18mm  &amp;  </v>
      </c>
      <c r="B156" s="57" t="str">
        <f>'Copy paste to Here'!C160</f>
        <v>PGSCC</v>
      </c>
      <c r="C156" s="57" t="s">
        <v>1015</v>
      </c>
      <c r="D156" s="58">
        <f>Invoice!B160</f>
        <v>30</v>
      </c>
      <c r="E156" s="59">
        <f>'Shipping Invoice'!J160*$N$1</f>
        <v>2.19</v>
      </c>
      <c r="F156" s="59">
        <f t="shared" si="6"/>
        <v>65.7</v>
      </c>
      <c r="G156" s="60">
        <f t="shared" si="7"/>
        <v>79.212299999999999</v>
      </c>
      <c r="H156" s="63">
        <f t="shared" si="8"/>
        <v>2376.3690000000001</v>
      </c>
    </row>
    <row r="157" spans="1:8" s="62" customFormat="1" ht="25.5">
      <c r="A157" s="56" t="str">
        <f>IF((LEN('Copy paste to Here'!G161))&gt;5,((CONCATENATE('Copy paste to Here'!G161," &amp; ",'Copy paste to Here'!D161,"  &amp;  ",'Copy paste to Here'!E161))),"Empty Cell")</f>
        <v xml:space="preserve">Rose quartz double flared stone plug &amp; Gauge: 20mm  &amp;  </v>
      </c>
      <c r="B157" s="57" t="str">
        <f>'Copy paste to Here'!C161</f>
        <v>PGSCC</v>
      </c>
      <c r="C157" s="57" t="s">
        <v>1016</v>
      </c>
      <c r="D157" s="58">
        <f>Invoice!B161</f>
        <v>30</v>
      </c>
      <c r="E157" s="59">
        <f>'Shipping Invoice'!J161*$N$1</f>
        <v>2.44</v>
      </c>
      <c r="F157" s="59">
        <f t="shared" ref="F157:F210" si="9">D157*E157</f>
        <v>73.2</v>
      </c>
      <c r="G157" s="60">
        <f t="shared" si="7"/>
        <v>88.254800000000003</v>
      </c>
      <c r="H157" s="63">
        <f t="shared" si="8"/>
        <v>2647.6440000000002</v>
      </c>
    </row>
    <row r="158" spans="1:8" s="62" customFormat="1" ht="25.5">
      <c r="A158" s="56" t="str">
        <f>IF((LEN('Copy paste to Here'!G162))&gt;5,((CONCATENATE('Copy paste to Here'!G162," &amp; ",'Copy paste to Here'!D162,"  &amp;  ",'Copy paste to Here'!E162))),"Empty Cell")</f>
        <v xml:space="preserve">Amethyst double flared stone plug &amp; Gauge: 18mm  &amp;  </v>
      </c>
      <c r="B158" s="57" t="str">
        <f>'Copy paste to Here'!C162</f>
        <v>PGSFF</v>
      </c>
      <c r="C158" s="57" t="s">
        <v>1017</v>
      </c>
      <c r="D158" s="58">
        <f>Invoice!B162</f>
        <v>12</v>
      </c>
      <c r="E158" s="59">
        <f>'Shipping Invoice'!J162*$N$1</f>
        <v>4.84</v>
      </c>
      <c r="F158" s="59">
        <f t="shared" si="9"/>
        <v>58.08</v>
      </c>
      <c r="G158" s="60">
        <f t="shared" si="7"/>
        <v>175.06280000000001</v>
      </c>
      <c r="H158" s="63">
        <f t="shared" si="8"/>
        <v>2100.7536</v>
      </c>
    </row>
    <row r="159" spans="1:8" s="62" customFormat="1" ht="25.5">
      <c r="A159" s="56" t="str">
        <f>IF((LEN('Copy paste to Here'!G163))&gt;5,((CONCATENATE('Copy paste to Here'!G163," &amp; ",'Copy paste to Here'!D163,"  &amp;  ",'Copy paste to Here'!E163))),"Empty Cell")</f>
        <v xml:space="preserve">Amethyst double flared stone plug &amp; Gauge: 20mm  &amp;  </v>
      </c>
      <c r="B159" s="57" t="str">
        <f>'Copy paste to Here'!C163</f>
        <v>PGSFF</v>
      </c>
      <c r="C159" s="57" t="s">
        <v>1018</v>
      </c>
      <c r="D159" s="58">
        <f>Invoice!B163</f>
        <v>10</v>
      </c>
      <c r="E159" s="59">
        <f>'Shipping Invoice'!J163*$N$1</f>
        <v>5.59</v>
      </c>
      <c r="F159" s="59">
        <f t="shared" si="9"/>
        <v>55.9</v>
      </c>
      <c r="G159" s="60">
        <f t="shared" si="7"/>
        <v>202.19030000000001</v>
      </c>
      <c r="H159" s="63">
        <f t="shared" si="8"/>
        <v>2021.903</v>
      </c>
    </row>
    <row r="160" spans="1:8" s="62" customFormat="1">
      <c r="A160" s="56" t="str">
        <f>IF((LEN('Copy paste to Here'!G164))&gt;5,((CONCATENATE('Copy paste to Here'!G164," &amp; ",'Copy paste to Here'!D164,"  &amp;  ",'Copy paste to Here'!E164))),"Empty Cell")</f>
        <v xml:space="preserve">Ivory stone double flared plug &amp; Gauge: 8mm  &amp;  </v>
      </c>
      <c r="B160" s="57" t="str">
        <f>'Copy paste to Here'!C164</f>
        <v>PGSG</v>
      </c>
      <c r="C160" s="57" t="s">
        <v>1019</v>
      </c>
      <c r="D160" s="58">
        <f>Invoice!B164</f>
        <v>10</v>
      </c>
      <c r="E160" s="59">
        <f>'Shipping Invoice'!J164*$N$1</f>
        <v>0.89</v>
      </c>
      <c r="F160" s="59">
        <f t="shared" si="9"/>
        <v>8.9</v>
      </c>
      <c r="G160" s="60">
        <f t="shared" si="7"/>
        <v>32.191300000000005</v>
      </c>
      <c r="H160" s="63">
        <f t="shared" si="8"/>
        <v>321.91300000000007</v>
      </c>
    </row>
    <row r="161" spans="1:8" s="62" customFormat="1">
      <c r="A161" s="56" t="str">
        <f>IF((LEN('Copy paste to Here'!G165))&gt;5,((CONCATENATE('Copy paste to Here'!G165," &amp; ",'Copy paste to Here'!D165,"  &amp;  ",'Copy paste to Here'!E165))),"Empty Cell")</f>
        <v xml:space="preserve">Ivory stone double flared plug &amp; Gauge: 10mm  &amp;  </v>
      </c>
      <c r="B161" s="57" t="str">
        <f>'Copy paste to Here'!C165</f>
        <v>PGSG</v>
      </c>
      <c r="C161" s="57" t="s">
        <v>1020</v>
      </c>
      <c r="D161" s="58">
        <f>Invoice!B165</f>
        <v>10</v>
      </c>
      <c r="E161" s="59">
        <f>'Shipping Invoice'!J165*$N$1</f>
        <v>0.99</v>
      </c>
      <c r="F161" s="59">
        <f t="shared" si="9"/>
        <v>9.9</v>
      </c>
      <c r="G161" s="60">
        <f t="shared" si="7"/>
        <v>35.808300000000003</v>
      </c>
      <c r="H161" s="63">
        <f t="shared" si="8"/>
        <v>358.08300000000003</v>
      </c>
    </row>
    <row r="162" spans="1:8" s="62" customFormat="1">
      <c r="A162" s="56" t="str">
        <f>IF((LEN('Copy paste to Here'!G166))&gt;5,((CONCATENATE('Copy paste to Here'!G166," &amp; ",'Copy paste to Here'!D166,"  &amp;  ",'Copy paste to Here'!E166))),"Empty Cell")</f>
        <v xml:space="preserve">Ivory stone double flared plug &amp; Gauge: 12mm  &amp;  </v>
      </c>
      <c r="B162" s="57" t="str">
        <f>'Copy paste to Here'!C166</f>
        <v>PGSG</v>
      </c>
      <c r="C162" s="57" t="s">
        <v>1021</v>
      </c>
      <c r="D162" s="58">
        <f>Invoice!B166</f>
        <v>4</v>
      </c>
      <c r="E162" s="59">
        <f>'Shipping Invoice'!J166*$N$1</f>
        <v>1.19</v>
      </c>
      <c r="F162" s="59">
        <f t="shared" si="9"/>
        <v>4.76</v>
      </c>
      <c r="G162" s="60">
        <f t="shared" si="7"/>
        <v>43.042299999999997</v>
      </c>
      <c r="H162" s="63">
        <f t="shared" si="8"/>
        <v>172.16919999999999</v>
      </c>
    </row>
    <row r="163" spans="1:8" s="62" customFormat="1" ht="25.5">
      <c r="A163" s="56" t="str">
        <f>IF((LEN('Copy paste to Here'!G167))&gt;5,((CONCATENATE('Copy paste to Here'!G167," &amp; ",'Copy paste to Here'!D167,"  &amp;  ",'Copy paste to Here'!E167))),"Empty Cell")</f>
        <v xml:space="preserve">Ivory stone double flared plug &amp; Gauge: 14mm  &amp;  </v>
      </c>
      <c r="B163" s="57" t="str">
        <f>'Copy paste to Here'!C167</f>
        <v>PGSG</v>
      </c>
      <c r="C163" s="57" t="s">
        <v>1022</v>
      </c>
      <c r="D163" s="58">
        <f>Invoice!B167</f>
        <v>4</v>
      </c>
      <c r="E163" s="59">
        <f>'Shipping Invoice'!J167*$N$1</f>
        <v>1.39</v>
      </c>
      <c r="F163" s="59">
        <f t="shared" si="9"/>
        <v>5.56</v>
      </c>
      <c r="G163" s="60">
        <f t="shared" si="7"/>
        <v>50.276299999999999</v>
      </c>
      <c r="H163" s="63">
        <f t="shared" si="8"/>
        <v>201.1052</v>
      </c>
    </row>
    <row r="164" spans="1:8" s="62" customFormat="1">
      <c r="A164" s="56" t="str">
        <f>IF((LEN('Copy paste to Here'!G168))&gt;5,((CONCATENATE('Copy paste to Here'!G168," &amp; ",'Copy paste to Here'!D168,"  &amp;  ",'Copy paste to Here'!E168))),"Empty Cell")</f>
        <v xml:space="preserve">Ivory stone double flared plug &amp; Gauge: 16mm  &amp;  </v>
      </c>
      <c r="B164" s="57" t="str">
        <f>'Copy paste to Here'!C168</f>
        <v>PGSG</v>
      </c>
      <c r="C164" s="57" t="s">
        <v>1023</v>
      </c>
      <c r="D164" s="58">
        <f>Invoice!B168</f>
        <v>14</v>
      </c>
      <c r="E164" s="59">
        <f>'Shipping Invoice'!J168*$N$1</f>
        <v>1.69</v>
      </c>
      <c r="F164" s="59">
        <f t="shared" si="9"/>
        <v>23.66</v>
      </c>
      <c r="G164" s="60">
        <f t="shared" si="7"/>
        <v>61.127299999999998</v>
      </c>
      <c r="H164" s="63">
        <f t="shared" si="8"/>
        <v>855.78219999999999</v>
      </c>
    </row>
    <row r="165" spans="1:8" s="62" customFormat="1" ht="25.5">
      <c r="A165" s="56" t="str">
        <f>IF((LEN('Copy paste to Here'!G169))&gt;5,((CONCATENATE('Copy paste to Here'!G169," &amp; ",'Copy paste to Here'!D169,"  &amp;  ",'Copy paste to Here'!E169))),"Empty Cell")</f>
        <v xml:space="preserve">Ivory stone double flared plug &amp; Gauge: 18mm  &amp;  </v>
      </c>
      <c r="B165" s="57" t="str">
        <f>'Copy paste to Here'!C169</f>
        <v>PGSG</v>
      </c>
      <c r="C165" s="57" t="s">
        <v>1024</v>
      </c>
      <c r="D165" s="58">
        <f>Invoice!B169</f>
        <v>14</v>
      </c>
      <c r="E165" s="59">
        <f>'Shipping Invoice'!J169*$N$1</f>
        <v>1.99</v>
      </c>
      <c r="F165" s="59">
        <f t="shared" si="9"/>
        <v>27.86</v>
      </c>
      <c r="G165" s="60">
        <f t="shared" si="7"/>
        <v>71.978300000000004</v>
      </c>
      <c r="H165" s="63">
        <f t="shared" si="8"/>
        <v>1007.6962000000001</v>
      </c>
    </row>
    <row r="166" spans="1:8" s="62" customFormat="1" ht="25.5">
      <c r="A166" s="56" t="str">
        <f>IF((LEN('Copy paste to Here'!G170))&gt;5,((CONCATENATE('Copy paste to Here'!G170," &amp; ",'Copy paste to Here'!D170,"  &amp;  ",'Copy paste to Here'!E170))),"Empty Cell")</f>
        <v xml:space="preserve">Ivory stone double flared plug &amp; Gauge: 20mm  &amp;  </v>
      </c>
      <c r="B166" s="57" t="str">
        <f>'Copy paste to Here'!C170</f>
        <v>PGSG</v>
      </c>
      <c r="C166" s="57" t="s">
        <v>1025</v>
      </c>
      <c r="D166" s="58">
        <f>Invoice!B170</f>
        <v>14</v>
      </c>
      <c r="E166" s="59">
        <f>'Shipping Invoice'!J170*$N$1</f>
        <v>2.2400000000000002</v>
      </c>
      <c r="F166" s="59">
        <f t="shared" si="9"/>
        <v>31.360000000000003</v>
      </c>
      <c r="G166" s="60">
        <f t="shared" si="7"/>
        <v>81.020800000000008</v>
      </c>
      <c r="H166" s="63">
        <f t="shared" si="8"/>
        <v>1134.2912000000001</v>
      </c>
    </row>
    <row r="167" spans="1:8" s="62" customFormat="1">
      <c r="A167" s="56" t="str">
        <f>IF((LEN('Copy paste to Here'!G171))&gt;5,((CONCATENATE('Copy paste to Here'!G171," &amp; ",'Copy paste to Here'!D171,"  &amp;  ",'Copy paste to Here'!E171))),"Empty Cell")</f>
        <v xml:space="preserve">Black Onyx double flared stone plug &amp; Gauge: 5mm  &amp;  </v>
      </c>
      <c r="B167" s="57" t="str">
        <f>'Copy paste to Here'!C171</f>
        <v>PGSHH</v>
      </c>
      <c r="C167" s="57" t="s">
        <v>1026</v>
      </c>
      <c r="D167" s="58">
        <f>Invoice!B171</f>
        <v>4</v>
      </c>
      <c r="E167" s="59">
        <f>'Shipping Invoice'!J171*$N$1</f>
        <v>0.81</v>
      </c>
      <c r="F167" s="59">
        <f t="shared" si="9"/>
        <v>3.24</v>
      </c>
      <c r="G167" s="60">
        <f t="shared" si="7"/>
        <v>29.297700000000003</v>
      </c>
      <c r="H167" s="63">
        <f t="shared" si="8"/>
        <v>117.19080000000001</v>
      </c>
    </row>
    <row r="168" spans="1:8" s="62" customFormat="1">
      <c r="A168" s="56" t="str">
        <f>IF((LEN('Copy paste to Here'!G172))&gt;5,((CONCATENATE('Copy paste to Here'!G172," &amp; ",'Copy paste to Here'!D172,"  &amp;  ",'Copy paste to Here'!E172))),"Empty Cell")</f>
        <v xml:space="preserve">Black Onyx double flared stone plug &amp; Gauge: 8mm  &amp;  </v>
      </c>
      <c r="B168" s="57" t="str">
        <f>'Copy paste to Here'!C172</f>
        <v>PGSHH</v>
      </c>
      <c r="C168" s="57" t="s">
        <v>1027</v>
      </c>
      <c r="D168" s="58">
        <f>Invoice!B172</f>
        <v>10</v>
      </c>
      <c r="E168" s="59">
        <f>'Shipping Invoice'!J172*$N$1</f>
        <v>1.1399999999999999</v>
      </c>
      <c r="F168" s="59">
        <f t="shared" si="9"/>
        <v>11.399999999999999</v>
      </c>
      <c r="G168" s="60">
        <f t="shared" si="7"/>
        <v>41.233799999999995</v>
      </c>
      <c r="H168" s="63">
        <f t="shared" si="8"/>
        <v>412.33799999999997</v>
      </c>
    </row>
    <row r="169" spans="1:8" s="62" customFormat="1" ht="25.5">
      <c r="A169" s="56" t="str">
        <f>IF((LEN('Copy paste to Here'!G173))&gt;5,((CONCATENATE('Copy paste to Here'!G173," &amp; ",'Copy paste to Here'!D173,"  &amp;  ",'Copy paste to Here'!E173))),"Empty Cell")</f>
        <v xml:space="preserve">Black Onyx double flared stone plug &amp; Gauge: 18mm  &amp;  </v>
      </c>
      <c r="B169" s="57" t="str">
        <f>'Copy paste to Here'!C173</f>
        <v>PGSHH</v>
      </c>
      <c r="C169" s="57" t="s">
        <v>1028</v>
      </c>
      <c r="D169" s="58">
        <f>Invoice!B173</f>
        <v>10</v>
      </c>
      <c r="E169" s="59">
        <f>'Shipping Invoice'!J173*$N$1</f>
        <v>2.39</v>
      </c>
      <c r="F169" s="59">
        <f t="shared" si="9"/>
        <v>23.900000000000002</v>
      </c>
      <c r="G169" s="60">
        <f t="shared" si="7"/>
        <v>86.446300000000008</v>
      </c>
      <c r="H169" s="63">
        <f t="shared" si="8"/>
        <v>864.46300000000008</v>
      </c>
    </row>
    <row r="170" spans="1:8" s="62" customFormat="1" ht="25.5">
      <c r="A170" s="56" t="str">
        <f>IF((LEN('Copy paste to Here'!G174))&gt;5,((CONCATENATE('Copy paste to Here'!G174," &amp; ",'Copy paste to Here'!D174,"  &amp;  ",'Copy paste to Here'!E174))),"Empty Cell")</f>
        <v xml:space="preserve">Black Onyx double flared stone plug &amp; Gauge: 20mm  &amp;  </v>
      </c>
      <c r="B170" s="57" t="str">
        <f>'Copy paste to Here'!C174</f>
        <v>PGSHH</v>
      </c>
      <c r="C170" s="57" t="s">
        <v>1029</v>
      </c>
      <c r="D170" s="58">
        <f>Invoice!B174</f>
        <v>10</v>
      </c>
      <c r="E170" s="59">
        <f>'Shipping Invoice'!J174*$N$1</f>
        <v>2.64</v>
      </c>
      <c r="F170" s="59">
        <f t="shared" si="9"/>
        <v>26.400000000000002</v>
      </c>
      <c r="G170" s="60">
        <f t="shared" si="7"/>
        <v>95.488800000000012</v>
      </c>
      <c r="H170" s="63">
        <f t="shared" si="8"/>
        <v>954.88800000000015</v>
      </c>
    </row>
    <row r="171" spans="1:8" s="62" customFormat="1">
      <c r="A171" s="56" t="str">
        <f>IF((LEN('Copy paste to Here'!G175))&gt;5,((CONCATENATE('Copy paste to Here'!G175," &amp; ",'Copy paste to Here'!D175,"  &amp;  ",'Copy paste to Here'!E175))),"Empty Cell")</f>
        <v xml:space="preserve">Red Agate double flared stone plug  &amp; Gauge: 5mm  &amp;  </v>
      </c>
      <c r="B171" s="57" t="str">
        <f>'Copy paste to Here'!C175</f>
        <v>PGSMM</v>
      </c>
      <c r="C171" s="57" t="s">
        <v>1030</v>
      </c>
      <c r="D171" s="58">
        <f>Invoice!B175</f>
        <v>8</v>
      </c>
      <c r="E171" s="59">
        <f>'Shipping Invoice'!J175*$N$1</f>
        <v>1.39</v>
      </c>
      <c r="F171" s="59">
        <f t="shared" si="9"/>
        <v>11.12</v>
      </c>
      <c r="G171" s="60">
        <f t="shared" si="7"/>
        <v>50.276299999999999</v>
      </c>
      <c r="H171" s="63">
        <f t="shared" si="8"/>
        <v>402.21039999999999</v>
      </c>
    </row>
    <row r="172" spans="1:8" s="62" customFormat="1" ht="25.5">
      <c r="A172" s="56" t="str">
        <f>IF((LEN('Copy paste to Here'!G176))&gt;5,((CONCATENATE('Copy paste to Here'!G176," &amp; ",'Copy paste to Here'!D176,"  &amp;  ",'Copy paste to Here'!E176))),"Empty Cell")</f>
        <v xml:space="preserve">Red Agate double flared stone plug  &amp; Gauge: 14mm  &amp;  </v>
      </c>
      <c r="B172" s="57" t="str">
        <f>'Copy paste to Here'!C176</f>
        <v>PGSMM</v>
      </c>
      <c r="C172" s="57" t="s">
        <v>1031</v>
      </c>
      <c r="D172" s="58">
        <f>Invoice!B176</f>
        <v>8</v>
      </c>
      <c r="E172" s="59">
        <f>'Shipping Invoice'!J176*$N$1</f>
        <v>3.34</v>
      </c>
      <c r="F172" s="59">
        <f t="shared" si="9"/>
        <v>26.72</v>
      </c>
      <c r="G172" s="60">
        <f t="shared" si="7"/>
        <v>120.8078</v>
      </c>
      <c r="H172" s="63">
        <f t="shared" si="8"/>
        <v>966.4624</v>
      </c>
    </row>
    <row r="173" spans="1:8" s="62" customFormat="1" ht="25.5">
      <c r="A173" s="56" t="str">
        <f>IF((LEN('Copy paste to Here'!G177))&gt;5,((CONCATENATE('Copy paste to Here'!G177," &amp; ",'Copy paste to Here'!D177,"  &amp;  ",'Copy paste to Here'!E177))),"Empty Cell")</f>
        <v xml:space="preserve">Red Agate double flared stone plug  &amp; Gauge: 20mm  &amp;  </v>
      </c>
      <c r="B173" s="57" t="str">
        <f>'Copy paste to Here'!C177</f>
        <v>PGSMM</v>
      </c>
      <c r="C173" s="57" t="s">
        <v>1032</v>
      </c>
      <c r="D173" s="58">
        <f>Invoice!B177</f>
        <v>8</v>
      </c>
      <c r="E173" s="59">
        <f>'Shipping Invoice'!J177*$N$1</f>
        <v>5.59</v>
      </c>
      <c r="F173" s="59">
        <f t="shared" si="9"/>
        <v>44.72</v>
      </c>
      <c r="G173" s="60">
        <f t="shared" si="7"/>
        <v>202.19030000000001</v>
      </c>
      <c r="H173" s="63">
        <f t="shared" si="8"/>
        <v>1617.5224000000001</v>
      </c>
    </row>
    <row r="174" spans="1:8" s="62" customFormat="1">
      <c r="A174" s="56" t="str">
        <f>IF((LEN('Copy paste to Here'!G178))&gt;5,((CONCATENATE('Copy paste to Here'!G178," &amp; ",'Copy paste to Here'!D178,"  &amp;  ",'Copy paste to Here'!E178))),"Empty Cell")</f>
        <v xml:space="preserve">Lapislazuli double flare stone plug &amp; Gauge: 4mm  &amp;  </v>
      </c>
      <c r="B174" s="57" t="str">
        <f>'Copy paste to Here'!C178</f>
        <v>PGSPP</v>
      </c>
      <c r="C174" s="57" t="s">
        <v>1033</v>
      </c>
      <c r="D174" s="58">
        <f>Invoice!B178</f>
        <v>8</v>
      </c>
      <c r="E174" s="59">
        <f>'Shipping Invoice'!J178*$N$1</f>
        <v>1.1399999999999999</v>
      </c>
      <c r="F174" s="59">
        <f t="shared" si="9"/>
        <v>9.1199999999999992</v>
      </c>
      <c r="G174" s="60">
        <f t="shared" si="7"/>
        <v>41.233799999999995</v>
      </c>
      <c r="H174" s="63">
        <f t="shared" si="8"/>
        <v>329.87039999999996</v>
      </c>
    </row>
    <row r="175" spans="1:8" s="62" customFormat="1">
      <c r="A175" s="56" t="str">
        <f>IF((LEN('Copy paste to Here'!G179))&gt;5,((CONCATENATE('Copy paste to Here'!G179," &amp; ",'Copy paste to Here'!D179,"  &amp;  ",'Copy paste to Here'!E179))),"Empty Cell")</f>
        <v xml:space="preserve">Lapislazuli double flare stone plug &amp; Gauge: 8mm  &amp;  </v>
      </c>
      <c r="B175" s="57" t="str">
        <f>'Copy paste to Here'!C179</f>
        <v>PGSPP</v>
      </c>
      <c r="C175" s="57" t="s">
        <v>1034</v>
      </c>
      <c r="D175" s="58">
        <f>Invoice!B179</f>
        <v>8</v>
      </c>
      <c r="E175" s="59">
        <f>'Shipping Invoice'!J179*$N$1</f>
        <v>1.94</v>
      </c>
      <c r="F175" s="59">
        <f t="shared" si="9"/>
        <v>15.52</v>
      </c>
      <c r="G175" s="60">
        <f t="shared" si="7"/>
        <v>70.169799999999995</v>
      </c>
      <c r="H175" s="63">
        <f t="shared" si="8"/>
        <v>561.35839999999996</v>
      </c>
    </row>
    <row r="176" spans="1:8" s="62" customFormat="1" ht="25.5">
      <c r="A176" s="56" t="str">
        <f>IF((LEN('Copy paste to Here'!G180))&gt;5,((CONCATENATE('Copy paste to Here'!G180," &amp; ",'Copy paste to Here'!D180,"  &amp;  ",'Copy paste to Here'!E180))),"Empty Cell")</f>
        <v xml:space="preserve">Lapislazuli double flare stone plug &amp; Gauge: 10mm  &amp;  </v>
      </c>
      <c r="B176" s="57" t="str">
        <f>'Copy paste to Here'!C180</f>
        <v>PGSPP</v>
      </c>
      <c r="C176" s="57" t="s">
        <v>1035</v>
      </c>
      <c r="D176" s="58">
        <f>Invoice!B180</f>
        <v>10</v>
      </c>
      <c r="E176" s="59">
        <f>'Shipping Invoice'!J180*$N$1</f>
        <v>2.2400000000000002</v>
      </c>
      <c r="F176" s="59">
        <f t="shared" si="9"/>
        <v>22.400000000000002</v>
      </c>
      <c r="G176" s="60">
        <f t="shared" si="7"/>
        <v>81.020800000000008</v>
      </c>
      <c r="H176" s="63">
        <f t="shared" si="8"/>
        <v>810.20800000000008</v>
      </c>
    </row>
    <row r="177" spans="1:8" s="62" customFormat="1" ht="25.5">
      <c r="A177" s="56" t="str">
        <f>IF((LEN('Copy paste to Here'!G181))&gt;5,((CONCATENATE('Copy paste to Here'!G181," &amp; ",'Copy paste to Here'!D181,"  &amp;  ",'Copy paste to Here'!E181))),"Empty Cell")</f>
        <v xml:space="preserve">Lapislazuli double flare stone plug &amp; Gauge: 12mm  &amp;  </v>
      </c>
      <c r="B177" s="57" t="str">
        <f>'Copy paste to Here'!C181</f>
        <v>PGSPP</v>
      </c>
      <c r="C177" s="57" t="s">
        <v>1036</v>
      </c>
      <c r="D177" s="58">
        <f>Invoice!B181</f>
        <v>2</v>
      </c>
      <c r="E177" s="59">
        <f>'Shipping Invoice'!J181*$N$1</f>
        <v>2.59</v>
      </c>
      <c r="F177" s="59">
        <f t="shared" si="9"/>
        <v>5.18</v>
      </c>
      <c r="G177" s="60">
        <f t="shared" si="7"/>
        <v>93.680300000000003</v>
      </c>
      <c r="H177" s="63">
        <f t="shared" si="8"/>
        <v>187.36060000000001</v>
      </c>
    </row>
    <row r="178" spans="1:8" s="62" customFormat="1" ht="25.5">
      <c r="A178" s="56" t="str">
        <f>IF((LEN('Copy paste to Here'!G182))&gt;5,((CONCATENATE('Copy paste to Here'!G182," &amp; ",'Copy paste to Here'!D182,"  &amp;  ",'Copy paste to Here'!E182))),"Empty Cell")</f>
        <v xml:space="preserve">Lapislazuli double flare stone plug &amp; Gauge: 16mm  &amp;  </v>
      </c>
      <c r="B178" s="57" t="str">
        <f>'Copy paste to Here'!C182</f>
        <v>PGSPP</v>
      </c>
      <c r="C178" s="57" t="s">
        <v>1037</v>
      </c>
      <c r="D178" s="58">
        <f>Invoice!B182</f>
        <v>8</v>
      </c>
      <c r="E178" s="59">
        <f>'Shipping Invoice'!J182*$N$1</f>
        <v>3.39</v>
      </c>
      <c r="F178" s="59">
        <f t="shared" si="9"/>
        <v>27.12</v>
      </c>
      <c r="G178" s="60">
        <f t="shared" si="7"/>
        <v>122.61630000000001</v>
      </c>
      <c r="H178" s="63">
        <f t="shared" si="8"/>
        <v>980.93040000000008</v>
      </c>
    </row>
    <row r="179" spans="1:8" s="62" customFormat="1">
      <c r="A179" s="56" t="str">
        <f>IF((LEN('Copy paste to Here'!G183))&gt;5,((CONCATENATE('Copy paste to Here'!G183," &amp; ",'Copy paste to Here'!D183,"  &amp;  ",'Copy paste to Here'!E183))),"Empty Cell")</f>
        <v xml:space="preserve">Green Fluorite double flare stone plug &amp; Gauge: 8mm  &amp;  </v>
      </c>
      <c r="B179" s="57" t="str">
        <f>'Copy paste to Here'!C183</f>
        <v>PGSQQ</v>
      </c>
      <c r="C179" s="57" t="s">
        <v>1038</v>
      </c>
      <c r="D179" s="58">
        <f>Invoice!B183</f>
        <v>20</v>
      </c>
      <c r="E179" s="59">
        <f>'Shipping Invoice'!J183*$N$1</f>
        <v>1.29</v>
      </c>
      <c r="F179" s="59">
        <f t="shared" si="9"/>
        <v>25.8</v>
      </c>
      <c r="G179" s="60">
        <f t="shared" si="7"/>
        <v>46.659300000000002</v>
      </c>
      <c r="H179" s="63">
        <f t="shared" si="8"/>
        <v>933.18600000000004</v>
      </c>
    </row>
    <row r="180" spans="1:8" s="62" customFormat="1" ht="25.5">
      <c r="A180" s="56" t="str">
        <f>IF((LEN('Copy paste to Here'!G184))&gt;5,((CONCATENATE('Copy paste to Here'!G184," &amp; ",'Copy paste to Here'!D184,"  &amp;  ",'Copy paste to Here'!E184))),"Empty Cell")</f>
        <v xml:space="preserve">Green Fluorite double flare stone plug &amp; Gauge: 16mm  &amp;  </v>
      </c>
      <c r="B180" s="57" t="str">
        <f>'Copy paste to Here'!C184</f>
        <v>PGSQQ</v>
      </c>
      <c r="C180" s="57" t="s">
        <v>1039</v>
      </c>
      <c r="D180" s="58">
        <f>Invoice!B184</f>
        <v>10</v>
      </c>
      <c r="E180" s="59">
        <f>'Shipping Invoice'!J184*$N$1</f>
        <v>2.84</v>
      </c>
      <c r="F180" s="59">
        <f t="shared" si="9"/>
        <v>28.4</v>
      </c>
      <c r="G180" s="60">
        <f t="shared" si="7"/>
        <v>102.72280000000001</v>
      </c>
      <c r="H180" s="63">
        <f t="shared" si="8"/>
        <v>1027.2280000000001</v>
      </c>
    </row>
    <row r="181" spans="1:8" s="62" customFormat="1" ht="25.5">
      <c r="A181" s="56" t="str">
        <f>IF((LEN('Copy paste to Here'!G185))&gt;5,((CONCATENATE('Copy paste to Here'!G185," &amp; ",'Copy paste to Here'!D185,"  &amp;  ",'Copy paste to Here'!E185))),"Empty Cell")</f>
        <v xml:space="preserve">Green Fluorite double flare stone plug &amp; Gauge: 18mm  &amp;  </v>
      </c>
      <c r="B181" s="57" t="str">
        <f>'Copy paste to Here'!C185</f>
        <v>PGSQQ</v>
      </c>
      <c r="C181" s="57" t="s">
        <v>1040</v>
      </c>
      <c r="D181" s="58">
        <f>Invoice!B185</f>
        <v>18</v>
      </c>
      <c r="E181" s="59">
        <f>'Shipping Invoice'!J185*$N$1</f>
        <v>3.29</v>
      </c>
      <c r="F181" s="59">
        <f t="shared" si="9"/>
        <v>59.22</v>
      </c>
      <c r="G181" s="60">
        <f t="shared" si="7"/>
        <v>118.99930000000001</v>
      </c>
      <c r="H181" s="63">
        <f t="shared" si="8"/>
        <v>2141.9874</v>
      </c>
    </row>
    <row r="182" spans="1:8" s="62" customFormat="1" ht="25.5">
      <c r="A182" s="56" t="str">
        <f>IF((LEN('Copy paste to Here'!G186))&gt;5,((CONCATENATE('Copy paste to Here'!G186," &amp; ",'Copy paste to Here'!D186,"  &amp;  ",'Copy paste to Here'!E186))),"Empty Cell")</f>
        <v xml:space="preserve">Green Fluorite double flare stone plug &amp; Gauge: 20mm  &amp;  </v>
      </c>
      <c r="B182" s="57" t="str">
        <f>'Copy paste to Here'!C186</f>
        <v>PGSQQ</v>
      </c>
      <c r="C182" s="57" t="s">
        <v>1041</v>
      </c>
      <c r="D182" s="58">
        <f>Invoice!B186</f>
        <v>4</v>
      </c>
      <c r="E182" s="59">
        <f>'Shipping Invoice'!J186*$N$1</f>
        <v>3.74</v>
      </c>
      <c r="F182" s="59">
        <f t="shared" si="9"/>
        <v>14.96</v>
      </c>
      <c r="G182" s="60">
        <f t="shared" si="7"/>
        <v>135.2758</v>
      </c>
      <c r="H182" s="63">
        <f t="shared" si="8"/>
        <v>541.10320000000002</v>
      </c>
    </row>
    <row r="183" spans="1:8" s="62" customFormat="1" ht="24">
      <c r="A183" s="56" t="str">
        <f>IF((LEN('Copy paste to Here'!G187))&gt;5,((CONCATENATE('Copy paste to Here'!G187," &amp; ",'Copy paste to Here'!D187,"  &amp;  ",'Copy paste to Here'!E187))),"Empty Cell")</f>
        <v xml:space="preserve">Areng wood double flared flesh tunnel with rifled conical openings on both sides &amp; Gauge: 10mm  &amp;  </v>
      </c>
      <c r="B183" s="57" t="str">
        <f>'Copy paste to Here'!C187</f>
        <v>PHAR</v>
      </c>
      <c r="C183" s="57" t="s">
        <v>1042</v>
      </c>
      <c r="D183" s="58">
        <f>Invoice!B187</f>
        <v>6</v>
      </c>
      <c r="E183" s="59">
        <f>'Shipping Invoice'!J187*$N$1</f>
        <v>1.89</v>
      </c>
      <c r="F183" s="59">
        <f t="shared" si="9"/>
        <v>11.34</v>
      </c>
      <c r="G183" s="60">
        <f t="shared" si="7"/>
        <v>68.3613</v>
      </c>
      <c r="H183" s="63">
        <f t="shared" si="8"/>
        <v>410.1678</v>
      </c>
    </row>
    <row r="184" spans="1:8" s="62" customFormat="1" ht="24">
      <c r="A184" s="56" t="str">
        <f>IF((LEN('Copy paste to Here'!G188))&gt;5,((CONCATENATE('Copy paste to Here'!G188," &amp; ",'Copy paste to Here'!D188,"  &amp;  ",'Copy paste to Here'!E188))),"Empty Cell")</f>
        <v xml:space="preserve">Areng wood double flared flesh tunnel with rifled conical openings on both sides &amp; Gauge: 16mm  &amp;  </v>
      </c>
      <c r="B184" s="57" t="str">
        <f>'Copy paste to Here'!C188</f>
        <v>PHAR</v>
      </c>
      <c r="C184" s="57" t="s">
        <v>1043</v>
      </c>
      <c r="D184" s="58">
        <f>Invoice!B188</f>
        <v>8</v>
      </c>
      <c r="E184" s="59">
        <f>'Shipping Invoice'!J188*$N$1</f>
        <v>2.19</v>
      </c>
      <c r="F184" s="59">
        <f t="shared" si="9"/>
        <v>17.52</v>
      </c>
      <c r="G184" s="60">
        <f t="shared" si="7"/>
        <v>79.212299999999999</v>
      </c>
      <c r="H184" s="63">
        <f t="shared" si="8"/>
        <v>633.69839999999999</v>
      </c>
    </row>
    <row r="185" spans="1:8" s="62" customFormat="1" ht="24">
      <c r="A185" s="56" t="str">
        <f>IF((LEN('Copy paste to Here'!G189))&gt;5,((CONCATENATE('Copy paste to Here'!G189," &amp; ",'Copy paste to Here'!D189,"  &amp;  ",'Copy paste to Here'!E189))),"Empty Cell")</f>
        <v xml:space="preserve">Areng wood double flared flesh tunnel with rifled conical openings on both sides &amp; Gauge: 25mm  &amp;  </v>
      </c>
      <c r="B185" s="57" t="str">
        <f>'Copy paste to Here'!C189</f>
        <v>PHAR</v>
      </c>
      <c r="C185" s="57" t="s">
        <v>1044</v>
      </c>
      <c r="D185" s="58">
        <f>Invoice!B189</f>
        <v>8</v>
      </c>
      <c r="E185" s="59">
        <f>'Shipping Invoice'!J189*$N$1</f>
        <v>2.69</v>
      </c>
      <c r="F185" s="59">
        <f t="shared" si="9"/>
        <v>21.52</v>
      </c>
      <c r="G185" s="60">
        <f t="shared" si="7"/>
        <v>97.297300000000007</v>
      </c>
      <c r="H185" s="63">
        <f t="shared" si="8"/>
        <v>778.37840000000006</v>
      </c>
    </row>
    <row r="186" spans="1:8" s="62" customFormat="1" ht="25.5">
      <c r="A186" s="56" t="str">
        <f>IF((LEN('Copy paste to Here'!G190))&gt;5,((CONCATENATE('Copy paste to Here'!G190," &amp; ",'Copy paste to Here'!D190,"  &amp;  ",'Copy paste to Here'!E190))),"Empty Cell")</f>
        <v xml:space="preserve">XL size concave double flare plug with four different wood quarters (sawo, jack fruit, areng , teak) &amp; Gauge: 25mm  &amp;  </v>
      </c>
      <c r="B186" s="57" t="str">
        <f>'Copy paste to Here'!C190</f>
        <v>PJSATXL</v>
      </c>
      <c r="C186" s="57" t="s">
        <v>1045</v>
      </c>
      <c r="D186" s="58">
        <f>Invoice!B190</f>
        <v>6</v>
      </c>
      <c r="E186" s="59">
        <f>'Shipping Invoice'!J190*$N$1</f>
        <v>2.99</v>
      </c>
      <c r="F186" s="59">
        <f t="shared" si="9"/>
        <v>17.940000000000001</v>
      </c>
      <c r="G186" s="60">
        <f t="shared" si="7"/>
        <v>108.14830000000001</v>
      </c>
      <c r="H186" s="63">
        <f t="shared" si="8"/>
        <v>648.88980000000004</v>
      </c>
    </row>
    <row r="187" spans="1:8" s="62" customFormat="1" ht="25.5">
      <c r="A187" s="56" t="str">
        <f>IF((LEN('Copy paste to Here'!G191))&gt;5,((CONCATENATE('Copy paste to Here'!G191," &amp; ",'Copy paste to Here'!D191,"  &amp;  ",'Copy paste to Here'!E191))),"Empty Cell")</f>
        <v xml:space="preserve">XL size concave double flare plug with four different wood quarters (sawo, jack fruit, areng , teak) &amp; Gauge: 28mm  &amp;  </v>
      </c>
      <c r="B187" s="57" t="str">
        <f>'Copy paste to Here'!C191</f>
        <v>PJSATXL</v>
      </c>
      <c r="C187" s="57" t="s">
        <v>1046</v>
      </c>
      <c r="D187" s="58">
        <f>Invoice!B191</f>
        <v>4</v>
      </c>
      <c r="E187" s="59">
        <f>'Shipping Invoice'!J191*$N$1</f>
        <v>3.59</v>
      </c>
      <c r="F187" s="59">
        <f t="shared" si="9"/>
        <v>14.36</v>
      </c>
      <c r="G187" s="60">
        <f t="shared" si="7"/>
        <v>129.8503</v>
      </c>
      <c r="H187" s="63">
        <f t="shared" si="8"/>
        <v>519.40120000000002</v>
      </c>
    </row>
    <row r="188" spans="1:8" s="62" customFormat="1" ht="25.5">
      <c r="A188" s="56" t="str">
        <f>IF((LEN('Copy paste to Here'!G192))&gt;5,((CONCATENATE('Copy paste to Here'!G192," &amp; ",'Copy paste to Here'!D192,"  &amp;  ",'Copy paste to Here'!E192))),"Empty Cell")</f>
        <v xml:space="preserve">XL size concave double flare plug with four different wood quarters (sawo, jack fruit, areng , teak) &amp; Gauge: 32mm  &amp;  </v>
      </c>
      <c r="B188" s="57" t="str">
        <f>'Copy paste to Here'!C192</f>
        <v>PJSATXL</v>
      </c>
      <c r="C188" s="57" t="s">
        <v>1047</v>
      </c>
      <c r="D188" s="58">
        <f>Invoice!B192</f>
        <v>10</v>
      </c>
      <c r="E188" s="59">
        <f>'Shipping Invoice'!J192*$N$1</f>
        <v>3.89</v>
      </c>
      <c r="F188" s="59">
        <f t="shared" si="9"/>
        <v>38.9</v>
      </c>
      <c r="G188" s="60">
        <f t="shared" si="7"/>
        <v>140.7013</v>
      </c>
      <c r="H188" s="63">
        <f t="shared" si="8"/>
        <v>1407.0129999999999</v>
      </c>
    </row>
    <row r="189" spans="1:8" s="62" customFormat="1" ht="25.5">
      <c r="A189" s="56" t="str">
        <f>IF((LEN('Copy paste to Here'!G193))&gt;5,((CONCATENATE('Copy paste to Here'!G193," &amp; ",'Copy paste to Here'!D193,"  &amp;  ",'Copy paste to Here'!E193))),"Empty Cell")</f>
        <v xml:space="preserve">XL size concave double flare plug with four different wood quarters (sawo, jack fruit, areng , teak) &amp; Gauge: 38mm  &amp;  </v>
      </c>
      <c r="B189" s="57" t="str">
        <f>'Copy paste to Here'!C193</f>
        <v>PJSATXL</v>
      </c>
      <c r="C189" s="57" t="s">
        <v>1048</v>
      </c>
      <c r="D189" s="58">
        <f>Invoice!B193</f>
        <v>10</v>
      </c>
      <c r="E189" s="59">
        <f>'Shipping Invoice'!J193*$N$1</f>
        <v>4.3899999999999997</v>
      </c>
      <c r="F189" s="59">
        <f t="shared" si="9"/>
        <v>43.9</v>
      </c>
      <c r="G189" s="60">
        <f t="shared" si="7"/>
        <v>158.78629999999998</v>
      </c>
      <c r="H189" s="63">
        <f t="shared" si="8"/>
        <v>1587.8629999999998</v>
      </c>
    </row>
    <row r="190" spans="1:8" s="62" customFormat="1" ht="25.5">
      <c r="A190" s="56" t="str">
        <f>IF((LEN('Copy paste to Here'!G194))&gt;5,((CONCATENATE('Copy paste to Here'!G194," &amp; ",'Copy paste to Here'!D194,"  &amp;  ",'Copy paste to Here'!E194))),"Empty Cell")</f>
        <v xml:space="preserve">XL size concave double flare plug with four different wood quarters (sawo, jack fruit, areng , teak) &amp; Gauge: 42mm  &amp;  </v>
      </c>
      <c r="B190" s="57" t="str">
        <f>'Copy paste to Here'!C194</f>
        <v>PJSATXL</v>
      </c>
      <c r="C190" s="57" t="s">
        <v>1049</v>
      </c>
      <c r="D190" s="58">
        <f>Invoice!B194</f>
        <v>4</v>
      </c>
      <c r="E190" s="59">
        <f>'Shipping Invoice'!J194*$N$1</f>
        <v>4.6399999999999997</v>
      </c>
      <c r="F190" s="59">
        <f t="shared" si="9"/>
        <v>18.559999999999999</v>
      </c>
      <c r="G190" s="60">
        <f t="shared" si="7"/>
        <v>167.8288</v>
      </c>
      <c r="H190" s="63">
        <f t="shared" si="8"/>
        <v>671.3152</v>
      </c>
    </row>
    <row r="191" spans="1:8" s="62" customFormat="1" ht="25.5">
      <c r="A191" s="56" t="str">
        <f>IF((LEN('Copy paste to Here'!G195))&gt;5,((CONCATENATE('Copy paste to Here'!G195," &amp; ",'Copy paste to Here'!D195,"  &amp;  ",'Copy paste to Here'!E195))),"Empty Cell")</f>
        <v xml:space="preserve">XL size concave double flare plug with four different wood quarters (sawo, jack fruit, areng , teak) &amp; Gauge: 45mm  &amp;  </v>
      </c>
      <c r="B191" s="57" t="str">
        <f>'Copy paste to Here'!C195</f>
        <v>PJSATXL</v>
      </c>
      <c r="C191" s="57" t="s">
        <v>1050</v>
      </c>
      <c r="D191" s="58">
        <f>Invoice!B195</f>
        <v>6</v>
      </c>
      <c r="E191" s="59">
        <f>'Shipping Invoice'!J195*$N$1</f>
        <v>4.8899999999999997</v>
      </c>
      <c r="F191" s="59">
        <f t="shared" si="9"/>
        <v>29.339999999999996</v>
      </c>
      <c r="G191" s="60">
        <f t="shared" si="7"/>
        <v>176.87129999999999</v>
      </c>
      <c r="H191" s="63">
        <f t="shared" si="8"/>
        <v>1061.2277999999999</v>
      </c>
    </row>
    <row r="192" spans="1:8" s="62" customFormat="1" ht="25.5">
      <c r="A192" s="56" t="str">
        <f>IF((LEN('Copy paste to Here'!G196))&gt;5,((CONCATENATE('Copy paste to Here'!G196," &amp; ",'Copy paste to Here'!D196,"  &amp;  ",'Copy paste to Here'!E196))),"Empty Cell")</f>
        <v xml:space="preserve">XL size concave double flare plug with four different wood quarters (sawo, jack fruit, areng , teak) &amp; Gauge: 48mm  &amp;  </v>
      </c>
      <c r="B192" s="57" t="str">
        <f>'Copy paste to Here'!C196</f>
        <v>PJSATXL</v>
      </c>
      <c r="C192" s="57" t="s">
        <v>1051</v>
      </c>
      <c r="D192" s="58">
        <f>Invoice!B196</f>
        <v>6</v>
      </c>
      <c r="E192" s="59">
        <f>'Shipping Invoice'!J196*$N$1</f>
        <v>5.19</v>
      </c>
      <c r="F192" s="59">
        <f t="shared" si="9"/>
        <v>31.14</v>
      </c>
      <c r="G192" s="60">
        <f t="shared" si="7"/>
        <v>187.72230000000002</v>
      </c>
      <c r="H192" s="63">
        <f t="shared" si="8"/>
        <v>1126.3338000000001</v>
      </c>
    </row>
    <row r="193" spans="1:8" s="62" customFormat="1" ht="25.5">
      <c r="A193" s="56" t="str">
        <f>IF((LEN('Copy paste to Here'!G197))&gt;5,((CONCATENATE('Copy paste to Here'!G197," &amp; ",'Copy paste to Here'!D197,"  &amp;  ",'Copy paste to Here'!E197))),"Empty Cell")</f>
        <v xml:space="preserve">XL size concave double flare plug with four different wood quarters (sawo, jack fruit, areng , teak) &amp; Gauge: 52mm  &amp;  </v>
      </c>
      <c r="B193" s="57" t="str">
        <f>'Copy paste to Here'!C197</f>
        <v>PJSATXL</v>
      </c>
      <c r="C193" s="57" t="s">
        <v>1052</v>
      </c>
      <c r="D193" s="58">
        <f>Invoice!B197</f>
        <v>6</v>
      </c>
      <c r="E193" s="59">
        <f>'Shipping Invoice'!J197*$N$1</f>
        <v>5.49</v>
      </c>
      <c r="F193" s="59">
        <f t="shared" si="9"/>
        <v>32.94</v>
      </c>
      <c r="G193" s="60">
        <f t="shared" si="7"/>
        <v>198.57330000000002</v>
      </c>
      <c r="H193" s="63">
        <f t="shared" si="8"/>
        <v>1191.4398000000001</v>
      </c>
    </row>
    <row r="194" spans="1:8" s="62" customFormat="1" ht="25.5">
      <c r="A194" s="56" t="str">
        <f>IF((LEN('Copy paste to Here'!G198))&gt;5,((CONCATENATE('Copy paste to Here'!G198," &amp; ",'Copy paste to Here'!D198,"  &amp;  ",'Copy paste to Here'!E198))),"Empty Cell")</f>
        <v xml:space="preserve">XL size concave double flare jack fruit wood plug with round areng wood centre &amp; Gauge: 32mm  &amp;  </v>
      </c>
      <c r="B194" s="57" t="str">
        <f>'Copy paste to Here'!C198</f>
        <v>PJWAXL</v>
      </c>
      <c r="C194" s="57" t="s">
        <v>1053</v>
      </c>
      <c r="D194" s="58">
        <f>Invoice!B198</f>
        <v>10</v>
      </c>
      <c r="E194" s="59">
        <f>'Shipping Invoice'!J198*$N$1</f>
        <v>3.39</v>
      </c>
      <c r="F194" s="59">
        <f t="shared" si="9"/>
        <v>33.9</v>
      </c>
      <c r="G194" s="60">
        <f t="shared" si="7"/>
        <v>122.61630000000001</v>
      </c>
      <c r="H194" s="63">
        <f t="shared" si="8"/>
        <v>1226.163</v>
      </c>
    </row>
    <row r="195" spans="1:8" s="62" customFormat="1" ht="25.5">
      <c r="A195" s="56" t="str">
        <f>IF((LEN('Copy paste to Here'!G199))&gt;5,((CONCATENATE('Copy paste to Here'!G199," &amp; ",'Copy paste to Here'!D199,"  &amp;  ",'Copy paste to Here'!E199))),"Empty Cell")</f>
        <v xml:space="preserve">XL size concave double flare jack fruit wood plug with round areng wood centre &amp; Gauge: 35mm  &amp;  </v>
      </c>
      <c r="B195" s="57" t="str">
        <f>'Copy paste to Here'!C199</f>
        <v>PJWAXL</v>
      </c>
      <c r="C195" s="57" t="s">
        <v>1054</v>
      </c>
      <c r="D195" s="58">
        <f>Invoice!B199</f>
        <v>6</v>
      </c>
      <c r="E195" s="59">
        <f>'Shipping Invoice'!J199*$N$1</f>
        <v>3.64</v>
      </c>
      <c r="F195" s="59">
        <f t="shared" si="9"/>
        <v>21.84</v>
      </c>
      <c r="G195" s="60">
        <f t="shared" si="7"/>
        <v>131.65880000000001</v>
      </c>
      <c r="H195" s="63">
        <f t="shared" si="8"/>
        <v>789.95280000000002</v>
      </c>
    </row>
    <row r="196" spans="1:8" s="62" customFormat="1" ht="25.5">
      <c r="A196" s="56" t="str">
        <f>IF((LEN('Copy paste to Here'!G200))&gt;5,((CONCATENATE('Copy paste to Here'!G200," &amp; ",'Copy paste to Here'!D200,"  &amp;  ",'Copy paste to Here'!E200))),"Empty Cell")</f>
        <v xml:space="preserve">XL size concave double flare jack fruit wood plug with round areng wood centre &amp; Gauge: 38mm  &amp;  </v>
      </c>
      <c r="B196" s="57" t="str">
        <f>'Copy paste to Here'!C200</f>
        <v>PJWAXL</v>
      </c>
      <c r="C196" s="57" t="s">
        <v>1055</v>
      </c>
      <c r="D196" s="58">
        <f>Invoice!B200</f>
        <v>10</v>
      </c>
      <c r="E196" s="59">
        <f>'Shipping Invoice'!J200*$N$1</f>
        <v>3.89</v>
      </c>
      <c r="F196" s="59">
        <f t="shared" si="9"/>
        <v>38.9</v>
      </c>
      <c r="G196" s="60">
        <f t="shared" si="7"/>
        <v>140.7013</v>
      </c>
      <c r="H196" s="63">
        <f t="shared" si="8"/>
        <v>1407.0129999999999</v>
      </c>
    </row>
    <row r="197" spans="1:8" s="62" customFormat="1" ht="25.5">
      <c r="A197" s="56" t="str">
        <f>IF((LEN('Copy paste to Here'!G201))&gt;5,((CONCATENATE('Copy paste to Here'!G201," &amp; ",'Copy paste to Here'!D201,"  &amp;  ",'Copy paste to Here'!E201))),"Empty Cell")</f>
        <v xml:space="preserve">XL size concave double flare jack fruit wood plug with round areng wood centre &amp; Gauge: 45mm  &amp;  </v>
      </c>
      <c r="B197" s="57" t="str">
        <f>'Copy paste to Here'!C201</f>
        <v>PJWAXL</v>
      </c>
      <c r="C197" s="57" t="s">
        <v>1056</v>
      </c>
      <c r="D197" s="58">
        <f>Invoice!B201</f>
        <v>8</v>
      </c>
      <c r="E197" s="59">
        <f>'Shipping Invoice'!J201*$N$1</f>
        <v>4.3899999999999997</v>
      </c>
      <c r="F197" s="59">
        <f t="shared" si="9"/>
        <v>35.119999999999997</v>
      </c>
      <c r="G197" s="60">
        <f t="shared" si="7"/>
        <v>158.78629999999998</v>
      </c>
      <c r="H197" s="63">
        <f t="shared" si="8"/>
        <v>1270.2903999999999</v>
      </c>
    </row>
    <row r="198" spans="1:8" s="62" customFormat="1" ht="25.5">
      <c r="A198" s="56" t="str">
        <f>IF((LEN('Copy paste to Here'!G202))&gt;5,((CONCATENATE('Copy paste to Here'!G202," &amp; ",'Copy paste to Here'!D202,"  &amp;  ",'Copy paste to Here'!E202))),"Empty Cell")</f>
        <v xml:space="preserve">XL size concave double flare jack fruit wood plug with round areng wood centre &amp; Gauge: 48mm  &amp;  </v>
      </c>
      <c r="B198" s="57" t="str">
        <f>'Copy paste to Here'!C202</f>
        <v>PJWAXL</v>
      </c>
      <c r="C198" s="57" t="s">
        <v>1057</v>
      </c>
      <c r="D198" s="58">
        <f>Invoice!B202</f>
        <v>8</v>
      </c>
      <c r="E198" s="59">
        <f>'Shipping Invoice'!J202*$N$1</f>
        <v>4.6900000000000004</v>
      </c>
      <c r="F198" s="59">
        <f t="shared" si="9"/>
        <v>37.520000000000003</v>
      </c>
      <c r="G198" s="60">
        <f t="shared" si="7"/>
        <v>169.63730000000001</v>
      </c>
      <c r="H198" s="63">
        <f t="shared" si="8"/>
        <v>1357.0984000000001</v>
      </c>
    </row>
    <row r="199" spans="1:8" s="62" customFormat="1" ht="25.5">
      <c r="A199" s="56" t="str">
        <f>IF((LEN('Copy paste to Here'!G203))&gt;5,((CONCATENATE('Copy paste to Here'!G203," &amp; ",'Copy paste to Here'!D203,"  &amp;  ",'Copy paste to Here'!E203))),"Empty Cell")</f>
        <v xml:space="preserve">XL size concave double flare jack fruit wood plug with round areng wood centre &amp; Gauge: 52mm  &amp;  </v>
      </c>
      <c r="B199" s="57" t="str">
        <f>'Copy paste to Here'!C203</f>
        <v>PJWAXL</v>
      </c>
      <c r="C199" s="57" t="s">
        <v>1058</v>
      </c>
      <c r="D199" s="58">
        <f>Invoice!B203</f>
        <v>6</v>
      </c>
      <c r="E199" s="59">
        <f>'Shipping Invoice'!J203*$N$1</f>
        <v>4.99</v>
      </c>
      <c r="F199" s="59">
        <f t="shared" si="9"/>
        <v>29.94</v>
      </c>
      <c r="G199" s="60">
        <f t="shared" si="7"/>
        <v>180.48830000000001</v>
      </c>
      <c r="H199" s="63">
        <f t="shared" si="8"/>
        <v>1082.9298000000001</v>
      </c>
    </row>
    <row r="200" spans="1:8" s="62" customFormat="1" ht="24">
      <c r="A200" s="56" t="str">
        <f>IF((LEN('Copy paste to Here'!G204))&gt;5,((CONCATENATE('Copy paste to Here'!G204," &amp; ",'Copy paste to Here'!D204,"  &amp;  ",'Copy paste to Here'!E204))),"Empty Cell")</f>
        <v xml:space="preserve">Areng wood double flared solid plug with teak wood inlay &amp; Gauge: 22mm  &amp;  </v>
      </c>
      <c r="B200" s="57" t="str">
        <f>'Copy paste to Here'!C204</f>
        <v>PKWT</v>
      </c>
      <c r="C200" s="57" t="s">
        <v>1059</v>
      </c>
      <c r="D200" s="58">
        <f>Invoice!B204</f>
        <v>8</v>
      </c>
      <c r="E200" s="59">
        <f>'Shipping Invoice'!J204*$N$1</f>
        <v>2.79</v>
      </c>
      <c r="F200" s="59">
        <f t="shared" si="9"/>
        <v>22.32</v>
      </c>
      <c r="G200" s="60">
        <f t="shared" si="7"/>
        <v>100.91430000000001</v>
      </c>
      <c r="H200" s="63">
        <f t="shared" si="8"/>
        <v>807.31440000000009</v>
      </c>
    </row>
    <row r="201" spans="1:8" s="62" customFormat="1" ht="24">
      <c r="A201" s="56" t="str">
        <f>IF((LEN('Copy paste to Here'!G205))&gt;5,((CONCATENATE('Copy paste to Here'!G205," &amp; ",'Copy paste to Here'!D205,"  &amp;  ",'Copy paste to Here'!E205))),"Empty Cell")</f>
        <v xml:space="preserve">Areng wood double flared solid plug with teak wood inlay &amp; Gauge: 25mm  &amp;  </v>
      </c>
      <c r="B201" s="57" t="str">
        <f>'Copy paste to Here'!C205</f>
        <v>PKWT</v>
      </c>
      <c r="C201" s="57" t="s">
        <v>1060</v>
      </c>
      <c r="D201" s="58">
        <f>Invoice!B205</f>
        <v>10</v>
      </c>
      <c r="E201" s="59">
        <f>'Shipping Invoice'!J205*$N$1</f>
        <v>2.99</v>
      </c>
      <c r="F201" s="59">
        <f t="shared" si="9"/>
        <v>29.900000000000002</v>
      </c>
      <c r="G201" s="60">
        <f t="shared" si="7"/>
        <v>108.14830000000001</v>
      </c>
      <c r="H201" s="63">
        <f t="shared" si="8"/>
        <v>1081.4830000000002</v>
      </c>
    </row>
    <row r="202" spans="1:8" s="62" customFormat="1">
      <c r="A202" s="56" t="str">
        <f>IF((LEN('Copy paste to Here'!G206))&gt;5,((CONCATENATE('Copy paste to Here'!G206," &amp; ",'Copy paste to Here'!D206,"  &amp;  ",'Copy paste to Here'!E206))),"Empty Cell")</f>
        <v xml:space="preserve">Palm wood double flared plug &amp; Gauge: 3mm  &amp;  </v>
      </c>
      <c r="B202" s="57" t="str">
        <f>'Copy paste to Here'!C206</f>
        <v>PPAW</v>
      </c>
      <c r="C202" s="57" t="s">
        <v>1061</v>
      </c>
      <c r="D202" s="58">
        <f>Invoice!B206</f>
        <v>6</v>
      </c>
      <c r="E202" s="59">
        <f>'Shipping Invoice'!J206*$N$1</f>
        <v>0.79</v>
      </c>
      <c r="F202" s="59">
        <f t="shared" si="9"/>
        <v>4.74</v>
      </c>
      <c r="G202" s="60">
        <f t="shared" si="7"/>
        <v>28.574300000000001</v>
      </c>
      <c r="H202" s="63">
        <f t="shared" si="8"/>
        <v>171.44580000000002</v>
      </c>
    </row>
    <row r="203" spans="1:8" s="62" customFormat="1">
      <c r="A203" s="56" t="str">
        <f>IF((LEN('Copy paste to Here'!G207))&gt;5,((CONCATENATE('Copy paste to Here'!G207," &amp; ",'Copy paste to Here'!D207,"  &amp;  ",'Copy paste to Here'!E207))),"Empty Cell")</f>
        <v xml:space="preserve">Palm wood double flared plug &amp; Gauge: 4mm  &amp;  </v>
      </c>
      <c r="B203" s="57" t="str">
        <f>'Copy paste to Here'!C207</f>
        <v>PPAW</v>
      </c>
      <c r="C203" s="57" t="s">
        <v>1062</v>
      </c>
      <c r="D203" s="58">
        <f>Invoice!B207</f>
        <v>6</v>
      </c>
      <c r="E203" s="59">
        <f>'Shipping Invoice'!J207*$N$1</f>
        <v>0.89</v>
      </c>
      <c r="F203" s="59">
        <f t="shared" si="9"/>
        <v>5.34</v>
      </c>
      <c r="G203" s="60">
        <f t="shared" si="7"/>
        <v>32.191300000000005</v>
      </c>
      <c r="H203" s="63">
        <f t="shared" si="8"/>
        <v>193.14780000000002</v>
      </c>
    </row>
    <row r="204" spans="1:8" s="62" customFormat="1">
      <c r="A204" s="56" t="str">
        <f>IF((LEN('Copy paste to Here'!G208))&gt;5,((CONCATENATE('Copy paste to Here'!G208," &amp; ",'Copy paste to Here'!D208,"  &amp;  ",'Copy paste to Here'!E208))),"Empty Cell")</f>
        <v xml:space="preserve">Palm wood double flared plug &amp; Gauge: 8mm  &amp;  </v>
      </c>
      <c r="B204" s="57" t="str">
        <f>'Copy paste to Here'!C208</f>
        <v>PPAW</v>
      </c>
      <c r="C204" s="57" t="s">
        <v>1063</v>
      </c>
      <c r="D204" s="58">
        <f>Invoice!B208</f>
        <v>10</v>
      </c>
      <c r="E204" s="59">
        <f>'Shipping Invoice'!J208*$N$1</f>
        <v>0.99</v>
      </c>
      <c r="F204" s="59">
        <f t="shared" si="9"/>
        <v>9.9</v>
      </c>
      <c r="G204" s="60">
        <f t="shared" si="7"/>
        <v>35.808300000000003</v>
      </c>
      <c r="H204" s="63">
        <f t="shared" si="8"/>
        <v>358.08300000000003</v>
      </c>
    </row>
    <row r="205" spans="1:8" s="62" customFormat="1">
      <c r="A205" s="56" t="str">
        <f>IF((LEN('Copy paste to Here'!G209))&gt;5,((CONCATENATE('Copy paste to Here'!G209," &amp; ",'Copy paste to Here'!D209,"  &amp;  ",'Copy paste to Here'!E209))),"Empty Cell")</f>
        <v xml:space="preserve">Palm wood double flared plug &amp; Gauge: 10mm  &amp;  </v>
      </c>
      <c r="B205" s="57" t="str">
        <f>'Copy paste to Here'!C209</f>
        <v>PPAW</v>
      </c>
      <c r="C205" s="57" t="s">
        <v>1064</v>
      </c>
      <c r="D205" s="58">
        <f>Invoice!B209</f>
        <v>10</v>
      </c>
      <c r="E205" s="59">
        <f>'Shipping Invoice'!J209*$N$1</f>
        <v>1.04</v>
      </c>
      <c r="F205" s="59">
        <f t="shared" si="9"/>
        <v>10.4</v>
      </c>
      <c r="G205" s="60">
        <f t="shared" si="7"/>
        <v>37.616800000000005</v>
      </c>
      <c r="H205" s="63">
        <f t="shared" si="8"/>
        <v>376.16800000000006</v>
      </c>
    </row>
    <row r="206" spans="1:8" s="62" customFormat="1" ht="25.5">
      <c r="A206" s="56" t="str">
        <f>IF((LEN('Copy paste to Here'!G210))&gt;5,((CONCATENATE('Copy paste to Here'!G210," &amp; ",'Copy paste to Here'!D210,"  &amp;  ",'Copy paste to Here'!E210))),"Empty Cell")</f>
        <v xml:space="preserve">Palm wood double flared plug &amp; Gauge: 12mm  &amp;  </v>
      </c>
      <c r="B206" s="57" t="str">
        <f>'Copy paste to Here'!C210</f>
        <v>PPAW</v>
      </c>
      <c r="C206" s="57" t="s">
        <v>1065</v>
      </c>
      <c r="D206" s="58">
        <f>Invoice!B210</f>
        <v>10</v>
      </c>
      <c r="E206" s="59">
        <f>'Shipping Invoice'!J210*$N$1</f>
        <v>1.0900000000000001</v>
      </c>
      <c r="F206" s="59">
        <f t="shared" si="9"/>
        <v>10.9</v>
      </c>
      <c r="G206" s="60">
        <f t="shared" si="7"/>
        <v>39.425300000000007</v>
      </c>
      <c r="H206" s="63">
        <f t="shared" si="8"/>
        <v>394.25300000000004</v>
      </c>
    </row>
    <row r="207" spans="1:8" s="62" customFormat="1" ht="25.5">
      <c r="A207" s="56" t="str">
        <f>IF((LEN('Copy paste to Here'!G211))&gt;5,((CONCATENATE('Copy paste to Here'!G211," &amp; ",'Copy paste to Here'!D211,"  &amp;  ",'Copy paste to Here'!E211))),"Empty Cell")</f>
        <v xml:space="preserve">Palm wood double flared plug &amp; Gauge: 14mm  &amp;  </v>
      </c>
      <c r="B207" s="57" t="str">
        <f>'Copy paste to Here'!C211</f>
        <v>PPAW</v>
      </c>
      <c r="C207" s="57" t="s">
        <v>1066</v>
      </c>
      <c r="D207" s="58">
        <f>Invoice!B211</f>
        <v>10</v>
      </c>
      <c r="E207" s="59">
        <f>'Shipping Invoice'!J211*$N$1</f>
        <v>1.19</v>
      </c>
      <c r="F207" s="59">
        <f t="shared" si="9"/>
        <v>11.899999999999999</v>
      </c>
      <c r="G207" s="60">
        <f t="shared" si="7"/>
        <v>43.042299999999997</v>
      </c>
      <c r="H207" s="63">
        <f t="shared" si="8"/>
        <v>430.423</v>
      </c>
    </row>
    <row r="208" spans="1:8" s="62" customFormat="1" ht="25.5">
      <c r="A208" s="56" t="str">
        <f>IF((LEN('Copy paste to Here'!G212))&gt;5,((CONCATENATE('Copy paste to Here'!G212," &amp; ",'Copy paste to Here'!D212,"  &amp;  ",'Copy paste to Here'!E212))),"Empty Cell")</f>
        <v xml:space="preserve">Palm wood double flared plug &amp; Gauge: 16mm  &amp;  </v>
      </c>
      <c r="B208" s="57" t="str">
        <f>'Copy paste to Here'!C212</f>
        <v>PPAW</v>
      </c>
      <c r="C208" s="57" t="s">
        <v>1067</v>
      </c>
      <c r="D208" s="58">
        <f>Invoice!B212</f>
        <v>10</v>
      </c>
      <c r="E208" s="59">
        <f>'Shipping Invoice'!J212*$N$1</f>
        <v>1.29</v>
      </c>
      <c r="F208" s="59">
        <f t="shared" si="9"/>
        <v>12.9</v>
      </c>
      <c r="G208" s="60">
        <f t="shared" si="7"/>
        <v>46.659300000000002</v>
      </c>
      <c r="H208" s="63">
        <f t="shared" si="8"/>
        <v>466.59300000000002</v>
      </c>
    </row>
    <row r="209" spans="1:8" s="62" customFormat="1" ht="25.5">
      <c r="A209" s="56" t="str">
        <f>IF((LEN('Copy paste to Here'!G213))&gt;5,((CONCATENATE('Copy paste to Here'!G213," &amp; ",'Copy paste to Here'!D213,"  &amp;  ",'Copy paste to Here'!E213))),"Empty Cell")</f>
        <v xml:space="preserve">Palm wood double flared plug &amp; Gauge: 18mm  &amp;  </v>
      </c>
      <c r="B209" s="57" t="str">
        <f>'Copy paste to Here'!C213</f>
        <v>PPAW</v>
      </c>
      <c r="C209" s="57" t="s">
        <v>1068</v>
      </c>
      <c r="D209" s="58">
        <f>Invoice!B213</f>
        <v>10</v>
      </c>
      <c r="E209" s="59">
        <f>'Shipping Invoice'!J213*$N$1</f>
        <v>1.44</v>
      </c>
      <c r="F209" s="59">
        <f t="shared" si="9"/>
        <v>14.399999999999999</v>
      </c>
      <c r="G209" s="60">
        <f t="shared" si="7"/>
        <v>52.084800000000001</v>
      </c>
      <c r="H209" s="63">
        <f t="shared" si="8"/>
        <v>520.84799999999996</v>
      </c>
    </row>
    <row r="210" spans="1:8" s="62" customFormat="1" ht="25.5">
      <c r="A210" s="56" t="str">
        <f>IF((LEN('Copy paste to Here'!G214))&gt;5,((CONCATENATE('Copy paste to Here'!G214," &amp; ",'Copy paste to Here'!D214,"  &amp;  ",'Copy paste to Here'!E214))),"Empty Cell")</f>
        <v xml:space="preserve">Palm wood double flared plug &amp; Gauge: 19mm  &amp;  </v>
      </c>
      <c r="B210" s="57" t="str">
        <f>'Copy paste to Here'!C214</f>
        <v>PPAW</v>
      </c>
      <c r="C210" s="57" t="s">
        <v>1069</v>
      </c>
      <c r="D210" s="58">
        <f>Invoice!B214</f>
        <v>10</v>
      </c>
      <c r="E210" s="59">
        <f>'Shipping Invoice'!J214*$N$1</f>
        <v>1.52</v>
      </c>
      <c r="F210" s="59">
        <f t="shared" si="9"/>
        <v>15.2</v>
      </c>
      <c r="G210" s="60">
        <f t="shared" si="7"/>
        <v>54.978400000000001</v>
      </c>
      <c r="H210" s="63">
        <f t="shared" si="8"/>
        <v>549.78399999999999</v>
      </c>
    </row>
    <row r="211" spans="1:8" s="62" customFormat="1" ht="25.5">
      <c r="A211" s="56" t="str">
        <f>IF((LEN('Copy paste to Here'!G215))&gt;5,((CONCATENATE('Copy paste to Here'!G215," &amp; ",'Copy paste to Here'!D215,"  &amp;  ",'Copy paste to Here'!E215))),"Empty Cell")</f>
        <v xml:space="preserve">Palm wood double flared plug &amp; Gauge: 20mm  &amp;  </v>
      </c>
      <c r="B211" s="57" t="str">
        <f>'Copy paste to Here'!C215</f>
        <v>PPAW</v>
      </c>
      <c r="C211" s="57" t="s">
        <v>1070</v>
      </c>
      <c r="D211" s="58">
        <f>Invoice!B215</f>
        <v>10</v>
      </c>
      <c r="E211" s="59">
        <f>'Shipping Invoice'!J215*$N$1</f>
        <v>1.59</v>
      </c>
      <c r="F211" s="59">
        <f t="shared" ref="F211:F274" si="10">D211*E211</f>
        <v>15.9</v>
      </c>
      <c r="G211" s="60">
        <f t="shared" ref="G211:G274" si="11">E211*$E$14</f>
        <v>57.510300000000008</v>
      </c>
      <c r="H211" s="63">
        <f t="shared" ref="H211:H274" si="12">D211*G211</f>
        <v>575.10300000000007</v>
      </c>
    </row>
    <row r="212" spans="1:8" s="62" customFormat="1">
      <c r="A212" s="56" t="str">
        <f>IF((LEN('Copy paste to Here'!G216))&gt;5,((CONCATENATE('Copy paste to Here'!G216," &amp; ",'Copy paste to Here'!D216,"  &amp;  ",'Copy paste to Here'!E216))),"Empty Cell")</f>
        <v xml:space="preserve">Palm wood double flared plug &amp; Gauge: 25mm  &amp;  </v>
      </c>
      <c r="B212" s="57" t="str">
        <f>'Copy paste to Here'!C216</f>
        <v>PPAW</v>
      </c>
      <c r="C212" s="57" t="s">
        <v>1071</v>
      </c>
      <c r="D212" s="58">
        <f>Invoice!B216</f>
        <v>10</v>
      </c>
      <c r="E212" s="59">
        <f>'Shipping Invoice'!J216*$N$1</f>
        <v>1.89</v>
      </c>
      <c r="F212" s="59">
        <f t="shared" si="10"/>
        <v>18.899999999999999</v>
      </c>
      <c r="G212" s="60">
        <f t="shared" si="11"/>
        <v>68.3613</v>
      </c>
      <c r="H212" s="63">
        <f t="shared" si="12"/>
        <v>683.61300000000006</v>
      </c>
    </row>
    <row r="213" spans="1:8" s="62" customFormat="1" ht="24">
      <c r="A213" s="56" t="str">
        <f>IF((LEN('Copy paste to Here'!G217))&gt;5,((CONCATENATE('Copy paste to Here'!G217," &amp; ",'Copy paste to Here'!D217,"  &amp;  ",'Copy paste to Here'!E217))),"Empty Cell")</f>
        <v xml:space="preserve">Sawo wood double flare plug with giant clear SwarovskiⓇ crystal center &amp; Gauge: 6mm  &amp;  </v>
      </c>
      <c r="B213" s="57" t="str">
        <f>'Copy paste to Here'!C217</f>
        <v>PSAGC</v>
      </c>
      <c r="C213" s="57" t="s">
        <v>1072</v>
      </c>
      <c r="D213" s="58">
        <f>Invoice!B217</f>
        <v>8</v>
      </c>
      <c r="E213" s="59">
        <f>'Shipping Invoice'!J217*$N$1</f>
        <v>1.49</v>
      </c>
      <c r="F213" s="59">
        <f t="shared" si="10"/>
        <v>11.92</v>
      </c>
      <c r="G213" s="60">
        <f t="shared" si="11"/>
        <v>53.893300000000004</v>
      </c>
      <c r="H213" s="63">
        <f t="shared" si="12"/>
        <v>431.14640000000003</v>
      </c>
    </row>
    <row r="214" spans="1:8" s="62" customFormat="1" ht="25.5">
      <c r="A214" s="56" t="str">
        <f>IF((LEN('Copy paste to Here'!G218))&gt;5,((CONCATENATE('Copy paste to Here'!G218," &amp; ",'Copy paste to Here'!D218,"  &amp;  ",'Copy paste to Here'!E218))),"Empty Cell")</f>
        <v xml:space="preserve">Sawo wood double flare plug with giant clear SwarovskiⓇ crystal center &amp; Gauge: 16mm  &amp;  </v>
      </c>
      <c r="B214" s="57" t="str">
        <f>'Copy paste to Here'!C218</f>
        <v>PSAGC</v>
      </c>
      <c r="C214" s="57" t="s">
        <v>1073</v>
      </c>
      <c r="D214" s="58">
        <f>Invoice!B218</f>
        <v>8</v>
      </c>
      <c r="E214" s="59">
        <f>'Shipping Invoice'!J218*$N$1</f>
        <v>2.99</v>
      </c>
      <c r="F214" s="59">
        <f t="shared" si="10"/>
        <v>23.92</v>
      </c>
      <c r="G214" s="60">
        <f t="shared" si="11"/>
        <v>108.14830000000001</v>
      </c>
      <c r="H214" s="63">
        <f t="shared" si="12"/>
        <v>865.18640000000005</v>
      </c>
    </row>
    <row r="215" spans="1:8" s="62" customFormat="1">
      <c r="A215" s="56" t="str">
        <f>IF((LEN('Copy paste to Here'!G219))&gt;5,((CONCATENATE('Copy paste to Here'!G219," &amp; ",'Copy paste to Here'!D219,"  &amp;  ",'Copy paste to Here'!E219))),"Empty Cell")</f>
        <v xml:space="preserve">XL size palm wood concave double flare plug &amp; Gauge: 25mm  &amp;  </v>
      </c>
      <c r="B215" s="57" t="str">
        <f>'Copy paste to Here'!C219</f>
        <v>PWBXL</v>
      </c>
      <c r="C215" s="57" t="s">
        <v>1074</v>
      </c>
      <c r="D215" s="58">
        <f>Invoice!B219</f>
        <v>10</v>
      </c>
      <c r="E215" s="59">
        <f>'Shipping Invoice'!J219*$N$1</f>
        <v>1.89</v>
      </c>
      <c r="F215" s="59">
        <f t="shared" si="10"/>
        <v>18.899999999999999</v>
      </c>
      <c r="G215" s="60">
        <f t="shared" si="11"/>
        <v>68.3613</v>
      </c>
      <c r="H215" s="63">
        <f t="shared" si="12"/>
        <v>683.61300000000006</v>
      </c>
    </row>
    <row r="216" spans="1:8" s="62" customFormat="1" ht="25.5">
      <c r="A216" s="56" t="str">
        <f>IF((LEN('Copy paste to Here'!G220))&gt;5,((CONCATENATE('Copy paste to Here'!G220," &amp; ",'Copy paste to Here'!D220,"  &amp;  ",'Copy paste to Here'!E220))),"Empty Cell")</f>
        <v xml:space="preserve">XL size palm wood concave double flare plug &amp; Gauge: 32mm  &amp;  </v>
      </c>
      <c r="B216" s="57" t="str">
        <f>'Copy paste to Here'!C220</f>
        <v>PWBXL</v>
      </c>
      <c r="C216" s="57" t="s">
        <v>1075</v>
      </c>
      <c r="D216" s="58">
        <f>Invoice!B220</f>
        <v>10</v>
      </c>
      <c r="E216" s="59">
        <f>'Shipping Invoice'!J220*$N$1</f>
        <v>2.34</v>
      </c>
      <c r="F216" s="59">
        <f t="shared" si="10"/>
        <v>23.4</v>
      </c>
      <c r="G216" s="60">
        <f t="shared" si="11"/>
        <v>84.637799999999999</v>
      </c>
      <c r="H216" s="63">
        <f t="shared" si="12"/>
        <v>846.37799999999993</v>
      </c>
    </row>
    <row r="217" spans="1:8" s="62" customFormat="1" ht="25.5">
      <c r="A217" s="56" t="str">
        <f>IF((LEN('Copy paste to Here'!G221))&gt;5,((CONCATENATE('Copy paste to Here'!G221," &amp; ",'Copy paste to Here'!D221,"  &amp;  ",'Copy paste to Here'!E221))),"Empty Cell")</f>
        <v xml:space="preserve">XL size palm wood concave double flare plug &amp; Gauge: 35mm  &amp;  </v>
      </c>
      <c r="B217" s="57" t="str">
        <f>'Copy paste to Here'!C221</f>
        <v>PWBXL</v>
      </c>
      <c r="C217" s="57" t="s">
        <v>1076</v>
      </c>
      <c r="D217" s="58">
        <f>Invoice!B221</f>
        <v>10</v>
      </c>
      <c r="E217" s="59">
        <f>'Shipping Invoice'!J221*$N$1</f>
        <v>2.59</v>
      </c>
      <c r="F217" s="59">
        <f t="shared" si="10"/>
        <v>25.9</v>
      </c>
      <c r="G217" s="60">
        <f t="shared" si="11"/>
        <v>93.680300000000003</v>
      </c>
      <c r="H217" s="63">
        <f t="shared" si="12"/>
        <v>936.803</v>
      </c>
    </row>
    <row r="218" spans="1:8" s="62" customFormat="1" ht="25.5">
      <c r="A218" s="56" t="str">
        <f>IF((LEN('Copy paste to Here'!G222))&gt;5,((CONCATENATE('Copy paste to Here'!G222," &amp; ",'Copy paste to Here'!D222,"  &amp;  ",'Copy paste to Here'!E222))),"Empty Cell")</f>
        <v xml:space="preserve">XL size palm wood concave double flare plug &amp; Gauge: 42mm  &amp;  </v>
      </c>
      <c r="B218" s="57" t="str">
        <f>'Copy paste to Here'!C222</f>
        <v>PWBXL</v>
      </c>
      <c r="C218" s="57" t="s">
        <v>1077</v>
      </c>
      <c r="D218" s="58">
        <f>Invoice!B222</f>
        <v>10</v>
      </c>
      <c r="E218" s="59">
        <f>'Shipping Invoice'!J222*$N$1</f>
        <v>3.09</v>
      </c>
      <c r="F218" s="59">
        <f t="shared" si="10"/>
        <v>30.9</v>
      </c>
      <c r="G218" s="60">
        <f t="shared" si="11"/>
        <v>111.7653</v>
      </c>
      <c r="H218" s="63">
        <f t="shared" si="12"/>
        <v>1117.653</v>
      </c>
    </row>
    <row r="219" spans="1:8" s="62" customFormat="1" ht="25.5">
      <c r="A219" s="56" t="str">
        <f>IF((LEN('Copy paste to Here'!G223))&gt;5,((CONCATENATE('Copy paste to Here'!G223," &amp; ",'Copy paste to Here'!D223,"  &amp;  ",'Copy paste to Here'!E223))),"Empty Cell")</f>
        <v xml:space="preserve">XL size palm wood concave double flare plug &amp; Gauge: 45mm  &amp;  </v>
      </c>
      <c r="B219" s="57" t="str">
        <f>'Copy paste to Here'!C223</f>
        <v>PWBXL</v>
      </c>
      <c r="C219" s="57" t="s">
        <v>1078</v>
      </c>
      <c r="D219" s="58">
        <f>Invoice!B223</f>
        <v>10</v>
      </c>
      <c r="E219" s="59">
        <f>'Shipping Invoice'!J223*$N$1</f>
        <v>3.39</v>
      </c>
      <c r="F219" s="59">
        <f t="shared" si="10"/>
        <v>33.9</v>
      </c>
      <c r="G219" s="60">
        <f t="shared" si="11"/>
        <v>122.61630000000001</v>
      </c>
      <c r="H219" s="63">
        <f t="shared" si="12"/>
        <v>1226.163</v>
      </c>
    </row>
    <row r="220" spans="1:8" s="62" customFormat="1" ht="25.5">
      <c r="A220" s="56" t="str">
        <f>IF((LEN('Copy paste to Here'!G224))&gt;5,((CONCATENATE('Copy paste to Here'!G224," &amp; ",'Copy paste to Here'!D224,"  &amp;  ",'Copy paste to Here'!E224))),"Empty Cell")</f>
        <v xml:space="preserve">XL size palm wood concave double flare plug &amp; Gauge: 48mm  &amp;  </v>
      </c>
      <c r="B220" s="57" t="str">
        <f>'Copy paste to Here'!C224</f>
        <v>PWBXL</v>
      </c>
      <c r="C220" s="57" t="s">
        <v>1079</v>
      </c>
      <c r="D220" s="58">
        <f>Invoice!B224</f>
        <v>6</v>
      </c>
      <c r="E220" s="59">
        <f>'Shipping Invoice'!J224*$N$1</f>
        <v>3.69</v>
      </c>
      <c r="F220" s="59">
        <f t="shared" si="10"/>
        <v>22.14</v>
      </c>
      <c r="G220" s="60">
        <f t="shared" si="11"/>
        <v>133.46729999999999</v>
      </c>
      <c r="H220" s="63">
        <f t="shared" si="12"/>
        <v>800.80379999999991</v>
      </c>
    </row>
    <row r="221" spans="1:8" s="62" customFormat="1">
      <c r="A221" s="56" t="str">
        <f>IF((LEN('Copy paste to Here'!G225))&gt;5,((CONCATENATE('Copy paste to Here'!G225," &amp; ",'Copy paste to Here'!D225,"  &amp;  ",'Copy paste to Here'!E225))),"Empty Cell")</f>
        <v xml:space="preserve">XL size palm wood concave double flare plug &amp; Gauge: 52mm  &amp;  </v>
      </c>
      <c r="B221" s="57" t="str">
        <f>'Copy paste to Here'!C225</f>
        <v>PWBXL</v>
      </c>
      <c r="C221" s="57" t="s">
        <v>1080</v>
      </c>
      <c r="D221" s="58">
        <f>Invoice!B225</f>
        <v>10</v>
      </c>
      <c r="E221" s="59">
        <f>'Shipping Invoice'!J225*$N$1</f>
        <v>3.99</v>
      </c>
      <c r="F221" s="59">
        <f t="shared" si="10"/>
        <v>39.900000000000006</v>
      </c>
      <c r="G221" s="60">
        <f t="shared" si="11"/>
        <v>144.31830000000002</v>
      </c>
      <c r="H221" s="63">
        <f t="shared" si="12"/>
        <v>1443.1830000000002</v>
      </c>
    </row>
    <row r="222" spans="1:8" s="62" customFormat="1" ht="24">
      <c r="A222" s="56" t="str">
        <f>IF((LEN('Copy paste to Here'!G226))&gt;5,((CONCATENATE('Copy paste to Here'!G226," &amp; ",'Copy paste to Here'!D226,"  &amp;  ",'Copy paste to Here'!E226))),"Empty Cell")</f>
        <v xml:space="preserve">XL size Jack fruit wood concave double flare plug &amp; Gauge: 25mm  &amp;  </v>
      </c>
      <c r="B222" s="57" t="str">
        <f>'Copy paste to Here'!C226</f>
        <v>PWJXL</v>
      </c>
      <c r="C222" s="57" t="s">
        <v>1081</v>
      </c>
      <c r="D222" s="58">
        <f>Invoice!B226</f>
        <v>10</v>
      </c>
      <c r="E222" s="59">
        <f>'Shipping Invoice'!J226*$N$1</f>
        <v>1.89</v>
      </c>
      <c r="F222" s="59">
        <f t="shared" si="10"/>
        <v>18.899999999999999</v>
      </c>
      <c r="G222" s="60">
        <f t="shared" si="11"/>
        <v>68.3613</v>
      </c>
      <c r="H222" s="63">
        <f t="shared" si="12"/>
        <v>683.61300000000006</v>
      </c>
    </row>
    <row r="223" spans="1:8" s="62" customFormat="1" ht="25.5">
      <c r="A223" s="56" t="str">
        <f>IF((LEN('Copy paste to Here'!G227))&gt;5,((CONCATENATE('Copy paste to Here'!G227," &amp; ",'Copy paste to Here'!D227,"  &amp;  ",'Copy paste to Here'!E227))),"Empty Cell")</f>
        <v xml:space="preserve">XL size Jack fruit wood concave double flare plug &amp; Gauge: 28mm  &amp;  </v>
      </c>
      <c r="B223" s="57" t="str">
        <f>'Copy paste to Here'!C227</f>
        <v>PWJXL</v>
      </c>
      <c r="C223" s="57" t="s">
        <v>1082</v>
      </c>
      <c r="D223" s="58">
        <f>Invoice!B227</f>
        <v>8</v>
      </c>
      <c r="E223" s="59">
        <f>'Shipping Invoice'!J227*$N$1</f>
        <v>2.09</v>
      </c>
      <c r="F223" s="59">
        <f t="shared" si="10"/>
        <v>16.72</v>
      </c>
      <c r="G223" s="60">
        <f t="shared" si="11"/>
        <v>75.595299999999995</v>
      </c>
      <c r="H223" s="63">
        <f t="shared" si="12"/>
        <v>604.76239999999996</v>
      </c>
    </row>
    <row r="224" spans="1:8" s="62" customFormat="1" ht="25.5">
      <c r="A224" s="56" t="str">
        <f>IF((LEN('Copy paste to Here'!G228))&gt;5,((CONCATENATE('Copy paste to Here'!G228," &amp; ",'Copy paste to Here'!D228,"  &amp;  ",'Copy paste to Here'!E228))),"Empty Cell")</f>
        <v xml:space="preserve">XL size Jack fruit wood concave double flare plug &amp; Gauge: 32mm  &amp;  </v>
      </c>
      <c r="B224" s="57" t="str">
        <f>'Copy paste to Here'!C228</f>
        <v>PWJXL</v>
      </c>
      <c r="C224" s="57" t="s">
        <v>1083</v>
      </c>
      <c r="D224" s="58">
        <f>Invoice!B228</f>
        <v>14</v>
      </c>
      <c r="E224" s="59">
        <f>'Shipping Invoice'!J228*$N$1</f>
        <v>2.34</v>
      </c>
      <c r="F224" s="59">
        <f t="shared" si="10"/>
        <v>32.76</v>
      </c>
      <c r="G224" s="60">
        <f t="shared" si="11"/>
        <v>84.637799999999999</v>
      </c>
      <c r="H224" s="63">
        <f t="shared" si="12"/>
        <v>1184.9292</v>
      </c>
    </row>
    <row r="225" spans="1:8" s="62" customFormat="1" ht="25.5">
      <c r="A225" s="56" t="str">
        <f>IF((LEN('Copy paste to Here'!G229))&gt;5,((CONCATENATE('Copy paste to Here'!G229," &amp; ",'Copy paste to Here'!D229,"  &amp;  ",'Copy paste to Here'!E229))),"Empty Cell")</f>
        <v xml:space="preserve">XL size Jack fruit wood concave double flare plug &amp; Gauge: 35mm  &amp;  </v>
      </c>
      <c r="B225" s="57" t="str">
        <f>'Copy paste to Here'!C229</f>
        <v>PWJXL</v>
      </c>
      <c r="C225" s="57" t="s">
        <v>1084</v>
      </c>
      <c r="D225" s="58">
        <f>Invoice!B229</f>
        <v>6</v>
      </c>
      <c r="E225" s="59">
        <f>'Shipping Invoice'!J229*$N$1</f>
        <v>2.59</v>
      </c>
      <c r="F225" s="59">
        <f t="shared" si="10"/>
        <v>15.54</v>
      </c>
      <c r="G225" s="60">
        <f t="shared" si="11"/>
        <v>93.680300000000003</v>
      </c>
      <c r="H225" s="63">
        <f t="shared" si="12"/>
        <v>562.08180000000004</v>
      </c>
    </row>
    <row r="226" spans="1:8" s="62" customFormat="1" ht="25.5">
      <c r="A226" s="56" t="str">
        <f>IF((LEN('Copy paste to Here'!G230))&gt;5,((CONCATENATE('Copy paste to Here'!G230," &amp; ",'Copy paste to Here'!D230,"  &amp;  ",'Copy paste to Here'!E230))),"Empty Cell")</f>
        <v xml:space="preserve">XL size Jack fruit wood concave double flare plug &amp; Gauge: 38mm  &amp;  </v>
      </c>
      <c r="B226" s="57" t="str">
        <f>'Copy paste to Here'!C230</f>
        <v>PWJXL</v>
      </c>
      <c r="C226" s="57" t="s">
        <v>1085</v>
      </c>
      <c r="D226" s="58">
        <f>Invoice!B230</f>
        <v>14</v>
      </c>
      <c r="E226" s="59">
        <f>'Shipping Invoice'!J230*$N$1</f>
        <v>2.84</v>
      </c>
      <c r="F226" s="59">
        <f t="shared" si="10"/>
        <v>39.76</v>
      </c>
      <c r="G226" s="60">
        <f t="shared" si="11"/>
        <v>102.72280000000001</v>
      </c>
      <c r="H226" s="63">
        <f t="shared" si="12"/>
        <v>1438.1192000000001</v>
      </c>
    </row>
    <row r="227" spans="1:8" s="62" customFormat="1" ht="25.5">
      <c r="A227" s="56" t="str">
        <f>IF((LEN('Copy paste to Here'!G231))&gt;5,((CONCATENATE('Copy paste to Here'!G231," &amp; ",'Copy paste to Here'!D231,"  &amp;  ",'Copy paste to Here'!E231))),"Empty Cell")</f>
        <v xml:space="preserve">XL size Jack fruit wood concave double flare plug &amp; Gauge: 42mm  &amp;  </v>
      </c>
      <c r="B227" s="57" t="str">
        <f>'Copy paste to Here'!C231</f>
        <v>PWJXL</v>
      </c>
      <c r="C227" s="57" t="s">
        <v>1086</v>
      </c>
      <c r="D227" s="58">
        <f>Invoice!B231</f>
        <v>10</v>
      </c>
      <c r="E227" s="59">
        <f>'Shipping Invoice'!J231*$N$1</f>
        <v>3.09</v>
      </c>
      <c r="F227" s="59">
        <f t="shared" si="10"/>
        <v>30.9</v>
      </c>
      <c r="G227" s="60">
        <f t="shared" si="11"/>
        <v>111.7653</v>
      </c>
      <c r="H227" s="63">
        <f t="shared" si="12"/>
        <v>1117.653</v>
      </c>
    </row>
    <row r="228" spans="1:8" s="62" customFormat="1" ht="25.5">
      <c r="A228" s="56" t="str">
        <f>IF((LEN('Copy paste to Here'!G232))&gt;5,((CONCATENATE('Copy paste to Here'!G232," &amp; ",'Copy paste to Here'!D232,"  &amp;  ",'Copy paste to Here'!E232))),"Empty Cell")</f>
        <v xml:space="preserve">XL size Jack fruit wood concave double flare plug &amp; Gauge: 45mm  &amp;  </v>
      </c>
      <c r="B228" s="57" t="str">
        <f>'Copy paste to Here'!C232</f>
        <v>PWJXL</v>
      </c>
      <c r="C228" s="57" t="s">
        <v>1087</v>
      </c>
      <c r="D228" s="58">
        <f>Invoice!B232</f>
        <v>10</v>
      </c>
      <c r="E228" s="59">
        <f>'Shipping Invoice'!J232*$N$1</f>
        <v>3.39</v>
      </c>
      <c r="F228" s="59">
        <f t="shared" si="10"/>
        <v>33.9</v>
      </c>
      <c r="G228" s="60">
        <f t="shared" si="11"/>
        <v>122.61630000000001</v>
      </c>
      <c r="H228" s="63">
        <f t="shared" si="12"/>
        <v>1226.163</v>
      </c>
    </row>
    <row r="229" spans="1:8" s="62" customFormat="1" ht="24">
      <c r="A229" s="56" t="str">
        <f>IF((LEN('Copy paste to Here'!G233))&gt;5,((CONCATENATE('Copy paste to Here'!G233," &amp; ",'Copy paste to Here'!D233,"  &amp;  ",'Copy paste to Here'!E233))),"Empty Cell")</f>
        <v xml:space="preserve">XL size Jack fruit wood concave double flare plug &amp; Gauge: 52mm  &amp;  </v>
      </c>
      <c r="B229" s="57" t="str">
        <f>'Copy paste to Here'!C233</f>
        <v>PWJXL</v>
      </c>
      <c r="C229" s="57" t="s">
        <v>1088</v>
      </c>
      <c r="D229" s="58">
        <f>Invoice!B233</f>
        <v>14</v>
      </c>
      <c r="E229" s="59">
        <f>'Shipping Invoice'!J233*$N$1</f>
        <v>3.99</v>
      </c>
      <c r="F229" s="59">
        <f t="shared" si="10"/>
        <v>55.86</v>
      </c>
      <c r="G229" s="60">
        <f t="shared" si="11"/>
        <v>144.31830000000002</v>
      </c>
      <c r="H229" s="63">
        <f t="shared" si="12"/>
        <v>2020.4562000000003</v>
      </c>
    </row>
    <row r="230" spans="1:8" s="62" customFormat="1">
      <c r="A230" s="56" t="str">
        <f>IF((LEN('Copy paste to Here'!G234))&gt;5,((CONCATENATE('Copy paste to Here'!G234," &amp; ",'Copy paste to Here'!D234,"  &amp;  ",'Copy paste to Here'!E234))),"Empty Cell")</f>
        <v xml:space="preserve">Black horn double flared solid plug &amp; Gauge: 4mm  &amp;  </v>
      </c>
      <c r="B230" s="57" t="str">
        <f>'Copy paste to Here'!C234</f>
        <v>PWK</v>
      </c>
      <c r="C230" s="57" t="s">
        <v>1089</v>
      </c>
      <c r="D230" s="58">
        <f>Invoice!B234</f>
        <v>6</v>
      </c>
      <c r="E230" s="59">
        <f>'Shipping Invoice'!J234*$N$1</f>
        <v>0.89</v>
      </c>
      <c r="F230" s="59">
        <f t="shared" si="10"/>
        <v>5.34</v>
      </c>
      <c r="G230" s="60">
        <f t="shared" si="11"/>
        <v>32.191300000000005</v>
      </c>
      <c r="H230" s="63">
        <f t="shared" si="12"/>
        <v>193.14780000000002</v>
      </c>
    </row>
    <row r="231" spans="1:8" s="62" customFormat="1">
      <c r="A231" s="56" t="str">
        <f>IF((LEN('Copy paste to Here'!G235))&gt;5,((CONCATENATE('Copy paste to Here'!G235," &amp; ",'Copy paste to Here'!D235,"  &amp;  ",'Copy paste to Here'!E235))),"Empty Cell")</f>
        <v xml:space="preserve">Black horn double flared solid plug &amp; Gauge: 8mm  &amp;  </v>
      </c>
      <c r="B231" s="57" t="str">
        <f>'Copy paste to Here'!C235</f>
        <v>PWK</v>
      </c>
      <c r="C231" s="57" t="s">
        <v>1090</v>
      </c>
      <c r="D231" s="58">
        <f>Invoice!B235</f>
        <v>10</v>
      </c>
      <c r="E231" s="59">
        <f>'Shipping Invoice'!J235*$N$1</f>
        <v>1.49</v>
      </c>
      <c r="F231" s="59">
        <f t="shared" si="10"/>
        <v>14.9</v>
      </c>
      <c r="G231" s="60">
        <f t="shared" si="11"/>
        <v>53.893300000000004</v>
      </c>
      <c r="H231" s="63">
        <f t="shared" si="12"/>
        <v>538.93299999999999</v>
      </c>
    </row>
    <row r="232" spans="1:8" s="62" customFormat="1">
      <c r="A232" s="56" t="str">
        <f>IF((LEN('Copy paste to Here'!G236))&gt;5,((CONCATENATE('Copy paste to Here'!G236," &amp; ",'Copy paste to Here'!D236,"  &amp;  ",'Copy paste to Here'!E236))),"Empty Cell")</f>
        <v xml:space="preserve">Black horn double flared solid plug &amp; Gauge: 10mm  &amp;  </v>
      </c>
      <c r="B232" s="57" t="str">
        <f>'Copy paste to Here'!C236</f>
        <v>PWK</v>
      </c>
      <c r="C232" s="57" t="s">
        <v>1091</v>
      </c>
      <c r="D232" s="58">
        <f>Invoice!B236</f>
        <v>14</v>
      </c>
      <c r="E232" s="59">
        <f>'Shipping Invoice'!J236*$N$1</f>
        <v>1.59</v>
      </c>
      <c r="F232" s="59">
        <f t="shared" si="10"/>
        <v>22.26</v>
      </c>
      <c r="G232" s="60">
        <f t="shared" si="11"/>
        <v>57.510300000000008</v>
      </c>
      <c r="H232" s="63">
        <f t="shared" si="12"/>
        <v>805.14420000000007</v>
      </c>
    </row>
    <row r="233" spans="1:8" s="62" customFormat="1">
      <c r="A233" s="56" t="str">
        <f>IF((LEN('Copy paste to Here'!G237))&gt;5,((CONCATENATE('Copy paste to Here'!G237," &amp; ",'Copy paste to Here'!D237,"  &amp;  ",'Copy paste to Here'!E237))),"Empty Cell")</f>
        <v xml:space="preserve">Black horn double flared solid plug &amp; Gauge: 14mm  &amp;  </v>
      </c>
      <c r="B233" s="57" t="str">
        <f>'Copy paste to Here'!C237</f>
        <v>PWK</v>
      </c>
      <c r="C233" s="57" t="s">
        <v>1092</v>
      </c>
      <c r="D233" s="58">
        <f>Invoice!B237</f>
        <v>8</v>
      </c>
      <c r="E233" s="59">
        <f>'Shipping Invoice'!J237*$N$1</f>
        <v>1.99</v>
      </c>
      <c r="F233" s="59">
        <f t="shared" si="10"/>
        <v>15.92</v>
      </c>
      <c r="G233" s="60">
        <f t="shared" si="11"/>
        <v>71.978300000000004</v>
      </c>
      <c r="H233" s="63">
        <f t="shared" si="12"/>
        <v>575.82640000000004</v>
      </c>
    </row>
    <row r="234" spans="1:8" s="62" customFormat="1">
      <c r="A234" s="56" t="str">
        <f>IF((LEN('Copy paste to Here'!G238))&gt;5,((CONCATENATE('Copy paste to Here'!G238," &amp; ",'Copy paste to Here'!D238,"  &amp;  ",'Copy paste to Here'!E238))),"Empty Cell")</f>
        <v xml:space="preserve">Black horn double flared solid plug &amp; Gauge: 16mm  &amp;  </v>
      </c>
      <c r="B234" s="57" t="str">
        <f>'Copy paste to Here'!C238</f>
        <v>PWK</v>
      </c>
      <c r="C234" s="57" t="s">
        <v>1093</v>
      </c>
      <c r="D234" s="58">
        <f>Invoice!B238</f>
        <v>8</v>
      </c>
      <c r="E234" s="59">
        <f>'Shipping Invoice'!J238*$N$1</f>
        <v>2.19</v>
      </c>
      <c r="F234" s="59">
        <f t="shared" si="10"/>
        <v>17.52</v>
      </c>
      <c r="G234" s="60">
        <f t="shared" si="11"/>
        <v>79.212299999999999</v>
      </c>
      <c r="H234" s="63">
        <f t="shared" si="12"/>
        <v>633.69839999999999</v>
      </c>
    </row>
    <row r="235" spans="1:8" s="62" customFormat="1" ht="25.5">
      <c r="A235" s="56" t="str">
        <f>IF((LEN('Copy paste to Here'!G239))&gt;5,((CONCATENATE('Copy paste to Here'!G239," &amp; ",'Copy paste to Here'!D239,"  &amp;  ",'Copy paste to Here'!E239))),"Empty Cell")</f>
        <v xml:space="preserve">Black horn double flared solid plug &amp; Gauge: 18mm  &amp;  </v>
      </c>
      <c r="B235" s="57" t="str">
        <f>'Copy paste to Here'!C239</f>
        <v>PWK</v>
      </c>
      <c r="C235" s="57" t="s">
        <v>1094</v>
      </c>
      <c r="D235" s="58">
        <f>Invoice!B239</f>
        <v>8</v>
      </c>
      <c r="E235" s="59">
        <f>'Shipping Invoice'!J239*$N$1</f>
        <v>2.39</v>
      </c>
      <c r="F235" s="59">
        <f t="shared" si="10"/>
        <v>19.12</v>
      </c>
      <c r="G235" s="60">
        <f t="shared" si="11"/>
        <v>86.446300000000008</v>
      </c>
      <c r="H235" s="63">
        <f t="shared" si="12"/>
        <v>691.57040000000006</v>
      </c>
    </row>
    <row r="236" spans="1:8" s="62" customFormat="1">
      <c r="A236" s="56" t="str">
        <f>IF((LEN('Copy paste to Here'!G240))&gt;5,((CONCATENATE('Copy paste to Here'!G240," &amp; ",'Copy paste to Here'!D240,"  &amp;  ",'Copy paste to Here'!E240))),"Empty Cell")</f>
        <v xml:space="preserve">Black horn double flared solid plug &amp; Gauge: 19mm  &amp;  </v>
      </c>
      <c r="B236" s="57" t="str">
        <f>'Copy paste to Here'!C240</f>
        <v>PWK</v>
      </c>
      <c r="C236" s="57" t="s">
        <v>1095</v>
      </c>
      <c r="D236" s="58">
        <f>Invoice!B240</f>
        <v>8</v>
      </c>
      <c r="E236" s="59">
        <f>'Shipping Invoice'!J240*$N$1</f>
        <v>2.59</v>
      </c>
      <c r="F236" s="59">
        <f t="shared" si="10"/>
        <v>20.72</v>
      </c>
      <c r="G236" s="60">
        <f t="shared" si="11"/>
        <v>93.680300000000003</v>
      </c>
      <c r="H236" s="63">
        <f t="shared" si="12"/>
        <v>749.44240000000002</v>
      </c>
    </row>
    <row r="237" spans="1:8" s="62" customFormat="1">
      <c r="A237" s="56" t="str">
        <f>IF((LEN('Copy paste to Here'!G241))&gt;5,((CONCATENATE('Copy paste to Here'!G241," &amp; ",'Copy paste to Here'!D241,"  &amp;  ",'Copy paste to Here'!E241))),"Empty Cell")</f>
        <v xml:space="preserve">Black horn double flared solid plug &amp; Gauge: 25mm  &amp;  </v>
      </c>
      <c r="B237" s="57" t="str">
        <f>'Copy paste to Here'!C241</f>
        <v>PWK</v>
      </c>
      <c r="C237" s="57" t="s">
        <v>1096</v>
      </c>
      <c r="D237" s="58">
        <f>Invoice!B241</f>
        <v>10</v>
      </c>
      <c r="E237" s="59">
        <f>'Shipping Invoice'!J241*$N$1</f>
        <v>3.19</v>
      </c>
      <c r="F237" s="59">
        <f t="shared" si="10"/>
        <v>31.9</v>
      </c>
      <c r="G237" s="60">
        <f t="shared" si="11"/>
        <v>115.3823</v>
      </c>
      <c r="H237" s="63">
        <f t="shared" si="12"/>
        <v>1153.8230000000001</v>
      </c>
    </row>
    <row r="238" spans="1:8" s="62" customFormat="1" ht="25.5">
      <c r="A238" s="56" t="str">
        <f>IF((LEN('Copy paste to Here'!G242))&gt;5,((CONCATENATE('Copy paste to Here'!G242," &amp; ",'Copy paste to Here'!D242,"  &amp;  ",'Copy paste to Here'!E242))),"Empty Cell")</f>
        <v xml:space="preserve">XL size areng wood concave double flare plug &amp; Gauge: 25mm  &amp;  </v>
      </c>
      <c r="B238" s="57" t="str">
        <f>'Copy paste to Here'!C242</f>
        <v>PWKKXL</v>
      </c>
      <c r="C238" s="57" t="s">
        <v>1097</v>
      </c>
      <c r="D238" s="58">
        <f>Invoice!B242</f>
        <v>10</v>
      </c>
      <c r="E238" s="59">
        <f>'Shipping Invoice'!J242*$N$1</f>
        <v>2.4900000000000002</v>
      </c>
      <c r="F238" s="59">
        <f t="shared" si="10"/>
        <v>24.900000000000002</v>
      </c>
      <c r="G238" s="60">
        <f t="shared" si="11"/>
        <v>90.063300000000012</v>
      </c>
      <c r="H238" s="63">
        <f t="shared" si="12"/>
        <v>900.63300000000015</v>
      </c>
    </row>
    <row r="239" spans="1:8" s="62" customFormat="1" ht="25.5">
      <c r="A239" s="56" t="str">
        <f>IF((LEN('Copy paste to Here'!G243))&gt;5,((CONCATENATE('Copy paste to Here'!G243," &amp; ",'Copy paste to Here'!D243,"  &amp;  ",'Copy paste to Here'!E243))),"Empty Cell")</f>
        <v xml:space="preserve">XL size areng wood concave double flare plug &amp; Gauge: 28mm  &amp;  </v>
      </c>
      <c r="B239" s="57" t="str">
        <f>'Copy paste to Here'!C243</f>
        <v>PWKKXL</v>
      </c>
      <c r="C239" s="57" t="s">
        <v>1098</v>
      </c>
      <c r="D239" s="58">
        <f>Invoice!B243</f>
        <v>10</v>
      </c>
      <c r="E239" s="59">
        <f>'Shipping Invoice'!J243*$N$1</f>
        <v>3.09</v>
      </c>
      <c r="F239" s="59">
        <f t="shared" si="10"/>
        <v>30.9</v>
      </c>
      <c r="G239" s="60">
        <f t="shared" si="11"/>
        <v>111.7653</v>
      </c>
      <c r="H239" s="63">
        <f t="shared" si="12"/>
        <v>1117.653</v>
      </c>
    </row>
    <row r="240" spans="1:8" s="62" customFormat="1" ht="25.5">
      <c r="A240" s="56" t="str">
        <f>IF((LEN('Copy paste to Here'!G244))&gt;5,((CONCATENATE('Copy paste to Here'!G244," &amp; ",'Copy paste to Here'!D244,"  &amp;  ",'Copy paste to Here'!E244))),"Empty Cell")</f>
        <v xml:space="preserve">XL size areng wood concave double flare plug &amp; Gauge: 32mm  &amp;  </v>
      </c>
      <c r="B240" s="57" t="str">
        <f>'Copy paste to Here'!C244</f>
        <v>PWKKXL</v>
      </c>
      <c r="C240" s="57" t="s">
        <v>1099</v>
      </c>
      <c r="D240" s="58">
        <f>Invoice!B244</f>
        <v>10</v>
      </c>
      <c r="E240" s="59">
        <f>'Shipping Invoice'!J244*$N$1</f>
        <v>3.39</v>
      </c>
      <c r="F240" s="59">
        <f t="shared" si="10"/>
        <v>33.9</v>
      </c>
      <c r="G240" s="60">
        <f t="shared" si="11"/>
        <v>122.61630000000001</v>
      </c>
      <c r="H240" s="63">
        <f t="shared" si="12"/>
        <v>1226.163</v>
      </c>
    </row>
    <row r="241" spans="1:8" s="62" customFormat="1" ht="25.5">
      <c r="A241" s="56" t="str">
        <f>IF((LEN('Copy paste to Here'!G245))&gt;5,((CONCATENATE('Copy paste to Here'!G245," &amp; ",'Copy paste to Here'!D245,"  &amp;  ",'Copy paste to Here'!E245))),"Empty Cell")</f>
        <v xml:space="preserve">XL size areng wood concave double flare plug &amp; Gauge: 35mm  &amp;  </v>
      </c>
      <c r="B241" s="57" t="str">
        <f>'Copy paste to Here'!C245</f>
        <v>PWKKXL</v>
      </c>
      <c r="C241" s="57" t="s">
        <v>1100</v>
      </c>
      <c r="D241" s="58">
        <f>Invoice!B245</f>
        <v>10</v>
      </c>
      <c r="E241" s="59">
        <f>'Shipping Invoice'!J245*$N$1</f>
        <v>3.64</v>
      </c>
      <c r="F241" s="59">
        <f t="shared" si="10"/>
        <v>36.4</v>
      </c>
      <c r="G241" s="60">
        <f t="shared" si="11"/>
        <v>131.65880000000001</v>
      </c>
      <c r="H241" s="63">
        <f t="shared" si="12"/>
        <v>1316.5880000000002</v>
      </c>
    </row>
    <row r="242" spans="1:8" s="62" customFormat="1" ht="25.5">
      <c r="A242" s="56" t="str">
        <f>IF((LEN('Copy paste to Here'!G246))&gt;5,((CONCATENATE('Copy paste to Here'!G246," &amp; ",'Copy paste to Here'!D246,"  &amp;  ",'Copy paste to Here'!E246))),"Empty Cell")</f>
        <v xml:space="preserve">XL size areng wood concave double flare plug &amp; Gauge: 38mm  &amp;  </v>
      </c>
      <c r="B242" s="57" t="str">
        <f>'Copy paste to Here'!C246</f>
        <v>PWKKXL</v>
      </c>
      <c r="C242" s="57" t="s">
        <v>1101</v>
      </c>
      <c r="D242" s="58">
        <f>Invoice!B246</f>
        <v>10</v>
      </c>
      <c r="E242" s="59">
        <f>'Shipping Invoice'!J246*$N$1</f>
        <v>3.89</v>
      </c>
      <c r="F242" s="59">
        <f t="shared" si="10"/>
        <v>38.9</v>
      </c>
      <c r="G242" s="60">
        <f t="shared" si="11"/>
        <v>140.7013</v>
      </c>
      <c r="H242" s="63">
        <f t="shared" si="12"/>
        <v>1407.0129999999999</v>
      </c>
    </row>
    <row r="243" spans="1:8" s="62" customFormat="1" ht="25.5">
      <c r="A243" s="56" t="str">
        <f>IF((LEN('Copy paste to Here'!G247))&gt;5,((CONCATENATE('Copy paste to Here'!G247," &amp; ",'Copy paste to Here'!D247,"  &amp;  ",'Copy paste to Here'!E247))),"Empty Cell")</f>
        <v xml:space="preserve">XL size areng wood concave double flare plug &amp; Gauge: 42mm  &amp;  </v>
      </c>
      <c r="B243" s="57" t="str">
        <f>'Copy paste to Here'!C247</f>
        <v>PWKKXL</v>
      </c>
      <c r="C243" s="57" t="s">
        <v>1102</v>
      </c>
      <c r="D243" s="58">
        <f>Invoice!B247</f>
        <v>10</v>
      </c>
      <c r="E243" s="59">
        <f>'Shipping Invoice'!J247*$N$1</f>
        <v>4.1399999999999997</v>
      </c>
      <c r="F243" s="59">
        <f t="shared" si="10"/>
        <v>41.4</v>
      </c>
      <c r="G243" s="60">
        <f t="shared" si="11"/>
        <v>149.74379999999999</v>
      </c>
      <c r="H243" s="63">
        <f t="shared" si="12"/>
        <v>1497.4379999999999</v>
      </c>
    </row>
    <row r="244" spans="1:8" s="62" customFormat="1" ht="25.5">
      <c r="A244" s="56" t="str">
        <f>IF((LEN('Copy paste to Here'!G248))&gt;5,((CONCATENATE('Copy paste to Here'!G248," &amp; ",'Copy paste to Here'!D248,"  &amp;  ",'Copy paste to Here'!E248))),"Empty Cell")</f>
        <v xml:space="preserve">XL size areng wood concave double flare plug &amp; Gauge: 45mm  &amp;  </v>
      </c>
      <c r="B244" s="57" t="str">
        <f>'Copy paste to Here'!C248</f>
        <v>PWKKXL</v>
      </c>
      <c r="C244" s="57" t="s">
        <v>1103</v>
      </c>
      <c r="D244" s="58">
        <f>Invoice!B248</f>
        <v>10</v>
      </c>
      <c r="E244" s="59">
        <f>'Shipping Invoice'!J248*$N$1</f>
        <v>4.3899999999999997</v>
      </c>
      <c r="F244" s="59">
        <f t="shared" si="10"/>
        <v>43.9</v>
      </c>
      <c r="G244" s="60">
        <f t="shared" si="11"/>
        <v>158.78629999999998</v>
      </c>
      <c r="H244" s="63">
        <f t="shared" si="12"/>
        <v>1587.8629999999998</v>
      </c>
    </row>
    <row r="245" spans="1:8" s="62" customFormat="1" ht="25.5">
      <c r="A245" s="56" t="str">
        <f>IF((LEN('Copy paste to Here'!G249))&gt;5,((CONCATENATE('Copy paste to Here'!G249," &amp; ",'Copy paste to Here'!D249,"  &amp;  ",'Copy paste to Here'!E249))),"Empty Cell")</f>
        <v xml:space="preserve">XL size areng wood concave double flare plug &amp; Gauge: 48mm  &amp;  </v>
      </c>
      <c r="B245" s="57" t="str">
        <f>'Copy paste to Here'!C249</f>
        <v>PWKKXL</v>
      </c>
      <c r="C245" s="57" t="s">
        <v>1104</v>
      </c>
      <c r="D245" s="58">
        <f>Invoice!B249</f>
        <v>10</v>
      </c>
      <c r="E245" s="59">
        <f>'Shipping Invoice'!J249*$N$1</f>
        <v>4.6900000000000004</v>
      </c>
      <c r="F245" s="59">
        <f t="shared" si="10"/>
        <v>46.900000000000006</v>
      </c>
      <c r="G245" s="60">
        <f t="shared" si="11"/>
        <v>169.63730000000001</v>
      </c>
      <c r="H245" s="63">
        <f t="shared" si="12"/>
        <v>1696.373</v>
      </c>
    </row>
    <row r="246" spans="1:8" s="62" customFormat="1" ht="25.5">
      <c r="A246" s="56" t="str">
        <f>IF((LEN('Copy paste to Here'!G250))&gt;5,((CONCATENATE('Copy paste to Here'!G250," &amp; ",'Copy paste to Here'!D250,"  &amp;  ",'Copy paste to Here'!E250))),"Empty Cell")</f>
        <v xml:space="preserve">XL size areng wood concave double flare plug &amp; Gauge: 52mm  &amp;  </v>
      </c>
      <c r="B246" s="57" t="str">
        <f>'Copy paste to Here'!C250</f>
        <v>PWKKXL</v>
      </c>
      <c r="C246" s="57" t="s">
        <v>1105</v>
      </c>
      <c r="D246" s="58">
        <f>Invoice!B250</f>
        <v>10</v>
      </c>
      <c r="E246" s="59">
        <f>'Shipping Invoice'!J250*$N$1</f>
        <v>4.99</v>
      </c>
      <c r="F246" s="59">
        <f t="shared" si="10"/>
        <v>49.900000000000006</v>
      </c>
      <c r="G246" s="60">
        <f t="shared" si="11"/>
        <v>180.48830000000001</v>
      </c>
      <c r="H246" s="63">
        <f t="shared" si="12"/>
        <v>1804.883</v>
      </c>
    </row>
    <row r="247" spans="1:8" s="62" customFormat="1">
      <c r="A247" s="56" t="str">
        <f>IF((LEN('Copy paste to Here'!G251))&gt;5,((CONCATENATE('Copy paste to Here'!G251," &amp; ",'Copy paste to Here'!D251,"  &amp;  ",'Copy paste to Here'!E251))),"Empty Cell")</f>
        <v xml:space="preserve">Double flare sawo wood plug &amp; Gauge: 8mm  &amp;  </v>
      </c>
      <c r="B247" s="57" t="str">
        <f>'Copy paste to Here'!C251</f>
        <v>PWS</v>
      </c>
      <c r="C247" s="57" t="s">
        <v>1106</v>
      </c>
      <c r="D247" s="58">
        <f>Invoice!B251</f>
        <v>10</v>
      </c>
      <c r="E247" s="59">
        <f>'Shipping Invoice'!J251*$N$1</f>
        <v>0.99</v>
      </c>
      <c r="F247" s="59">
        <f t="shared" si="10"/>
        <v>9.9</v>
      </c>
      <c r="G247" s="60">
        <f t="shared" si="11"/>
        <v>35.808300000000003</v>
      </c>
      <c r="H247" s="63">
        <f t="shared" si="12"/>
        <v>358.08300000000003</v>
      </c>
    </row>
    <row r="248" spans="1:8" s="62" customFormat="1">
      <c r="A248" s="56" t="str">
        <f>IF((LEN('Copy paste to Here'!G252))&gt;5,((CONCATENATE('Copy paste to Here'!G252," &amp; ",'Copy paste to Here'!D252,"  &amp;  ",'Copy paste to Here'!E252))),"Empty Cell")</f>
        <v xml:space="preserve">Double flare sawo wood plug &amp; Gauge: 10mm  &amp;  </v>
      </c>
      <c r="B248" s="57" t="str">
        <f>'Copy paste to Here'!C252</f>
        <v>PWS</v>
      </c>
      <c r="C248" s="57" t="s">
        <v>1107</v>
      </c>
      <c r="D248" s="58">
        <f>Invoice!B252</f>
        <v>6</v>
      </c>
      <c r="E248" s="59">
        <f>'Shipping Invoice'!J252*$N$1</f>
        <v>1.04</v>
      </c>
      <c r="F248" s="59">
        <f t="shared" si="10"/>
        <v>6.24</v>
      </c>
      <c r="G248" s="60">
        <f t="shared" si="11"/>
        <v>37.616800000000005</v>
      </c>
      <c r="H248" s="63">
        <f t="shared" si="12"/>
        <v>225.70080000000002</v>
      </c>
    </row>
    <row r="249" spans="1:8" s="62" customFormat="1">
      <c r="A249" s="56" t="str">
        <f>IF((LEN('Copy paste to Here'!G253))&gt;5,((CONCATENATE('Copy paste to Here'!G253," &amp; ",'Copy paste to Here'!D253,"  &amp;  ",'Copy paste to Here'!E253))),"Empty Cell")</f>
        <v xml:space="preserve">Double flare sawo wood plug &amp; Gauge: 14mm  &amp;  </v>
      </c>
      <c r="B249" s="57" t="str">
        <f>'Copy paste to Here'!C253</f>
        <v>PWS</v>
      </c>
      <c r="C249" s="57" t="s">
        <v>1108</v>
      </c>
      <c r="D249" s="58">
        <f>Invoice!B253</f>
        <v>4</v>
      </c>
      <c r="E249" s="59">
        <f>'Shipping Invoice'!J253*$N$1</f>
        <v>1.19</v>
      </c>
      <c r="F249" s="59">
        <f t="shared" si="10"/>
        <v>4.76</v>
      </c>
      <c r="G249" s="60">
        <f t="shared" si="11"/>
        <v>43.042299999999997</v>
      </c>
      <c r="H249" s="63">
        <f t="shared" si="12"/>
        <v>172.16919999999999</v>
      </c>
    </row>
    <row r="250" spans="1:8" s="62" customFormat="1">
      <c r="A250" s="56" t="str">
        <f>IF((LEN('Copy paste to Here'!G254))&gt;5,((CONCATENATE('Copy paste to Here'!G254," &amp; ",'Copy paste to Here'!D254,"  &amp;  ",'Copy paste to Here'!E254))),"Empty Cell")</f>
        <v xml:space="preserve">Double flare sawo wood plug &amp; Gauge: 16mm  &amp;  </v>
      </c>
      <c r="B250" s="57" t="str">
        <f>'Copy paste to Here'!C254</f>
        <v>PWS</v>
      </c>
      <c r="C250" s="57" t="s">
        <v>1109</v>
      </c>
      <c r="D250" s="58">
        <f>Invoice!B254</f>
        <v>10</v>
      </c>
      <c r="E250" s="59">
        <f>'Shipping Invoice'!J254*$N$1</f>
        <v>1.29</v>
      </c>
      <c r="F250" s="59">
        <f t="shared" si="10"/>
        <v>12.9</v>
      </c>
      <c r="G250" s="60">
        <f t="shared" si="11"/>
        <v>46.659300000000002</v>
      </c>
      <c r="H250" s="63">
        <f t="shared" si="12"/>
        <v>466.59300000000002</v>
      </c>
    </row>
    <row r="251" spans="1:8" s="62" customFormat="1" ht="25.5">
      <c r="A251" s="56" t="str">
        <f>IF((LEN('Copy paste to Here'!G255))&gt;5,((CONCATENATE('Copy paste to Here'!G255," &amp; ",'Copy paste to Here'!D255,"  &amp;  ",'Copy paste to Here'!E255))),"Empty Cell")</f>
        <v xml:space="preserve">Double flare sawo wood plug &amp; Gauge: 18mm  &amp;  </v>
      </c>
      <c r="B251" s="57" t="str">
        <f>'Copy paste to Here'!C255</f>
        <v>PWS</v>
      </c>
      <c r="C251" s="57" t="s">
        <v>1110</v>
      </c>
      <c r="D251" s="58">
        <f>Invoice!B255</f>
        <v>8</v>
      </c>
      <c r="E251" s="59">
        <f>'Shipping Invoice'!J255*$N$1</f>
        <v>1.44</v>
      </c>
      <c r="F251" s="59">
        <f t="shared" si="10"/>
        <v>11.52</v>
      </c>
      <c r="G251" s="60">
        <f t="shared" si="11"/>
        <v>52.084800000000001</v>
      </c>
      <c r="H251" s="63">
        <f t="shared" si="12"/>
        <v>416.67840000000001</v>
      </c>
    </row>
    <row r="252" spans="1:8" s="62" customFormat="1" ht="25.5">
      <c r="A252" s="56" t="str">
        <f>IF((LEN('Copy paste to Here'!G256))&gt;5,((CONCATENATE('Copy paste to Here'!G256," &amp; ",'Copy paste to Here'!D256,"  &amp;  ",'Copy paste to Here'!E256))),"Empty Cell")</f>
        <v xml:space="preserve">Double flare sawo wood plug &amp; Gauge: 20mm  &amp;  </v>
      </c>
      <c r="B252" s="57" t="str">
        <f>'Copy paste to Here'!C256</f>
        <v>PWS</v>
      </c>
      <c r="C252" s="57" t="s">
        <v>1111</v>
      </c>
      <c r="D252" s="58">
        <f>Invoice!B256</f>
        <v>10</v>
      </c>
      <c r="E252" s="59">
        <f>'Shipping Invoice'!J256*$N$1</f>
        <v>1.59</v>
      </c>
      <c r="F252" s="59">
        <f t="shared" si="10"/>
        <v>15.9</v>
      </c>
      <c r="G252" s="60">
        <f t="shared" si="11"/>
        <v>57.510300000000008</v>
      </c>
      <c r="H252" s="63">
        <f t="shared" si="12"/>
        <v>575.10300000000007</v>
      </c>
    </row>
    <row r="253" spans="1:8" s="62" customFormat="1">
      <c r="A253" s="56" t="str">
        <f>IF((LEN('Copy paste to Here'!G257))&gt;5,((CONCATENATE('Copy paste to Here'!G257," &amp; ",'Copy paste to Here'!D257,"  &amp;  ",'Copy paste to Here'!E257))),"Empty Cell")</f>
        <v xml:space="preserve">Double flare sawo wood plug &amp; Gauge: 25mm  &amp;  </v>
      </c>
      <c r="B253" s="57" t="str">
        <f>'Copy paste to Here'!C257</f>
        <v>PWS</v>
      </c>
      <c r="C253" s="57" t="s">
        <v>1112</v>
      </c>
      <c r="D253" s="58">
        <f>Invoice!B257</f>
        <v>10</v>
      </c>
      <c r="E253" s="59">
        <f>'Shipping Invoice'!J257*$N$1</f>
        <v>1.89</v>
      </c>
      <c r="F253" s="59">
        <f t="shared" si="10"/>
        <v>18.899999999999999</v>
      </c>
      <c r="G253" s="60">
        <f t="shared" si="11"/>
        <v>68.3613</v>
      </c>
      <c r="H253" s="63">
        <f t="shared" si="12"/>
        <v>683.61300000000006</v>
      </c>
    </row>
    <row r="254" spans="1:8" s="62" customFormat="1">
      <c r="A254" s="56" t="str">
        <f>IF((LEN('Copy paste to Here'!G258))&gt;5,((CONCATENATE('Copy paste to Here'!G258," &amp; ",'Copy paste to Here'!D258,"  &amp;  ",'Copy paste to Here'!E258))),"Empty Cell")</f>
        <v xml:space="preserve">XL size sawo wood concave double flare plug &amp; Gauge: 25mm  &amp;  </v>
      </c>
      <c r="B254" s="57" t="str">
        <f>'Copy paste to Here'!C258</f>
        <v>PWSXL</v>
      </c>
      <c r="C254" s="57" t="s">
        <v>1113</v>
      </c>
      <c r="D254" s="58">
        <f>Invoice!B258</f>
        <v>14</v>
      </c>
      <c r="E254" s="59">
        <f>'Shipping Invoice'!J258*$N$1</f>
        <v>1.89</v>
      </c>
      <c r="F254" s="59">
        <f t="shared" si="10"/>
        <v>26.459999999999997</v>
      </c>
      <c r="G254" s="60">
        <f t="shared" si="11"/>
        <v>68.3613</v>
      </c>
      <c r="H254" s="63">
        <f t="shared" si="12"/>
        <v>957.05819999999994</v>
      </c>
    </row>
    <row r="255" spans="1:8" s="62" customFormat="1" ht="25.5">
      <c r="A255" s="56" t="str">
        <f>IF((LEN('Copy paste to Here'!G259))&gt;5,((CONCATENATE('Copy paste to Here'!G259," &amp; ",'Copy paste to Here'!D259,"  &amp;  ",'Copy paste to Here'!E259))),"Empty Cell")</f>
        <v xml:space="preserve">XL size sawo wood concave double flare plug &amp; Gauge: 32mm  &amp;  </v>
      </c>
      <c r="B255" s="57" t="str">
        <f>'Copy paste to Here'!C259</f>
        <v>PWSXL</v>
      </c>
      <c r="C255" s="57" t="s">
        <v>1114</v>
      </c>
      <c r="D255" s="58">
        <f>Invoice!B259</f>
        <v>14</v>
      </c>
      <c r="E255" s="59">
        <f>'Shipping Invoice'!J259*$N$1</f>
        <v>2.34</v>
      </c>
      <c r="F255" s="59">
        <f t="shared" si="10"/>
        <v>32.76</v>
      </c>
      <c r="G255" s="60">
        <f t="shared" si="11"/>
        <v>84.637799999999999</v>
      </c>
      <c r="H255" s="63">
        <f t="shared" si="12"/>
        <v>1184.9292</v>
      </c>
    </row>
    <row r="256" spans="1:8" s="62" customFormat="1" ht="25.5">
      <c r="A256" s="56" t="str">
        <f>IF((LEN('Copy paste to Here'!G260))&gt;5,((CONCATENATE('Copy paste to Here'!G260," &amp; ",'Copy paste to Here'!D260,"  &amp;  ",'Copy paste to Here'!E260))),"Empty Cell")</f>
        <v xml:space="preserve">XL size sawo wood concave double flare plug &amp; Gauge: 35mm  &amp;  </v>
      </c>
      <c r="B256" s="57" t="str">
        <f>'Copy paste to Here'!C260</f>
        <v>PWSXL</v>
      </c>
      <c r="C256" s="57" t="s">
        <v>1115</v>
      </c>
      <c r="D256" s="58">
        <f>Invoice!B260</f>
        <v>14</v>
      </c>
      <c r="E256" s="59">
        <f>'Shipping Invoice'!J260*$N$1</f>
        <v>2.59</v>
      </c>
      <c r="F256" s="59">
        <f t="shared" si="10"/>
        <v>36.26</v>
      </c>
      <c r="G256" s="60">
        <f t="shared" si="11"/>
        <v>93.680300000000003</v>
      </c>
      <c r="H256" s="63">
        <f t="shared" si="12"/>
        <v>1311.5242000000001</v>
      </c>
    </row>
    <row r="257" spans="1:8" s="62" customFormat="1" ht="25.5">
      <c r="A257" s="56" t="str">
        <f>IF((LEN('Copy paste to Here'!G261))&gt;5,((CONCATENATE('Copy paste to Here'!G261," &amp; ",'Copy paste to Here'!D261,"  &amp;  ",'Copy paste to Here'!E261))),"Empty Cell")</f>
        <v xml:space="preserve">XL size sawo wood concave double flare plug &amp; Gauge: 38mm  &amp;  </v>
      </c>
      <c r="B257" s="57" t="str">
        <f>'Copy paste to Here'!C261</f>
        <v>PWSXL</v>
      </c>
      <c r="C257" s="57" t="s">
        <v>1116</v>
      </c>
      <c r="D257" s="58">
        <f>Invoice!B261</f>
        <v>14</v>
      </c>
      <c r="E257" s="59">
        <f>'Shipping Invoice'!J261*$N$1</f>
        <v>2.84</v>
      </c>
      <c r="F257" s="59">
        <f t="shared" si="10"/>
        <v>39.76</v>
      </c>
      <c r="G257" s="60">
        <f t="shared" si="11"/>
        <v>102.72280000000001</v>
      </c>
      <c r="H257" s="63">
        <f t="shared" si="12"/>
        <v>1438.1192000000001</v>
      </c>
    </row>
    <row r="258" spans="1:8" s="62" customFormat="1" ht="25.5">
      <c r="A258" s="56" t="str">
        <f>IF((LEN('Copy paste to Here'!G262))&gt;5,((CONCATENATE('Copy paste to Here'!G262," &amp; ",'Copy paste to Here'!D262,"  &amp;  ",'Copy paste to Here'!E262))),"Empty Cell")</f>
        <v xml:space="preserve">XL size sawo wood concave double flare plug &amp; Gauge: 42mm  &amp;  </v>
      </c>
      <c r="B258" s="57" t="str">
        <f>'Copy paste to Here'!C262</f>
        <v>PWSXL</v>
      </c>
      <c r="C258" s="57" t="s">
        <v>1117</v>
      </c>
      <c r="D258" s="58">
        <f>Invoice!B262</f>
        <v>14</v>
      </c>
      <c r="E258" s="59">
        <f>'Shipping Invoice'!J262*$N$1</f>
        <v>3.09</v>
      </c>
      <c r="F258" s="59">
        <f t="shared" si="10"/>
        <v>43.26</v>
      </c>
      <c r="G258" s="60">
        <f t="shared" si="11"/>
        <v>111.7653</v>
      </c>
      <c r="H258" s="63">
        <f t="shared" si="12"/>
        <v>1564.7141999999999</v>
      </c>
    </row>
    <row r="259" spans="1:8" s="62" customFormat="1" ht="25.5">
      <c r="A259" s="56" t="str">
        <f>IF((LEN('Copy paste to Here'!G263))&gt;5,((CONCATENATE('Copy paste to Here'!G263," &amp; ",'Copy paste to Here'!D263,"  &amp;  ",'Copy paste to Here'!E263))),"Empty Cell")</f>
        <v xml:space="preserve">XL size sawo wood concave double flare plug &amp; Gauge: 45mm  &amp;  </v>
      </c>
      <c r="B259" s="57" t="str">
        <f>'Copy paste to Here'!C263</f>
        <v>PWSXL</v>
      </c>
      <c r="C259" s="57" t="s">
        <v>1118</v>
      </c>
      <c r="D259" s="58">
        <f>Invoice!B263</f>
        <v>14</v>
      </c>
      <c r="E259" s="59">
        <f>'Shipping Invoice'!J263*$N$1</f>
        <v>3.39</v>
      </c>
      <c r="F259" s="59">
        <f t="shared" si="10"/>
        <v>47.46</v>
      </c>
      <c r="G259" s="60">
        <f t="shared" si="11"/>
        <v>122.61630000000001</v>
      </c>
      <c r="H259" s="63">
        <f t="shared" si="12"/>
        <v>1716.6282000000001</v>
      </c>
    </row>
    <row r="260" spans="1:8" s="62" customFormat="1" ht="25.5">
      <c r="A260" s="56" t="str">
        <f>IF((LEN('Copy paste to Here'!G264))&gt;5,((CONCATENATE('Copy paste to Here'!G264," &amp; ",'Copy paste to Here'!D264,"  &amp;  ",'Copy paste to Here'!E264))),"Empty Cell")</f>
        <v xml:space="preserve">XL size sawo wood concave double flare plug &amp; Gauge: 48mm  &amp;  </v>
      </c>
      <c r="B260" s="57" t="str">
        <f>'Copy paste to Here'!C264</f>
        <v>PWSXL</v>
      </c>
      <c r="C260" s="57" t="s">
        <v>1119</v>
      </c>
      <c r="D260" s="58">
        <f>Invoice!B264</f>
        <v>8</v>
      </c>
      <c r="E260" s="59">
        <f>'Shipping Invoice'!J264*$N$1</f>
        <v>3.69</v>
      </c>
      <c r="F260" s="59">
        <f t="shared" si="10"/>
        <v>29.52</v>
      </c>
      <c r="G260" s="60">
        <f t="shared" si="11"/>
        <v>133.46729999999999</v>
      </c>
      <c r="H260" s="63">
        <f t="shared" si="12"/>
        <v>1067.7384</v>
      </c>
    </row>
    <row r="261" spans="1:8" s="62" customFormat="1">
      <c r="A261" s="56" t="str">
        <f>IF((LEN('Copy paste to Here'!G265))&gt;5,((CONCATENATE('Copy paste to Here'!G265," &amp; ",'Copy paste to Here'!D265,"  &amp;  ",'Copy paste to Here'!E265))),"Empty Cell")</f>
        <v xml:space="preserve">XL size sawo wood concave double flare plug &amp; Gauge: 52mm  &amp;  </v>
      </c>
      <c r="B261" s="57" t="str">
        <f>'Copy paste to Here'!C265</f>
        <v>PWSXL</v>
      </c>
      <c r="C261" s="57" t="s">
        <v>1120</v>
      </c>
      <c r="D261" s="58">
        <f>Invoice!B265</f>
        <v>10</v>
      </c>
      <c r="E261" s="59">
        <f>'Shipping Invoice'!J265*$N$1</f>
        <v>3.99</v>
      </c>
      <c r="F261" s="59">
        <f t="shared" si="10"/>
        <v>39.900000000000006</v>
      </c>
      <c r="G261" s="60">
        <f t="shared" si="11"/>
        <v>144.31830000000002</v>
      </c>
      <c r="H261" s="63">
        <f t="shared" si="12"/>
        <v>1443.1830000000002</v>
      </c>
    </row>
    <row r="262" spans="1:8" s="62" customFormat="1">
      <c r="A262" s="56" t="str">
        <f>IF((LEN('Copy paste to Here'!G266))&gt;5,((CONCATENATE('Copy paste to Here'!G266," &amp; ",'Copy paste to Here'!D266,"  &amp;  ",'Copy paste to Here'!E266))),"Empty Cell")</f>
        <v xml:space="preserve">Teak wood double flared solid plug &amp; Gauge: 6mm  &amp;  </v>
      </c>
      <c r="B262" s="57" t="str">
        <f>'Copy paste to Here'!C266</f>
        <v>PWT</v>
      </c>
      <c r="C262" s="57" t="s">
        <v>1121</v>
      </c>
      <c r="D262" s="58">
        <f>Invoice!B266</f>
        <v>6</v>
      </c>
      <c r="E262" s="59">
        <f>'Shipping Invoice'!J266*$N$1</f>
        <v>0.94</v>
      </c>
      <c r="F262" s="59">
        <f t="shared" si="10"/>
        <v>5.64</v>
      </c>
      <c r="G262" s="60">
        <f t="shared" si="11"/>
        <v>33.9998</v>
      </c>
      <c r="H262" s="63">
        <f t="shared" si="12"/>
        <v>203.99880000000002</v>
      </c>
    </row>
    <row r="263" spans="1:8" s="62" customFormat="1">
      <c r="A263" s="56" t="str">
        <f>IF((LEN('Copy paste to Here'!G267))&gt;5,((CONCATENATE('Copy paste to Here'!G267," &amp; ",'Copy paste to Here'!D267,"  &amp;  ",'Copy paste to Here'!E267))),"Empty Cell")</f>
        <v xml:space="preserve">Teak wood double flared solid plug &amp; Gauge: 8mm  &amp;  </v>
      </c>
      <c r="B263" s="57" t="str">
        <f>'Copy paste to Here'!C267</f>
        <v>PWT</v>
      </c>
      <c r="C263" s="57" t="s">
        <v>1122</v>
      </c>
      <c r="D263" s="58">
        <f>Invoice!B267</f>
        <v>10</v>
      </c>
      <c r="E263" s="59">
        <f>'Shipping Invoice'!J267*$N$1</f>
        <v>0.99</v>
      </c>
      <c r="F263" s="59">
        <f t="shared" si="10"/>
        <v>9.9</v>
      </c>
      <c r="G263" s="60">
        <f t="shared" si="11"/>
        <v>35.808300000000003</v>
      </c>
      <c r="H263" s="63">
        <f t="shared" si="12"/>
        <v>358.08300000000003</v>
      </c>
    </row>
    <row r="264" spans="1:8" s="62" customFormat="1">
      <c r="A264" s="56" t="str">
        <f>IF((LEN('Copy paste to Here'!G268))&gt;5,((CONCATENATE('Copy paste to Here'!G268," &amp; ",'Copy paste to Here'!D268,"  &amp;  ",'Copy paste to Here'!E268))),"Empty Cell")</f>
        <v xml:space="preserve">Teak wood double flared solid plug &amp; Gauge: 10mm  &amp;  </v>
      </c>
      <c r="B264" s="57" t="str">
        <f>'Copy paste to Here'!C268</f>
        <v>PWT</v>
      </c>
      <c r="C264" s="57" t="s">
        <v>1123</v>
      </c>
      <c r="D264" s="58">
        <f>Invoice!B268</f>
        <v>6</v>
      </c>
      <c r="E264" s="59">
        <f>'Shipping Invoice'!J268*$N$1</f>
        <v>1.04</v>
      </c>
      <c r="F264" s="59">
        <f t="shared" si="10"/>
        <v>6.24</v>
      </c>
      <c r="G264" s="60">
        <f t="shared" si="11"/>
        <v>37.616800000000005</v>
      </c>
      <c r="H264" s="63">
        <f t="shared" si="12"/>
        <v>225.70080000000002</v>
      </c>
    </row>
    <row r="265" spans="1:8" s="62" customFormat="1" ht="25.5">
      <c r="A265" s="56" t="str">
        <f>IF((LEN('Copy paste to Here'!G269))&gt;5,((CONCATENATE('Copy paste to Here'!G269," &amp; ",'Copy paste to Here'!D269,"  &amp;  ",'Copy paste to Here'!E269))),"Empty Cell")</f>
        <v xml:space="preserve">Teak wood double flared solid plug &amp; Gauge: 18mm  &amp;  </v>
      </c>
      <c r="B265" s="57" t="str">
        <f>'Copy paste to Here'!C269</f>
        <v>PWT</v>
      </c>
      <c r="C265" s="57" t="s">
        <v>1124</v>
      </c>
      <c r="D265" s="58">
        <f>Invoice!B269</f>
        <v>10</v>
      </c>
      <c r="E265" s="59">
        <f>'Shipping Invoice'!J269*$N$1</f>
        <v>1.44</v>
      </c>
      <c r="F265" s="59">
        <f t="shared" si="10"/>
        <v>14.399999999999999</v>
      </c>
      <c r="G265" s="60">
        <f t="shared" si="11"/>
        <v>52.084800000000001</v>
      </c>
      <c r="H265" s="63">
        <f t="shared" si="12"/>
        <v>520.84799999999996</v>
      </c>
    </row>
    <row r="266" spans="1:8" s="62" customFormat="1">
      <c r="A266" s="56" t="str">
        <f>IF((LEN('Copy paste to Here'!G270))&gt;5,((CONCATENATE('Copy paste to Here'!G270," &amp; ",'Copy paste to Here'!D270,"  &amp;  ",'Copy paste to Here'!E270))),"Empty Cell")</f>
        <v xml:space="preserve">Teak wood double flared solid plug &amp; Gauge: 22mm  &amp;  </v>
      </c>
      <c r="B266" s="57" t="str">
        <f>'Copy paste to Here'!C270</f>
        <v>PWT</v>
      </c>
      <c r="C266" s="57" t="s">
        <v>1125</v>
      </c>
      <c r="D266" s="58">
        <f>Invoice!B270</f>
        <v>4</v>
      </c>
      <c r="E266" s="59">
        <f>'Shipping Invoice'!J270*$N$1</f>
        <v>1.74</v>
      </c>
      <c r="F266" s="59">
        <f t="shared" si="10"/>
        <v>6.96</v>
      </c>
      <c r="G266" s="60">
        <f t="shared" si="11"/>
        <v>62.9358</v>
      </c>
      <c r="H266" s="63">
        <f t="shared" si="12"/>
        <v>251.7432</v>
      </c>
    </row>
    <row r="267" spans="1:8" s="62" customFormat="1" ht="24">
      <c r="A267" s="56" t="str">
        <f>IF((LEN('Copy paste to Here'!G271))&gt;5,((CONCATENATE('Copy paste to Here'!G271," &amp; ",'Copy paste to Here'!D271,"  &amp;  ",'Copy paste to Here'!E271))),"Empty Cell")</f>
        <v xml:space="preserve">Teak wood solid plug with double rubber O-rings &amp; Gauge: 2mm  &amp;  </v>
      </c>
      <c r="B267" s="57" t="str">
        <f>'Copy paste to Here'!C271</f>
        <v>PWTR</v>
      </c>
      <c r="C267" s="57" t="s">
        <v>1126</v>
      </c>
      <c r="D267" s="58">
        <f>Invoice!B271</f>
        <v>8</v>
      </c>
      <c r="E267" s="59">
        <f>'Shipping Invoice'!J271*$N$1</f>
        <v>0.67</v>
      </c>
      <c r="F267" s="59">
        <f t="shared" si="10"/>
        <v>5.36</v>
      </c>
      <c r="G267" s="60">
        <f t="shared" si="11"/>
        <v>24.233900000000002</v>
      </c>
      <c r="H267" s="63">
        <f t="shared" si="12"/>
        <v>193.87120000000002</v>
      </c>
    </row>
    <row r="268" spans="1:8" s="62" customFormat="1" ht="24">
      <c r="A268" s="56" t="str">
        <f>IF((LEN('Copy paste to Here'!G272))&gt;5,((CONCATENATE('Copy paste to Here'!G272," &amp; ",'Copy paste to Here'!D272,"  &amp;  ",'Copy paste to Here'!E272))),"Empty Cell")</f>
        <v xml:space="preserve">Teak wood solid plug with double rubber O-rings &amp; Gauge: 2.5mm  &amp;  </v>
      </c>
      <c r="B268" s="57" t="str">
        <f>'Copy paste to Here'!C272</f>
        <v>PWTR</v>
      </c>
      <c r="C268" s="57" t="s">
        <v>1127</v>
      </c>
      <c r="D268" s="58">
        <f>Invoice!B272</f>
        <v>8</v>
      </c>
      <c r="E268" s="59">
        <f>'Shipping Invoice'!J272*$N$1</f>
        <v>0.69</v>
      </c>
      <c r="F268" s="59">
        <f t="shared" si="10"/>
        <v>5.52</v>
      </c>
      <c r="G268" s="60">
        <f t="shared" si="11"/>
        <v>24.9573</v>
      </c>
      <c r="H268" s="63">
        <f t="shared" si="12"/>
        <v>199.6584</v>
      </c>
    </row>
    <row r="269" spans="1:8" s="62" customFormat="1" ht="24">
      <c r="A269" s="56" t="str">
        <f>IF((LEN('Copy paste to Here'!G273))&gt;5,((CONCATENATE('Copy paste to Here'!G273," &amp; ",'Copy paste to Here'!D273,"  &amp;  ",'Copy paste to Here'!E273))),"Empty Cell")</f>
        <v xml:space="preserve">Teak wood solid plug with double rubber O-rings &amp; Gauge: 12mm  &amp;  </v>
      </c>
      <c r="B269" s="57" t="str">
        <f>'Copy paste to Here'!C273</f>
        <v>PWTR</v>
      </c>
      <c r="C269" s="57" t="s">
        <v>1128</v>
      </c>
      <c r="D269" s="58">
        <f>Invoice!B273</f>
        <v>4</v>
      </c>
      <c r="E269" s="59">
        <f>'Shipping Invoice'!J273*$N$1</f>
        <v>1.07</v>
      </c>
      <c r="F269" s="59">
        <f t="shared" si="10"/>
        <v>4.28</v>
      </c>
      <c r="G269" s="60">
        <f t="shared" si="11"/>
        <v>38.701900000000002</v>
      </c>
      <c r="H269" s="63">
        <f t="shared" si="12"/>
        <v>154.80760000000001</v>
      </c>
    </row>
    <row r="270" spans="1:8" s="62" customFormat="1" ht="24">
      <c r="A270" s="56" t="str">
        <f>IF((LEN('Copy paste to Here'!G274))&gt;5,((CONCATENATE('Copy paste to Here'!G274," &amp; ",'Copy paste to Here'!D274,"  &amp;  ",'Copy paste to Here'!E274))),"Empty Cell")</f>
        <v xml:space="preserve">PVD plated 316L steel spring loaded Ball closure ring, 2g (6mm) with an 10mm ball &amp; Length: 14mm  &amp;  </v>
      </c>
      <c r="B270" s="57" t="str">
        <f>'Copy paste to Here'!C274</f>
        <v>SBCRT2</v>
      </c>
      <c r="C270" s="57" t="s">
        <v>855</v>
      </c>
      <c r="D270" s="58">
        <f>Invoice!B274</f>
        <v>10</v>
      </c>
      <c r="E270" s="59">
        <f>'Shipping Invoice'!J274*$N$1</f>
        <v>3.69</v>
      </c>
      <c r="F270" s="59">
        <f t="shared" si="10"/>
        <v>36.9</v>
      </c>
      <c r="G270" s="60">
        <f t="shared" si="11"/>
        <v>133.46729999999999</v>
      </c>
      <c r="H270" s="63">
        <f t="shared" si="12"/>
        <v>1334.673</v>
      </c>
    </row>
    <row r="271" spans="1:8" s="62" customFormat="1" ht="24">
      <c r="A271" s="56" t="str">
        <f>IF((LEN('Copy paste to Here'!G275))&gt;5,((CONCATENATE('Copy paste to Here'!G275," &amp; ",'Copy paste to Here'!D275,"  &amp;  ",'Copy paste to Here'!E275))),"Empty Cell")</f>
        <v xml:space="preserve">PVD plated 316L steel spring loaded Ball closure ring, 6g (4mm) with an 8mm ball &amp; Length: 14mm  &amp;  </v>
      </c>
      <c r="B271" s="57" t="str">
        <f>'Copy paste to Here'!C275</f>
        <v>SBCRT6</v>
      </c>
      <c r="C271" s="57" t="s">
        <v>857</v>
      </c>
      <c r="D271" s="58">
        <f>Invoice!B275</f>
        <v>12</v>
      </c>
      <c r="E271" s="59">
        <f>'Shipping Invoice'!J275*$N$1</f>
        <v>2.39</v>
      </c>
      <c r="F271" s="59">
        <f t="shared" si="10"/>
        <v>28.68</v>
      </c>
      <c r="G271" s="60">
        <f t="shared" si="11"/>
        <v>86.446300000000008</v>
      </c>
      <c r="H271" s="63">
        <f t="shared" si="12"/>
        <v>1037.3556000000001</v>
      </c>
    </row>
    <row r="272" spans="1:8" s="62" customFormat="1" ht="24">
      <c r="A272" s="56" t="str">
        <f>IF((LEN('Copy paste to Here'!G276))&gt;5,((CONCATENATE('Copy paste to Here'!G276," &amp; ",'Copy paste to Here'!D276,"  &amp;  ",'Copy paste to Here'!E276))),"Empty Cell")</f>
        <v>316L steel septum retainer in a simple inverted U shape with outward pointing ends &amp; Gauge: 3mm  &amp;  Length: 10mm</v>
      </c>
      <c r="B272" s="57" t="str">
        <f>'Copy paste to Here'!C276</f>
        <v>SEPB</v>
      </c>
      <c r="C272" s="57" t="s">
        <v>1129</v>
      </c>
      <c r="D272" s="58">
        <f>Invoice!B276</f>
        <v>20</v>
      </c>
      <c r="E272" s="59">
        <f>'Shipping Invoice'!J276*$N$1</f>
        <v>0.49</v>
      </c>
      <c r="F272" s="59">
        <f t="shared" si="10"/>
        <v>9.8000000000000007</v>
      </c>
      <c r="G272" s="60">
        <f t="shared" si="11"/>
        <v>17.723300000000002</v>
      </c>
      <c r="H272" s="63">
        <f t="shared" si="12"/>
        <v>354.46600000000001</v>
      </c>
    </row>
    <row r="273" spans="1:8" s="62" customFormat="1" ht="24">
      <c r="A273" s="56" t="str">
        <f>IF((LEN('Copy paste to Here'!G277))&gt;5,((CONCATENATE('Copy paste to Here'!G277," &amp; ",'Copy paste to Here'!D277,"  &amp;  ",'Copy paste to Here'!E277))),"Empty Cell")</f>
        <v>316L steel septum retainer in a simple inverted U shape with outward pointing ends &amp; Gauge: 3mm  &amp;  Length: 12mm</v>
      </c>
      <c r="B273" s="57" t="str">
        <f>'Copy paste to Here'!C277</f>
        <v>SEPB</v>
      </c>
      <c r="C273" s="57" t="s">
        <v>1129</v>
      </c>
      <c r="D273" s="58">
        <f>Invoice!B277</f>
        <v>20</v>
      </c>
      <c r="E273" s="59">
        <f>'Shipping Invoice'!J277*$N$1</f>
        <v>0.49</v>
      </c>
      <c r="F273" s="59">
        <f t="shared" si="10"/>
        <v>9.8000000000000007</v>
      </c>
      <c r="G273" s="60">
        <f t="shared" si="11"/>
        <v>17.723300000000002</v>
      </c>
      <c r="H273" s="63">
        <f t="shared" si="12"/>
        <v>354.46600000000001</v>
      </c>
    </row>
    <row r="274" spans="1:8" s="62" customFormat="1" ht="36">
      <c r="A274" s="56" t="str">
        <f>IF((LEN('Copy paste to Here'!G278))&gt;5,((CONCATENATE('Copy paste to Here'!G278," &amp; ",'Copy paste to Here'!D278,"  &amp;  ",'Copy paste to Here'!E278))),"Empty Cell")</f>
        <v>PVD plated 316L steel septum retainer in a simple inverted U shape &amp; Pincher Size: Thickness 1.2mm &amp; width 10mm  &amp;  Color: Black</v>
      </c>
      <c r="B274" s="57" t="str">
        <f>'Copy paste to Here'!C278</f>
        <v>SEPTA</v>
      </c>
      <c r="C274" s="57" t="s">
        <v>1130</v>
      </c>
      <c r="D274" s="58">
        <f>Invoice!B278</f>
        <v>10</v>
      </c>
      <c r="E274" s="59">
        <f>'Shipping Invoice'!J278*$N$1</f>
        <v>0.69</v>
      </c>
      <c r="F274" s="59">
        <f t="shared" si="10"/>
        <v>6.8999999999999995</v>
      </c>
      <c r="G274" s="60">
        <f t="shared" si="11"/>
        <v>24.9573</v>
      </c>
      <c r="H274" s="63">
        <f t="shared" si="12"/>
        <v>249.57300000000001</v>
      </c>
    </row>
    <row r="275" spans="1:8" s="62" customFormat="1" ht="36">
      <c r="A275" s="56" t="str">
        <f>IF((LEN('Copy paste to Here'!G279))&gt;5,((CONCATENATE('Copy paste to Here'!G279," &amp; ",'Copy paste to Here'!D279,"  &amp;  ",'Copy paste to Here'!E279))),"Empty Cell")</f>
        <v>Black PVD plated 316L steel septum retainer in a simple inverted U shape with outward pointing ends &amp; Gauge: 1.2mm  &amp;  Length: 8mm</v>
      </c>
      <c r="B275" s="57" t="str">
        <f>'Copy paste to Here'!C279</f>
        <v>SEPTB</v>
      </c>
      <c r="C275" s="57" t="s">
        <v>1131</v>
      </c>
      <c r="D275" s="58">
        <f>Invoice!B279</f>
        <v>5</v>
      </c>
      <c r="E275" s="59">
        <f>'Shipping Invoice'!J279*$N$1</f>
        <v>0.59</v>
      </c>
      <c r="F275" s="59">
        <f t="shared" ref="F275:F338" si="13">D275*E275</f>
        <v>2.9499999999999997</v>
      </c>
      <c r="G275" s="60">
        <f t="shared" ref="G275:G338" si="14">E275*$E$14</f>
        <v>21.340299999999999</v>
      </c>
      <c r="H275" s="63">
        <f t="shared" ref="H275:H338" si="15">D275*G275</f>
        <v>106.7015</v>
      </c>
    </row>
    <row r="276" spans="1:8" s="62" customFormat="1" ht="36">
      <c r="A276" s="56" t="str">
        <f>IF((LEN('Copy paste to Here'!G280))&gt;5,((CONCATENATE('Copy paste to Here'!G280," &amp; ",'Copy paste to Here'!D280,"  &amp;  ",'Copy paste to Here'!E280))),"Empty Cell")</f>
        <v>Black PVD plated 316L steel septum retainer in a simple inverted U shape with outward pointing ends &amp; Gauge: 1.6mm  &amp;  Length: 8mm</v>
      </c>
      <c r="B276" s="57" t="str">
        <f>'Copy paste to Here'!C280</f>
        <v>SEPTB</v>
      </c>
      <c r="C276" s="57" t="s">
        <v>1132</v>
      </c>
      <c r="D276" s="58">
        <f>Invoice!B280</f>
        <v>5</v>
      </c>
      <c r="E276" s="59">
        <f>'Shipping Invoice'!J280*$N$1</f>
        <v>0.59</v>
      </c>
      <c r="F276" s="59">
        <f t="shared" si="13"/>
        <v>2.9499999999999997</v>
      </c>
      <c r="G276" s="60">
        <f t="shared" si="14"/>
        <v>21.340299999999999</v>
      </c>
      <c r="H276" s="63">
        <f t="shared" si="15"/>
        <v>106.7015</v>
      </c>
    </row>
    <row r="277" spans="1:8" s="62" customFormat="1" ht="36">
      <c r="A277" s="56" t="str">
        <f>IF((LEN('Copy paste to Here'!G281))&gt;5,((CONCATENATE('Copy paste to Here'!G281," &amp; ",'Copy paste to Here'!D281,"  &amp;  ",'Copy paste to Here'!E281))),"Empty Cell")</f>
        <v>Black PVD plated 316L steel septum retainer in a simple inverted U shape with outward pointing ends &amp; Gauge: 3mm  &amp;  Length: 10mm</v>
      </c>
      <c r="B277" s="57" t="str">
        <f>'Copy paste to Here'!C281</f>
        <v>SEPTB</v>
      </c>
      <c r="C277" s="57" t="s">
        <v>1133</v>
      </c>
      <c r="D277" s="58">
        <f>Invoice!B281</f>
        <v>15</v>
      </c>
      <c r="E277" s="59">
        <f>'Shipping Invoice'!J281*$N$1</f>
        <v>0.74</v>
      </c>
      <c r="F277" s="59">
        <f t="shared" si="13"/>
        <v>11.1</v>
      </c>
      <c r="G277" s="60">
        <f t="shared" si="14"/>
        <v>26.765800000000002</v>
      </c>
      <c r="H277" s="63">
        <f t="shared" si="15"/>
        <v>401.48700000000002</v>
      </c>
    </row>
    <row r="278" spans="1:8" s="62" customFormat="1" ht="36">
      <c r="A278" s="56" t="str">
        <f>IF((LEN('Copy paste to Here'!G282))&gt;5,((CONCATENATE('Copy paste to Here'!G282," &amp; ",'Copy paste to Here'!D282,"  &amp;  ",'Copy paste to Here'!E282))),"Empty Cell")</f>
        <v>Black PVD plated 316L steel septum retainer in a simple inverted U shape with outward pointing ends &amp; Gauge: 3mm  &amp;  Length: 12mm</v>
      </c>
      <c r="B278" s="57" t="str">
        <f>'Copy paste to Here'!C282</f>
        <v>SEPTB</v>
      </c>
      <c r="C278" s="57" t="s">
        <v>1133</v>
      </c>
      <c r="D278" s="58">
        <f>Invoice!B282</f>
        <v>8</v>
      </c>
      <c r="E278" s="59">
        <f>'Shipping Invoice'!J282*$N$1</f>
        <v>0.74</v>
      </c>
      <c r="F278" s="59">
        <f t="shared" si="13"/>
        <v>5.92</v>
      </c>
      <c r="G278" s="60">
        <f t="shared" si="14"/>
        <v>26.765800000000002</v>
      </c>
      <c r="H278" s="63">
        <f t="shared" si="15"/>
        <v>214.12640000000002</v>
      </c>
    </row>
    <row r="279" spans="1:8" s="62" customFormat="1" ht="25.5">
      <c r="A279" s="56" t="str">
        <f>IF((LEN('Copy paste to Here'!G283))&gt;5,((CONCATENATE('Copy paste to Here'!G283," &amp; ",'Copy paste to Here'!D283,"  &amp;  ",'Copy paste to Here'!E283))),"Empty Cell")</f>
        <v>Anodized surgical steel septum retainer in mustache shape &amp; Gauge: 1.2mm  &amp;  Color: Black</v>
      </c>
      <c r="B279" s="57" t="str">
        <f>'Copy paste to Here'!C283</f>
        <v>SEPTM</v>
      </c>
      <c r="C279" s="57" t="s">
        <v>1134</v>
      </c>
      <c r="D279" s="58">
        <f>Invoice!B283</f>
        <v>15</v>
      </c>
      <c r="E279" s="59">
        <f>'Shipping Invoice'!J283*$N$1</f>
        <v>1.29</v>
      </c>
      <c r="F279" s="59">
        <f t="shared" si="13"/>
        <v>19.350000000000001</v>
      </c>
      <c r="G279" s="60">
        <f t="shared" si="14"/>
        <v>46.659300000000002</v>
      </c>
      <c r="H279" s="63">
        <f t="shared" si="15"/>
        <v>699.8895</v>
      </c>
    </row>
    <row r="280" spans="1:8" s="62" customFormat="1" ht="25.5">
      <c r="A280" s="56" t="str">
        <f>IF((LEN('Copy paste to Here'!G284))&gt;5,((CONCATENATE('Copy paste to Here'!G284," &amp; ",'Copy paste to Here'!D284,"  &amp;  ",'Copy paste to Here'!E284))),"Empty Cell")</f>
        <v>Anodized surgical steel septum retainer in mustache shape &amp; Gauge: 1.6mm  &amp;  Color: Black</v>
      </c>
      <c r="B280" s="57" t="str">
        <f>'Copy paste to Here'!C284</f>
        <v>SEPTM</v>
      </c>
      <c r="C280" s="57" t="s">
        <v>1135</v>
      </c>
      <c r="D280" s="58">
        <f>Invoice!B284</f>
        <v>15</v>
      </c>
      <c r="E280" s="59">
        <f>'Shipping Invoice'!J284*$N$1</f>
        <v>1.29</v>
      </c>
      <c r="F280" s="59">
        <f t="shared" si="13"/>
        <v>19.350000000000001</v>
      </c>
      <c r="G280" s="60">
        <f t="shared" si="14"/>
        <v>46.659300000000002</v>
      </c>
      <c r="H280" s="63">
        <f t="shared" si="15"/>
        <v>699.8895</v>
      </c>
    </row>
    <row r="281" spans="1:8" s="62" customFormat="1" ht="24">
      <c r="A281" s="56" t="str">
        <f>IF((LEN('Copy paste to Here'!G285))&gt;5,((CONCATENATE('Copy paste to Here'!G285," &amp; ",'Copy paste to Here'!D285,"  &amp;  ",'Copy paste to Here'!E285))),"Empty Cell")</f>
        <v xml:space="preserve">High polished internally threaded surgical steel double flare flesh tunnel &amp; Gauge: 3mm  &amp;  </v>
      </c>
      <c r="B281" s="57" t="str">
        <f>'Copy paste to Here'!C285</f>
        <v>SHP</v>
      </c>
      <c r="C281" s="57" t="s">
        <v>1136</v>
      </c>
      <c r="D281" s="58">
        <f>Invoice!B285</f>
        <v>8</v>
      </c>
      <c r="E281" s="59">
        <f>'Shipping Invoice'!J285*$N$1</f>
        <v>1.69</v>
      </c>
      <c r="F281" s="59">
        <f t="shared" si="13"/>
        <v>13.52</v>
      </c>
      <c r="G281" s="60">
        <f t="shared" si="14"/>
        <v>61.127299999999998</v>
      </c>
      <c r="H281" s="63">
        <f t="shared" si="15"/>
        <v>489.01839999999999</v>
      </c>
    </row>
    <row r="282" spans="1:8" s="62" customFormat="1" ht="24">
      <c r="A282" s="56" t="str">
        <f>IF((LEN('Copy paste to Here'!G286))&gt;5,((CONCATENATE('Copy paste to Here'!G286," &amp; ",'Copy paste to Here'!D286,"  &amp;  ",'Copy paste to Here'!E286))),"Empty Cell")</f>
        <v xml:space="preserve">High polished internally threaded surgical steel double flare flesh tunnel &amp; Gauge: 4mm  &amp;  </v>
      </c>
      <c r="B282" s="57" t="str">
        <f>'Copy paste to Here'!C286</f>
        <v>SHP</v>
      </c>
      <c r="C282" s="57" t="s">
        <v>1137</v>
      </c>
      <c r="D282" s="58">
        <f>Invoice!B286</f>
        <v>8</v>
      </c>
      <c r="E282" s="59">
        <f>'Shipping Invoice'!J286*$N$1</f>
        <v>1.79</v>
      </c>
      <c r="F282" s="59">
        <f t="shared" si="13"/>
        <v>14.32</v>
      </c>
      <c r="G282" s="60">
        <f t="shared" si="14"/>
        <v>64.74430000000001</v>
      </c>
      <c r="H282" s="63">
        <f t="shared" si="15"/>
        <v>517.95440000000008</v>
      </c>
    </row>
    <row r="283" spans="1:8" s="62" customFormat="1" ht="24">
      <c r="A283" s="56" t="str">
        <f>IF((LEN('Copy paste to Here'!G287))&gt;5,((CONCATENATE('Copy paste to Here'!G287," &amp; ",'Copy paste to Here'!D287,"  &amp;  ",'Copy paste to Here'!E287))),"Empty Cell")</f>
        <v xml:space="preserve">High polished internally threaded surgical steel double flare flesh tunnel &amp; Gauge: 5mm  &amp;  </v>
      </c>
      <c r="B283" s="57" t="str">
        <f>'Copy paste to Here'!C287</f>
        <v>SHP</v>
      </c>
      <c r="C283" s="57" t="s">
        <v>1138</v>
      </c>
      <c r="D283" s="58">
        <f>Invoice!B287</f>
        <v>8</v>
      </c>
      <c r="E283" s="59">
        <f>'Shipping Invoice'!J287*$N$1</f>
        <v>1.89</v>
      </c>
      <c r="F283" s="59">
        <f t="shared" si="13"/>
        <v>15.12</v>
      </c>
      <c r="G283" s="60">
        <f t="shared" si="14"/>
        <v>68.3613</v>
      </c>
      <c r="H283" s="63">
        <f t="shared" si="15"/>
        <v>546.8904</v>
      </c>
    </row>
    <row r="284" spans="1:8" s="62" customFormat="1" ht="24">
      <c r="A284" s="56" t="str">
        <f>IF((LEN('Copy paste to Here'!G288))&gt;5,((CONCATENATE('Copy paste to Here'!G288," &amp; ",'Copy paste to Here'!D288,"  &amp;  ",'Copy paste to Here'!E288))),"Empty Cell")</f>
        <v xml:space="preserve">High polished internally threaded surgical steel double flare flesh tunnel &amp; Gauge: 8mm  &amp;  </v>
      </c>
      <c r="B284" s="57" t="str">
        <f>'Copy paste to Here'!C288</f>
        <v>SHP</v>
      </c>
      <c r="C284" s="57" t="s">
        <v>1139</v>
      </c>
      <c r="D284" s="58">
        <f>Invoice!B288</f>
        <v>10</v>
      </c>
      <c r="E284" s="59">
        <f>'Shipping Invoice'!J288*$N$1</f>
        <v>2.09</v>
      </c>
      <c r="F284" s="59">
        <f t="shared" si="13"/>
        <v>20.9</v>
      </c>
      <c r="G284" s="60">
        <f t="shared" si="14"/>
        <v>75.595299999999995</v>
      </c>
      <c r="H284" s="63">
        <f t="shared" si="15"/>
        <v>755.95299999999997</v>
      </c>
    </row>
    <row r="285" spans="1:8" s="62" customFormat="1" ht="24">
      <c r="A285" s="56" t="str">
        <f>IF((LEN('Copy paste to Here'!G289))&gt;5,((CONCATENATE('Copy paste to Here'!G289," &amp; ",'Copy paste to Here'!D289,"  &amp;  ",'Copy paste to Here'!E289))),"Empty Cell")</f>
        <v xml:space="preserve">High polished internally threaded surgical steel double flare flesh tunnel &amp; Gauge: 10mm  &amp;  </v>
      </c>
      <c r="B285" s="57" t="str">
        <f>'Copy paste to Here'!C289</f>
        <v>SHP</v>
      </c>
      <c r="C285" s="57" t="s">
        <v>1140</v>
      </c>
      <c r="D285" s="58">
        <f>Invoice!B289</f>
        <v>10</v>
      </c>
      <c r="E285" s="59">
        <f>'Shipping Invoice'!J289*$N$1</f>
        <v>2.29</v>
      </c>
      <c r="F285" s="59">
        <f t="shared" si="13"/>
        <v>22.9</v>
      </c>
      <c r="G285" s="60">
        <f t="shared" si="14"/>
        <v>82.829300000000003</v>
      </c>
      <c r="H285" s="63">
        <f t="shared" si="15"/>
        <v>828.29300000000001</v>
      </c>
    </row>
    <row r="286" spans="1:8" s="62" customFormat="1" ht="24">
      <c r="A286" s="56" t="str">
        <f>IF((LEN('Copy paste to Here'!G290))&gt;5,((CONCATENATE('Copy paste to Here'!G290," &amp; ",'Copy paste to Here'!D290,"  &amp;  ",'Copy paste to Here'!E290))),"Empty Cell")</f>
        <v xml:space="preserve">High polished internally threaded surgical steel double flare flesh tunnel &amp; Gauge: 12mm  &amp;  </v>
      </c>
      <c r="B286" s="57" t="str">
        <f>'Copy paste to Here'!C290</f>
        <v>SHP</v>
      </c>
      <c r="C286" s="57" t="s">
        <v>1141</v>
      </c>
      <c r="D286" s="58">
        <f>Invoice!B290</f>
        <v>8</v>
      </c>
      <c r="E286" s="59">
        <f>'Shipping Invoice'!J290*$N$1</f>
        <v>2.4900000000000002</v>
      </c>
      <c r="F286" s="59">
        <f t="shared" si="13"/>
        <v>19.920000000000002</v>
      </c>
      <c r="G286" s="60">
        <f t="shared" si="14"/>
        <v>90.063300000000012</v>
      </c>
      <c r="H286" s="63">
        <f t="shared" si="15"/>
        <v>720.5064000000001</v>
      </c>
    </row>
    <row r="287" spans="1:8" s="62" customFormat="1" ht="24">
      <c r="A287" s="56" t="str">
        <f>IF((LEN('Copy paste to Here'!G291))&gt;5,((CONCATENATE('Copy paste to Here'!G291," &amp; ",'Copy paste to Here'!D291,"  &amp;  ",'Copy paste to Here'!E291))),"Empty Cell")</f>
        <v xml:space="preserve">High polished internally threaded surgical steel double flare flesh tunnel &amp; Gauge: 14mm  &amp;  </v>
      </c>
      <c r="B287" s="57" t="str">
        <f>'Copy paste to Here'!C291</f>
        <v>SHP</v>
      </c>
      <c r="C287" s="57" t="s">
        <v>1142</v>
      </c>
      <c r="D287" s="58">
        <f>Invoice!B291</f>
        <v>8</v>
      </c>
      <c r="E287" s="59">
        <f>'Shipping Invoice'!J291*$N$1</f>
        <v>2.69</v>
      </c>
      <c r="F287" s="59">
        <f t="shared" si="13"/>
        <v>21.52</v>
      </c>
      <c r="G287" s="60">
        <f t="shared" si="14"/>
        <v>97.297300000000007</v>
      </c>
      <c r="H287" s="63">
        <f t="shared" si="15"/>
        <v>778.37840000000006</v>
      </c>
    </row>
    <row r="288" spans="1:8" s="62" customFormat="1" ht="24">
      <c r="A288" s="56" t="str">
        <f>IF((LEN('Copy paste to Here'!G292))&gt;5,((CONCATENATE('Copy paste to Here'!G292," &amp; ",'Copy paste to Here'!D292,"  &amp;  ",'Copy paste to Here'!E292))),"Empty Cell")</f>
        <v xml:space="preserve">High polished internally threaded surgical steel double flare flesh tunnel &amp; Gauge: 16mm  &amp;  </v>
      </c>
      <c r="B288" s="57" t="str">
        <f>'Copy paste to Here'!C292</f>
        <v>SHP</v>
      </c>
      <c r="C288" s="57" t="s">
        <v>1143</v>
      </c>
      <c r="D288" s="58">
        <f>Invoice!B292</f>
        <v>8</v>
      </c>
      <c r="E288" s="59">
        <f>'Shipping Invoice'!J292*$N$1</f>
        <v>2.99</v>
      </c>
      <c r="F288" s="59">
        <f t="shared" si="13"/>
        <v>23.92</v>
      </c>
      <c r="G288" s="60">
        <f t="shared" si="14"/>
        <v>108.14830000000001</v>
      </c>
      <c r="H288" s="63">
        <f t="shared" si="15"/>
        <v>865.18640000000005</v>
      </c>
    </row>
    <row r="289" spans="1:8" s="62" customFormat="1" ht="25.5">
      <c r="A289" s="56" t="str">
        <f>IF((LEN('Copy paste to Here'!G293))&gt;5,((CONCATENATE('Copy paste to Here'!G293," &amp; ",'Copy paste to Here'!D293,"  &amp;  ",'Copy paste to Here'!E293))),"Empty Cell")</f>
        <v xml:space="preserve">High polished internally threaded surgical steel double flare flesh tunnel &amp; Gauge: 18mm  &amp;  </v>
      </c>
      <c r="B289" s="57" t="str">
        <f>'Copy paste to Here'!C293</f>
        <v>SHP</v>
      </c>
      <c r="C289" s="57" t="s">
        <v>1144</v>
      </c>
      <c r="D289" s="58">
        <f>Invoice!B293</f>
        <v>10</v>
      </c>
      <c r="E289" s="59">
        <f>'Shipping Invoice'!J293*$N$1</f>
        <v>3.29</v>
      </c>
      <c r="F289" s="59">
        <f t="shared" si="13"/>
        <v>32.9</v>
      </c>
      <c r="G289" s="60">
        <f t="shared" si="14"/>
        <v>118.99930000000001</v>
      </c>
      <c r="H289" s="63">
        <f t="shared" si="15"/>
        <v>1189.9929999999999</v>
      </c>
    </row>
    <row r="290" spans="1:8" s="62" customFormat="1" ht="25.5">
      <c r="A290" s="56" t="str">
        <f>IF((LEN('Copy paste to Here'!G294))&gt;5,((CONCATENATE('Copy paste to Here'!G294," &amp; ",'Copy paste to Here'!D294,"  &amp;  ",'Copy paste to Here'!E294))),"Empty Cell")</f>
        <v xml:space="preserve">High polished internally threaded surgical steel double flare flesh tunnel &amp; Gauge: 20mm  &amp;  </v>
      </c>
      <c r="B290" s="57" t="str">
        <f>'Copy paste to Here'!C294</f>
        <v>SHP</v>
      </c>
      <c r="C290" s="57" t="s">
        <v>1145</v>
      </c>
      <c r="D290" s="58">
        <f>Invoice!B294</f>
        <v>10</v>
      </c>
      <c r="E290" s="59">
        <f>'Shipping Invoice'!J294*$N$1</f>
        <v>3.89</v>
      </c>
      <c r="F290" s="59">
        <f t="shared" si="13"/>
        <v>38.9</v>
      </c>
      <c r="G290" s="60">
        <f t="shared" si="14"/>
        <v>140.7013</v>
      </c>
      <c r="H290" s="63">
        <f t="shared" si="15"/>
        <v>1407.0129999999999</v>
      </c>
    </row>
    <row r="291" spans="1:8" s="62" customFormat="1" ht="24">
      <c r="A291" s="56" t="str">
        <f>IF((LEN('Copy paste to Here'!G295))&gt;5,((CONCATENATE('Copy paste to Here'!G295," &amp; ",'Copy paste to Here'!D295,"  &amp;  ",'Copy paste to Here'!E295))),"Empty Cell")</f>
        <v>Silicone Ultra Thin double flared flesh tunnel &amp; Gauge: 6mm  &amp;  Color: Blue</v>
      </c>
      <c r="B291" s="57" t="str">
        <f>'Copy paste to Here'!C295</f>
        <v>SIUT</v>
      </c>
      <c r="C291" s="57" t="s">
        <v>1146</v>
      </c>
      <c r="D291" s="58">
        <f>Invoice!B295</f>
        <v>8</v>
      </c>
      <c r="E291" s="59">
        <f>'Shipping Invoice'!J295*$N$1</f>
        <v>0.46</v>
      </c>
      <c r="F291" s="59">
        <f t="shared" si="13"/>
        <v>3.68</v>
      </c>
      <c r="G291" s="60">
        <f t="shared" si="14"/>
        <v>16.638200000000001</v>
      </c>
      <c r="H291" s="63">
        <f t="shared" si="15"/>
        <v>133.10560000000001</v>
      </c>
    </row>
    <row r="292" spans="1:8" s="62" customFormat="1" ht="24">
      <c r="A292" s="56" t="str">
        <f>IF((LEN('Copy paste to Here'!G296))&gt;5,((CONCATENATE('Copy paste to Here'!G296," &amp; ",'Copy paste to Here'!D296,"  &amp;  ",'Copy paste to Here'!E296))),"Empty Cell")</f>
        <v>Silicone Ultra Thin double flared flesh tunnel &amp; Gauge: 8mm  &amp;  Color: Blue</v>
      </c>
      <c r="B292" s="57" t="str">
        <f>'Copy paste to Here'!C296</f>
        <v>SIUT</v>
      </c>
      <c r="C292" s="57" t="s">
        <v>1147</v>
      </c>
      <c r="D292" s="58">
        <f>Invoice!B296</f>
        <v>8</v>
      </c>
      <c r="E292" s="59">
        <f>'Shipping Invoice'!J296*$N$1</f>
        <v>0.48</v>
      </c>
      <c r="F292" s="59">
        <f t="shared" si="13"/>
        <v>3.84</v>
      </c>
      <c r="G292" s="60">
        <f t="shared" si="14"/>
        <v>17.361599999999999</v>
      </c>
      <c r="H292" s="63">
        <f t="shared" si="15"/>
        <v>138.89279999999999</v>
      </c>
    </row>
    <row r="293" spans="1:8" s="62" customFormat="1" ht="24">
      <c r="A293" s="56" t="str">
        <f>IF((LEN('Copy paste to Here'!G297))&gt;5,((CONCATENATE('Copy paste to Here'!G297," &amp; ",'Copy paste to Here'!D297,"  &amp;  ",'Copy paste to Here'!E297))),"Empty Cell")</f>
        <v>Silicone Ultra Thin double flared flesh tunnel &amp; Gauge: 10mm  &amp;  Color: Blue</v>
      </c>
      <c r="B293" s="57" t="str">
        <f>'Copy paste to Here'!C297</f>
        <v>SIUT</v>
      </c>
      <c r="C293" s="57" t="s">
        <v>1148</v>
      </c>
      <c r="D293" s="58">
        <f>Invoice!B297</f>
        <v>8</v>
      </c>
      <c r="E293" s="59">
        <f>'Shipping Invoice'!J297*$N$1</f>
        <v>0.52</v>
      </c>
      <c r="F293" s="59">
        <f t="shared" si="13"/>
        <v>4.16</v>
      </c>
      <c r="G293" s="60">
        <f t="shared" si="14"/>
        <v>18.808400000000002</v>
      </c>
      <c r="H293" s="63">
        <f t="shared" si="15"/>
        <v>150.46720000000002</v>
      </c>
    </row>
    <row r="294" spans="1:8" s="62" customFormat="1" ht="24">
      <c r="A294" s="56" t="str">
        <f>IF((LEN('Copy paste to Here'!G298))&gt;5,((CONCATENATE('Copy paste to Here'!G298," &amp; ",'Copy paste to Here'!D298,"  &amp;  ",'Copy paste to Here'!E298))),"Empty Cell")</f>
        <v>Silicone Ultra Thin double flared flesh tunnel &amp; Gauge: 10mm  &amp;  Color: Purple</v>
      </c>
      <c r="B294" s="57" t="str">
        <f>'Copy paste to Here'!C298</f>
        <v>SIUT</v>
      </c>
      <c r="C294" s="57" t="s">
        <v>1148</v>
      </c>
      <c r="D294" s="58">
        <f>Invoice!B298</f>
        <v>14</v>
      </c>
      <c r="E294" s="59">
        <f>'Shipping Invoice'!J298*$N$1</f>
        <v>0.52</v>
      </c>
      <c r="F294" s="59">
        <f t="shared" si="13"/>
        <v>7.28</v>
      </c>
      <c r="G294" s="60">
        <f t="shared" si="14"/>
        <v>18.808400000000002</v>
      </c>
      <c r="H294" s="63">
        <f t="shared" si="15"/>
        <v>263.31760000000003</v>
      </c>
    </row>
    <row r="295" spans="1:8" s="62" customFormat="1" ht="24">
      <c r="A295" s="56" t="str">
        <f>IF((LEN('Copy paste to Here'!G299))&gt;5,((CONCATENATE('Copy paste to Here'!G299," &amp; ",'Copy paste to Here'!D299,"  &amp;  ",'Copy paste to Here'!E299))),"Empty Cell")</f>
        <v>Silicone Ultra Thin double flared flesh tunnel &amp; Gauge: 10mm  &amp;  Color: Skin Tone</v>
      </c>
      <c r="B295" s="57" t="str">
        <f>'Copy paste to Here'!C299</f>
        <v>SIUT</v>
      </c>
      <c r="C295" s="57" t="s">
        <v>1148</v>
      </c>
      <c r="D295" s="58">
        <f>Invoice!B299</f>
        <v>14</v>
      </c>
      <c r="E295" s="59">
        <f>'Shipping Invoice'!J299*$N$1</f>
        <v>0.52</v>
      </c>
      <c r="F295" s="59">
        <f t="shared" si="13"/>
        <v>7.28</v>
      </c>
      <c r="G295" s="60">
        <f t="shared" si="14"/>
        <v>18.808400000000002</v>
      </c>
      <c r="H295" s="63">
        <f t="shared" si="15"/>
        <v>263.31760000000003</v>
      </c>
    </row>
    <row r="296" spans="1:8" s="62" customFormat="1" ht="24">
      <c r="A296" s="56" t="str">
        <f>IF((LEN('Copy paste to Here'!G300))&gt;5,((CONCATENATE('Copy paste to Here'!G300," &amp; ",'Copy paste to Here'!D300,"  &amp;  ",'Copy paste to Here'!E300))),"Empty Cell")</f>
        <v>Silicone Ultra Thin double flared flesh tunnel &amp; Gauge: 12mm  &amp;  Color: Blue</v>
      </c>
      <c r="B296" s="57" t="str">
        <f>'Copy paste to Here'!C300</f>
        <v>SIUT</v>
      </c>
      <c r="C296" s="57" t="s">
        <v>1149</v>
      </c>
      <c r="D296" s="58">
        <f>Invoice!B300</f>
        <v>8</v>
      </c>
      <c r="E296" s="59">
        <f>'Shipping Invoice'!J300*$N$1</f>
        <v>0.56000000000000005</v>
      </c>
      <c r="F296" s="59">
        <f t="shared" si="13"/>
        <v>4.4800000000000004</v>
      </c>
      <c r="G296" s="60">
        <f t="shared" si="14"/>
        <v>20.255200000000002</v>
      </c>
      <c r="H296" s="63">
        <f t="shared" si="15"/>
        <v>162.04160000000002</v>
      </c>
    </row>
    <row r="297" spans="1:8" s="62" customFormat="1" ht="24">
      <c r="A297" s="56" t="str">
        <f>IF((LEN('Copy paste to Here'!G301))&gt;5,((CONCATENATE('Copy paste to Here'!G301," &amp; ",'Copy paste to Here'!D301,"  &amp;  ",'Copy paste to Here'!E301))),"Empty Cell")</f>
        <v>Silicone Ultra Thin double flared flesh tunnel &amp; Gauge: 14mm  &amp;  Color: Blue</v>
      </c>
      <c r="B297" s="57" t="str">
        <f>'Copy paste to Here'!C301</f>
        <v>SIUT</v>
      </c>
      <c r="C297" s="57" t="s">
        <v>1150</v>
      </c>
      <c r="D297" s="58">
        <f>Invoice!B301</f>
        <v>8</v>
      </c>
      <c r="E297" s="59">
        <f>'Shipping Invoice'!J301*$N$1</f>
        <v>0.62</v>
      </c>
      <c r="F297" s="59">
        <f t="shared" si="13"/>
        <v>4.96</v>
      </c>
      <c r="G297" s="60">
        <f t="shared" si="14"/>
        <v>22.4254</v>
      </c>
      <c r="H297" s="63">
        <f t="shared" si="15"/>
        <v>179.4032</v>
      </c>
    </row>
    <row r="298" spans="1:8" s="62" customFormat="1" ht="24">
      <c r="A298" s="56" t="str">
        <f>IF((LEN('Copy paste to Here'!G302))&gt;5,((CONCATENATE('Copy paste to Here'!G302," &amp; ",'Copy paste to Here'!D302,"  &amp;  ",'Copy paste to Here'!E302))),"Empty Cell")</f>
        <v>Silicone Ultra Thin double flared flesh tunnel &amp; Gauge: 16mm  &amp;  Color: Blue</v>
      </c>
      <c r="B298" s="57" t="str">
        <f>'Copy paste to Here'!C302</f>
        <v>SIUT</v>
      </c>
      <c r="C298" s="57" t="s">
        <v>1151</v>
      </c>
      <c r="D298" s="58">
        <f>Invoice!B302</f>
        <v>8</v>
      </c>
      <c r="E298" s="59">
        <f>'Shipping Invoice'!J302*$N$1</f>
        <v>0.66</v>
      </c>
      <c r="F298" s="59">
        <f t="shared" si="13"/>
        <v>5.28</v>
      </c>
      <c r="G298" s="60">
        <f t="shared" si="14"/>
        <v>23.872200000000003</v>
      </c>
      <c r="H298" s="63">
        <f t="shared" si="15"/>
        <v>190.97760000000002</v>
      </c>
    </row>
    <row r="299" spans="1:8" s="62" customFormat="1" ht="25.5">
      <c r="A299" s="56" t="str">
        <f>IF((LEN('Copy paste to Here'!G303))&gt;5,((CONCATENATE('Copy paste to Here'!G303," &amp; ",'Copy paste to Here'!D303,"  &amp;  ",'Copy paste to Here'!E303))),"Empty Cell")</f>
        <v>Silicone Ultra Thin double flared flesh tunnel &amp; Gauge: 18mm  &amp;  Color: Black</v>
      </c>
      <c r="B299" s="57" t="str">
        <f>'Copy paste to Here'!C303</f>
        <v>SIUT</v>
      </c>
      <c r="C299" s="57" t="s">
        <v>1152</v>
      </c>
      <c r="D299" s="58">
        <f>Invoice!B303</f>
        <v>40</v>
      </c>
      <c r="E299" s="59">
        <f>'Shipping Invoice'!J303*$N$1</f>
        <v>0.69</v>
      </c>
      <c r="F299" s="59">
        <f t="shared" si="13"/>
        <v>27.599999999999998</v>
      </c>
      <c r="G299" s="60">
        <f t="shared" si="14"/>
        <v>24.9573</v>
      </c>
      <c r="H299" s="63">
        <f t="shared" si="15"/>
        <v>998.29200000000003</v>
      </c>
    </row>
    <row r="300" spans="1:8" s="62" customFormat="1" ht="25.5">
      <c r="A300" s="56" t="str">
        <f>IF((LEN('Copy paste to Here'!G304))&gt;5,((CONCATENATE('Copy paste to Here'!G304," &amp; ",'Copy paste to Here'!D304,"  &amp;  ",'Copy paste to Here'!E304))),"Empty Cell")</f>
        <v>Silicone Ultra Thin double flared flesh tunnel &amp; Gauge: 18mm  &amp;  Color: Blue</v>
      </c>
      <c r="B300" s="57" t="str">
        <f>'Copy paste to Here'!C304</f>
        <v>SIUT</v>
      </c>
      <c r="C300" s="57" t="s">
        <v>1152</v>
      </c>
      <c r="D300" s="58">
        <f>Invoice!B304</f>
        <v>10</v>
      </c>
      <c r="E300" s="59">
        <f>'Shipping Invoice'!J304*$N$1</f>
        <v>0.69</v>
      </c>
      <c r="F300" s="59">
        <f t="shared" si="13"/>
        <v>6.8999999999999995</v>
      </c>
      <c r="G300" s="60">
        <f t="shared" si="14"/>
        <v>24.9573</v>
      </c>
      <c r="H300" s="63">
        <f t="shared" si="15"/>
        <v>249.57300000000001</v>
      </c>
    </row>
    <row r="301" spans="1:8" s="62" customFormat="1" ht="24">
      <c r="A301" s="56" t="str">
        <f>IF((LEN('Copy paste to Here'!G305))&gt;5,((CONCATENATE('Copy paste to Here'!G305," &amp; ",'Copy paste to Here'!D305,"  &amp;  ",'Copy paste to Here'!E305))),"Empty Cell")</f>
        <v>Silicone Ultra Thin double flared flesh tunnel &amp; Gauge: 19mm  &amp;  Color: Black</v>
      </c>
      <c r="B301" s="57" t="str">
        <f>'Copy paste to Here'!C305</f>
        <v>SIUT</v>
      </c>
      <c r="C301" s="57" t="s">
        <v>1153</v>
      </c>
      <c r="D301" s="58">
        <f>Invoice!B305</f>
        <v>30</v>
      </c>
      <c r="E301" s="59">
        <f>'Shipping Invoice'!J305*$N$1</f>
        <v>0.7</v>
      </c>
      <c r="F301" s="59">
        <f t="shared" si="13"/>
        <v>21</v>
      </c>
      <c r="G301" s="60">
        <f t="shared" si="14"/>
        <v>25.318999999999999</v>
      </c>
      <c r="H301" s="63">
        <f t="shared" si="15"/>
        <v>759.56999999999994</v>
      </c>
    </row>
    <row r="302" spans="1:8" s="62" customFormat="1" ht="25.5">
      <c r="A302" s="56" t="str">
        <f>IF((LEN('Copy paste to Here'!G306))&gt;5,((CONCATENATE('Copy paste to Here'!G306," &amp; ",'Copy paste to Here'!D306,"  &amp;  ",'Copy paste to Here'!E306))),"Empty Cell")</f>
        <v>Silicone Ultra Thin double flared flesh tunnel &amp; Gauge: 20mm  &amp;  Color: Black</v>
      </c>
      <c r="B302" s="57" t="str">
        <f>'Copy paste to Here'!C306</f>
        <v>SIUT</v>
      </c>
      <c r="C302" s="57" t="s">
        <v>1154</v>
      </c>
      <c r="D302" s="58">
        <f>Invoice!B306</f>
        <v>20</v>
      </c>
      <c r="E302" s="59">
        <f>'Shipping Invoice'!J306*$N$1</f>
        <v>0.72</v>
      </c>
      <c r="F302" s="59">
        <f t="shared" si="13"/>
        <v>14.399999999999999</v>
      </c>
      <c r="G302" s="60">
        <f t="shared" si="14"/>
        <v>26.042400000000001</v>
      </c>
      <c r="H302" s="63">
        <f t="shared" si="15"/>
        <v>520.84799999999996</v>
      </c>
    </row>
    <row r="303" spans="1:8" s="62" customFormat="1" ht="24">
      <c r="A303" s="56" t="str">
        <f>IF((LEN('Copy paste to Here'!G307))&gt;5,((CONCATENATE('Copy paste to Here'!G307," &amp; ",'Copy paste to Here'!D307,"  &amp;  ",'Copy paste to Here'!E307))),"Empty Cell")</f>
        <v>Silicone Ultra Thin double flared flesh tunnel &amp; Gauge: 22mm  &amp;  Color: Blue</v>
      </c>
      <c r="B303" s="57" t="str">
        <f>'Copy paste to Here'!C307</f>
        <v>SIUT</v>
      </c>
      <c r="C303" s="57" t="s">
        <v>1155</v>
      </c>
      <c r="D303" s="58">
        <f>Invoice!B307</f>
        <v>8</v>
      </c>
      <c r="E303" s="59">
        <f>'Shipping Invoice'!J307*$N$1</f>
        <v>0.76</v>
      </c>
      <c r="F303" s="59">
        <f t="shared" si="13"/>
        <v>6.08</v>
      </c>
      <c r="G303" s="60">
        <f t="shared" si="14"/>
        <v>27.4892</v>
      </c>
      <c r="H303" s="63">
        <f t="shared" si="15"/>
        <v>219.9136</v>
      </c>
    </row>
    <row r="304" spans="1:8" s="62" customFormat="1" ht="24">
      <c r="A304" s="56" t="str">
        <f>IF((LEN('Copy paste to Here'!G308))&gt;5,((CONCATENATE('Copy paste to Here'!G308," &amp; ",'Copy paste to Here'!D308,"  &amp;  ",'Copy paste to Here'!E308))),"Empty Cell")</f>
        <v>Silicone Ultra Thin double flared flesh tunnel &amp; Gauge: 25mm  &amp;  Color: Blue</v>
      </c>
      <c r="B304" s="57" t="str">
        <f>'Copy paste to Here'!C308</f>
        <v>SIUT</v>
      </c>
      <c r="C304" s="57" t="s">
        <v>1156</v>
      </c>
      <c r="D304" s="58">
        <f>Invoice!B308</f>
        <v>8</v>
      </c>
      <c r="E304" s="59">
        <f>'Shipping Invoice'!J308*$N$1</f>
        <v>0.89</v>
      </c>
      <c r="F304" s="59">
        <f t="shared" si="13"/>
        <v>7.12</v>
      </c>
      <c r="G304" s="60">
        <f t="shared" si="14"/>
        <v>32.191300000000005</v>
      </c>
      <c r="H304" s="63">
        <f t="shared" si="15"/>
        <v>257.53040000000004</v>
      </c>
    </row>
    <row r="305" spans="1:8" s="62" customFormat="1">
      <c r="A305" s="56" t="str">
        <f>IF((LEN('Copy paste to Here'!G309))&gt;5,((CONCATENATE('Copy paste to Here'!G309," &amp; ",'Copy paste to Here'!D309,"  &amp;  ",'Copy paste to Here'!E309))),"Empty Cell")</f>
        <v xml:space="preserve">Square silicone double flared flesh tunnel &amp; Gauge: 6mm  &amp;  </v>
      </c>
      <c r="B305" s="57" t="str">
        <f>'Copy paste to Here'!C309</f>
        <v>SQSI</v>
      </c>
      <c r="C305" s="57" t="s">
        <v>1157</v>
      </c>
      <c r="D305" s="58">
        <f>Invoice!B309</f>
        <v>10</v>
      </c>
      <c r="E305" s="59">
        <f>'Shipping Invoice'!J309*$N$1</f>
        <v>0.55000000000000004</v>
      </c>
      <c r="F305" s="59">
        <f t="shared" si="13"/>
        <v>5.5</v>
      </c>
      <c r="G305" s="60">
        <f t="shared" si="14"/>
        <v>19.893500000000003</v>
      </c>
      <c r="H305" s="63">
        <f t="shared" si="15"/>
        <v>198.93500000000003</v>
      </c>
    </row>
    <row r="306" spans="1:8" s="62" customFormat="1">
      <c r="A306" s="56" t="str">
        <f>IF((LEN('Copy paste to Here'!G310))&gt;5,((CONCATENATE('Copy paste to Here'!G310," &amp; ",'Copy paste to Here'!D310,"  &amp;  ",'Copy paste to Here'!E310))),"Empty Cell")</f>
        <v xml:space="preserve">Square silicone double flared flesh tunnel &amp; Gauge: 8mm  &amp;  </v>
      </c>
      <c r="B306" s="57" t="str">
        <f>'Copy paste to Here'!C310</f>
        <v>SQSI</v>
      </c>
      <c r="C306" s="57" t="s">
        <v>1158</v>
      </c>
      <c r="D306" s="58">
        <f>Invoice!B310</f>
        <v>12</v>
      </c>
      <c r="E306" s="59">
        <f>'Shipping Invoice'!J310*$N$1</f>
        <v>0.55000000000000004</v>
      </c>
      <c r="F306" s="59">
        <f t="shared" si="13"/>
        <v>6.6000000000000005</v>
      </c>
      <c r="G306" s="60">
        <f t="shared" si="14"/>
        <v>19.893500000000003</v>
      </c>
      <c r="H306" s="63">
        <f t="shared" si="15"/>
        <v>238.72200000000004</v>
      </c>
    </row>
    <row r="307" spans="1:8" s="62" customFormat="1">
      <c r="A307" s="56" t="str">
        <f>IF((LEN('Copy paste to Here'!G311))&gt;5,((CONCATENATE('Copy paste to Here'!G311," &amp; ",'Copy paste to Here'!D311,"  &amp;  ",'Copy paste to Here'!E311))),"Empty Cell")</f>
        <v xml:space="preserve">Square silicone double flared flesh tunnel &amp; Gauge: 10mm  &amp;  </v>
      </c>
      <c r="B307" s="57" t="str">
        <f>'Copy paste to Here'!C311</f>
        <v>SQSI</v>
      </c>
      <c r="C307" s="57" t="s">
        <v>1159</v>
      </c>
      <c r="D307" s="58">
        <f>Invoice!B311</f>
        <v>20</v>
      </c>
      <c r="E307" s="59">
        <f>'Shipping Invoice'!J311*$N$1</f>
        <v>0.55000000000000004</v>
      </c>
      <c r="F307" s="59">
        <f t="shared" si="13"/>
        <v>11</v>
      </c>
      <c r="G307" s="60">
        <f t="shared" si="14"/>
        <v>19.893500000000003</v>
      </c>
      <c r="H307" s="63">
        <f t="shared" si="15"/>
        <v>397.87000000000006</v>
      </c>
    </row>
    <row r="308" spans="1:8" s="62" customFormat="1" ht="25.5">
      <c r="A308" s="56" t="str">
        <f>IF((LEN('Copy paste to Here'!G312))&gt;5,((CONCATENATE('Copy paste to Here'!G312," &amp; ",'Copy paste to Here'!D312,"  &amp;  ",'Copy paste to Here'!E312))),"Empty Cell")</f>
        <v>PVD plated internally threaded surgical steel double flare flesh tunnel &amp; Gauge: 18mm  &amp;  Color: Gold</v>
      </c>
      <c r="B308" s="57" t="str">
        <f>'Copy paste to Here'!C312</f>
        <v>STHP</v>
      </c>
      <c r="C308" s="57" t="s">
        <v>1160</v>
      </c>
      <c r="D308" s="58">
        <f>Invoice!B312</f>
        <v>8</v>
      </c>
      <c r="E308" s="59">
        <f>'Shipping Invoice'!J312*$N$1</f>
        <v>4.04</v>
      </c>
      <c r="F308" s="59">
        <f t="shared" si="13"/>
        <v>32.32</v>
      </c>
      <c r="G308" s="60">
        <f t="shared" si="14"/>
        <v>146.1268</v>
      </c>
      <c r="H308" s="63">
        <f t="shared" si="15"/>
        <v>1169.0144</v>
      </c>
    </row>
    <row r="309" spans="1:8" s="62" customFormat="1" ht="25.5">
      <c r="A309" s="56" t="str">
        <f>IF((LEN('Copy paste to Here'!G313))&gt;5,((CONCATENATE('Copy paste to Here'!G313," &amp; ",'Copy paste to Here'!D313,"  &amp;  ",'Copy paste to Here'!E313))),"Empty Cell")</f>
        <v>PVD plated internally threaded surgical steel double flare flesh tunnel &amp; Gauge: 20mm  &amp;  Color: Gold</v>
      </c>
      <c r="B309" s="57" t="str">
        <f>'Copy paste to Here'!C313</f>
        <v>STHP</v>
      </c>
      <c r="C309" s="57" t="s">
        <v>1161</v>
      </c>
      <c r="D309" s="58">
        <f>Invoice!B313</f>
        <v>8</v>
      </c>
      <c r="E309" s="59">
        <f>'Shipping Invoice'!J313*$N$1</f>
        <v>4.4400000000000004</v>
      </c>
      <c r="F309" s="59">
        <f t="shared" si="13"/>
        <v>35.520000000000003</v>
      </c>
      <c r="G309" s="60">
        <f t="shared" si="14"/>
        <v>160.59480000000002</v>
      </c>
      <c r="H309" s="63">
        <f t="shared" si="15"/>
        <v>1284.7584000000002</v>
      </c>
    </row>
    <row r="310" spans="1:8" s="62" customFormat="1" ht="24">
      <c r="A310" s="56" t="str">
        <f>IF((LEN('Copy paste to Here'!G314))&gt;5,((CONCATENATE('Copy paste to Here'!G314," &amp; ",'Copy paste to Here'!D314,"  &amp;  ",'Copy paste to Here'!E314))),"Empty Cell")</f>
        <v>Silicon Plug with star shaped cut out &amp; Gauge: 8mm  &amp;  Color: Black</v>
      </c>
      <c r="B310" s="57" t="str">
        <f>'Copy paste to Here'!C314</f>
        <v>STSI</v>
      </c>
      <c r="C310" s="57" t="s">
        <v>1162</v>
      </c>
      <c r="D310" s="58">
        <f>Invoice!B314</f>
        <v>10</v>
      </c>
      <c r="E310" s="59">
        <f>'Shipping Invoice'!J314*$N$1</f>
        <v>0.54</v>
      </c>
      <c r="F310" s="59">
        <f t="shared" si="13"/>
        <v>5.4</v>
      </c>
      <c r="G310" s="60">
        <f t="shared" si="14"/>
        <v>19.5318</v>
      </c>
      <c r="H310" s="63">
        <f t="shared" si="15"/>
        <v>195.31800000000001</v>
      </c>
    </row>
    <row r="311" spans="1:8" s="62" customFormat="1" ht="24">
      <c r="A311" s="56" t="str">
        <f>IF((LEN('Copy paste to Here'!G315))&gt;5,((CONCATENATE('Copy paste to Here'!G315," &amp; ",'Copy paste to Here'!D315,"  &amp;  ",'Copy paste to Here'!E315))),"Empty Cell")</f>
        <v>Silicon Plug with star shaped cut out &amp; Gauge: 10mm  &amp;  Color: Black</v>
      </c>
      <c r="B311" s="57" t="str">
        <f>'Copy paste to Here'!C315</f>
        <v>STSI</v>
      </c>
      <c r="C311" s="57" t="s">
        <v>1163</v>
      </c>
      <c r="D311" s="58">
        <f>Invoice!B315</f>
        <v>10</v>
      </c>
      <c r="E311" s="59">
        <f>'Shipping Invoice'!J315*$N$1</f>
        <v>0.59</v>
      </c>
      <c r="F311" s="59">
        <f t="shared" si="13"/>
        <v>5.8999999999999995</v>
      </c>
      <c r="G311" s="60">
        <f t="shared" si="14"/>
        <v>21.340299999999999</v>
      </c>
      <c r="H311" s="63">
        <f t="shared" si="15"/>
        <v>213.40299999999999</v>
      </c>
    </row>
    <row r="312" spans="1:8" s="62" customFormat="1" ht="24">
      <c r="A312" s="56" t="str">
        <f>IF((LEN('Copy paste to Here'!G316))&gt;5,((CONCATENATE('Copy paste to Here'!G316," &amp; ",'Copy paste to Here'!D316,"  &amp;  ",'Copy paste to Here'!E316))),"Empty Cell")</f>
        <v>Silicon Plug with star shaped cut out &amp; Gauge: 12mm  &amp;  Color: Black</v>
      </c>
      <c r="B312" s="57" t="str">
        <f>'Copy paste to Here'!C316</f>
        <v>STSI</v>
      </c>
      <c r="C312" s="57" t="s">
        <v>1164</v>
      </c>
      <c r="D312" s="58">
        <f>Invoice!B316</f>
        <v>10</v>
      </c>
      <c r="E312" s="59">
        <f>'Shipping Invoice'!J316*$N$1</f>
        <v>0.64</v>
      </c>
      <c r="F312" s="59">
        <f t="shared" si="13"/>
        <v>6.4</v>
      </c>
      <c r="G312" s="60">
        <f t="shared" si="14"/>
        <v>23.148800000000001</v>
      </c>
      <c r="H312" s="63">
        <f t="shared" si="15"/>
        <v>231.488</v>
      </c>
    </row>
    <row r="313" spans="1:8" s="62" customFormat="1" ht="24">
      <c r="A313" s="56" t="str">
        <f>IF((LEN('Copy paste to Here'!G317))&gt;5,((CONCATENATE('Copy paste to Here'!G317," &amp; ",'Copy paste to Here'!D317,"  &amp;  ",'Copy paste to Here'!E317))),"Empty Cell")</f>
        <v>Silicon Plug with star shaped cut out &amp; Gauge: 14mm  &amp;  Color: Black</v>
      </c>
      <c r="B313" s="57" t="str">
        <f>'Copy paste to Here'!C317</f>
        <v>STSI</v>
      </c>
      <c r="C313" s="57" t="s">
        <v>1165</v>
      </c>
      <c r="D313" s="58">
        <f>Invoice!B317</f>
        <v>10</v>
      </c>
      <c r="E313" s="59">
        <f>'Shipping Invoice'!J317*$N$1</f>
        <v>0.69</v>
      </c>
      <c r="F313" s="59">
        <f t="shared" si="13"/>
        <v>6.8999999999999995</v>
      </c>
      <c r="G313" s="60">
        <f t="shared" si="14"/>
        <v>24.9573</v>
      </c>
      <c r="H313" s="63">
        <f t="shared" si="15"/>
        <v>249.57300000000001</v>
      </c>
    </row>
    <row r="314" spans="1:8" s="62" customFormat="1" ht="24">
      <c r="A314" s="56" t="str">
        <f>IF((LEN('Copy paste to Here'!G318))&gt;5,((CONCATENATE('Copy paste to Here'!G318," &amp; ",'Copy paste to Here'!D318,"  &amp;  ",'Copy paste to Here'!E318))),"Empty Cell")</f>
        <v>Silicon Plug with star shaped cut out &amp; Gauge: 16mm  &amp;  Color: Black</v>
      </c>
      <c r="B314" s="57" t="str">
        <f>'Copy paste to Here'!C318</f>
        <v>STSI</v>
      </c>
      <c r="C314" s="57" t="s">
        <v>1166</v>
      </c>
      <c r="D314" s="58">
        <f>Invoice!B318</f>
        <v>10</v>
      </c>
      <c r="E314" s="59">
        <f>'Shipping Invoice'!J318*$N$1</f>
        <v>0.75</v>
      </c>
      <c r="F314" s="59">
        <f t="shared" si="13"/>
        <v>7.5</v>
      </c>
      <c r="G314" s="60">
        <f t="shared" si="14"/>
        <v>27.127500000000001</v>
      </c>
      <c r="H314" s="63">
        <f t="shared" si="15"/>
        <v>271.27500000000003</v>
      </c>
    </row>
    <row r="315" spans="1:8" s="62" customFormat="1" ht="25.5">
      <c r="A315" s="56" t="str">
        <f>IF((LEN('Copy paste to Here'!G319))&gt;5,((CONCATENATE('Copy paste to Here'!G319," &amp; ",'Copy paste to Here'!D319,"  &amp;  ",'Copy paste to Here'!E319))),"Empty Cell")</f>
        <v>Silicon Plug with star shaped cut out &amp; Gauge: 18mm  &amp;  Color: Black</v>
      </c>
      <c r="B315" s="57" t="str">
        <f>'Copy paste to Here'!C319</f>
        <v>STSI</v>
      </c>
      <c r="C315" s="57" t="s">
        <v>1167</v>
      </c>
      <c r="D315" s="58">
        <f>Invoice!B319</f>
        <v>6</v>
      </c>
      <c r="E315" s="59">
        <f>'Shipping Invoice'!J319*$N$1</f>
        <v>0.82</v>
      </c>
      <c r="F315" s="59">
        <f t="shared" si="13"/>
        <v>4.92</v>
      </c>
      <c r="G315" s="60">
        <f t="shared" si="14"/>
        <v>29.659399999999998</v>
      </c>
      <c r="H315" s="63">
        <f t="shared" si="15"/>
        <v>177.95639999999997</v>
      </c>
    </row>
    <row r="316" spans="1:8" s="62" customFormat="1" ht="25.5">
      <c r="A316" s="56" t="str">
        <f>IF((LEN('Copy paste to Here'!G320))&gt;5,((CONCATENATE('Copy paste to Here'!G320," &amp; ",'Copy paste to Here'!D320,"  &amp;  ",'Copy paste to Here'!E320))),"Empty Cell")</f>
        <v>Silicon Plug with star shaped cut out &amp; Gauge: 20mm  &amp;  Color: Black</v>
      </c>
      <c r="B316" s="57" t="str">
        <f>'Copy paste to Here'!C320</f>
        <v>STSI</v>
      </c>
      <c r="C316" s="57" t="s">
        <v>1168</v>
      </c>
      <c r="D316" s="58">
        <f>Invoice!B320</f>
        <v>4</v>
      </c>
      <c r="E316" s="59">
        <f>'Shipping Invoice'!J320*$N$1</f>
        <v>0.87</v>
      </c>
      <c r="F316" s="59">
        <f t="shared" si="13"/>
        <v>3.48</v>
      </c>
      <c r="G316" s="60">
        <f t="shared" si="14"/>
        <v>31.4679</v>
      </c>
      <c r="H316" s="63">
        <f t="shared" si="15"/>
        <v>125.8716</v>
      </c>
    </row>
    <row r="317" spans="1:8" s="62" customFormat="1" ht="25.5">
      <c r="A317" s="56" t="str">
        <f>IF((LEN('Copy paste to Here'!G321))&gt;5,((CONCATENATE('Copy paste to Here'!G321," &amp; ",'Copy paste to Here'!D321,"  &amp;  ",'Copy paste to Here'!E321))),"Empty Cell")</f>
        <v xml:space="preserve">Rose gold PVD plated surgical steel single flared flesh tunnel &amp; Gauge: 18mm  &amp;  </v>
      </c>
      <c r="B317" s="57" t="str">
        <f>'Copy paste to Here'!C321</f>
        <v>STTPG</v>
      </c>
      <c r="C317" s="57" t="s">
        <v>1169</v>
      </c>
      <c r="D317" s="58">
        <f>Invoice!B321</f>
        <v>10</v>
      </c>
      <c r="E317" s="59">
        <f>'Shipping Invoice'!J321*$N$1</f>
        <v>2.2400000000000002</v>
      </c>
      <c r="F317" s="59">
        <f t="shared" si="13"/>
        <v>22.400000000000002</v>
      </c>
      <c r="G317" s="60">
        <f t="shared" si="14"/>
        <v>81.020800000000008</v>
      </c>
      <c r="H317" s="63">
        <f t="shared" si="15"/>
        <v>810.20800000000008</v>
      </c>
    </row>
    <row r="318" spans="1:8" s="62" customFormat="1" ht="25.5">
      <c r="A318" s="56" t="str">
        <f>IF((LEN('Copy paste to Here'!G322))&gt;5,((CONCATENATE('Copy paste to Here'!G322," &amp; ",'Copy paste to Here'!D322,"  &amp;  ",'Copy paste to Here'!E322))),"Empty Cell")</f>
        <v xml:space="preserve">Rose gold PVD plated surgical steel single flared flesh tunnel &amp; Gauge: 20mm  &amp;  </v>
      </c>
      <c r="B318" s="57" t="str">
        <f>'Copy paste to Here'!C322</f>
        <v>STTPG</v>
      </c>
      <c r="C318" s="57" t="s">
        <v>1170</v>
      </c>
      <c r="D318" s="58">
        <f>Invoice!B322</f>
        <v>18</v>
      </c>
      <c r="E318" s="59">
        <f>'Shipping Invoice'!J322*$N$1</f>
        <v>2.46</v>
      </c>
      <c r="F318" s="59">
        <f t="shared" si="13"/>
        <v>44.28</v>
      </c>
      <c r="G318" s="60">
        <f t="shared" si="14"/>
        <v>88.978200000000001</v>
      </c>
      <c r="H318" s="63">
        <f t="shared" si="15"/>
        <v>1601.6076</v>
      </c>
    </row>
    <row r="319" spans="1:8" s="62" customFormat="1" ht="24">
      <c r="A319" s="56" t="str">
        <f>IF((LEN('Copy paste to Here'!G323))&gt;5,((CONCATENATE('Copy paste to Here'!G323," &amp; ",'Copy paste to Here'!D323,"  &amp;  ",'Copy paste to Here'!E323))),"Empty Cell")</f>
        <v xml:space="preserve">Synthetic Turquoise stone double-flare saddle plug, teardrop shape design &amp; Gauge: 6mm  &amp;  </v>
      </c>
      <c r="B319" s="57" t="str">
        <f>'Copy paste to Here'!C323</f>
        <v>TGSC</v>
      </c>
      <c r="C319" s="57" t="s">
        <v>1171</v>
      </c>
      <c r="D319" s="58">
        <f>Invoice!B323</f>
        <v>8</v>
      </c>
      <c r="E319" s="59">
        <f>'Shipping Invoice'!J323*$N$1</f>
        <v>0.89</v>
      </c>
      <c r="F319" s="59">
        <f t="shared" si="13"/>
        <v>7.12</v>
      </c>
      <c r="G319" s="60">
        <f t="shared" si="14"/>
        <v>32.191300000000005</v>
      </c>
      <c r="H319" s="63">
        <f t="shared" si="15"/>
        <v>257.53040000000004</v>
      </c>
    </row>
    <row r="320" spans="1:8" s="62" customFormat="1" ht="24">
      <c r="A320" s="56" t="str">
        <f>IF((LEN('Copy paste to Here'!G324))&gt;5,((CONCATENATE('Copy paste to Here'!G324," &amp; ",'Copy paste to Here'!D324,"  &amp;  ",'Copy paste to Here'!E324))),"Empty Cell")</f>
        <v xml:space="preserve">Synthetic Turquoise stone double-flare saddle plug, teardrop shape design &amp; Gauge: 8mm  &amp;  </v>
      </c>
      <c r="B320" s="57" t="str">
        <f>'Copy paste to Here'!C324</f>
        <v>TGSC</v>
      </c>
      <c r="C320" s="57" t="s">
        <v>1172</v>
      </c>
      <c r="D320" s="58">
        <f>Invoice!B324</f>
        <v>8</v>
      </c>
      <c r="E320" s="59">
        <f>'Shipping Invoice'!J324*$N$1</f>
        <v>0.99</v>
      </c>
      <c r="F320" s="59">
        <f t="shared" si="13"/>
        <v>7.92</v>
      </c>
      <c r="G320" s="60">
        <f t="shared" si="14"/>
        <v>35.808300000000003</v>
      </c>
      <c r="H320" s="63">
        <f t="shared" si="15"/>
        <v>286.46640000000002</v>
      </c>
    </row>
    <row r="321" spans="1:8" s="62" customFormat="1" ht="24">
      <c r="A321" s="56" t="str">
        <f>IF((LEN('Copy paste to Here'!G325))&gt;5,((CONCATENATE('Copy paste to Here'!G325," &amp; ",'Copy paste to Here'!D325,"  &amp;  ",'Copy paste to Here'!E325))),"Empty Cell")</f>
        <v xml:space="preserve">Synthetic Turquoise stone double-flare saddle plug, teardrop shape design &amp; Gauge: 10mm  &amp;  </v>
      </c>
      <c r="B321" s="57" t="str">
        <f>'Copy paste to Here'!C325</f>
        <v>TGSC</v>
      </c>
      <c r="C321" s="57" t="s">
        <v>1173</v>
      </c>
      <c r="D321" s="58">
        <f>Invoice!B325</f>
        <v>5</v>
      </c>
      <c r="E321" s="59">
        <f>'Shipping Invoice'!J325*$N$1</f>
        <v>1.39</v>
      </c>
      <c r="F321" s="59">
        <f t="shared" si="13"/>
        <v>6.9499999999999993</v>
      </c>
      <c r="G321" s="60">
        <f t="shared" si="14"/>
        <v>50.276299999999999</v>
      </c>
      <c r="H321" s="63">
        <f t="shared" si="15"/>
        <v>251.38149999999999</v>
      </c>
    </row>
    <row r="322" spans="1:8" s="62" customFormat="1" ht="24">
      <c r="A322" s="56" t="str">
        <f>IF((LEN('Copy paste to Here'!G326))&gt;5,((CONCATENATE('Copy paste to Here'!G326," &amp; ",'Copy paste to Here'!D326,"  &amp;  ",'Copy paste to Here'!E326))),"Empty Cell")</f>
        <v xml:space="preserve">Synthetic Turquoise stone double-flare saddle plug, teardrop shape design &amp; Gauge: 12mm  &amp;  </v>
      </c>
      <c r="B322" s="57" t="str">
        <f>'Copy paste to Here'!C326</f>
        <v>TGSC</v>
      </c>
      <c r="C322" s="57" t="s">
        <v>1174</v>
      </c>
      <c r="D322" s="58">
        <f>Invoice!B326</f>
        <v>8</v>
      </c>
      <c r="E322" s="59">
        <f>'Shipping Invoice'!J326*$N$1</f>
        <v>1.59</v>
      </c>
      <c r="F322" s="59">
        <f t="shared" si="13"/>
        <v>12.72</v>
      </c>
      <c r="G322" s="60">
        <f t="shared" si="14"/>
        <v>57.510300000000008</v>
      </c>
      <c r="H322" s="63">
        <f t="shared" si="15"/>
        <v>460.08240000000006</v>
      </c>
    </row>
    <row r="323" spans="1:8" s="62" customFormat="1" ht="25.5">
      <c r="A323" s="56" t="str">
        <f>IF((LEN('Copy paste to Here'!G327))&gt;5,((CONCATENATE('Copy paste to Here'!G327," &amp; ",'Copy paste to Here'!D327,"  &amp;  ",'Copy paste to Here'!E327))),"Empty Cell")</f>
        <v xml:space="preserve">Synthetic Turquoise stone double-flare saddle plug, teardrop shape design &amp; Gauge: 14mm  &amp;  </v>
      </c>
      <c r="B323" s="57" t="str">
        <f>'Copy paste to Here'!C327</f>
        <v>TGSC</v>
      </c>
      <c r="C323" s="57" t="s">
        <v>1175</v>
      </c>
      <c r="D323" s="58">
        <f>Invoice!B327</f>
        <v>8</v>
      </c>
      <c r="E323" s="59">
        <f>'Shipping Invoice'!J327*$N$1</f>
        <v>1.79</v>
      </c>
      <c r="F323" s="59">
        <f t="shared" si="13"/>
        <v>14.32</v>
      </c>
      <c r="G323" s="60">
        <f t="shared" si="14"/>
        <v>64.74430000000001</v>
      </c>
      <c r="H323" s="63">
        <f t="shared" si="15"/>
        <v>517.95440000000008</v>
      </c>
    </row>
    <row r="324" spans="1:8" s="62" customFormat="1" ht="24">
      <c r="A324" s="56" t="str">
        <f>IF((LEN('Copy paste to Here'!G328))&gt;5,((CONCATENATE('Copy paste to Here'!G328," &amp; ",'Copy paste to Here'!D328,"  &amp;  ",'Copy paste to Here'!E328))),"Empty Cell")</f>
        <v xml:space="preserve">Synthetic Turquoise stone double-flare saddle plug, teardrop shape design &amp; Gauge: 16mm  &amp;  </v>
      </c>
      <c r="B324" s="57" t="str">
        <f>'Copy paste to Here'!C328</f>
        <v>TGSC</v>
      </c>
      <c r="C324" s="57" t="s">
        <v>1176</v>
      </c>
      <c r="D324" s="58">
        <f>Invoice!B328</f>
        <v>8</v>
      </c>
      <c r="E324" s="59">
        <f>'Shipping Invoice'!J328*$N$1</f>
        <v>2.09</v>
      </c>
      <c r="F324" s="59">
        <f t="shared" si="13"/>
        <v>16.72</v>
      </c>
      <c r="G324" s="60">
        <f t="shared" si="14"/>
        <v>75.595299999999995</v>
      </c>
      <c r="H324" s="63">
        <f t="shared" si="15"/>
        <v>604.76239999999996</v>
      </c>
    </row>
    <row r="325" spans="1:8" s="62" customFormat="1" ht="24">
      <c r="A325" s="56" t="str">
        <f>IF((LEN('Copy paste to Here'!G329))&gt;5,((CONCATENATE('Copy paste to Here'!G329," &amp; ",'Copy paste to Here'!D329,"  &amp;  ",'Copy paste to Here'!E329))),"Empty Cell")</f>
        <v xml:space="preserve">Areng wood taper with a hand carved rose shaped top &amp; Gauge: 5mm  &amp;  </v>
      </c>
      <c r="B325" s="57" t="str">
        <f>'Copy paste to Here'!C329</f>
        <v>TPARFL</v>
      </c>
      <c r="C325" s="57" t="s">
        <v>1177</v>
      </c>
      <c r="D325" s="58">
        <f>Invoice!B329</f>
        <v>6</v>
      </c>
      <c r="E325" s="59">
        <f>'Shipping Invoice'!J329*$N$1</f>
        <v>1.79</v>
      </c>
      <c r="F325" s="59">
        <f t="shared" si="13"/>
        <v>10.74</v>
      </c>
      <c r="G325" s="60">
        <f t="shared" si="14"/>
        <v>64.74430000000001</v>
      </c>
      <c r="H325" s="63">
        <f t="shared" si="15"/>
        <v>388.46580000000006</v>
      </c>
    </row>
    <row r="326" spans="1:8" s="62" customFormat="1" ht="24">
      <c r="A326" s="56" t="str">
        <f>IF((LEN('Copy paste to Here'!G330))&gt;5,((CONCATENATE('Copy paste to Here'!G330," &amp; ",'Copy paste to Here'!D330,"  &amp;  ",'Copy paste to Here'!E330))),"Empty Cell")</f>
        <v xml:space="preserve">Titanium G23 ball closure ring, 10g (2.5mm) with a 6mm ball &amp; Length: 12mm  &amp;  </v>
      </c>
      <c r="B326" s="57" t="str">
        <f>'Copy paste to Here'!C330</f>
        <v>UBCR10</v>
      </c>
      <c r="C326" s="57" t="s">
        <v>887</v>
      </c>
      <c r="D326" s="58">
        <f>Invoice!B330</f>
        <v>10</v>
      </c>
      <c r="E326" s="59">
        <f>'Shipping Invoice'!J330*$N$1</f>
        <v>1.85</v>
      </c>
      <c r="F326" s="59">
        <f t="shared" si="13"/>
        <v>18.5</v>
      </c>
      <c r="G326" s="60">
        <f t="shared" si="14"/>
        <v>66.914500000000004</v>
      </c>
      <c r="H326" s="63">
        <f t="shared" si="15"/>
        <v>669.14499999999998</v>
      </c>
    </row>
    <row r="327" spans="1:8" s="62" customFormat="1" ht="24">
      <c r="A327" s="56" t="str">
        <f>IF((LEN('Copy paste to Here'!G331))&gt;5,((CONCATENATE('Copy paste to Here'!G331," &amp; ",'Copy paste to Here'!D331,"  &amp;  ",'Copy paste to Here'!E331))),"Empty Cell")</f>
        <v xml:space="preserve">Titanium G23 ball closure ring, 6g (4mm) with a 8mm ball &amp; Length: 14mm  &amp;  </v>
      </c>
      <c r="B327" s="57" t="str">
        <f>'Copy paste to Here'!C331</f>
        <v>UBCR6</v>
      </c>
      <c r="C327" s="57" t="s">
        <v>889</v>
      </c>
      <c r="D327" s="58">
        <f>Invoice!B331</f>
        <v>10</v>
      </c>
      <c r="E327" s="59">
        <f>'Shipping Invoice'!J331*$N$1</f>
        <v>4.45</v>
      </c>
      <c r="F327" s="59">
        <f t="shared" si="13"/>
        <v>44.5</v>
      </c>
      <c r="G327" s="60">
        <f t="shared" si="14"/>
        <v>160.95650000000001</v>
      </c>
      <c r="H327" s="63">
        <f t="shared" si="15"/>
        <v>1609.5650000000001</v>
      </c>
    </row>
    <row r="328" spans="1:8" s="62" customFormat="1" ht="24">
      <c r="A328" s="56" t="str">
        <f>IF((LEN('Copy paste to Here'!G332))&gt;5,((CONCATENATE('Copy paste to Here'!G332," &amp; ",'Copy paste to Here'!D332,"  &amp;  ",'Copy paste to Here'!E332))),"Empty Cell")</f>
        <v xml:space="preserve">Titanium G23 ball closure ring, 6g (4mm) with a 8mm ball &amp; Length: 16mm  &amp;  </v>
      </c>
      <c r="B328" s="57" t="str">
        <f>'Copy paste to Here'!C332</f>
        <v>UBCR6</v>
      </c>
      <c r="C328" s="57" t="s">
        <v>889</v>
      </c>
      <c r="D328" s="58">
        <f>Invoice!B332</f>
        <v>10</v>
      </c>
      <c r="E328" s="59">
        <f>'Shipping Invoice'!J332*$N$1</f>
        <v>4.45</v>
      </c>
      <c r="F328" s="59">
        <f t="shared" si="13"/>
        <v>44.5</v>
      </c>
      <c r="G328" s="60">
        <f t="shared" si="14"/>
        <v>160.95650000000001</v>
      </c>
      <c r="H328" s="63">
        <f t="shared" si="15"/>
        <v>1609.5650000000001</v>
      </c>
    </row>
    <row r="329" spans="1:8" s="62" customFormat="1" ht="24">
      <c r="A329" s="56" t="str">
        <f>IF((LEN('Copy paste to Here'!G333))&gt;5,((CONCATENATE('Copy paste to Here'!G333," &amp; ",'Copy paste to Here'!D333,"  &amp;  ",'Copy paste to Here'!E333))),"Empty Cell")</f>
        <v xml:space="preserve">Titanium G23 ball closure ring, 8g (3mm) with an 8mm ball &amp; Length: 14mm  &amp;  </v>
      </c>
      <c r="B329" s="57" t="str">
        <f>'Copy paste to Here'!C333</f>
        <v>UBCR8</v>
      </c>
      <c r="C329" s="57" t="s">
        <v>891</v>
      </c>
      <c r="D329" s="58">
        <f>Invoice!B333</f>
        <v>10</v>
      </c>
      <c r="E329" s="59">
        <f>'Shipping Invoice'!J333*$N$1</f>
        <v>2.95</v>
      </c>
      <c r="F329" s="59">
        <f t="shared" si="13"/>
        <v>29.5</v>
      </c>
      <c r="G329" s="60">
        <f t="shared" si="14"/>
        <v>106.70150000000001</v>
      </c>
      <c r="H329" s="63">
        <f t="shared" si="15"/>
        <v>1067.0150000000001</v>
      </c>
    </row>
    <row r="330" spans="1:8" s="62" customFormat="1" ht="24">
      <c r="A330" s="56" t="str">
        <f>IF((LEN('Copy paste to Here'!G334))&gt;5,((CONCATENATE('Copy paste to Here'!G334," &amp; ",'Copy paste to Here'!D334,"  &amp;  ",'Copy paste to Here'!E334))),"Empty Cell")</f>
        <v xml:space="preserve">Titanium G23 ball closure ring, 8g (3mm) with an 8mm ball &amp; Length: 16mm  &amp;  </v>
      </c>
      <c r="B330" s="57" t="str">
        <f>'Copy paste to Here'!C334</f>
        <v>UBCR8</v>
      </c>
      <c r="C330" s="57" t="s">
        <v>891</v>
      </c>
      <c r="D330" s="58">
        <f>Invoice!B334</f>
        <v>10</v>
      </c>
      <c r="E330" s="59">
        <f>'Shipping Invoice'!J334*$N$1</f>
        <v>2.95</v>
      </c>
      <c r="F330" s="59">
        <f t="shared" si="13"/>
        <v>29.5</v>
      </c>
      <c r="G330" s="60">
        <f t="shared" si="14"/>
        <v>106.70150000000001</v>
      </c>
      <c r="H330" s="63">
        <f t="shared" si="15"/>
        <v>1067.0150000000001</v>
      </c>
    </row>
    <row r="331" spans="1:8" s="62" customFormat="1" ht="24">
      <c r="A331" s="56" t="str">
        <f>IF((LEN('Copy paste to Here'!G335))&gt;5,((CONCATENATE('Copy paste to Here'!G335," &amp; ",'Copy paste to Here'!D335,"  &amp;  ",'Copy paste to Here'!E335))),"Empty Cell")</f>
        <v xml:space="preserve">High polished titanium G23 double flare flesh tunnel &amp; Gauge: 8mm  &amp;  </v>
      </c>
      <c r="B331" s="57" t="str">
        <f>'Copy paste to Here'!C335</f>
        <v>UDPG</v>
      </c>
      <c r="C331" s="57" t="s">
        <v>1178</v>
      </c>
      <c r="D331" s="58">
        <f>Invoice!B335</f>
        <v>14</v>
      </c>
      <c r="E331" s="59">
        <f>'Shipping Invoice'!J335*$N$1</f>
        <v>3.79</v>
      </c>
      <c r="F331" s="59">
        <f t="shared" si="13"/>
        <v>53.06</v>
      </c>
      <c r="G331" s="60">
        <f t="shared" si="14"/>
        <v>137.08430000000001</v>
      </c>
      <c r="H331" s="63">
        <f t="shared" si="15"/>
        <v>1919.1802000000002</v>
      </c>
    </row>
    <row r="332" spans="1:8" s="62" customFormat="1" ht="24">
      <c r="A332" s="56" t="str">
        <f>IF((LEN('Copy paste to Here'!G336))&gt;5,((CONCATENATE('Copy paste to Here'!G336," &amp; ",'Copy paste to Here'!D336,"  &amp;  ",'Copy paste to Here'!E336))),"Empty Cell")</f>
        <v xml:space="preserve">High polished titanium G23 double flare flesh tunnel &amp; Gauge: 10mm  &amp;  </v>
      </c>
      <c r="B332" s="57" t="str">
        <f>'Copy paste to Here'!C336</f>
        <v>UDPG</v>
      </c>
      <c r="C332" s="57" t="s">
        <v>1179</v>
      </c>
      <c r="D332" s="58">
        <f>Invoice!B336</f>
        <v>14</v>
      </c>
      <c r="E332" s="59">
        <f>'Shipping Invoice'!J336*$N$1</f>
        <v>4.1900000000000004</v>
      </c>
      <c r="F332" s="59">
        <f t="shared" si="13"/>
        <v>58.660000000000004</v>
      </c>
      <c r="G332" s="60">
        <f t="shared" si="14"/>
        <v>151.55230000000003</v>
      </c>
      <c r="H332" s="63">
        <f t="shared" si="15"/>
        <v>2121.7322000000004</v>
      </c>
    </row>
    <row r="333" spans="1:8" s="62" customFormat="1" ht="25.5">
      <c r="A333" s="56" t="str">
        <f>IF((LEN('Copy paste to Here'!G337))&gt;5,((CONCATENATE('Copy paste to Here'!G337," &amp; ",'Copy paste to Here'!D337,"  &amp;  ",'Copy paste to Here'!E337))),"Empty Cell")</f>
        <v xml:space="preserve">High polished titanium G23 double flare flesh tunnel &amp; Gauge: 14mm  &amp;  </v>
      </c>
      <c r="B333" s="57" t="str">
        <f>'Copy paste to Here'!C337</f>
        <v>UDPG</v>
      </c>
      <c r="C333" s="57" t="s">
        <v>1180</v>
      </c>
      <c r="D333" s="58">
        <f>Invoice!B337</f>
        <v>10</v>
      </c>
      <c r="E333" s="59">
        <f>'Shipping Invoice'!J337*$N$1</f>
        <v>5.19</v>
      </c>
      <c r="F333" s="59">
        <f t="shared" si="13"/>
        <v>51.900000000000006</v>
      </c>
      <c r="G333" s="60">
        <f t="shared" si="14"/>
        <v>187.72230000000002</v>
      </c>
      <c r="H333" s="63">
        <f t="shared" si="15"/>
        <v>1877.2230000000002</v>
      </c>
    </row>
    <row r="334" spans="1:8" s="62" customFormat="1" ht="24">
      <c r="A334" s="56" t="str">
        <f>IF((LEN('Copy paste to Here'!G338))&gt;5,((CONCATENATE('Copy paste to Here'!G338," &amp; ",'Copy paste to Here'!D338,"  &amp;  ",'Copy paste to Here'!E338))),"Empty Cell")</f>
        <v>PVD plated titanium G23 double flare flesh tunnel &amp; Gauge: 3mm  &amp;  Color: Black</v>
      </c>
      <c r="B334" s="57" t="str">
        <f>'Copy paste to Here'!C338</f>
        <v>UDTPG</v>
      </c>
      <c r="C334" s="57" t="s">
        <v>1181</v>
      </c>
      <c r="D334" s="58">
        <f>Invoice!B338</f>
        <v>8</v>
      </c>
      <c r="E334" s="59">
        <f>'Shipping Invoice'!J338*$N$1</f>
        <v>2.89</v>
      </c>
      <c r="F334" s="59">
        <f t="shared" si="13"/>
        <v>23.12</v>
      </c>
      <c r="G334" s="60">
        <f t="shared" si="14"/>
        <v>104.53130000000002</v>
      </c>
      <c r="H334" s="63">
        <f t="shared" si="15"/>
        <v>836.25040000000013</v>
      </c>
    </row>
    <row r="335" spans="1:8" s="62" customFormat="1" ht="24">
      <c r="A335" s="56" t="str">
        <f>IF((LEN('Copy paste to Here'!G339))&gt;5,((CONCATENATE('Copy paste to Here'!G339," &amp; ",'Copy paste to Here'!D339,"  &amp;  ",'Copy paste to Here'!E339))),"Empty Cell")</f>
        <v>PVD plated titanium G23 double flare flesh tunnel &amp; Gauge: 3mm  &amp;  Color: Gold</v>
      </c>
      <c r="B335" s="57" t="str">
        <f>'Copy paste to Here'!C339</f>
        <v>UDTPG</v>
      </c>
      <c r="C335" s="57" t="s">
        <v>1181</v>
      </c>
      <c r="D335" s="58">
        <f>Invoice!B339</f>
        <v>8</v>
      </c>
      <c r="E335" s="59">
        <f>'Shipping Invoice'!J339*$N$1</f>
        <v>2.89</v>
      </c>
      <c r="F335" s="59">
        <f t="shared" si="13"/>
        <v>23.12</v>
      </c>
      <c r="G335" s="60">
        <f t="shared" si="14"/>
        <v>104.53130000000002</v>
      </c>
      <c r="H335" s="63">
        <f t="shared" si="15"/>
        <v>836.25040000000013</v>
      </c>
    </row>
    <row r="336" spans="1:8" s="62" customFormat="1" ht="24">
      <c r="A336" s="56" t="str">
        <f>IF((LEN('Copy paste to Here'!G340))&gt;5,((CONCATENATE('Copy paste to Here'!G340," &amp; ",'Copy paste to Here'!D340,"  &amp;  ",'Copy paste to Here'!E340))),"Empty Cell")</f>
        <v>PVD plated titanium G23 double flare flesh tunnel &amp; Gauge: 4mm  &amp;  Color: Black</v>
      </c>
      <c r="B336" s="57" t="str">
        <f>'Copy paste to Here'!C340</f>
        <v>UDTPG</v>
      </c>
      <c r="C336" s="57" t="s">
        <v>1182</v>
      </c>
      <c r="D336" s="58">
        <f>Invoice!B340</f>
        <v>8</v>
      </c>
      <c r="E336" s="59">
        <f>'Shipping Invoice'!J340*$N$1</f>
        <v>3.19</v>
      </c>
      <c r="F336" s="59">
        <f t="shared" si="13"/>
        <v>25.52</v>
      </c>
      <c r="G336" s="60">
        <f t="shared" si="14"/>
        <v>115.3823</v>
      </c>
      <c r="H336" s="63">
        <f t="shared" si="15"/>
        <v>923.05840000000001</v>
      </c>
    </row>
    <row r="337" spans="1:8" s="62" customFormat="1" ht="24">
      <c r="A337" s="56" t="str">
        <f>IF((LEN('Copy paste to Here'!G341))&gt;5,((CONCATENATE('Copy paste to Here'!G341," &amp; ",'Copy paste to Here'!D341,"  &amp;  ",'Copy paste to Here'!E341))),"Empty Cell")</f>
        <v>PVD plated titanium G23 double flare flesh tunnel &amp; Gauge: 4mm  &amp;  Color: Gold</v>
      </c>
      <c r="B337" s="57" t="str">
        <f>'Copy paste to Here'!C341</f>
        <v>UDTPG</v>
      </c>
      <c r="C337" s="57" t="s">
        <v>1182</v>
      </c>
      <c r="D337" s="58">
        <f>Invoice!B341</f>
        <v>8</v>
      </c>
      <c r="E337" s="59">
        <f>'Shipping Invoice'!J341*$N$1</f>
        <v>3.19</v>
      </c>
      <c r="F337" s="59">
        <f t="shared" si="13"/>
        <v>25.52</v>
      </c>
      <c r="G337" s="60">
        <f t="shared" si="14"/>
        <v>115.3823</v>
      </c>
      <c r="H337" s="63">
        <f t="shared" si="15"/>
        <v>923.05840000000001</v>
      </c>
    </row>
    <row r="338" spans="1:8" s="62" customFormat="1" ht="24">
      <c r="A338" s="56" t="str">
        <f>IF((LEN('Copy paste to Here'!G342))&gt;5,((CONCATENATE('Copy paste to Here'!G342," &amp; ",'Copy paste to Here'!D342,"  &amp;  ",'Copy paste to Here'!E342))),"Empty Cell")</f>
        <v>PVD plated titanium G23 double flare flesh tunnel &amp; Gauge: 5mm  &amp;  Color: Black</v>
      </c>
      <c r="B338" s="57" t="str">
        <f>'Copy paste to Here'!C342</f>
        <v>UDTPG</v>
      </c>
      <c r="C338" s="57" t="s">
        <v>1183</v>
      </c>
      <c r="D338" s="58">
        <f>Invoice!B342</f>
        <v>8</v>
      </c>
      <c r="E338" s="59">
        <f>'Shipping Invoice'!J342*$N$1</f>
        <v>3.49</v>
      </c>
      <c r="F338" s="59">
        <f t="shared" si="13"/>
        <v>27.92</v>
      </c>
      <c r="G338" s="60">
        <f t="shared" si="14"/>
        <v>126.23330000000001</v>
      </c>
      <c r="H338" s="63">
        <f t="shared" si="15"/>
        <v>1009.8664000000001</v>
      </c>
    </row>
    <row r="339" spans="1:8" s="62" customFormat="1" ht="24">
      <c r="A339" s="56" t="str">
        <f>IF((LEN('Copy paste to Here'!G343))&gt;5,((CONCATENATE('Copy paste to Here'!G343," &amp; ",'Copy paste to Here'!D343,"  &amp;  ",'Copy paste to Here'!E343))),"Empty Cell")</f>
        <v>PVD plated titanium G23 double flare flesh tunnel &amp; Gauge: 5mm  &amp;  Color: Gold</v>
      </c>
      <c r="B339" s="57" t="str">
        <f>'Copy paste to Here'!C343</f>
        <v>UDTPG</v>
      </c>
      <c r="C339" s="57" t="s">
        <v>1183</v>
      </c>
      <c r="D339" s="58">
        <f>Invoice!B343</f>
        <v>8</v>
      </c>
      <c r="E339" s="59">
        <f>'Shipping Invoice'!J343*$N$1</f>
        <v>3.49</v>
      </c>
      <c r="F339" s="59">
        <f t="shared" ref="F339:F402" si="16">D339*E339</f>
        <v>27.92</v>
      </c>
      <c r="G339" s="60">
        <f t="shared" ref="G339:G402" si="17">E339*$E$14</f>
        <v>126.23330000000001</v>
      </c>
      <c r="H339" s="63">
        <f t="shared" ref="H339:H402" si="18">D339*G339</f>
        <v>1009.8664000000001</v>
      </c>
    </row>
    <row r="340" spans="1:8" s="62" customFormat="1" ht="24">
      <c r="A340" s="56" t="str">
        <f>IF((LEN('Copy paste to Here'!G344))&gt;5,((CONCATENATE('Copy paste to Here'!G344," &amp; ",'Copy paste to Here'!D344,"  &amp;  ",'Copy paste to Here'!E344))),"Empty Cell")</f>
        <v>PVD plated titanium G23 double flare flesh tunnel &amp; Gauge: 6mm  &amp;  Color: Black</v>
      </c>
      <c r="B340" s="57" t="str">
        <f>'Copy paste to Here'!C344</f>
        <v>UDTPG</v>
      </c>
      <c r="C340" s="57" t="s">
        <v>1184</v>
      </c>
      <c r="D340" s="58">
        <f>Invoice!B344</f>
        <v>8</v>
      </c>
      <c r="E340" s="59">
        <f>'Shipping Invoice'!J344*$N$1</f>
        <v>3.89</v>
      </c>
      <c r="F340" s="59">
        <f t="shared" si="16"/>
        <v>31.12</v>
      </c>
      <c r="G340" s="60">
        <f t="shared" si="17"/>
        <v>140.7013</v>
      </c>
      <c r="H340" s="63">
        <f t="shared" si="18"/>
        <v>1125.6104</v>
      </c>
    </row>
    <row r="341" spans="1:8" s="62" customFormat="1" ht="24">
      <c r="A341" s="56" t="str">
        <f>IF((LEN('Copy paste to Here'!G345))&gt;5,((CONCATENATE('Copy paste to Here'!G345," &amp; ",'Copy paste to Here'!D345,"  &amp;  ",'Copy paste to Here'!E345))),"Empty Cell")</f>
        <v>PVD plated titanium G23 double flare flesh tunnel &amp; Gauge: 6mm  &amp;  Color: Gold</v>
      </c>
      <c r="B341" s="57" t="str">
        <f>'Copy paste to Here'!C345</f>
        <v>UDTPG</v>
      </c>
      <c r="C341" s="57" t="s">
        <v>1184</v>
      </c>
      <c r="D341" s="58">
        <f>Invoice!B345</f>
        <v>6</v>
      </c>
      <c r="E341" s="59">
        <f>'Shipping Invoice'!J345*$N$1</f>
        <v>3.89</v>
      </c>
      <c r="F341" s="59">
        <f t="shared" si="16"/>
        <v>23.34</v>
      </c>
      <c r="G341" s="60">
        <f t="shared" si="17"/>
        <v>140.7013</v>
      </c>
      <c r="H341" s="63">
        <f t="shared" si="18"/>
        <v>844.20780000000002</v>
      </c>
    </row>
    <row r="342" spans="1:8" s="62" customFormat="1" ht="24">
      <c r="A342" s="56" t="str">
        <f>IF((LEN('Copy paste to Here'!G346))&gt;5,((CONCATENATE('Copy paste to Here'!G346," &amp; ",'Copy paste to Here'!D346,"  &amp;  ",'Copy paste to Here'!E346))),"Empty Cell")</f>
        <v>PVD plated titanium G23 double flare flesh tunnel &amp; Gauge: 8mm  &amp;  Color: Black</v>
      </c>
      <c r="B342" s="57" t="str">
        <f>'Copy paste to Here'!C346</f>
        <v>UDTPG</v>
      </c>
      <c r="C342" s="57" t="s">
        <v>1185</v>
      </c>
      <c r="D342" s="58">
        <f>Invoice!B346</f>
        <v>8</v>
      </c>
      <c r="E342" s="59">
        <f>'Shipping Invoice'!J346*$N$1</f>
        <v>4.29</v>
      </c>
      <c r="F342" s="59">
        <f t="shared" si="16"/>
        <v>34.32</v>
      </c>
      <c r="G342" s="60">
        <f t="shared" si="17"/>
        <v>155.16930000000002</v>
      </c>
      <c r="H342" s="63">
        <f t="shared" si="18"/>
        <v>1241.3544000000002</v>
      </c>
    </row>
    <row r="343" spans="1:8" s="62" customFormat="1" ht="25.5">
      <c r="A343" s="56" t="str">
        <f>IF((LEN('Copy paste to Here'!G347))&gt;5,((CONCATENATE('Copy paste to Here'!G347," &amp; ",'Copy paste to Here'!D347,"  &amp;  ",'Copy paste to Here'!E347))),"Empty Cell")</f>
        <v>PVD plated titanium G23 double flare flesh tunnel &amp; Gauge: 10mm  &amp;  Color: Black</v>
      </c>
      <c r="B343" s="57" t="str">
        <f>'Copy paste to Here'!C347</f>
        <v>UDTPG</v>
      </c>
      <c r="C343" s="57" t="s">
        <v>1186</v>
      </c>
      <c r="D343" s="58">
        <f>Invoice!B347</f>
        <v>8</v>
      </c>
      <c r="E343" s="59">
        <f>'Shipping Invoice'!J347*$N$1</f>
        <v>4.74</v>
      </c>
      <c r="F343" s="59">
        <f t="shared" si="16"/>
        <v>37.92</v>
      </c>
      <c r="G343" s="60">
        <f t="shared" si="17"/>
        <v>171.44580000000002</v>
      </c>
      <c r="H343" s="63">
        <f t="shared" si="18"/>
        <v>1371.5664000000002</v>
      </c>
    </row>
    <row r="344" spans="1:8" s="62" customFormat="1" ht="25.5">
      <c r="A344" s="56" t="str">
        <f>IF((LEN('Copy paste to Here'!G348))&gt;5,((CONCATENATE('Copy paste to Here'!G348," &amp; ",'Copy paste to Here'!D348,"  &amp;  ",'Copy paste to Here'!E348))),"Empty Cell")</f>
        <v>PVD plated titanium G23 double flare flesh tunnel &amp; Gauge: 10mm  &amp;  Color: Gold</v>
      </c>
      <c r="B344" s="57" t="str">
        <f>'Copy paste to Here'!C348</f>
        <v>UDTPG</v>
      </c>
      <c r="C344" s="57" t="s">
        <v>1186</v>
      </c>
      <c r="D344" s="58">
        <f>Invoice!B348</f>
        <v>8</v>
      </c>
      <c r="E344" s="59">
        <f>'Shipping Invoice'!J348*$N$1</f>
        <v>4.74</v>
      </c>
      <c r="F344" s="59">
        <f t="shared" si="16"/>
        <v>37.92</v>
      </c>
      <c r="G344" s="60">
        <f t="shared" si="17"/>
        <v>171.44580000000002</v>
      </c>
      <c r="H344" s="63">
        <f t="shared" si="18"/>
        <v>1371.5664000000002</v>
      </c>
    </row>
    <row r="345" spans="1:8" s="62" customFormat="1" ht="25.5">
      <c r="A345" s="56" t="str">
        <f>IF((LEN('Copy paste to Here'!G349))&gt;5,((CONCATENATE('Copy paste to Here'!G349," &amp; ",'Copy paste to Here'!D349,"  &amp;  ",'Copy paste to Here'!E349))),"Empty Cell")</f>
        <v>PVD plated titanium G23 double flare flesh tunnel &amp; Gauge: 12mm  &amp;  Color: Black</v>
      </c>
      <c r="B345" s="57" t="str">
        <f>'Copy paste to Here'!C349</f>
        <v>UDTPG</v>
      </c>
      <c r="C345" s="57" t="s">
        <v>1187</v>
      </c>
      <c r="D345" s="58">
        <f>Invoice!B349</f>
        <v>8</v>
      </c>
      <c r="E345" s="59">
        <f>'Shipping Invoice'!J349*$N$1</f>
        <v>5.34</v>
      </c>
      <c r="F345" s="59">
        <f t="shared" si="16"/>
        <v>42.72</v>
      </c>
      <c r="G345" s="60">
        <f t="shared" si="17"/>
        <v>193.14780000000002</v>
      </c>
      <c r="H345" s="63">
        <f t="shared" si="18"/>
        <v>1545.1824000000001</v>
      </c>
    </row>
    <row r="346" spans="1:8" s="62" customFormat="1" ht="25.5">
      <c r="A346" s="56" t="str">
        <f>IF((LEN('Copy paste to Here'!G350))&gt;5,((CONCATENATE('Copy paste to Here'!G350," &amp; ",'Copy paste to Here'!D350,"  &amp;  ",'Copy paste to Here'!E350))),"Empty Cell")</f>
        <v>PVD plated titanium G23 double flare flesh tunnel &amp; Gauge: 12mm  &amp;  Color: Gold</v>
      </c>
      <c r="B346" s="57" t="str">
        <f>'Copy paste to Here'!C350</f>
        <v>UDTPG</v>
      </c>
      <c r="C346" s="57" t="s">
        <v>1187</v>
      </c>
      <c r="D346" s="58">
        <f>Invoice!B350</f>
        <v>8</v>
      </c>
      <c r="E346" s="59">
        <f>'Shipping Invoice'!J350*$N$1</f>
        <v>5.34</v>
      </c>
      <c r="F346" s="59">
        <f t="shared" si="16"/>
        <v>42.72</v>
      </c>
      <c r="G346" s="60">
        <f t="shared" si="17"/>
        <v>193.14780000000002</v>
      </c>
      <c r="H346" s="63">
        <f t="shared" si="18"/>
        <v>1545.1824000000001</v>
      </c>
    </row>
    <row r="347" spans="1:8" s="62" customFormat="1" ht="25.5">
      <c r="A347" s="56" t="str">
        <f>IF((LEN('Copy paste to Here'!G351))&gt;5,((CONCATENATE('Copy paste to Here'!G351," &amp; ",'Copy paste to Here'!D351,"  &amp;  ",'Copy paste to Here'!E351))),"Empty Cell")</f>
        <v>PVD plated titanium G23 double flare flesh tunnel &amp; Gauge: 14mm  &amp;  Color: Black</v>
      </c>
      <c r="B347" s="57" t="str">
        <f>'Copy paste to Here'!C351</f>
        <v>UDTPG</v>
      </c>
      <c r="C347" s="57" t="s">
        <v>1188</v>
      </c>
      <c r="D347" s="58">
        <f>Invoice!B351</f>
        <v>8</v>
      </c>
      <c r="E347" s="59">
        <f>'Shipping Invoice'!J351*$N$1</f>
        <v>5.99</v>
      </c>
      <c r="F347" s="59">
        <f t="shared" si="16"/>
        <v>47.92</v>
      </c>
      <c r="G347" s="60">
        <f t="shared" si="17"/>
        <v>216.65830000000003</v>
      </c>
      <c r="H347" s="63">
        <f t="shared" si="18"/>
        <v>1733.2664000000002</v>
      </c>
    </row>
    <row r="348" spans="1:8" s="62" customFormat="1" ht="25.5">
      <c r="A348" s="56" t="str">
        <f>IF((LEN('Copy paste to Here'!G352))&gt;5,((CONCATENATE('Copy paste to Here'!G352," &amp; ",'Copy paste to Here'!D352,"  &amp;  ",'Copy paste to Here'!E352))),"Empty Cell")</f>
        <v>PVD plated titanium G23 double flare flesh tunnel &amp; Gauge: 14mm  &amp;  Color: Gold</v>
      </c>
      <c r="B348" s="57" t="str">
        <f>'Copy paste to Here'!C352</f>
        <v>UDTPG</v>
      </c>
      <c r="C348" s="57" t="s">
        <v>1188</v>
      </c>
      <c r="D348" s="58">
        <f>Invoice!B352</f>
        <v>8</v>
      </c>
      <c r="E348" s="59">
        <f>'Shipping Invoice'!J352*$N$1</f>
        <v>5.99</v>
      </c>
      <c r="F348" s="59">
        <f t="shared" si="16"/>
        <v>47.92</v>
      </c>
      <c r="G348" s="60">
        <f t="shared" si="17"/>
        <v>216.65830000000003</v>
      </c>
      <c r="H348" s="63">
        <f t="shared" si="18"/>
        <v>1733.2664000000002</v>
      </c>
    </row>
    <row r="349" spans="1:8" s="62" customFormat="1" ht="25.5">
      <c r="A349" s="56" t="str">
        <f>IF((LEN('Copy paste to Here'!G353))&gt;5,((CONCATENATE('Copy paste to Here'!G353," &amp; ",'Copy paste to Here'!D353,"  &amp;  ",'Copy paste to Here'!E353))),"Empty Cell")</f>
        <v>PVD plated titanium G23 double flare flesh tunnel &amp; Gauge: 16mm  &amp;  Color: Black</v>
      </c>
      <c r="B349" s="57" t="str">
        <f>'Copy paste to Here'!C353</f>
        <v>UDTPG</v>
      </c>
      <c r="C349" s="57" t="s">
        <v>1189</v>
      </c>
      <c r="D349" s="58">
        <f>Invoice!B353</f>
        <v>8</v>
      </c>
      <c r="E349" s="59">
        <f>'Shipping Invoice'!J353*$N$1</f>
        <v>6.64</v>
      </c>
      <c r="F349" s="59">
        <f t="shared" si="16"/>
        <v>53.12</v>
      </c>
      <c r="G349" s="60">
        <f t="shared" si="17"/>
        <v>240.1688</v>
      </c>
      <c r="H349" s="63">
        <f t="shared" si="18"/>
        <v>1921.3504</v>
      </c>
    </row>
    <row r="350" spans="1:8" s="62" customFormat="1" ht="25.5">
      <c r="A350" s="56" t="str">
        <f>IF((LEN('Copy paste to Here'!G354))&gt;5,((CONCATENATE('Copy paste to Here'!G354," &amp; ",'Copy paste to Here'!D354,"  &amp;  ",'Copy paste to Here'!E354))),"Empty Cell")</f>
        <v>PVD plated titanium G23 double flare flesh tunnel &amp; Gauge: 16mm  &amp;  Color: Gold</v>
      </c>
      <c r="B350" s="57" t="str">
        <f>'Copy paste to Here'!C354</f>
        <v>UDTPG</v>
      </c>
      <c r="C350" s="57" t="s">
        <v>1189</v>
      </c>
      <c r="D350" s="58">
        <f>Invoice!B354</f>
        <v>8</v>
      </c>
      <c r="E350" s="59">
        <f>'Shipping Invoice'!J354*$N$1</f>
        <v>6.64</v>
      </c>
      <c r="F350" s="59">
        <f t="shared" si="16"/>
        <v>53.12</v>
      </c>
      <c r="G350" s="60">
        <f t="shared" si="17"/>
        <v>240.1688</v>
      </c>
      <c r="H350" s="63">
        <f t="shared" si="18"/>
        <v>1921.3504</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7756.9599999999864</v>
      </c>
      <c r="G1000" s="60"/>
      <c r="H1000" s="61">
        <f t="shared" ref="H1000:H1007" si="49">F1000*$E$14</f>
        <v>280569.2431999995</v>
      </c>
    </row>
    <row r="1001" spans="1:8" s="62" customFormat="1">
      <c r="A1001" s="56" t="str">
        <f>Invoice!I356</f>
        <v>Discount 40% due to Platinum Membership:</v>
      </c>
      <c r="B1001" s="75"/>
      <c r="C1001" s="75"/>
      <c r="D1001" s="76"/>
      <c r="E1001" s="67"/>
      <c r="F1001" s="59">
        <f>Invoice!J356</f>
        <v>-3102.78</v>
      </c>
      <c r="G1001" s="60"/>
      <c r="H1001" s="61">
        <f t="shared" si="49"/>
        <v>-112227.55260000001</v>
      </c>
    </row>
    <row r="1002" spans="1:8" s="62" customFormat="1" outlineLevel="1">
      <c r="A1002" s="56" t="str">
        <f>Invoice!I357</f>
        <v>Free Shipping to USA via DHL due to Platinum Membership:</v>
      </c>
      <c r="B1002" s="75"/>
      <c r="C1002" s="75"/>
      <c r="D1002" s="76"/>
      <c r="E1002" s="67"/>
      <c r="F1002" s="59">
        <f>Invoice!J357</f>
        <v>0</v>
      </c>
      <c r="G1002" s="60"/>
      <c r="H1002" s="61">
        <f t="shared" si="49"/>
        <v>0</v>
      </c>
    </row>
    <row r="1003" spans="1:8" s="62" customFormat="1">
      <c r="A1003" s="56" t="str">
        <f>'[2]Copy paste to Here'!T4</f>
        <v>Total:</v>
      </c>
      <c r="B1003" s="75"/>
      <c r="C1003" s="75"/>
      <c r="D1003" s="76"/>
      <c r="E1003" s="67"/>
      <c r="F1003" s="59">
        <f>SUM(F1000:F1002)</f>
        <v>4654.1799999999857</v>
      </c>
      <c r="G1003" s="60"/>
      <c r="H1003" s="61">
        <f t="shared" si="49"/>
        <v>168341.69059999948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280569.24320000014</v>
      </c>
    </row>
    <row r="1010" spans="1:8" s="21" customFormat="1">
      <c r="A1010" s="22"/>
      <c r="E1010" s="21" t="s">
        <v>177</v>
      </c>
      <c r="H1010" s="84">
        <f>(SUMIF($A$1000:$A$1008,"Total:",$H$1000:$H$1008))</f>
        <v>168341.69059999948</v>
      </c>
    </row>
    <row r="1011" spans="1:8" s="21" customFormat="1">
      <c r="E1011" s="21" t="s">
        <v>178</v>
      </c>
      <c r="H1011" s="85">
        <f>H1013-H1012</f>
        <v>157328.68</v>
      </c>
    </row>
    <row r="1012" spans="1:8" s="21" customFormat="1">
      <c r="E1012" s="21" t="s">
        <v>179</v>
      </c>
      <c r="H1012" s="85">
        <f>ROUND((H1013*7)/107,2)</f>
        <v>11013.01</v>
      </c>
    </row>
    <row r="1013" spans="1:8" s="21" customFormat="1">
      <c r="E1013" s="22" t="s">
        <v>180</v>
      </c>
      <c r="H1013" s="86">
        <f>ROUND((SUMIF($A$1000:$A$1008,"Total:",$H$1000:$H$1008)),2)</f>
        <v>168341.69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33"/>
  <sheetViews>
    <sheetView workbookViewId="0">
      <selection activeCell="A5" sqref="A5"/>
    </sheetView>
  </sheetViews>
  <sheetFormatPr defaultRowHeight="15"/>
  <sheetData>
    <row r="1" spans="1:1">
      <c r="A1" s="2" t="s">
        <v>897</v>
      </c>
    </row>
    <row r="2" spans="1:1">
      <c r="A2" s="2" t="s">
        <v>898</v>
      </c>
    </row>
    <row r="3" spans="1:1">
      <c r="A3" s="2" t="s">
        <v>899</v>
      </c>
    </row>
    <row r="4" spans="1:1">
      <c r="A4" s="2" t="s">
        <v>900</v>
      </c>
    </row>
    <row r="5" spans="1:1">
      <c r="A5" s="2" t="s">
        <v>901</v>
      </c>
    </row>
    <row r="6" spans="1:1">
      <c r="A6" s="2" t="s">
        <v>902</v>
      </c>
    </row>
    <row r="7" spans="1:1">
      <c r="A7" s="2" t="s">
        <v>903</v>
      </c>
    </row>
    <row r="8" spans="1:1">
      <c r="A8" s="2" t="s">
        <v>904</v>
      </c>
    </row>
    <row r="9" spans="1:1">
      <c r="A9" s="2" t="s">
        <v>905</v>
      </c>
    </row>
    <row r="10" spans="1:1">
      <c r="A10" s="2" t="s">
        <v>906</v>
      </c>
    </row>
    <row r="11" spans="1:1">
      <c r="A11" s="2" t="s">
        <v>907</v>
      </c>
    </row>
    <row r="12" spans="1:1">
      <c r="A12" s="2" t="s">
        <v>908</v>
      </c>
    </row>
    <row r="13" spans="1:1">
      <c r="A13" s="2" t="s">
        <v>909</v>
      </c>
    </row>
    <row r="14" spans="1:1">
      <c r="A14" s="2" t="s">
        <v>910</v>
      </c>
    </row>
    <row r="15" spans="1:1">
      <c r="A15" s="2" t="s">
        <v>911</v>
      </c>
    </row>
    <row r="16" spans="1:1">
      <c r="A16" s="2" t="s">
        <v>912</v>
      </c>
    </row>
    <row r="17" spans="1:1">
      <c r="A17" s="2" t="s">
        <v>912</v>
      </c>
    </row>
    <row r="18" spans="1:1">
      <c r="A18" s="2" t="s">
        <v>913</v>
      </c>
    </row>
    <row r="19" spans="1:1">
      <c r="A19" s="2" t="s">
        <v>914</v>
      </c>
    </row>
    <row r="20" spans="1:1">
      <c r="A20" s="2" t="s">
        <v>915</v>
      </c>
    </row>
    <row r="21" spans="1:1">
      <c r="A21" s="2" t="s">
        <v>915</v>
      </c>
    </row>
    <row r="22" spans="1:1">
      <c r="A22" s="2" t="s">
        <v>916</v>
      </c>
    </row>
    <row r="23" spans="1:1">
      <c r="A23" s="2" t="s">
        <v>917</v>
      </c>
    </row>
    <row r="24" spans="1:1">
      <c r="A24" s="2" t="s">
        <v>918</v>
      </c>
    </row>
    <row r="25" spans="1:1">
      <c r="A25" s="2" t="s">
        <v>919</v>
      </c>
    </row>
    <row r="26" spans="1:1">
      <c r="A26" s="2" t="s">
        <v>920</v>
      </c>
    </row>
    <row r="27" spans="1:1">
      <c r="A27" s="2" t="s">
        <v>736</v>
      </c>
    </row>
    <row r="28" spans="1:1">
      <c r="A28" s="2" t="s">
        <v>738</v>
      </c>
    </row>
    <row r="29" spans="1:1">
      <c r="A29" s="2" t="s">
        <v>738</v>
      </c>
    </row>
    <row r="30" spans="1:1">
      <c r="A30" s="2" t="s">
        <v>738</v>
      </c>
    </row>
    <row r="31" spans="1:1">
      <c r="A31" s="2" t="s">
        <v>740</v>
      </c>
    </row>
    <row r="32" spans="1:1">
      <c r="A32" s="2" t="s">
        <v>742</v>
      </c>
    </row>
    <row r="33" spans="1:1">
      <c r="A33" s="2" t="s">
        <v>742</v>
      </c>
    </row>
    <row r="34" spans="1:1">
      <c r="A34" s="2" t="s">
        <v>742</v>
      </c>
    </row>
    <row r="35" spans="1:1">
      <c r="A35" s="2" t="s">
        <v>744</v>
      </c>
    </row>
    <row r="36" spans="1:1">
      <c r="A36" s="2" t="s">
        <v>746</v>
      </c>
    </row>
    <row r="37" spans="1:1">
      <c r="A37" s="2" t="s">
        <v>748</v>
      </c>
    </row>
    <row r="38" spans="1:1">
      <c r="A38" s="2" t="s">
        <v>750</v>
      </c>
    </row>
    <row r="39" spans="1:1">
      <c r="A39" s="2" t="s">
        <v>921</v>
      </c>
    </row>
    <row r="40" spans="1:1">
      <c r="A40" s="2" t="s">
        <v>922</v>
      </c>
    </row>
    <row r="41" spans="1:1">
      <c r="A41" s="2" t="s">
        <v>923</v>
      </c>
    </row>
    <row r="42" spans="1:1">
      <c r="A42" s="2" t="s">
        <v>924</v>
      </c>
    </row>
    <row r="43" spans="1:1">
      <c r="A43" s="2" t="s">
        <v>925</v>
      </c>
    </row>
    <row r="44" spans="1:1">
      <c r="A44" s="2" t="s">
        <v>926</v>
      </c>
    </row>
    <row r="45" spans="1:1">
      <c r="A45" s="2" t="s">
        <v>927</v>
      </c>
    </row>
    <row r="46" spans="1:1">
      <c r="A46" s="2" t="s">
        <v>928</v>
      </c>
    </row>
    <row r="47" spans="1:1">
      <c r="A47" s="2" t="s">
        <v>929</v>
      </c>
    </row>
    <row r="48" spans="1:1">
      <c r="A48" s="2" t="s">
        <v>930</v>
      </c>
    </row>
    <row r="49" spans="1:1">
      <c r="A49" s="2" t="s">
        <v>931</v>
      </c>
    </row>
    <row r="50" spans="1:1">
      <c r="A50" s="2" t="s">
        <v>932</v>
      </c>
    </row>
    <row r="51" spans="1:1">
      <c r="A51" s="2" t="s">
        <v>933</v>
      </c>
    </row>
    <row r="52" spans="1:1">
      <c r="A52" s="2" t="s">
        <v>934</v>
      </c>
    </row>
    <row r="53" spans="1:1">
      <c r="A53" s="2" t="s">
        <v>935</v>
      </c>
    </row>
    <row r="54" spans="1:1">
      <c r="A54" s="2" t="s">
        <v>936</v>
      </c>
    </row>
    <row r="55" spans="1:1">
      <c r="A55" s="2" t="s">
        <v>937</v>
      </c>
    </row>
    <row r="56" spans="1:1">
      <c r="A56" s="2" t="s">
        <v>938</v>
      </c>
    </row>
    <row r="57" spans="1:1">
      <c r="A57" s="2" t="s">
        <v>939</v>
      </c>
    </row>
    <row r="58" spans="1:1">
      <c r="A58" s="2" t="s">
        <v>940</v>
      </c>
    </row>
    <row r="59" spans="1:1">
      <c r="A59" s="2" t="s">
        <v>941</v>
      </c>
    </row>
    <row r="60" spans="1:1">
      <c r="A60" s="2" t="s">
        <v>942</v>
      </c>
    </row>
    <row r="61" spans="1:1">
      <c r="A61" s="2" t="s">
        <v>943</v>
      </c>
    </row>
    <row r="62" spans="1:1">
      <c r="A62" s="2" t="s">
        <v>944</v>
      </c>
    </row>
    <row r="63" spans="1:1">
      <c r="A63" s="2" t="s">
        <v>945</v>
      </c>
    </row>
    <row r="64" spans="1:1">
      <c r="A64" s="2" t="s">
        <v>946</v>
      </c>
    </row>
    <row r="65" spans="1:1">
      <c r="A65" s="2" t="s">
        <v>947</v>
      </c>
    </row>
    <row r="66" spans="1:1">
      <c r="A66" s="2" t="s">
        <v>948</v>
      </c>
    </row>
    <row r="67" spans="1:1">
      <c r="A67" s="2" t="s">
        <v>949</v>
      </c>
    </row>
    <row r="68" spans="1:1">
      <c r="A68" s="2" t="s">
        <v>950</v>
      </c>
    </row>
    <row r="69" spans="1:1">
      <c r="A69" s="2" t="s">
        <v>951</v>
      </c>
    </row>
    <row r="70" spans="1:1">
      <c r="A70" s="2" t="s">
        <v>952</v>
      </c>
    </row>
    <row r="71" spans="1:1">
      <c r="A71" s="2" t="s">
        <v>953</v>
      </c>
    </row>
    <row r="72" spans="1:1">
      <c r="A72" s="2" t="s">
        <v>954</v>
      </c>
    </row>
    <row r="73" spans="1:1">
      <c r="A73" s="2" t="s">
        <v>955</v>
      </c>
    </row>
    <row r="74" spans="1:1">
      <c r="A74" s="2" t="s">
        <v>956</v>
      </c>
    </row>
    <row r="75" spans="1:1">
      <c r="A75" s="2" t="s">
        <v>957</v>
      </c>
    </row>
    <row r="76" spans="1:1">
      <c r="A76" s="2" t="s">
        <v>958</v>
      </c>
    </row>
    <row r="77" spans="1:1">
      <c r="A77" s="2" t="s">
        <v>959</v>
      </c>
    </row>
    <row r="78" spans="1:1">
      <c r="A78" s="2" t="s">
        <v>960</v>
      </c>
    </row>
    <row r="79" spans="1:1">
      <c r="A79" s="2" t="s">
        <v>961</v>
      </c>
    </row>
    <row r="80" spans="1:1">
      <c r="A80" s="2" t="s">
        <v>962</v>
      </c>
    </row>
    <row r="81" spans="1:1">
      <c r="A81" s="2" t="s">
        <v>963</v>
      </c>
    </row>
    <row r="82" spans="1:1">
      <c r="A82" s="2" t="s">
        <v>964</v>
      </c>
    </row>
    <row r="83" spans="1:1">
      <c r="A83" s="2" t="s">
        <v>965</v>
      </c>
    </row>
    <row r="84" spans="1:1">
      <c r="A84" s="2" t="s">
        <v>966</v>
      </c>
    </row>
    <row r="85" spans="1:1">
      <c r="A85" s="2" t="s">
        <v>967</v>
      </c>
    </row>
    <row r="86" spans="1:1">
      <c r="A86" s="2" t="s">
        <v>968</v>
      </c>
    </row>
    <row r="87" spans="1:1">
      <c r="A87" s="2" t="s">
        <v>969</v>
      </c>
    </row>
    <row r="88" spans="1:1">
      <c r="A88" s="2" t="s">
        <v>970</v>
      </c>
    </row>
    <row r="89" spans="1:1">
      <c r="A89" s="2" t="s">
        <v>971</v>
      </c>
    </row>
    <row r="90" spans="1:1">
      <c r="A90" s="2" t="s">
        <v>972</v>
      </c>
    </row>
    <row r="91" spans="1:1">
      <c r="A91" s="2" t="s">
        <v>973</v>
      </c>
    </row>
    <row r="92" spans="1:1">
      <c r="A92" s="2" t="s">
        <v>974</v>
      </c>
    </row>
    <row r="93" spans="1:1">
      <c r="A93" s="2" t="s">
        <v>975</v>
      </c>
    </row>
    <row r="94" spans="1:1">
      <c r="A94" s="2" t="s">
        <v>976</v>
      </c>
    </row>
    <row r="95" spans="1:1">
      <c r="A95" s="2" t="s">
        <v>977</v>
      </c>
    </row>
    <row r="96" spans="1:1">
      <c r="A96" s="2" t="s">
        <v>978</v>
      </c>
    </row>
    <row r="97" spans="1:1">
      <c r="A97" s="2" t="s">
        <v>979</v>
      </c>
    </row>
    <row r="98" spans="1:1">
      <c r="A98" s="2" t="s">
        <v>980</v>
      </c>
    </row>
    <row r="99" spans="1:1">
      <c r="A99" s="2" t="s">
        <v>981</v>
      </c>
    </row>
    <row r="100" spans="1:1">
      <c r="A100" s="2" t="s">
        <v>982</v>
      </c>
    </row>
    <row r="101" spans="1:1">
      <c r="A101" s="2" t="s">
        <v>983</v>
      </c>
    </row>
    <row r="102" spans="1:1">
      <c r="A102" s="2" t="s">
        <v>984</v>
      </c>
    </row>
    <row r="103" spans="1:1">
      <c r="A103" s="2" t="s">
        <v>985</v>
      </c>
    </row>
    <row r="104" spans="1:1">
      <c r="A104" s="2" t="s">
        <v>986</v>
      </c>
    </row>
    <row r="105" spans="1:1">
      <c r="A105" s="2" t="s">
        <v>987</v>
      </c>
    </row>
    <row r="106" spans="1:1">
      <c r="A106" s="2" t="s">
        <v>987</v>
      </c>
    </row>
    <row r="107" spans="1:1">
      <c r="A107" s="2" t="s">
        <v>988</v>
      </c>
    </row>
    <row r="108" spans="1:1">
      <c r="A108" s="2" t="s">
        <v>989</v>
      </c>
    </row>
    <row r="109" spans="1:1">
      <c r="A109" s="2" t="s">
        <v>990</v>
      </c>
    </row>
    <row r="110" spans="1:1">
      <c r="A110" s="2" t="s">
        <v>991</v>
      </c>
    </row>
    <row r="111" spans="1:1">
      <c r="A111" s="2" t="s">
        <v>992</v>
      </c>
    </row>
    <row r="112" spans="1:1">
      <c r="A112" s="2" t="s">
        <v>993</v>
      </c>
    </row>
    <row r="113" spans="1:1">
      <c r="A113" s="2" t="s">
        <v>994</v>
      </c>
    </row>
    <row r="114" spans="1:1">
      <c r="A114" s="2" t="s">
        <v>995</v>
      </c>
    </row>
    <row r="115" spans="1:1">
      <c r="A115" s="2" t="s">
        <v>996</v>
      </c>
    </row>
    <row r="116" spans="1:1">
      <c r="A116" s="2" t="s">
        <v>997</v>
      </c>
    </row>
    <row r="117" spans="1:1">
      <c r="A117" s="2" t="s">
        <v>998</v>
      </c>
    </row>
    <row r="118" spans="1:1">
      <c r="A118" s="2" t="s">
        <v>999</v>
      </c>
    </row>
    <row r="119" spans="1:1">
      <c r="A119" s="2" t="s">
        <v>999</v>
      </c>
    </row>
    <row r="120" spans="1:1">
      <c r="A120" s="2" t="s">
        <v>1000</v>
      </c>
    </row>
    <row r="121" spans="1:1">
      <c r="A121" s="2" t="s">
        <v>1000</v>
      </c>
    </row>
    <row r="122" spans="1:1">
      <c r="A122" s="2" t="s">
        <v>1001</v>
      </c>
    </row>
    <row r="123" spans="1:1">
      <c r="A123" s="2" t="s">
        <v>1002</v>
      </c>
    </row>
    <row r="124" spans="1:1">
      <c r="A124" s="2" t="s">
        <v>1003</v>
      </c>
    </row>
    <row r="125" spans="1:1">
      <c r="A125" s="2" t="s">
        <v>1003</v>
      </c>
    </row>
    <row r="126" spans="1:1">
      <c r="A126" s="2" t="s">
        <v>1004</v>
      </c>
    </row>
    <row r="127" spans="1:1">
      <c r="A127" s="2" t="s">
        <v>1004</v>
      </c>
    </row>
    <row r="128" spans="1:1">
      <c r="A128" s="2" t="s">
        <v>1005</v>
      </c>
    </row>
    <row r="129" spans="1:1">
      <c r="A129" s="2" t="s">
        <v>1005</v>
      </c>
    </row>
    <row r="130" spans="1:1">
      <c r="A130" s="2" t="s">
        <v>1006</v>
      </c>
    </row>
    <row r="131" spans="1:1">
      <c r="A131" s="2" t="s">
        <v>1007</v>
      </c>
    </row>
    <row r="132" spans="1:1">
      <c r="A132" s="2" t="s">
        <v>1008</v>
      </c>
    </row>
    <row r="133" spans="1:1">
      <c r="A133" s="2" t="s">
        <v>1009</v>
      </c>
    </row>
    <row r="134" spans="1:1">
      <c r="A134" s="2" t="s">
        <v>1010</v>
      </c>
    </row>
    <row r="135" spans="1:1">
      <c r="A135" s="2" t="s">
        <v>1011</v>
      </c>
    </row>
    <row r="136" spans="1:1">
      <c r="A136" s="2" t="s">
        <v>1012</v>
      </c>
    </row>
    <row r="137" spans="1:1">
      <c r="A137" s="2" t="s">
        <v>1013</v>
      </c>
    </row>
    <row r="138" spans="1:1">
      <c r="A138" s="2" t="s">
        <v>1014</v>
      </c>
    </row>
    <row r="139" spans="1:1">
      <c r="A139" s="2" t="s">
        <v>1015</v>
      </c>
    </row>
    <row r="140" spans="1:1">
      <c r="A140" s="2" t="s">
        <v>1016</v>
      </c>
    </row>
    <row r="141" spans="1:1">
      <c r="A141" s="2" t="s">
        <v>1017</v>
      </c>
    </row>
    <row r="142" spans="1:1">
      <c r="A142" s="2" t="s">
        <v>1018</v>
      </c>
    </row>
    <row r="143" spans="1:1">
      <c r="A143" s="2" t="s">
        <v>1019</v>
      </c>
    </row>
    <row r="144" spans="1:1">
      <c r="A144" s="2" t="s">
        <v>1020</v>
      </c>
    </row>
    <row r="145" spans="1:1">
      <c r="A145" s="2" t="s">
        <v>1021</v>
      </c>
    </row>
    <row r="146" spans="1:1">
      <c r="A146" s="2" t="s">
        <v>1022</v>
      </c>
    </row>
    <row r="147" spans="1:1">
      <c r="A147" s="2" t="s">
        <v>1023</v>
      </c>
    </row>
    <row r="148" spans="1:1">
      <c r="A148" s="2" t="s">
        <v>1024</v>
      </c>
    </row>
    <row r="149" spans="1:1">
      <c r="A149" s="2" t="s">
        <v>1025</v>
      </c>
    </row>
    <row r="150" spans="1:1">
      <c r="A150" s="2" t="s">
        <v>1026</v>
      </c>
    </row>
    <row r="151" spans="1:1">
      <c r="A151" s="2" t="s">
        <v>1027</v>
      </c>
    </row>
    <row r="152" spans="1:1">
      <c r="A152" s="2" t="s">
        <v>1028</v>
      </c>
    </row>
    <row r="153" spans="1:1">
      <c r="A153" s="2" t="s">
        <v>1029</v>
      </c>
    </row>
    <row r="154" spans="1:1">
      <c r="A154" s="2" t="s">
        <v>1030</v>
      </c>
    </row>
    <row r="155" spans="1:1">
      <c r="A155" s="2" t="s">
        <v>1031</v>
      </c>
    </row>
    <row r="156" spans="1:1">
      <c r="A156" s="2" t="s">
        <v>1032</v>
      </c>
    </row>
    <row r="157" spans="1:1">
      <c r="A157" s="2" t="s">
        <v>1033</v>
      </c>
    </row>
    <row r="158" spans="1:1">
      <c r="A158" s="2" t="s">
        <v>1034</v>
      </c>
    </row>
    <row r="159" spans="1:1">
      <c r="A159" s="2" t="s">
        <v>1035</v>
      </c>
    </row>
    <row r="160" spans="1:1">
      <c r="A160" s="2" t="s">
        <v>1036</v>
      </c>
    </row>
    <row r="161" spans="1:1">
      <c r="A161" s="2" t="s">
        <v>1037</v>
      </c>
    </row>
    <row r="162" spans="1:1">
      <c r="A162" s="2" t="s">
        <v>1038</v>
      </c>
    </row>
    <row r="163" spans="1:1">
      <c r="A163" s="2" t="s">
        <v>1039</v>
      </c>
    </row>
    <row r="164" spans="1:1">
      <c r="A164" s="2" t="s">
        <v>1040</v>
      </c>
    </row>
    <row r="165" spans="1:1">
      <c r="A165" s="2" t="s">
        <v>1041</v>
      </c>
    </row>
    <row r="166" spans="1:1">
      <c r="A166" s="2" t="s">
        <v>1042</v>
      </c>
    </row>
    <row r="167" spans="1:1">
      <c r="A167" s="2" t="s">
        <v>1043</v>
      </c>
    </row>
    <row r="168" spans="1:1">
      <c r="A168" s="2" t="s">
        <v>1044</v>
      </c>
    </row>
    <row r="169" spans="1:1">
      <c r="A169" s="2" t="s">
        <v>1045</v>
      </c>
    </row>
    <row r="170" spans="1:1">
      <c r="A170" s="2" t="s">
        <v>1046</v>
      </c>
    </row>
    <row r="171" spans="1:1">
      <c r="A171" s="2" t="s">
        <v>1047</v>
      </c>
    </row>
    <row r="172" spans="1:1">
      <c r="A172" s="2" t="s">
        <v>1048</v>
      </c>
    </row>
    <row r="173" spans="1:1">
      <c r="A173" s="2" t="s">
        <v>1049</v>
      </c>
    </row>
    <row r="174" spans="1:1">
      <c r="A174" s="2" t="s">
        <v>1050</v>
      </c>
    </row>
    <row r="175" spans="1:1">
      <c r="A175" s="2" t="s">
        <v>1051</v>
      </c>
    </row>
    <row r="176" spans="1:1">
      <c r="A176" s="2" t="s">
        <v>1052</v>
      </c>
    </row>
    <row r="177" spans="1:1">
      <c r="A177" s="2" t="s">
        <v>1053</v>
      </c>
    </row>
    <row r="178" spans="1:1">
      <c r="A178" s="2" t="s">
        <v>1054</v>
      </c>
    </row>
    <row r="179" spans="1:1">
      <c r="A179" s="2" t="s">
        <v>1055</v>
      </c>
    </row>
    <row r="180" spans="1:1">
      <c r="A180" s="2" t="s">
        <v>1056</v>
      </c>
    </row>
    <row r="181" spans="1:1">
      <c r="A181" s="2" t="s">
        <v>1057</v>
      </c>
    </row>
    <row r="182" spans="1:1">
      <c r="A182" s="2" t="s">
        <v>1058</v>
      </c>
    </row>
    <row r="183" spans="1:1">
      <c r="A183" s="2" t="s">
        <v>1059</v>
      </c>
    </row>
    <row r="184" spans="1:1">
      <c r="A184" s="2" t="s">
        <v>1060</v>
      </c>
    </row>
    <row r="185" spans="1:1">
      <c r="A185" s="2" t="s">
        <v>1061</v>
      </c>
    </row>
    <row r="186" spans="1:1">
      <c r="A186" s="2" t="s">
        <v>1062</v>
      </c>
    </row>
    <row r="187" spans="1:1">
      <c r="A187" s="2" t="s">
        <v>1063</v>
      </c>
    </row>
    <row r="188" spans="1:1">
      <c r="A188" s="2" t="s">
        <v>1064</v>
      </c>
    </row>
    <row r="189" spans="1:1">
      <c r="A189" s="2" t="s">
        <v>1065</v>
      </c>
    </row>
    <row r="190" spans="1:1">
      <c r="A190" s="2" t="s">
        <v>1066</v>
      </c>
    </row>
    <row r="191" spans="1:1">
      <c r="A191" s="2" t="s">
        <v>1067</v>
      </c>
    </row>
    <row r="192" spans="1:1">
      <c r="A192" s="2" t="s">
        <v>1068</v>
      </c>
    </row>
    <row r="193" spans="1:1">
      <c r="A193" s="2" t="s">
        <v>1069</v>
      </c>
    </row>
    <row r="194" spans="1:1">
      <c r="A194" s="2" t="s">
        <v>1070</v>
      </c>
    </row>
    <row r="195" spans="1:1">
      <c r="A195" s="2" t="s">
        <v>1071</v>
      </c>
    </row>
    <row r="196" spans="1:1">
      <c r="A196" s="2" t="s">
        <v>1072</v>
      </c>
    </row>
    <row r="197" spans="1:1">
      <c r="A197" s="2" t="s">
        <v>1073</v>
      </c>
    </row>
    <row r="198" spans="1:1">
      <c r="A198" s="2" t="s">
        <v>1074</v>
      </c>
    </row>
    <row r="199" spans="1:1">
      <c r="A199" s="2" t="s">
        <v>1075</v>
      </c>
    </row>
    <row r="200" spans="1:1">
      <c r="A200" s="2" t="s">
        <v>1076</v>
      </c>
    </row>
    <row r="201" spans="1:1">
      <c r="A201" s="2" t="s">
        <v>1077</v>
      </c>
    </row>
    <row r="202" spans="1:1">
      <c r="A202" s="2" t="s">
        <v>1078</v>
      </c>
    </row>
    <row r="203" spans="1:1">
      <c r="A203" s="2" t="s">
        <v>1079</v>
      </c>
    </row>
    <row r="204" spans="1:1">
      <c r="A204" s="2" t="s">
        <v>1080</v>
      </c>
    </row>
    <row r="205" spans="1:1">
      <c r="A205" s="2" t="s">
        <v>1081</v>
      </c>
    </row>
    <row r="206" spans="1:1">
      <c r="A206" s="2" t="s">
        <v>1082</v>
      </c>
    </row>
    <row r="207" spans="1:1">
      <c r="A207" s="2" t="s">
        <v>1083</v>
      </c>
    </row>
    <row r="208" spans="1:1">
      <c r="A208" s="2" t="s">
        <v>1084</v>
      </c>
    </row>
    <row r="209" spans="1:1">
      <c r="A209" s="2" t="s">
        <v>1085</v>
      </c>
    </row>
    <row r="210" spans="1:1">
      <c r="A210" s="2" t="s">
        <v>1086</v>
      </c>
    </row>
    <row r="211" spans="1:1">
      <c r="A211" s="2" t="s">
        <v>1087</v>
      </c>
    </row>
    <row r="212" spans="1:1">
      <c r="A212" s="2" t="s">
        <v>1088</v>
      </c>
    </row>
    <row r="213" spans="1:1">
      <c r="A213" s="2" t="s">
        <v>1089</v>
      </c>
    </row>
    <row r="214" spans="1:1">
      <c r="A214" s="2" t="s">
        <v>1090</v>
      </c>
    </row>
    <row r="215" spans="1:1">
      <c r="A215" s="2" t="s">
        <v>1091</v>
      </c>
    </row>
    <row r="216" spans="1:1">
      <c r="A216" s="2" t="s">
        <v>1092</v>
      </c>
    </row>
    <row r="217" spans="1:1">
      <c r="A217" s="2" t="s">
        <v>1093</v>
      </c>
    </row>
    <row r="218" spans="1:1">
      <c r="A218" s="2" t="s">
        <v>1094</v>
      </c>
    </row>
    <row r="219" spans="1:1">
      <c r="A219" s="2" t="s">
        <v>1095</v>
      </c>
    </row>
    <row r="220" spans="1:1">
      <c r="A220" s="2" t="s">
        <v>1096</v>
      </c>
    </row>
    <row r="221" spans="1:1">
      <c r="A221" s="2" t="s">
        <v>1097</v>
      </c>
    </row>
    <row r="222" spans="1:1">
      <c r="A222" s="2" t="s">
        <v>1098</v>
      </c>
    </row>
    <row r="223" spans="1:1">
      <c r="A223" s="2" t="s">
        <v>1099</v>
      </c>
    </row>
    <row r="224" spans="1:1">
      <c r="A224" s="2" t="s">
        <v>1100</v>
      </c>
    </row>
    <row r="225" spans="1:1">
      <c r="A225" s="2" t="s">
        <v>1101</v>
      </c>
    </row>
    <row r="226" spans="1:1">
      <c r="A226" s="2" t="s">
        <v>1102</v>
      </c>
    </row>
    <row r="227" spans="1:1">
      <c r="A227" s="2" t="s">
        <v>1103</v>
      </c>
    </row>
    <row r="228" spans="1:1">
      <c r="A228" s="2" t="s">
        <v>1104</v>
      </c>
    </row>
    <row r="229" spans="1:1">
      <c r="A229" s="2" t="s">
        <v>1105</v>
      </c>
    </row>
    <row r="230" spans="1:1">
      <c r="A230" s="2" t="s">
        <v>1106</v>
      </c>
    </row>
    <row r="231" spans="1:1">
      <c r="A231" s="2" t="s">
        <v>1107</v>
      </c>
    </row>
    <row r="232" spans="1:1">
      <c r="A232" s="2" t="s">
        <v>1108</v>
      </c>
    </row>
    <row r="233" spans="1:1">
      <c r="A233" s="2" t="s">
        <v>1109</v>
      </c>
    </row>
    <row r="234" spans="1:1">
      <c r="A234" s="2" t="s">
        <v>1110</v>
      </c>
    </row>
    <row r="235" spans="1:1">
      <c r="A235" s="2" t="s">
        <v>1111</v>
      </c>
    </row>
    <row r="236" spans="1:1">
      <c r="A236" s="2" t="s">
        <v>1112</v>
      </c>
    </row>
    <row r="237" spans="1:1">
      <c r="A237" s="2" t="s">
        <v>1113</v>
      </c>
    </row>
    <row r="238" spans="1:1">
      <c r="A238" s="2" t="s">
        <v>1114</v>
      </c>
    </row>
    <row r="239" spans="1:1">
      <c r="A239" s="2" t="s">
        <v>1115</v>
      </c>
    </row>
    <row r="240" spans="1:1">
      <c r="A240" s="2" t="s">
        <v>1116</v>
      </c>
    </row>
    <row r="241" spans="1:1">
      <c r="A241" s="2" t="s">
        <v>1117</v>
      </c>
    </row>
    <row r="242" spans="1:1">
      <c r="A242" s="2" t="s">
        <v>1118</v>
      </c>
    </row>
    <row r="243" spans="1:1">
      <c r="A243" s="2" t="s">
        <v>1119</v>
      </c>
    </row>
    <row r="244" spans="1:1">
      <c r="A244" s="2" t="s">
        <v>1120</v>
      </c>
    </row>
    <row r="245" spans="1:1">
      <c r="A245" s="2" t="s">
        <v>1121</v>
      </c>
    </row>
    <row r="246" spans="1:1">
      <c r="A246" s="2" t="s">
        <v>1122</v>
      </c>
    </row>
    <row r="247" spans="1:1">
      <c r="A247" s="2" t="s">
        <v>1123</v>
      </c>
    </row>
    <row r="248" spans="1:1">
      <c r="A248" s="2" t="s">
        <v>1124</v>
      </c>
    </row>
    <row r="249" spans="1:1">
      <c r="A249" s="2" t="s">
        <v>1125</v>
      </c>
    </row>
    <row r="250" spans="1:1">
      <c r="A250" s="2" t="s">
        <v>1126</v>
      </c>
    </row>
    <row r="251" spans="1:1">
      <c r="A251" s="2" t="s">
        <v>1127</v>
      </c>
    </row>
    <row r="252" spans="1:1">
      <c r="A252" s="2" t="s">
        <v>1128</v>
      </c>
    </row>
    <row r="253" spans="1:1">
      <c r="A253" s="2" t="s">
        <v>855</v>
      </c>
    </row>
    <row r="254" spans="1:1">
      <c r="A254" s="2" t="s">
        <v>857</v>
      </c>
    </row>
    <row r="255" spans="1:1">
      <c r="A255" s="2" t="s">
        <v>1129</v>
      </c>
    </row>
    <row r="256" spans="1:1">
      <c r="A256" s="2" t="s">
        <v>1129</v>
      </c>
    </row>
    <row r="257" spans="1:1">
      <c r="A257" s="2" t="s">
        <v>1130</v>
      </c>
    </row>
    <row r="258" spans="1:1">
      <c r="A258" s="2" t="s">
        <v>1131</v>
      </c>
    </row>
    <row r="259" spans="1:1">
      <c r="A259" s="2" t="s">
        <v>1132</v>
      </c>
    </row>
    <row r="260" spans="1:1">
      <c r="A260" s="2" t="s">
        <v>1133</v>
      </c>
    </row>
    <row r="261" spans="1:1">
      <c r="A261" s="2" t="s">
        <v>1133</v>
      </c>
    </row>
    <row r="262" spans="1:1">
      <c r="A262" s="2" t="s">
        <v>1134</v>
      </c>
    </row>
    <row r="263" spans="1:1">
      <c r="A263" s="2" t="s">
        <v>1135</v>
      </c>
    </row>
    <row r="264" spans="1:1">
      <c r="A264" s="2" t="s">
        <v>1136</v>
      </c>
    </row>
    <row r="265" spans="1:1">
      <c r="A265" s="2" t="s">
        <v>1137</v>
      </c>
    </row>
    <row r="266" spans="1:1">
      <c r="A266" s="2" t="s">
        <v>1138</v>
      </c>
    </row>
    <row r="267" spans="1:1">
      <c r="A267" s="2" t="s">
        <v>1139</v>
      </c>
    </row>
    <row r="268" spans="1:1">
      <c r="A268" s="2" t="s">
        <v>1140</v>
      </c>
    </row>
    <row r="269" spans="1:1">
      <c r="A269" s="2" t="s">
        <v>1141</v>
      </c>
    </row>
    <row r="270" spans="1:1">
      <c r="A270" s="2" t="s">
        <v>1142</v>
      </c>
    </row>
    <row r="271" spans="1:1">
      <c r="A271" s="2" t="s">
        <v>1143</v>
      </c>
    </row>
    <row r="272" spans="1:1">
      <c r="A272" s="2" t="s">
        <v>1144</v>
      </c>
    </row>
    <row r="273" spans="1:1">
      <c r="A273" s="2" t="s">
        <v>1145</v>
      </c>
    </row>
    <row r="274" spans="1:1">
      <c r="A274" s="2" t="s">
        <v>1146</v>
      </c>
    </row>
    <row r="275" spans="1:1">
      <c r="A275" s="2" t="s">
        <v>1147</v>
      </c>
    </row>
    <row r="276" spans="1:1">
      <c r="A276" s="2" t="s">
        <v>1148</v>
      </c>
    </row>
    <row r="277" spans="1:1">
      <c r="A277" s="2" t="s">
        <v>1148</v>
      </c>
    </row>
    <row r="278" spans="1:1">
      <c r="A278" s="2" t="s">
        <v>1148</v>
      </c>
    </row>
    <row r="279" spans="1:1">
      <c r="A279" s="2" t="s">
        <v>1149</v>
      </c>
    </row>
    <row r="280" spans="1:1">
      <c r="A280" s="2" t="s">
        <v>1150</v>
      </c>
    </row>
    <row r="281" spans="1:1">
      <c r="A281" s="2" t="s">
        <v>1151</v>
      </c>
    </row>
    <row r="282" spans="1:1">
      <c r="A282" s="2" t="s">
        <v>1152</v>
      </c>
    </row>
    <row r="283" spans="1:1">
      <c r="A283" s="2" t="s">
        <v>1152</v>
      </c>
    </row>
    <row r="284" spans="1:1">
      <c r="A284" s="2" t="s">
        <v>1153</v>
      </c>
    </row>
    <row r="285" spans="1:1">
      <c r="A285" s="2" t="s">
        <v>1154</v>
      </c>
    </row>
    <row r="286" spans="1:1">
      <c r="A286" s="2" t="s">
        <v>1155</v>
      </c>
    </row>
    <row r="287" spans="1:1">
      <c r="A287" s="2" t="s">
        <v>1156</v>
      </c>
    </row>
    <row r="288" spans="1:1">
      <c r="A288" s="2" t="s">
        <v>1157</v>
      </c>
    </row>
    <row r="289" spans="1:1">
      <c r="A289" s="2" t="s">
        <v>1158</v>
      </c>
    </row>
    <row r="290" spans="1:1">
      <c r="A290" s="2" t="s">
        <v>1159</v>
      </c>
    </row>
    <row r="291" spans="1:1">
      <c r="A291" s="2" t="s">
        <v>1160</v>
      </c>
    </row>
    <row r="292" spans="1:1">
      <c r="A292" s="2" t="s">
        <v>1161</v>
      </c>
    </row>
    <row r="293" spans="1:1">
      <c r="A293" s="2" t="s">
        <v>1162</v>
      </c>
    </row>
    <row r="294" spans="1:1">
      <c r="A294" s="2" t="s">
        <v>1163</v>
      </c>
    </row>
    <row r="295" spans="1:1">
      <c r="A295" s="2" t="s">
        <v>1164</v>
      </c>
    </row>
    <row r="296" spans="1:1">
      <c r="A296" s="2" t="s">
        <v>1165</v>
      </c>
    </row>
    <row r="297" spans="1:1">
      <c r="A297" s="2" t="s">
        <v>1166</v>
      </c>
    </row>
    <row r="298" spans="1:1">
      <c r="A298" s="2" t="s">
        <v>1167</v>
      </c>
    </row>
    <row r="299" spans="1:1">
      <c r="A299" s="2" t="s">
        <v>1168</v>
      </c>
    </row>
    <row r="300" spans="1:1">
      <c r="A300" s="2" t="s">
        <v>1169</v>
      </c>
    </row>
    <row r="301" spans="1:1">
      <c r="A301" s="2" t="s">
        <v>1170</v>
      </c>
    </row>
    <row r="302" spans="1:1">
      <c r="A302" s="2" t="s">
        <v>1171</v>
      </c>
    </row>
    <row r="303" spans="1:1">
      <c r="A303" s="2" t="s">
        <v>1172</v>
      </c>
    </row>
    <row r="304" spans="1:1">
      <c r="A304" s="2" t="s">
        <v>1173</v>
      </c>
    </row>
    <row r="305" spans="1:1">
      <c r="A305" s="2" t="s">
        <v>1174</v>
      </c>
    </row>
    <row r="306" spans="1:1">
      <c r="A306" s="2" t="s">
        <v>1175</v>
      </c>
    </row>
    <row r="307" spans="1:1">
      <c r="A307" s="2" t="s">
        <v>1176</v>
      </c>
    </row>
    <row r="308" spans="1:1">
      <c r="A308" s="2" t="s">
        <v>1177</v>
      </c>
    </row>
    <row r="309" spans="1:1">
      <c r="A309" s="2" t="s">
        <v>887</v>
      </c>
    </row>
    <row r="310" spans="1:1">
      <c r="A310" s="2" t="s">
        <v>889</v>
      </c>
    </row>
    <row r="311" spans="1:1">
      <c r="A311" s="2" t="s">
        <v>889</v>
      </c>
    </row>
    <row r="312" spans="1:1">
      <c r="A312" s="2" t="s">
        <v>891</v>
      </c>
    </row>
    <row r="313" spans="1:1">
      <c r="A313" s="2" t="s">
        <v>891</v>
      </c>
    </row>
    <row r="314" spans="1:1">
      <c r="A314" s="2" t="s">
        <v>1178</v>
      </c>
    </row>
    <row r="315" spans="1:1">
      <c r="A315" s="2" t="s">
        <v>1179</v>
      </c>
    </row>
    <row r="316" spans="1:1">
      <c r="A316" s="2" t="s">
        <v>1180</v>
      </c>
    </row>
    <row r="317" spans="1:1">
      <c r="A317" s="2" t="s">
        <v>1181</v>
      </c>
    </row>
    <row r="318" spans="1:1">
      <c r="A318" s="2" t="s">
        <v>1181</v>
      </c>
    </row>
    <row r="319" spans="1:1">
      <c r="A319" s="2" t="s">
        <v>1182</v>
      </c>
    </row>
    <row r="320" spans="1:1">
      <c r="A320" s="2" t="s">
        <v>1182</v>
      </c>
    </row>
    <row r="321" spans="1:1">
      <c r="A321" s="2" t="s">
        <v>1183</v>
      </c>
    </row>
    <row r="322" spans="1:1">
      <c r="A322" s="2" t="s">
        <v>1183</v>
      </c>
    </row>
    <row r="323" spans="1:1">
      <c r="A323" s="2" t="s">
        <v>1184</v>
      </c>
    </row>
    <row r="324" spans="1:1">
      <c r="A324" s="2" t="s">
        <v>1184</v>
      </c>
    </row>
    <row r="325" spans="1:1">
      <c r="A325" s="2" t="s">
        <v>1185</v>
      </c>
    </row>
    <row r="326" spans="1:1">
      <c r="A326" s="2" t="s">
        <v>1186</v>
      </c>
    </row>
    <row r="327" spans="1:1">
      <c r="A327" s="2" t="s">
        <v>1186</v>
      </c>
    </row>
    <row r="328" spans="1:1">
      <c r="A328" s="2" t="s">
        <v>1187</v>
      </c>
    </row>
    <row r="329" spans="1:1">
      <c r="A329" s="2" t="s">
        <v>1187</v>
      </c>
    </row>
    <row r="330" spans="1:1">
      <c r="A330" s="2" t="s">
        <v>1188</v>
      </c>
    </row>
    <row r="331" spans="1:1">
      <c r="A331" s="2" t="s">
        <v>1188</v>
      </c>
    </row>
    <row r="332" spans="1:1">
      <c r="A332" s="2" t="s">
        <v>1189</v>
      </c>
    </row>
    <row r="333" spans="1:1">
      <c r="A333" s="2" t="s">
        <v>1189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2023-09-27T02:16:53Z</cp:lastPrinted>
  <dcterms:created xsi:type="dcterms:W3CDTF">2009-06-02T18:56:54Z</dcterms:created>
  <dcterms:modified xsi:type="dcterms:W3CDTF">2023-09-27T02:16:56Z</dcterms:modified>
</cp:coreProperties>
</file>