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77C24F1-0162-441F-87F1-99036F0D62ED}"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Invoice!$A$1:$K$87</definedName>
    <definedName name="_xlnm.Print_Area" localSheetId="2">'Shipping Invoice'!$A$1:$L$80</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10" i="6" l="1"/>
  <c r="H1013" i="6"/>
  <c r="F1003" i="6"/>
  <c r="F1001" i="6"/>
  <c r="F1000" i="6"/>
  <c r="F1002" i="6"/>
  <c r="K78" i="7"/>
  <c r="K79" i="7" s="1"/>
  <c r="J79" i="2"/>
  <c r="J78" i="2"/>
  <c r="E68" i="6" l="1"/>
  <c r="E67" i="6"/>
  <c r="E62" i="6"/>
  <c r="E61" i="6"/>
  <c r="E56" i="6"/>
  <c r="E55" i="6"/>
  <c r="E50" i="6"/>
  <c r="E49" i="6"/>
  <c r="E44" i="6"/>
  <c r="E43" i="6"/>
  <c r="E38" i="6"/>
  <c r="E37" i="6"/>
  <c r="E32" i="6"/>
  <c r="E31" i="6"/>
  <c r="E26" i="6"/>
  <c r="E25" i="6"/>
  <c r="E20" i="6"/>
  <c r="E19" i="6"/>
  <c r="K14" i="7"/>
  <c r="K17" i="7"/>
  <c r="K10" i="7"/>
  <c r="I74" i="7"/>
  <c r="I70" i="7"/>
  <c r="I68" i="7"/>
  <c r="I64" i="7"/>
  <c r="I62" i="7"/>
  <c r="I58" i="7"/>
  <c r="I56" i="7"/>
  <c r="B55" i="7"/>
  <c r="I53" i="7"/>
  <c r="I51" i="7"/>
  <c r="I47" i="7"/>
  <c r="I45" i="7"/>
  <c r="B43" i="7"/>
  <c r="I42" i="7"/>
  <c r="I40" i="7"/>
  <c r="B37" i="7"/>
  <c r="I37" i="7"/>
  <c r="I35" i="7"/>
  <c r="B32" i="7"/>
  <c r="I32" i="7"/>
  <c r="I30" i="7"/>
  <c r="I26" i="7"/>
  <c r="I24" i="7"/>
  <c r="I73" i="7"/>
  <c r="N1" i="6"/>
  <c r="E70" i="6"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D50" i="6"/>
  <c r="B54" i="7" s="1"/>
  <c r="D49" i="6"/>
  <c r="B53" i="7" s="1"/>
  <c r="D48" i="6"/>
  <c r="B52" i="7" s="1"/>
  <c r="D47" i="6"/>
  <c r="B51" i="7" s="1"/>
  <c r="D46" i="6"/>
  <c r="B50" i="7" s="1"/>
  <c r="D45" i="6"/>
  <c r="B49" i="7" s="1"/>
  <c r="D44" i="6"/>
  <c r="B48" i="7" s="1"/>
  <c r="D43" i="6"/>
  <c r="B47" i="7" s="1"/>
  <c r="D42" i="6"/>
  <c r="B46" i="7" s="1"/>
  <c r="D41" i="6"/>
  <c r="B45" i="7" s="1"/>
  <c r="D40" i="6"/>
  <c r="B44" i="7" s="1"/>
  <c r="D39" i="6"/>
  <c r="D38" i="6"/>
  <c r="B42" i="7" s="1"/>
  <c r="D37" i="6"/>
  <c r="B41" i="7" s="1"/>
  <c r="D36" i="6"/>
  <c r="B40" i="7" s="1"/>
  <c r="K40" i="7" s="1"/>
  <c r="D35" i="6"/>
  <c r="B39" i="7" s="1"/>
  <c r="D34" i="6"/>
  <c r="B38" i="7" s="1"/>
  <c r="D33" i="6"/>
  <c r="D32" i="6"/>
  <c r="B36" i="7" s="1"/>
  <c r="D31" i="6"/>
  <c r="B35" i="7" s="1"/>
  <c r="D30" i="6"/>
  <c r="B34" i="7" s="1"/>
  <c r="D29" i="6"/>
  <c r="B33" i="7" s="1"/>
  <c r="D28" i="6"/>
  <c r="D27" i="6"/>
  <c r="B31" i="7" s="1"/>
  <c r="D26" i="6"/>
  <c r="B30" i="7" s="1"/>
  <c r="D25" i="6"/>
  <c r="B29" i="7" s="1"/>
  <c r="D24" i="6"/>
  <c r="B28" i="7" s="1"/>
  <c r="D23" i="6"/>
  <c r="B27" i="7" s="1"/>
  <c r="D22" i="6"/>
  <c r="B26" i="7" s="1"/>
  <c r="D21" i="6"/>
  <c r="B25" i="7" s="1"/>
  <c r="D20" i="6"/>
  <c r="B24" i="7" s="1"/>
  <c r="D19" i="6"/>
  <c r="B23" i="7" s="1"/>
  <c r="D18" i="6"/>
  <c r="B22" i="7" s="1"/>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76" i="2" s="1"/>
  <c r="A1007" i="6"/>
  <c r="A1006" i="6"/>
  <c r="A1005" i="6"/>
  <c r="F1004" i="6"/>
  <c r="A1004" i="6"/>
  <c r="A1003" i="6"/>
  <c r="A1002" i="6"/>
  <c r="A1001" i="6"/>
  <c r="K42" i="7" l="1"/>
  <c r="K58" i="7"/>
  <c r="K64" i="7"/>
  <c r="K70" i="7"/>
  <c r="K35" i="7"/>
  <c r="K47" i="7"/>
  <c r="K53" i="7"/>
  <c r="I25" i="7"/>
  <c r="I31" i="7"/>
  <c r="K31" i="7" s="1"/>
  <c r="I36" i="7"/>
  <c r="I41" i="7"/>
  <c r="K41" i="7" s="1"/>
  <c r="I46" i="7"/>
  <c r="I52" i="7"/>
  <c r="I57" i="7"/>
  <c r="I63" i="7"/>
  <c r="I69" i="7"/>
  <c r="K69" i="7" s="1"/>
  <c r="I75" i="7"/>
  <c r="K75" i="7" s="1"/>
  <c r="K30" i="7"/>
  <c r="K48" i="7"/>
  <c r="K73" i="7"/>
  <c r="I27" i="7"/>
  <c r="K27" i="7" s="1"/>
  <c r="K32" i="7"/>
  <c r="K37" i="7"/>
  <c r="I43" i="7"/>
  <c r="K43" i="7" s="1"/>
  <c r="I48" i="7"/>
  <c r="I54" i="7"/>
  <c r="I59" i="7"/>
  <c r="K59" i="7" s="1"/>
  <c r="I65" i="7"/>
  <c r="K65" i="7" s="1"/>
  <c r="I71" i="7"/>
  <c r="K71" i="7" s="1"/>
  <c r="K24" i="7"/>
  <c r="K25" i="7"/>
  <c r="K26" i="7"/>
  <c r="K38" i="7"/>
  <c r="K56" i="7"/>
  <c r="K62" i="7"/>
  <c r="K68" i="7"/>
  <c r="K74" i="7"/>
  <c r="I22" i="7"/>
  <c r="K22" i="7" s="1"/>
  <c r="I28" i="7"/>
  <c r="K28" i="7" s="1"/>
  <c r="I33" i="7"/>
  <c r="K33" i="7" s="1"/>
  <c r="I38" i="7"/>
  <c r="I49" i="7"/>
  <c r="K49" i="7" s="1"/>
  <c r="I55" i="7"/>
  <c r="K55" i="7" s="1"/>
  <c r="I60" i="7"/>
  <c r="K60" i="7" s="1"/>
  <c r="I66" i="7"/>
  <c r="K66" i="7" s="1"/>
  <c r="I72" i="7"/>
  <c r="K72" i="7" s="1"/>
  <c r="K46" i="7"/>
  <c r="K36" i="7"/>
  <c r="K54" i="7"/>
  <c r="K45" i="7"/>
  <c r="K51" i="7"/>
  <c r="K57" i="7"/>
  <c r="K63" i="7"/>
  <c r="I23" i="7"/>
  <c r="K23" i="7" s="1"/>
  <c r="I29" i="7"/>
  <c r="K29" i="7" s="1"/>
  <c r="I34" i="7"/>
  <c r="K34" i="7" s="1"/>
  <c r="I39" i="7"/>
  <c r="K39" i="7" s="1"/>
  <c r="I44" i="7"/>
  <c r="K44" i="7" s="1"/>
  <c r="I50" i="7"/>
  <c r="K50" i="7" s="1"/>
  <c r="I61" i="7"/>
  <c r="K61" i="7" s="1"/>
  <c r="I67" i="7"/>
  <c r="K67" i="7" s="1"/>
  <c r="K52" i="7"/>
  <c r="E23" i="6"/>
  <c r="E29" i="6"/>
  <c r="E35" i="6"/>
  <c r="E41" i="6"/>
  <c r="E47" i="6"/>
  <c r="E53" i="6"/>
  <c r="E59" i="6"/>
  <c r="E65" i="6"/>
  <c r="E71" i="6"/>
  <c r="E18" i="6"/>
  <c r="E24" i="6"/>
  <c r="E30" i="6"/>
  <c r="E36" i="6"/>
  <c r="E42" i="6"/>
  <c r="E48" i="6"/>
  <c r="E54" i="6"/>
  <c r="E60" i="6"/>
  <c r="E66" i="6"/>
  <c r="E21" i="6"/>
  <c r="E27" i="6"/>
  <c r="E33" i="6"/>
  <c r="E39" i="6"/>
  <c r="E45" i="6"/>
  <c r="E51" i="6"/>
  <c r="E57" i="6"/>
  <c r="E63" i="6"/>
  <c r="E69" i="6"/>
  <c r="E22" i="6"/>
  <c r="E28" i="6"/>
  <c r="E34" i="6"/>
  <c r="E40" i="6"/>
  <c r="E46" i="6"/>
  <c r="E52" i="6"/>
  <c r="E58" i="6"/>
  <c r="E64" i="6"/>
  <c r="B76" i="7"/>
  <c r="M11" i="6"/>
  <c r="I83" i="2" s="1"/>
  <c r="I87" i="2" s="1"/>
  <c r="I86" i="2" l="1"/>
  <c r="H1002" i="6" s="1"/>
  <c r="I82" i="2"/>
  <c r="K76"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I84" i="2" l="1"/>
  <c r="I85" i="2"/>
  <c r="H1007" i="6"/>
  <c r="H1006" i="6"/>
  <c r="H1005" i="6"/>
  <c r="H1003" i="6"/>
  <c r="H1004" i="6"/>
  <c r="H1001" i="6"/>
  <c r="H1000"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09" i="6" l="1"/>
  <c r="H1012" i="6" l="1"/>
  <c r="H1011" i="6" s="1"/>
</calcChain>
</file>

<file path=xl/sharedStrings.xml><?xml version="1.0" encoding="utf-8"?>
<sst xmlns="http://schemas.openxmlformats.org/spreadsheetml/2006/main" count="2619" uniqueCount="804">
  <si>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</si>
  <si>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</si>
  <si>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</si>
  <si>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</si>
  <si>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</si>
  <si>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</si>
  <si>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</si>
  <si>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</si>
  <si>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</si>
  <si>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</si>
  <si>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</si>
  <si>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</si>
  <si>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</si>
  <si>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</si>
  <si>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</si>
  <si>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</si>
  <si>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</si>
  <si>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</si>
  <si>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</si>
  <si>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</si>
  <si>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</si>
  <si>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</si>
  <si>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</si>
  <si>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</si>
  <si>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</si>
  <si>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</si>
  <si>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</si>
  <si>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</si>
  <si>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</si>
  <si>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</si>
  <si>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</si>
  <si>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</si>
  <si>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</si>
  <si>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</si>
  <si>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</si>
  <si>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</si>
  <si>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</si>
  <si>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</si>
  <si>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</si>
  <si>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</si>
  <si>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</si>
  <si>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</si>
  <si>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</si>
  <si>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</si>
  <si>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</si>
  <si>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</si>
  <si>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</si>
  <si>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</si>
  <si>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</si>
  <si>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</si>
  <si>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</si>
  <si>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</si>
  <si>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</si>
  <si>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</si>
  <si>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</si>
  <si>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</si>
  <si>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</si>
  <si>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</si>
  <si>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</si>
  <si>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</si>
  <si>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</si>
  <si>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</si>
  <si>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</si>
  <si>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</si>
  <si>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</si>
  <si>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</si>
  <si>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</si>
  <si>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</si>
  <si>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</si>
  <si>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</si>
  <si>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</si>
  <si>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</si>
  <si>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</si>
  <si>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</si>
  <si>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</si>
  <si>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</si>
  <si>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</si>
  <si>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</si>
  <si>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</si>
  <si>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</si>
  <si>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</si>
  <si>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</si>
  <si>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</si>
  <si>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</si>
  <si>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</si>
  <si>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</si>
  <si>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</si>
  <si>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</si>
  <si>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</si>
  <si>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</si>
  <si>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</si>
  <si>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</si>
  <si>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</si>
  <si>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</si>
  <si>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</si>
  <si>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</si>
  <si>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</si>
  <si>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</si>
  <si>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</si>
  <si>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</si>
  <si>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</si>
  <si>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</si>
  <si>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</si>
  <si>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</si>
  <si>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</si>
  <si>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</si>
  <si>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</si>
  <si>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</si>
  <si>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</si>
  <si>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</si>
  <si>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</si>
  <si>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</si>
  <si>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</si>
  <si>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</si>
  <si>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</si>
  <si>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</si>
  <si>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</si>
  <si>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</si>
  <si>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</si>
  <si>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</si>
  <si>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</si>
  <si>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</si>
  <si>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</si>
  <si>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</si>
  <si>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</si>
  <si>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</si>
  <si>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</si>
  <si>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</si>
  <si>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</si>
  <si>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</si>
  <si>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</si>
  <si>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</si>
  <si>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</si>
  <si>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</si>
  <si>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</si>
  <si>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</si>
  <si>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</si>
  <si>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</si>
  <si>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</si>
  <si>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</si>
  <si>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</si>
  <si>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</si>
  <si>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</si>
  <si>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</si>
  <si>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</si>
  <si>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</si>
  <si>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</si>
  <si>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</si>
  <si>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</si>
  <si>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</si>
  <si>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</si>
  <si>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</si>
  <si>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</si>
  <si>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</si>
  <si>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</si>
  <si>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</si>
  <si>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</si>
  <si>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</si>
  <si>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</si>
  <si>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</si>
  <si>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</si>
  <si>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</si>
  <si>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</si>
  <si>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</si>
  <si>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</si>
  <si>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</si>
  <si>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</si>
  <si>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</si>
  <si>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</si>
  <si>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</si>
  <si>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</si>
  <si>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</si>
  <si>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</si>
  <si>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</si>
  <si>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</si>
  <si>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</si>
  <si>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</si>
  <si>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</si>
  <si>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</si>
  <si>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</si>
  <si>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</si>
  <si>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</si>
  <si>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</si>
  <si>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</si>
  <si>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</si>
  <si>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</si>
  <si>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</si>
  <si>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</si>
  <si>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</si>
  <si>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</si>
  <si>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</si>
  <si>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</si>
  <si>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</si>
  <si>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</si>
  <si>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</si>
  <si>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</si>
  <si>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</si>
  <si>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</si>
  <si>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</si>
  <si>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</si>
  <si>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</si>
  <si>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</si>
  <si>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</si>
  <si>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</si>
  <si>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</si>
  <si>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</si>
  <si>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</si>
  <si>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</si>
  <si>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</si>
  <si>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</si>
  <si>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</si>
  <si>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</si>
  <si>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</si>
  <si>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</si>
  <si>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</si>
  <si>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</si>
  <si>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</si>
  <si>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</si>
  <si>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</si>
  <si>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</si>
  <si>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</si>
  <si>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</si>
  <si>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</si>
  <si>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</si>
  <si>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</si>
  <si>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</si>
  <si>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</si>
  <si>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</si>
  <si>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</si>
  <si>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</si>
  <si>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</si>
  <si>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</si>
  <si>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</si>
  <si>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</si>
  <si>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</si>
  <si>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</si>
  <si>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</si>
  <si>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</si>
  <si>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</si>
  <si>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</si>
  <si>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</si>
  <si>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</si>
  <si>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</si>
  <si>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</si>
  <si>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</si>
  <si>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</si>
  <si>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</si>
  <si>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</si>
  <si>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</si>
  <si>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</si>
  <si>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</si>
  <si>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</si>
  <si>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</si>
  <si>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</si>
  <si>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</si>
  <si>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</si>
  <si>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</si>
  <si>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</si>
  <si>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</si>
  <si>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</si>
  <si>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</si>
  <si>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</si>
  <si>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</si>
  <si>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</si>
  <si>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</si>
  <si>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</si>
  <si>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</si>
  <si>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</si>
  <si>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</si>
  <si>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</si>
  <si>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</si>
  <si>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</si>
  <si>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</si>
  <si>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</si>
  <si>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</si>
  <si>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</si>
  <si>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</si>
  <si>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</si>
  <si>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</si>
  <si>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</si>
  <si>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</si>
  <si>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</si>
  <si>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</si>
  <si>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</si>
  <si>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</si>
  <si>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</si>
  <si>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</si>
  <si>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</si>
  <si>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</si>
  <si>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</si>
  <si>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</si>
  <si>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</si>
  <si>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</si>
  <si>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</si>
  <si>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</si>
  <si>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</si>
  <si>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</si>
  <si>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</si>
  <si>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</si>
  <si>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</si>
  <si>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</si>
  <si>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</si>
  <si>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</si>
  <si>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</si>
  <si>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</si>
  <si>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</si>
  <si>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</si>
  <si>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</si>
  <si>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</si>
  <si>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</si>
  <si>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</si>
  <si>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</si>
  <si>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</si>
  <si>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</si>
  <si>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</si>
  <si>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</si>
  <si>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</si>
  <si>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</si>
  <si>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</si>
  <si>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</si>
  <si>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</si>
  <si>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</si>
  <si>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</si>
  <si>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</si>
  <si>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</si>
  <si>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</si>
  <si>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</si>
  <si>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</si>
  <si>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</si>
  <si>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</si>
  <si>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</si>
  <si>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</si>
  <si>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</si>
  <si>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</si>
  <si>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</si>
  <si>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</si>
  <si>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</si>
  <si>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</si>
  <si>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</si>
  <si>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</si>
  <si>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</si>
  <si>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</si>
  <si>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</si>
  <si>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</si>
  <si>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</si>
  <si>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</si>
  <si>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</si>
  <si>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</si>
  <si>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</si>
  <si>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</si>
  <si>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</si>
  <si>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</si>
  <si>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</si>
  <si>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</si>
  <si>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</si>
  <si>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</si>
  <si>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</si>
  <si>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</si>
  <si>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</si>
  <si>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</si>
  <si>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</si>
  <si>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</si>
  <si>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</si>
  <si>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</si>
  <si>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</si>
  <si>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</si>
  <si>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</si>
  <si>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</si>
  <si>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</si>
  <si>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</si>
  <si>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</si>
  <si>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</si>
  <si>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</si>
  <si>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</si>
  <si>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</si>
  <si>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</si>
  <si>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</si>
  <si>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</si>
  <si>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</si>
  <si>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</si>
  <si>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</si>
  <si>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</si>
  <si>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</si>
  <si>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</si>
  <si>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</si>
  <si>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</si>
  <si>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</si>
  <si>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</si>
  <si>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</si>
  <si>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</si>
  <si>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</si>
  <si>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</si>
  <si>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</si>
  <si>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</si>
  <si>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</si>
  <si>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</si>
  <si>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</si>
  <si>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</si>
  <si>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</si>
  <si>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</si>
  <si>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</si>
  <si>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</si>
  <si>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</si>
  <si>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</si>
  <si>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</si>
  <si>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</si>
  <si>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</si>
  <si>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</si>
  <si>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</si>
  <si>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</si>
  <si>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</si>
  <si>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</si>
  <si>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</si>
  <si>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</si>
  <si>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</si>
  <si>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</si>
  <si>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</si>
  <si>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</si>
  <si>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</si>
  <si>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</si>
  <si>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</si>
  <si>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</si>
  <si>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</si>
  <si>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</si>
  <si>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</si>
  <si>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</si>
  <si>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</si>
  <si>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</si>
  <si>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</si>
  <si>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</si>
  <si>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</si>
  <si>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</si>
  <si>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</si>
  <si>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</si>
  <si>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</si>
  <si>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</si>
  <si>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</si>
  <si>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</si>
  <si>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</si>
  <si>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</si>
  <si>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</si>
  <si>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</si>
  <si>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</si>
  <si>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</si>
  <si>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</si>
  <si>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</si>
  <si>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</si>
  <si>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</si>
  <si>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</si>
  <si>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</si>
  <si>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</si>
  <si>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</si>
  <si>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</si>
  <si>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</si>
  <si>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</si>
  <si>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</si>
  <si>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</si>
  <si>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</si>
  <si>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</si>
  <si>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</si>
  <si>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</si>
  <si>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</si>
  <si>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</si>
  <si>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</si>
  <si>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</si>
  <si>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</si>
  <si>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</si>
  <si>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</si>
  <si>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</si>
  <si>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</si>
  <si>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</si>
  <si>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</si>
  <si>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</si>
  <si>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</si>
  <si>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</si>
  <si>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</si>
  <si>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</si>
  <si>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</si>
  <si>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</si>
  <si>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</si>
  <si>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</si>
  <si>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</si>
  <si>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</si>
  <si>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</si>
  <si>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</si>
  <si>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</si>
  <si>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</si>
  <si>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</si>
  <si>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</si>
  <si>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</si>
  <si>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</si>
  <si>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</si>
  <si>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</si>
  <si>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</si>
  <si>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</si>
  <si>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</si>
  <si>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</si>
  <si>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</si>
  <si>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</si>
  <si>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</si>
  <si>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</si>
  <si>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</si>
  <si>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</si>
  <si>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</si>
  <si>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</si>
  <si>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</si>
  <si>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</si>
  <si>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</si>
  <si>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</si>
  <si>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</si>
  <si>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</si>
  <si>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</si>
  <si>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</si>
  <si>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</si>
  <si>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</si>
  <si>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</si>
  <si>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</si>
  <si>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</si>
  <si>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</si>
  <si>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</si>
  <si>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</si>
  <si>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</si>
  <si>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</si>
  <si>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</si>
  <si>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</si>
  <si>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</si>
  <si>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</si>
  <si>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</si>
  <si>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</si>
  <si>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</si>
  <si>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</si>
  <si>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</si>
  <si>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</si>
  <si>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</si>
  <si>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</si>
  <si>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</si>
  <si>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</si>
  <si>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</si>
  <si>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</si>
  <si>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</si>
  <si>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</si>
  <si>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</si>
  <si>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</si>
  <si>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</si>
  <si>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</si>
  <si>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</si>
  <si>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</si>
  <si>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</si>
  <si>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</si>
  <si>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</si>
  <si>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</si>
  <si>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</si>
  <si>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</si>
  <si>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</si>
  <si>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</si>
  <si>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</si>
  <si>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</si>
  <si>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</si>
  <si>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</si>
  <si>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</si>
  <si>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</si>
  <si>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</si>
  <si>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</si>
  <si>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</si>
  <si>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</si>
  <si>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</si>
  <si>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</si>
  <si>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</si>
  <si>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</si>
  <si>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</si>
  <si>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</si>
  <si>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</si>
  <si>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</si>
  <si>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</si>
  <si>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</si>
  <si>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</si>
  <si>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</si>
  <si>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</si>
  <si>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</si>
  <si>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</si>
  <si>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</si>
  <si>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</si>
  <si>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</si>
  <si>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</si>
  <si>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</si>
  <si>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</si>
  <si>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</si>
  <si>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</si>
  <si>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</si>
  <si>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</si>
  <si>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</si>
  <si>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</si>
  <si>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</si>
  <si>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</si>
  <si>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</si>
  <si>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</si>
  <si>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</si>
  <si>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</si>
  <si>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</si>
  <si>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</si>
  <si>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</si>
  <si>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</si>
  <si>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</si>
  <si>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</si>
  <si>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</si>
  <si>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</si>
  <si>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</si>
  <si>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</si>
  <si>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</si>
  <si>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</si>
  <si>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</si>
  <si>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</si>
  <si>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</si>
  <si>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</si>
  <si>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</si>
  <si>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</si>
  <si>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</si>
  <si>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</si>
  <si>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</si>
  <si>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</si>
  <si>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</si>
  <si>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</si>
  <si>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</si>
  <si>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</si>
  <si>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</si>
  <si>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</si>
  <si>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</si>
  <si>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</si>
  <si>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</si>
  <si>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</si>
  <si>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</si>
  <si>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</si>
  <si>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</si>
  <si>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</si>
  <si>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</si>
  <si>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</si>
  <si>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</si>
  <si>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</si>
  <si>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</si>
  <si>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</si>
  <si>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</si>
  <si>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</si>
  <si>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</si>
  <si>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</si>
  <si>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</si>
  <si>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</si>
  <si>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</si>
  <si>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</si>
  <si>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</si>
  <si>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</si>
  <si>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</si>
  <si>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</si>
  <si>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</si>
  <si>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</si>
  <si>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</si>
  <si>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</si>
  <si>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</si>
  <si>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</si>
  <si>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</si>
  <si>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</si>
  <si>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</si>
  <si>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</si>
  <si>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</si>
  <si>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</si>
  <si>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</si>
  <si>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</si>
  <si>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</si>
  <si>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</si>
  <si>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</si>
  <si>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</si>
  <si>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</si>
  <si>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</si>
  <si>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</si>
  <si>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</si>
  <si>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</si>
  <si>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</si>
  <si>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</si>
  <si>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</si>
  <si>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</si>
  <si>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</si>
  <si>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</si>
  <si>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</si>
  <si>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</si>
  <si>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</si>
  <si>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</si>
  <si>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</si>
  <si>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</si>
  <si>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</si>
  <si>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</si>
  <si>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</si>
  <si>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</si>
  <si>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</si>
  <si>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</si>
  <si>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</si>
  <si>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</si>
  <si>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</si>
  <si>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</si>
  <si>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</si>
  <si>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</si>
  <si>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</si>
  <si>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</si>
  <si>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</si>
  <si>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</si>
  <si>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</si>
  <si>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</si>
  <si>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</si>
  <si>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</si>
  <si>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</si>
  <si>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Lee Menzies</t>
  </si>
  <si>
    <t>120 main road Muizenberg Muizenberg</t>
  </si>
  <si>
    <t>7945 Cape Town</t>
  </si>
  <si>
    <t>South Africa</t>
  </si>
  <si>
    <t>Tel: +270792776672</t>
  </si>
  <si>
    <t>Email: la.menzzies@gmail.com</t>
  </si>
  <si>
    <t>BBTSH2</t>
  </si>
  <si>
    <t>BCR2</t>
  </si>
  <si>
    <t>Surgical steel ball closure ring, 2g (6mm) with a 10mm ball</t>
  </si>
  <si>
    <t>BCR4</t>
  </si>
  <si>
    <t>Surgical steel ball closure ring, 4g (5mm) with an 8mm ball</t>
  </si>
  <si>
    <t>BCR6</t>
  </si>
  <si>
    <t>Surgical steel ball closure ring, 6g (4mm) with a 6mm ball</t>
  </si>
  <si>
    <t>BCR8</t>
  </si>
  <si>
    <t>Surgical steel ball closure ring, 8g (3mm) with an 8mm ball</t>
  </si>
  <si>
    <t>BN1CS</t>
  </si>
  <si>
    <t>Surgical steel belly banana, 14g (1.6mm) with a 6mm bezel set jewel ball and an upper 5mm plain steel ball</t>
  </si>
  <si>
    <t>CBEB</t>
  </si>
  <si>
    <t>Surgical steel circular barbell, 16g (1.2mm) with two 3mm balls</t>
  </si>
  <si>
    <t>DPG</t>
  </si>
  <si>
    <t>Gauge: 14mm</t>
  </si>
  <si>
    <t>Gauge: 16mm</t>
  </si>
  <si>
    <t>DPWT</t>
  </si>
  <si>
    <t>Teak wood double flared flesh tunnel</t>
  </si>
  <si>
    <t>FTSI</t>
  </si>
  <si>
    <t>Silicone double flared flesh tunnel</t>
  </si>
  <si>
    <t>LBIO</t>
  </si>
  <si>
    <t>Surgical steel internally threaded labret, 16g (1.2mm) with synthetic opal flat head sized 3mm to 5mm, in a surgical steel cup, for triple tragus piercings</t>
  </si>
  <si>
    <t>Color: Green</t>
  </si>
  <si>
    <t>Color: Dark green</t>
  </si>
  <si>
    <t>NSCRT20</t>
  </si>
  <si>
    <t>Clear Bio-flexible nose screw retainer, 20g (0.8mm) with 2mm ball shaped top</t>
  </si>
  <si>
    <t>PGSHH</t>
  </si>
  <si>
    <t>Black Onyx double flared stone plug</t>
  </si>
  <si>
    <t>PVD plated surgical steel hinged segment ring, 16g (1.2mm)</t>
  </si>
  <si>
    <t>PVD plated annealed 316L steel seamless hoop ring, 20g (0.8mm)</t>
  </si>
  <si>
    <t>SGTSH14</t>
  </si>
  <si>
    <t>Color: High Polish 8mm</t>
  </si>
  <si>
    <t>PVD plated 316L steel hinged segment ring, 1.2mm (16g) pear shape design</t>
  </si>
  <si>
    <t>Color: High Polish 10mm</t>
  </si>
  <si>
    <t>Color: Gold 8mm</t>
  </si>
  <si>
    <t>Color: Gold 10mm</t>
  </si>
  <si>
    <t>SIPG</t>
  </si>
  <si>
    <t>Silicone double flared solid plug retainer</t>
  </si>
  <si>
    <t>UBBNPS</t>
  </si>
  <si>
    <t>Titanium G23 barbell, 14g (1.6mm) with two 4mm balls</t>
  </si>
  <si>
    <t>UCBEB2I</t>
  </si>
  <si>
    <t>Titanium G23 internally threaded circular barbell, 1.2mm (16g) with two 2mm balls</t>
  </si>
  <si>
    <t>XABB14G</t>
  </si>
  <si>
    <t>Pack of 10 pcs. of bioflex barbell posts with external threading, 14g (1.6mm)</t>
  </si>
  <si>
    <t>XABN16G</t>
  </si>
  <si>
    <t>Pack of 10 pcs. of bioflex banana posts with external threading, 16g (1.2mm)</t>
  </si>
  <si>
    <t>XHJB3</t>
  </si>
  <si>
    <t>Pack of 10 pcs. of 3mm surgical steel half jewel balls with bezel set crystal with 1.2mm threading (16g)</t>
  </si>
  <si>
    <t>XLB16G</t>
  </si>
  <si>
    <t>Pack of 10 steel posts for labrets - 1.2mm threading (16g), selectable length ”body jewelry parts” (4mm base of labret)</t>
  </si>
  <si>
    <t>XSAB4</t>
  </si>
  <si>
    <t>Set of 10 pcs. of 4mm acrylic ball in solid colors with 14g (1.6mm) threading</t>
  </si>
  <si>
    <t>XTRLB16G</t>
  </si>
  <si>
    <t>Set of 10 pcs. of. 316L steel Tragus Labret, 16g (1.2mm) with a tiny 2.5mm round base plate with external threading</t>
  </si>
  <si>
    <t>XULB16GI</t>
  </si>
  <si>
    <t>Color: High Polish</t>
  </si>
  <si>
    <t>PVD plated titanium G23, 1.2mm (16g) internally threaded labret posts (4mm base of labret). High Polish - 10 pcs per pack, PVD Plated - 5 pcs per pack.</t>
  </si>
  <si>
    <t>XUVB3</t>
  </si>
  <si>
    <t>Set of 10 pcs. of 3mm acrylic UV balls with 16g (1.2mm) threading</t>
  </si>
  <si>
    <t>ZRIN</t>
  </si>
  <si>
    <t>Prong set CZ top for 16g internal threading body jewelry (this item only fit with our 16g internal threaded items: XLB16GIN, XBN16GIN, XCB16GIN, XBB16GIN, XTRLBIC) (attachments are made from surgical steel)</t>
  </si>
  <si>
    <t>Size: 4mm</t>
  </si>
  <si>
    <t>ZAR</t>
  </si>
  <si>
    <t>DPG9/16</t>
  </si>
  <si>
    <t>DPG5/8</t>
  </si>
  <si>
    <t>DPWT9/16</t>
  </si>
  <si>
    <t>DPWT5/8</t>
  </si>
  <si>
    <t>FTSI9/16</t>
  </si>
  <si>
    <t>FTSI5/8</t>
  </si>
  <si>
    <t>LBIO4</t>
  </si>
  <si>
    <t>PGSHH9/16</t>
  </si>
  <si>
    <t>PGSHH5/8</t>
  </si>
  <si>
    <t>SGSH14A</t>
  </si>
  <si>
    <t>SGSH14B</t>
  </si>
  <si>
    <t>SGTSH14A</t>
  </si>
  <si>
    <t>SGTSH14B</t>
  </si>
  <si>
    <t>SIPG9/16</t>
  </si>
  <si>
    <t>ZR3IN</t>
  </si>
  <si>
    <t>ZR4IN</t>
  </si>
  <si>
    <t>Four Thousand Eleven and 82 cents ZAR</t>
  </si>
  <si>
    <t>Anodized surgical steel tongue barbell, 14g (1.6mm) with a 6mm heart shaped flat top and a lower 6mm ball - length 5/8'' (16mm)</t>
  </si>
  <si>
    <t>High polished surgical steel double flared flesh tunnel - size 12g to 2'' (2mm - 52mm)</t>
  </si>
  <si>
    <t>Exchange Rate ZAR-THB</t>
  </si>
  <si>
    <t>Total Order USD</t>
  </si>
  <si>
    <t>Total Invoice USD</t>
  </si>
  <si>
    <t>Sura</t>
  </si>
  <si>
    <t>Shipping cost to South Africa via DHL:</t>
  </si>
  <si>
    <t>Total in ZAR:</t>
  </si>
  <si>
    <t>Total in USD:</t>
  </si>
  <si>
    <t>Nine Hundred Five and 62 cents ZAR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</si>
</sst>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0" fontId="2" fillId="0" borderId="0"/>
    <xf numFmtId="43" fontId="21" fillId="0" borderId="0" applyFon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cellStyleXfs>
  <cellXfs count="143">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44" fontId="18" fillId="2" borderId="0" xfId="7" applyFont="1" applyFill="1" applyBorder="1" applyAlignment="1">
      <alignment horizontal="right"/>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7">
    <cellStyle name="Comma 2" xfId="8" xr:uid="{4996DD21-22B6-4B9C-9ADE-77C94A9E26E9}"/>
    <cellStyle name="Comma 2 2" xfId="4757" xr:uid="{769456F7-FE92-4D61-ADBC-199A4A930FB0}"/>
    <cellStyle name="Comma 2 2 2" xfId="5337" xr:uid="{F00C96AC-B9B6-44B0-B484-7811004E7DDE}"/>
    <cellStyle name="Comma 2 2 2 2" xfId="5342" xr:uid="{68BD9AD1-5597-4739-948D-4E35D40DF291}"/>
    <cellStyle name="Comma 2 2 3" xfId="5334" xr:uid="{7B2DF35D-A63D-4B58-BACA-B96CFC3406EB}"/>
    <cellStyle name="Comma 2 2 4" xfId="5322" xr:uid="{2AA76247-EEC2-42DA-AD22-C6C33B4ACE8C}"/>
    <cellStyle name="Comma 3" xfId="4290" xr:uid="{ADBF95F9-2D45-4F2C-B24A-E7A99E268185}"/>
    <cellStyle name="Comma 3 2" xfId="4758" xr:uid="{1E2D3E81-E306-42CC-9088-98C059AAA0EB}"/>
    <cellStyle name="Comma 3 2 2" xfId="5338" xr:uid="{8143F33D-526E-452B-992E-6CC9138A72AE}"/>
    <cellStyle name="Comma 3 2 2 2" xfId="5343" xr:uid="{C38FB576-D404-406B-9AF9-36619A01649D}"/>
    <cellStyle name="Comma 3 2 3" xfId="5341" xr:uid="{99A79033-E119-4701-908B-532D5A5AAE33}"/>
    <cellStyle name="Comma 3 2 4" xfId="5323" xr:uid="{34B611AF-055D-4D6B-9E19-5248334B2EF5}"/>
    <cellStyle name="Currency" xfId="7" builtinId="4"/>
    <cellStyle name="Currency 10" xfId="9" xr:uid="{D7243546-2AED-4CFD-A65A-7239E7002E3E}"/>
    <cellStyle name="Currency 10 2" xfId="10" xr:uid="{6A033F9F-4816-4D72-95A1-6F6153D4B417}"/>
    <cellStyle name="Currency 10 2 2" xfId="3666" xr:uid="{3E6A0097-ADBA-4162-B032-C9327F7812F7}"/>
    <cellStyle name="Currency 10 2 2 2" xfId="4484" xr:uid="{09462C95-F547-48F9-AE75-E1FD2FFB3471}"/>
    <cellStyle name="Currency 10 2 3" xfId="4485" xr:uid="{6A418DB7-28CF-4F2B-9EA5-37E2CE23624D}"/>
    <cellStyle name="Currency 10 3" xfId="11" xr:uid="{1ABD78E8-AE1C-419F-81C2-26F21B5D0317}"/>
    <cellStyle name="Currency 10 3 2" xfId="3667" xr:uid="{338009C9-AAF7-40C8-B2B0-C9BA7518B538}"/>
    <cellStyle name="Currency 10 3 2 2" xfId="4486" xr:uid="{2F7D52A6-EE4D-4C9E-ADF9-BBC2583461AE}"/>
    <cellStyle name="Currency 10 3 3" xfId="4487" xr:uid="{D0C5B319-A801-42A4-A3AE-C71B0D431C3B}"/>
    <cellStyle name="Currency 10 4" xfId="3668" xr:uid="{66134DA3-8D72-493E-9731-AD512A3D455E}"/>
    <cellStyle name="Currency 10 4 2" xfId="4488" xr:uid="{74831D62-AD4F-400C-82E1-430A7F8EB00B}"/>
    <cellStyle name="Currency 10 5" xfId="4489" xr:uid="{562FF472-77E4-4C54-B84C-75DF2519FBDF}"/>
    <cellStyle name="Currency 10 6" xfId="4680" xr:uid="{D6207636-CCFD-4A84-A1A5-7111EA5051C7}"/>
    <cellStyle name="Currency 11" xfId="12" xr:uid="{5757373D-EA9C-4CE9-A0B1-01B07506C18A}"/>
    <cellStyle name="Currency 11 2" xfId="13" xr:uid="{13224F16-8167-436A-AE3B-E0D525FBB766}"/>
    <cellStyle name="Currency 11 2 2" xfId="3669" xr:uid="{B3C7C069-DD44-4075-85E1-07F6D9E1A3C8}"/>
    <cellStyle name="Currency 11 2 2 2" xfId="4490" xr:uid="{9CEC1B81-4441-4695-AA5A-67B7F5D4FD1D}"/>
    <cellStyle name="Currency 11 2 3" xfId="4491" xr:uid="{D7085528-F541-46DB-9622-14EB119A42F5}"/>
    <cellStyle name="Currency 11 3" xfId="14" xr:uid="{2615A920-7992-4963-A1F2-4168CD6F74C9}"/>
    <cellStyle name="Currency 11 3 2" xfId="3670" xr:uid="{ACE6AEED-C154-4A3C-A861-BCA7C068BCAD}"/>
    <cellStyle name="Currency 11 3 2 2" xfId="4492" xr:uid="{355F6A7C-6414-485E-979D-63B3C91889D0}"/>
    <cellStyle name="Currency 11 3 3" xfId="4493" xr:uid="{53B05A9A-CB54-4E76-B444-5352D541F675}"/>
    <cellStyle name="Currency 11 4" xfId="3671" xr:uid="{590B6FA1-E645-43E9-ADC9-5F9EA569849F}"/>
    <cellStyle name="Currency 11 4 2" xfId="4494" xr:uid="{8494C7B4-923C-4F12-A179-9FFF34BF507B}"/>
    <cellStyle name="Currency 11 5" xfId="4291" xr:uid="{FF7F4038-FFF8-4574-B5FA-31347525FA84}"/>
    <cellStyle name="Currency 11 5 2" xfId="4495" xr:uid="{B52D2BAE-8B55-4539-9E40-3EDC0BDE90EF}"/>
    <cellStyle name="Currency 11 5 3" xfId="4712" xr:uid="{8603754D-BEDA-43DF-B239-A48065770510}"/>
    <cellStyle name="Currency 11 5 3 2" xfId="5317" xr:uid="{D40BD6B5-A562-4E7C-A78A-70BBA641528C}"/>
    <cellStyle name="Currency 11 5 3 3" xfId="4759" xr:uid="{A3B1B62F-4A7A-4A00-B913-09A1C829E690}"/>
    <cellStyle name="Currency 11 5 4" xfId="4689" xr:uid="{3722FB7A-EA95-44AC-9877-0DF6511366D1}"/>
    <cellStyle name="Currency 11 6" xfId="4681" xr:uid="{6B8B3AE2-C344-48EE-B414-F6208AB088F0}"/>
    <cellStyle name="Currency 12" xfId="15" xr:uid="{838C7BEB-FEBC-4291-8C10-7831E2E0F4D6}"/>
    <cellStyle name="Currency 12 2" xfId="16" xr:uid="{7CD7A29C-533B-4926-A962-785560BCC5C4}"/>
    <cellStyle name="Currency 12 2 2" xfId="3672" xr:uid="{7EB7A7A3-FFA8-4490-8660-305B7771187F}"/>
    <cellStyle name="Currency 12 2 2 2" xfId="4496" xr:uid="{4A7ABCA6-C1E9-442F-AEE3-6FC86DC94B2F}"/>
    <cellStyle name="Currency 12 2 3" xfId="4497" xr:uid="{17ABD17F-6925-4DAF-9331-18FFC51EBCB3}"/>
    <cellStyle name="Currency 12 3" xfId="3673" xr:uid="{F80A1EFC-E9FC-455B-9AFB-6817C2FFC91E}"/>
    <cellStyle name="Currency 12 3 2" xfId="4498" xr:uid="{834BE261-13CC-47B1-B941-CE8E921EB01E}"/>
    <cellStyle name="Currency 12 4" xfId="4499" xr:uid="{69376FAB-DA98-4546-8D0E-87041C5F4CDD}"/>
    <cellStyle name="Currency 13" xfId="17" xr:uid="{377FA255-13AA-4199-B637-70E1D520418B}"/>
    <cellStyle name="Currency 13 2" xfId="4293" xr:uid="{19C66F8A-765D-44C6-AAE7-377A80E7293E}"/>
    <cellStyle name="Currency 13 3" xfId="4294" xr:uid="{F578A1BB-1254-40E7-A52A-DA704787BC3D}"/>
    <cellStyle name="Currency 13 3 2" xfId="4761" xr:uid="{03BE918D-DBBE-44FB-8C04-B761D12F7B99}"/>
    <cellStyle name="Currency 13 4" xfId="4292" xr:uid="{E0CC7A36-D618-4A0A-9D08-A703EABD1C9D}"/>
    <cellStyle name="Currency 13 5" xfId="4760" xr:uid="{EC6FA0EC-B786-4BC3-9819-201B2B8C33A1}"/>
    <cellStyle name="Currency 14" xfId="18" xr:uid="{1A6DBFB9-9491-4B8A-B959-17213CBC995D}"/>
    <cellStyle name="Currency 14 2" xfId="3674" xr:uid="{F71092D7-C403-49AB-9355-BD885F54AC42}"/>
    <cellStyle name="Currency 14 2 2" xfId="4500" xr:uid="{236CE182-0F49-468D-9EA4-ADC5BCE3BBBB}"/>
    <cellStyle name="Currency 14 3" xfId="4501" xr:uid="{B04826DB-76EB-410E-B65E-5BDF859B4C5E}"/>
    <cellStyle name="Currency 15" xfId="4386" xr:uid="{26DD4407-CACC-4E56-9F97-36F4452E446C}"/>
    <cellStyle name="Currency 17" xfId="4295" xr:uid="{4CD8AFF9-11BE-4750-A9F1-EEAB7CC608EB}"/>
    <cellStyle name="Currency 2" xfId="19" xr:uid="{6F928A78-81AE-49CD-9DBB-1FE0C2E8060E}"/>
    <cellStyle name="Currency 2 2" xfId="20" xr:uid="{F3EB7F43-74F4-488C-B310-6FB296B6A599}"/>
    <cellStyle name="Currency 2 2 2" xfId="21" xr:uid="{FB2DFE5B-72A5-433C-8E30-3DCA0A8BC97E}"/>
    <cellStyle name="Currency 2 2 2 2" xfId="22" xr:uid="{F4F6720C-9BAA-4E95-B76F-DCE7D4A58AF0}"/>
    <cellStyle name="Currency 2 2 2 2 2" xfId="4762" xr:uid="{F0633B71-6486-436C-BAD4-57B169B04A60}"/>
    <cellStyle name="Currency 2 2 2 3" xfId="23" xr:uid="{A8B1FBBD-898B-4698-8DD4-8C2B01B0847F}"/>
    <cellStyle name="Currency 2 2 2 3 2" xfId="3675" xr:uid="{8198F6EB-5633-4A3F-B123-0AC96DB44FD4}"/>
    <cellStyle name="Currency 2 2 2 3 2 2" xfId="4502" xr:uid="{F03E3B37-6398-4A3E-9DD6-D88754A33AB7}"/>
    <cellStyle name="Currency 2 2 2 3 3" xfId="4503" xr:uid="{D87475E2-01A5-47BA-BD7B-C18F901AF71F}"/>
    <cellStyle name="Currency 2 2 2 4" xfId="3676" xr:uid="{6344EE67-FAC4-492C-93EE-8B5AB840484B}"/>
    <cellStyle name="Currency 2 2 2 4 2" xfId="4504" xr:uid="{FDCDE695-83A4-435E-92C6-72CA20B7A840}"/>
    <cellStyle name="Currency 2 2 2 5" xfId="4505" xr:uid="{55B47500-5C40-413A-B839-9528AE686230}"/>
    <cellStyle name="Currency 2 2 3" xfId="3677" xr:uid="{F5F6A9EA-AA17-4212-9632-D732E38C8E66}"/>
    <cellStyle name="Currency 2 2 3 2" xfId="4506" xr:uid="{E7E9DB62-886A-4A5C-A234-BB8E7C7730CF}"/>
    <cellStyle name="Currency 2 2 4" xfId="4507" xr:uid="{AA01822E-CE5E-4CB0-B683-7E8B57D3FA8C}"/>
    <cellStyle name="Currency 2 3" xfId="24" xr:uid="{07021850-5095-4801-AF0D-C00545E1C7C7}"/>
    <cellStyle name="Currency 2 3 2" xfId="3678" xr:uid="{A7A3C3CF-D1A2-4538-8128-27D194B2CD83}"/>
    <cellStyle name="Currency 2 3 2 2" xfId="4508" xr:uid="{07AA24CF-2972-407E-A6C6-E8362A100706}"/>
    <cellStyle name="Currency 2 3 3" xfId="4509" xr:uid="{7C4A1041-4845-4C45-9F41-259BFA014860}"/>
    <cellStyle name="Currency 2 4" xfId="3679" xr:uid="{C6641E7D-71AF-4852-B20C-3F8225F2BD15}"/>
    <cellStyle name="Currency 2 4 2" xfId="4419" xr:uid="{BC8B51A8-5AB3-471E-9096-7CD63C2C2099}"/>
    <cellStyle name="Currency 2 5" xfId="4420" xr:uid="{10824E0F-D868-48D4-846B-59B2436231DC}"/>
    <cellStyle name="Currency 2 5 2" xfId="4421" xr:uid="{7139723A-B902-4175-AABE-357E9AC40F1D}"/>
    <cellStyle name="Currency 2 6" xfId="4422" xr:uid="{EEEC7AE2-C689-4756-8340-B282D824B489}"/>
    <cellStyle name="Currency 3" xfId="25" xr:uid="{A18D820C-DF5E-4D93-899C-87FBC7C308ED}"/>
    <cellStyle name="Currency 3 2" xfId="26" xr:uid="{F5C786E5-1CAA-491C-A7C9-E9148FB5BB91}"/>
    <cellStyle name="Currency 3 2 2" xfId="3680" xr:uid="{CDFFD4F0-726D-48EB-950F-87EBE0204FF9}"/>
    <cellStyle name="Currency 3 2 2 2" xfId="4510" xr:uid="{8CFE66D3-2DBA-45AB-A058-B2B2249AD1D1}"/>
    <cellStyle name="Currency 3 2 3" xfId="4511" xr:uid="{13C1322A-84BB-4724-87FA-C3487EF63700}"/>
    <cellStyle name="Currency 3 3" xfId="27" xr:uid="{7A522054-7CF7-438A-90C3-0BE5FDCB363F}"/>
    <cellStyle name="Currency 3 3 2" xfId="3681" xr:uid="{2992A193-9F97-470E-96F7-882BE99B4A90}"/>
    <cellStyle name="Currency 3 3 2 2" xfId="4512" xr:uid="{DBC9470C-9F8B-49BF-8EA6-714DFCCAB1E2}"/>
    <cellStyle name="Currency 3 3 3" xfId="4513" xr:uid="{E8FA0D87-CD07-4A23-B44F-9C2461FB0188}"/>
    <cellStyle name="Currency 3 4" xfId="28" xr:uid="{AC6154DB-DF84-4806-A3E7-E0E30FF1B94D}"/>
    <cellStyle name="Currency 3 4 2" xfId="3682" xr:uid="{F359A4FB-4A9A-4707-9EE4-89135380B425}"/>
    <cellStyle name="Currency 3 4 2 2" xfId="4514" xr:uid="{D928E326-8C40-44E6-BC21-2059DA71B51E}"/>
    <cellStyle name="Currency 3 4 3" xfId="4515" xr:uid="{2D1E02D6-15FB-4B0D-A066-E8EE1FCFA95A}"/>
    <cellStyle name="Currency 3 5" xfId="3683" xr:uid="{5D1D4746-84F6-4705-A858-CFE610ACD47E}"/>
    <cellStyle name="Currency 3 5 2" xfId="4516" xr:uid="{9E3A5B8C-8AFC-4F9D-9C26-17BE63696E23}"/>
    <cellStyle name="Currency 3 6" xfId="4517" xr:uid="{537F65A6-7487-4BF8-A7CB-CFE0FA0193FB}"/>
    <cellStyle name="Currency 4" xfId="29" xr:uid="{A2E59B75-561F-49E4-9925-489662BC3873}"/>
    <cellStyle name="Currency 4 2" xfId="30" xr:uid="{3B3C93C4-BA26-4C03-836A-4DECC7A6C031}"/>
    <cellStyle name="Currency 4 2 2" xfId="3684" xr:uid="{F0C7FE74-B9C8-4AD2-A60F-93CC4E9A9106}"/>
    <cellStyle name="Currency 4 2 2 2" xfId="4518" xr:uid="{51B6FA63-B129-449A-8165-92B4F2F95ECD}"/>
    <cellStyle name="Currency 4 2 3" xfId="4519" xr:uid="{B8778C41-612D-4679-8E5C-8049EC23588E}"/>
    <cellStyle name="Currency 4 3" xfId="31" xr:uid="{F1797375-F585-4426-9F11-6171687B5C4C}"/>
    <cellStyle name="Currency 4 3 2" xfId="3685" xr:uid="{CCB5010E-A8FD-4901-AD16-1964F1FEBCE9}"/>
    <cellStyle name="Currency 4 3 2 2" xfId="4520" xr:uid="{78F0F813-FDA6-4D13-8542-780D718AA7F6}"/>
    <cellStyle name="Currency 4 3 3" xfId="4521" xr:uid="{83B16507-70F7-44F7-B139-8A9ABEAF37AB}"/>
    <cellStyle name="Currency 4 4" xfId="3686" xr:uid="{9701AD0F-4647-4073-9695-D7A2782A8139}"/>
    <cellStyle name="Currency 4 4 2" xfId="4522" xr:uid="{D6B84FD2-EFF3-411B-9FB6-FFDC298A714B}"/>
    <cellStyle name="Currency 4 5" xfId="4296" xr:uid="{84578877-2C48-4180-A945-358E78509505}"/>
    <cellStyle name="Currency 4 5 2" xfId="4523" xr:uid="{FD19CD0D-4197-4796-BA6D-52249E562740}"/>
    <cellStyle name="Currency 4 5 3" xfId="4713" xr:uid="{76749A29-E6D5-47A6-B5B0-2CBCB4A304FB}"/>
    <cellStyle name="Currency 4 5 3 2" xfId="5318" xr:uid="{A4B995E4-3512-480C-94C5-B12442CC6249}"/>
    <cellStyle name="Currency 4 5 3 3" xfId="4763" xr:uid="{F5FD4389-2130-4EE6-8F35-AA0FACBB27E8}"/>
    <cellStyle name="Currency 4 5 4" xfId="4690" xr:uid="{5BE43B40-2ABD-4B1F-82A0-0670B399987E}"/>
    <cellStyle name="Currency 4 6" xfId="4682" xr:uid="{3FB31B63-66D2-4489-B12D-3DFB96166106}"/>
    <cellStyle name="Currency 5" xfId="32" xr:uid="{2148FAF5-EFE5-46A0-8FCF-CED12DB66CF2}"/>
    <cellStyle name="Currency 5 2" xfId="33" xr:uid="{3E031AE9-A9FE-4DF3-A856-EB3978907019}"/>
    <cellStyle name="Currency 5 2 2" xfId="3687" xr:uid="{4D76F906-A8BA-43E8-B7C2-4158A7E4CDD8}"/>
    <cellStyle name="Currency 5 2 2 2" xfId="4524" xr:uid="{527EA557-5C21-4596-8F36-DFF604FE5B98}"/>
    <cellStyle name="Currency 5 2 3" xfId="4525" xr:uid="{2A8EB43D-9EB2-48D3-9CD3-B5F28F95941B}"/>
    <cellStyle name="Currency 5 3" xfId="4297" xr:uid="{46716724-DD78-4D80-9BDB-0428EF11BE6E}"/>
    <cellStyle name="Currency 5 3 2" xfId="4621" xr:uid="{32CDCF03-FDA7-49A6-8F69-E8E88B2E8801}"/>
    <cellStyle name="Currency 5 3 2 2" xfId="5308" xr:uid="{2CE8FC19-C84A-441A-8585-D3F136FAA7B5}"/>
    <cellStyle name="Currency 5 3 2 3" xfId="4765" xr:uid="{A1A10BFB-05F2-4C8F-8C99-C94178BE6EBC}"/>
    <cellStyle name="Currency 5 4" xfId="4764" xr:uid="{9092FDAC-4AAE-44A8-B8AD-A7470FE1FD69}"/>
    <cellStyle name="Currency 6" xfId="34" xr:uid="{D1B68B9E-83F7-4824-B21D-2E352D8C51C8}"/>
    <cellStyle name="Currency 6 2" xfId="3688" xr:uid="{A687625B-6D1A-4332-A996-3AC723D53A9A}"/>
    <cellStyle name="Currency 6 2 2" xfId="4526" xr:uid="{8532332A-0BB9-42C9-BF24-3CAFA2650833}"/>
    <cellStyle name="Currency 6 3" xfId="4298" xr:uid="{81AC851A-F924-4AF0-AAD9-F5E74D05E389}"/>
    <cellStyle name="Currency 6 3 2" xfId="4527" xr:uid="{05A3213B-25BC-4B08-BA9A-89DC75204EB4}"/>
    <cellStyle name="Currency 6 3 3" xfId="4714" xr:uid="{6D32598C-7548-4D36-BE54-0DCCBC83C011}"/>
    <cellStyle name="Currency 6 3 3 2" xfId="5319" xr:uid="{7C19CD66-A010-4BBE-B4CC-3CBD21FF84C5}"/>
    <cellStyle name="Currency 6 3 3 3" xfId="4766" xr:uid="{482C9EC3-D653-4E1A-920B-7280B8C9E02F}"/>
    <cellStyle name="Currency 6 3 4" xfId="4691" xr:uid="{ED03B1C6-FACA-479F-B603-914EC9E4A857}"/>
    <cellStyle name="Currency 6 4" xfId="4683" xr:uid="{F6973285-1475-42ED-9DB6-9DD1423D79C9}"/>
    <cellStyle name="Currency 7" xfId="35" xr:uid="{6E546E9A-EA3B-4E4D-8078-2D316108CFD7}"/>
    <cellStyle name="Currency 7 2" xfId="36" xr:uid="{C087F0F1-D756-460F-84DC-A2D2563A91D4}"/>
    <cellStyle name="Currency 7 2 2" xfId="3689" xr:uid="{1C712D72-ADC9-40F5-B7E3-4E5054BEF1B8}"/>
    <cellStyle name="Currency 7 2 2 2" xfId="4528" xr:uid="{8439EBEA-A73C-487D-B5D2-61CF52A54307}"/>
    <cellStyle name="Currency 7 2 3" xfId="4529" xr:uid="{6391D069-BA49-4458-B3FD-8CC39504B6C1}"/>
    <cellStyle name="Currency 7 3" xfId="3690" xr:uid="{16380EA0-C864-458D-A03F-969066DC6040}"/>
    <cellStyle name="Currency 7 3 2" xfId="4530" xr:uid="{2B7CCFFD-F460-4A72-9831-FB5193BAB9CF}"/>
    <cellStyle name="Currency 7 4" xfId="4531" xr:uid="{B04678B7-D0C5-451B-B3AC-BCC233F9E2B3}"/>
    <cellStyle name="Currency 7 5" xfId="4684" xr:uid="{9219D318-A430-46A9-8275-C6D51557DC1F}"/>
    <cellStyle name="Currency 8" xfId="37" xr:uid="{E4208BAA-2900-497E-8C55-4A192C73DB63}"/>
    <cellStyle name="Currency 8 2" xfId="38" xr:uid="{CDADA62B-79C8-48E6-80F3-9E707EF58386}"/>
    <cellStyle name="Currency 8 2 2" xfId="3691" xr:uid="{C16E7913-A094-4F3B-9FE4-8D113F540705}"/>
    <cellStyle name="Currency 8 2 2 2" xfId="4532" xr:uid="{0827DA2D-E65D-4D8B-B61D-0D70CBE0048D}"/>
    <cellStyle name="Currency 8 2 3" xfId="4533" xr:uid="{8AC57F64-2E35-4D25-BDBC-5C2B1EFBB33F}"/>
    <cellStyle name="Currency 8 3" xfId="39" xr:uid="{CC9BC158-EE5E-47C5-B5B5-D0C80EFB41BD}"/>
    <cellStyle name="Currency 8 3 2" xfId="3692" xr:uid="{F378406B-5956-4118-8EF5-E2CCD79A4047}"/>
    <cellStyle name="Currency 8 3 2 2" xfId="4534" xr:uid="{7CCC6050-9F50-4CF2-8A5B-61419B45332C}"/>
    <cellStyle name="Currency 8 3 3" xfId="4535" xr:uid="{3DC93AF7-7D73-4F3F-9674-24F09F10D7F1}"/>
    <cellStyle name="Currency 8 4" xfId="40" xr:uid="{75E09414-25A3-4543-9202-E798CBFE91BC}"/>
    <cellStyle name="Currency 8 4 2" xfId="3693" xr:uid="{90E353EA-394F-4695-A424-611CBF1A7CB8}"/>
    <cellStyle name="Currency 8 4 2 2" xfId="4536" xr:uid="{B1111442-525B-445C-B6F6-B3B31DBBF0BF}"/>
    <cellStyle name="Currency 8 4 3" xfId="4537" xr:uid="{1E4F3099-C7B8-4416-87B0-4DCF0DB6BD0B}"/>
    <cellStyle name="Currency 8 5" xfId="3694" xr:uid="{1DAEE810-B2A9-41CB-BDA3-C9C48F340FAF}"/>
    <cellStyle name="Currency 8 5 2" xfId="4538" xr:uid="{EEABE083-09AA-48A9-BD0D-8FFADB055C65}"/>
    <cellStyle name="Currency 8 6" xfId="4539" xr:uid="{90B9AFED-6449-4FDC-90A0-63B8E590739B}"/>
    <cellStyle name="Currency 8 7" xfId="4685" xr:uid="{C4F3C22C-4762-47FB-A81D-ADC31B3FEA0C}"/>
    <cellStyle name="Currency 9" xfId="41" xr:uid="{EABD7F5B-8C05-41E3-A68C-0904A2FBFFC1}"/>
    <cellStyle name="Currency 9 2" xfId="42" xr:uid="{41E95164-730C-47EE-983E-DF58AA3066FF}"/>
    <cellStyle name="Currency 9 2 2" xfId="3695" xr:uid="{048B4DEF-B5F9-4979-A6D5-5207BC6A807A}"/>
    <cellStyle name="Currency 9 2 2 2" xfId="4540" xr:uid="{095F24AB-47E9-4669-8623-F15E72B38967}"/>
    <cellStyle name="Currency 9 2 3" xfId="4541" xr:uid="{301942D5-17C4-46EC-80B7-008D2E5A27A9}"/>
    <cellStyle name="Currency 9 3" xfId="43" xr:uid="{7880962D-3D86-4726-ADCE-FC3609A54951}"/>
    <cellStyle name="Currency 9 3 2" xfId="3696" xr:uid="{182FD2B5-BC96-4B9A-8002-8504BC0A708C}"/>
    <cellStyle name="Currency 9 3 2 2" xfId="4542" xr:uid="{AE95E4B6-2263-48FA-975A-7D4DDBB7D841}"/>
    <cellStyle name="Currency 9 3 3" xfId="4543" xr:uid="{48F46C02-4FF6-45EB-BF26-AFD55C4C54A0}"/>
    <cellStyle name="Currency 9 4" xfId="3697" xr:uid="{099ED192-0E4A-4B1B-80AF-57BA88BC103A}"/>
    <cellStyle name="Currency 9 4 2" xfId="4544" xr:uid="{80E634E9-C83F-4121-A5A6-99918E5EB520}"/>
    <cellStyle name="Currency 9 5" xfId="4299" xr:uid="{E273622A-7685-4407-9C11-79926C057FD9}"/>
    <cellStyle name="Currency 9 5 2" xfId="4545" xr:uid="{5E1A335F-0EA1-4C88-A324-ABCB29413E98}"/>
    <cellStyle name="Currency 9 5 3" xfId="4715" xr:uid="{5A686E31-61B1-4317-8DCF-AA2C1877BF6F}"/>
    <cellStyle name="Currency 9 5 4" xfId="4692" xr:uid="{BF8F637A-958A-4B9B-9B5A-1D3E204C7C05}"/>
    <cellStyle name="Currency 9 6" xfId="4686" xr:uid="{691753CB-BED1-4D79-B25E-8B27FF93A6E9}"/>
    <cellStyle name="Hyperlink 2" xfId="6" xr:uid="{6CFFD761-E1C4-4FFC-9C82-FDD569F38491}"/>
    <cellStyle name="Hyperlink 3" xfId="44" xr:uid="{45D77665-A4A7-4F4E-80F3-17E54F748372}"/>
    <cellStyle name="Hyperlink 3 2" xfId="4387" xr:uid="{24309199-B907-4E2F-AA4F-41807B2FD36B}"/>
    <cellStyle name="Hyperlink 3 3" xfId="4300" xr:uid="{8C500B47-5336-4B9B-A3FA-5B6242BC37E6}"/>
    <cellStyle name="Hyperlink 4" xfId="4301" xr:uid="{AB7D7018-1241-45B8-9EB9-8E9B93EB64BC}"/>
    <cellStyle name="Normal" xfId="0" builtinId="0"/>
    <cellStyle name="Normal 10" xfId="45" xr:uid="{E11EACEC-3C0C-47B3-869A-B56C5B22DF89}"/>
    <cellStyle name="Normal 10 10" xfId="94" xr:uid="{B9D67D47-6F34-49E3-A748-7620A77EF71B}"/>
    <cellStyle name="Normal 10 10 2" xfId="95" xr:uid="{A81C8442-8142-495F-B88E-5BD239A77BA2}"/>
    <cellStyle name="Normal 10 10 2 2" xfId="4303" xr:uid="{3DF45108-7C28-48FA-99B5-B8529651850C}"/>
    <cellStyle name="Normal 10 10 2 3" xfId="4599" xr:uid="{F78789A2-753E-4DDF-A8BF-EB1DFF8F51C8}"/>
    <cellStyle name="Normal 10 10 3" xfId="96" xr:uid="{84D45986-CC56-4C38-B9CA-B2AA5E59D53E}"/>
    <cellStyle name="Normal 10 10 4" xfId="97" xr:uid="{A9620121-51CA-446D-B66D-BCA4B170D274}"/>
    <cellStyle name="Normal 10 11" xfId="98" xr:uid="{EC6A5193-6B2A-4108-B2E1-DBC67DCA4A68}"/>
    <cellStyle name="Normal 10 11 2" xfId="99" xr:uid="{1C57EF22-3714-410A-B54E-DE7FBA3D67AD}"/>
    <cellStyle name="Normal 10 11 3" xfId="100" xr:uid="{BD602433-CC30-4CF7-92A1-7C402F65A933}"/>
    <cellStyle name="Normal 10 11 4" xfId="101" xr:uid="{DF794D42-32FA-4F14-935F-346704A95BF4}"/>
    <cellStyle name="Normal 10 12" xfId="102" xr:uid="{97C6F522-CB2A-4B87-B1CB-EAC68A94516A}"/>
    <cellStyle name="Normal 10 12 2" xfId="103" xr:uid="{84F8FA62-38E8-4F2B-84BD-392CE36EA96F}"/>
    <cellStyle name="Normal 10 13" xfId="104" xr:uid="{D9C6E6E2-29FB-42F0-B2A3-71D0455F5802}"/>
    <cellStyle name="Normal 10 14" xfId="105" xr:uid="{274F4E3C-9BC4-4C0E-A008-882A4846077B}"/>
    <cellStyle name="Normal 10 15" xfId="106" xr:uid="{EB640491-A660-438C-A0BA-EB431FB7BD02}"/>
    <cellStyle name="Normal 10 2" xfId="46" xr:uid="{26DAFDFE-2347-4DFB-BEFC-0E80BB598B56}"/>
    <cellStyle name="Normal 10 2 10" xfId="107" xr:uid="{A0BB13B6-5BE4-442F-B764-FF4690A3D4B2}"/>
    <cellStyle name="Normal 10 2 11" xfId="108" xr:uid="{119B4E74-BB4C-48BF-8153-4AD8B28F5FC0}"/>
    <cellStyle name="Normal 10 2 2" xfId="109" xr:uid="{221283E7-3364-4123-AD0A-42EE14E290E5}"/>
    <cellStyle name="Normal 10 2 2 2" xfId="110" xr:uid="{B263EEE2-58E2-43F2-9674-C6E3B6099679}"/>
    <cellStyle name="Normal 10 2 2 2 2" xfId="111" xr:uid="{4F1AA215-B45E-4849-A908-0B2ADA981DBB}"/>
    <cellStyle name="Normal 10 2 2 2 2 2" xfId="112" xr:uid="{A5CC3238-2534-4EB8-8F08-2337D3030614}"/>
    <cellStyle name="Normal 10 2 2 2 2 2 2" xfId="113" xr:uid="{02D3FFAC-D636-42B1-AAD7-A41F4531DB64}"/>
    <cellStyle name="Normal 10 2 2 2 2 2 2 2" xfId="3739" xr:uid="{4B8CE94A-F2DD-40BD-9DEB-FCB5CD66E086}"/>
    <cellStyle name="Normal 10 2 2 2 2 2 2 2 2" xfId="3740" xr:uid="{D7C5D9C8-C24E-480D-A1E0-5F15457BBD6E}"/>
    <cellStyle name="Normal 10 2 2 2 2 2 2 3" xfId="3741" xr:uid="{EB377715-B566-4E23-94C9-ABDE5D5716DF}"/>
    <cellStyle name="Normal 10 2 2 2 2 2 3" xfId="114" xr:uid="{FEA784A5-5DDC-4177-8F82-5E1BC87DB504}"/>
    <cellStyle name="Normal 10 2 2 2 2 2 3 2" xfId="3742" xr:uid="{1A85D9AA-5CFA-49C5-95ED-A3A0583767DA}"/>
    <cellStyle name="Normal 10 2 2 2 2 2 4" xfId="115" xr:uid="{91B6BE38-923E-4796-9764-E92AB5E8314F}"/>
    <cellStyle name="Normal 10 2 2 2 2 3" xfId="116" xr:uid="{D00DC1C4-6937-48EE-AAA2-09D8CCE47A3E}"/>
    <cellStyle name="Normal 10 2 2 2 2 3 2" xfId="117" xr:uid="{29F891D9-D06A-4343-9275-472AD6BCE403}"/>
    <cellStyle name="Normal 10 2 2 2 2 3 2 2" xfId="3743" xr:uid="{9BC152A1-0CCC-4DAA-BDC0-77C472BD6924}"/>
    <cellStyle name="Normal 10 2 2 2 2 3 3" xfId="118" xr:uid="{75BCDD0E-9D61-48A8-998C-22C4E4B97C8B}"/>
    <cellStyle name="Normal 10 2 2 2 2 3 4" xfId="119" xr:uid="{2075EB96-6DAC-4965-B027-F98503216678}"/>
    <cellStyle name="Normal 10 2 2 2 2 4" xfId="120" xr:uid="{76C81B3C-66C7-4FC0-A926-6817D455BCF2}"/>
    <cellStyle name="Normal 10 2 2 2 2 4 2" xfId="3744" xr:uid="{09F2F82D-38EA-43F0-886F-F97207A40565}"/>
    <cellStyle name="Normal 10 2 2 2 2 5" xfId="121" xr:uid="{4EA94305-772C-41C2-A619-4C598483EDEC}"/>
    <cellStyle name="Normal 10 2 2 2 2 6" xfId="122" xr:uid="{A0E180ED-BC68-4E8F-8011-6EB46388ED76}"/>
    <cellStyle name="Normal 10 2 2 2 3" xfId="123" xr:uid="{C65D1037-8EF4-47F2-9D6D-4317B1043840}"/>
    <cellStyle name="Normal 10 2 2 2 3 2" xfId="124" xr:uid="{66398379-8F79-4C17-86EB-F39A1A3ACC5B}"/>
    <cellStyle name="Normal 10 2 2 2 3 2 2" xfId="125" xr:uid="{7A20568A-C66A-4F9E-930C-0F1178C3FF17}"/>
    <cellStyle name="Normal 10 2 2 2 3 2 2 2" xfId="3745" xr:uid="{635C2BED-FB77-453C-86D2-546E6B8B44E5}"/>
    <cellStyle name="Normal 10 2 2 2 3 2 2 2 2" xfId="3746" xr:uid="{F962B627-28CF-4804-960D-23CFF548D147}"/>
    <cellStyle name="Normal 10 2 2 2 3 2 2 3" xfId="3747" xr:uid="{644CE4E6-2575-4E99-B59E-608141240DF1}"/>
    <cellStyle name="Normal 10 2 2 2 3 2 3" xfId="126" xr:uid="{9C7C3779-CAAC-4282-93EF-8D0918E02E53}"/>
    <cellStyle name="Normal 10 2 2 2 3 2 3 2" xfId="3748" xr:uid="{D08413B9-1293-4B25-87BE-8E44D1F4632B}"/>
    <cellStyle name="Normal 10 2 2 2 3 2 4" xfId="127" xr:uid="{783AED9D-958E-4382-B9CE-8B16C46EBC39}"/>
    <cellStyle name="Normal 10 2 2 2 3 3" xfId="128" xr:uid="{0E5F0D76-52C6-4EFA-9D0B-9102201F4573}"/>
    <cellStyle name="Normal 10 2 2 2 3 3 2" xfId="3749" xr:uid="{3A8AC84A-08CC-4B48-8B62-5FE761F01B70}"/>
    <cellStyle name="Normal 10 2 2 2 3 3 2 2" xfId="3750" xr:uid="{3D618178-6C25-473A-AA78-20FFBB9C4609}"/>
    <cellStyle name="Normal 10 2 2 2 3 3 3" xfId="3751" xr:uid="{A28CD59D-1FB6-46E8-87AD-3E8233763C22}"/>
    <cellStyle name="Normal 10 2 2 2 3 4" xfId="129" xr:uid="{EC57F071-E75C-47B6-A275-B82E755137D0}"/>
    <cellStyle name="Normal 10 2 2 2 3 4 2" xfId="3752" xr:uid="{038D872D-A8C0-4BBE-B4B8-802C27D9EA7B}"/>
    <cellStyle name="Normal 10 2 2 2 3 5" xfId="130" xr:uid="{B20D58FE-6BB7-4869-AB8E-8950BC163515}"/>
    <cellStyle name="Normal 10 2 2 2 4" xfId="131" xr:uid="{FDBEAC78-022C-4F65-A9EE-6AB150F07B6F}"/>
    <cellStyle name="Normal 10 2 2 2 4 2" xfId="132" xr:uid="{553C33A4-4BED-4246-9C11-5FE786A89864}"/>
    <cellStyle name="Normal 10 2 2 2 4 2 2" xfId="3753" xr:uid="{8713527B-66B2-45BE-8E19-BAAA871D8CF9}"/>
    <cellStyle name="Normal 10 2 2 2 4 2 2 2" xfId="3754" xr:uid="{EF0C96B9-564E-4946-89E4-36DA13C1EE70}"/>
    <cellStyle name="Normal 10 2 2 2 4 2 3" xfId="3755" xr:uid="{FCE1F56B-D696-4DCA-8D39-AA179A7644A3}"/>
    <cellStyle name="Normal 10 2 2 2 4 3" xfId="133" xr:uid="{78DCD368-C83A-43C9-A588-7A41F9D7E3A6}"/>
    <cellStyle name="Normal 10 2 2 2 4 3 2" xfId="3756" xr:uid="{73AD4905-59A1-47AC-A707-E4F44E338A6B}"/>
    <cellStyle name="Normal 10 2 2 2 4 4" xfId="134" xr:uid="{77FD519F-2D02-45B8-A845-404CF1895945}"/>
    <cellStyle name="Normal 10 2 2 2 5" xfId="135" xr:uid="{2DF52503-EE82-4E7C-914A-BA6DECFD2DA9}"/>
    <cellStyle name="Normal 10 2 2 2 5 2" xfId="136" xr:uid="{7E268A59-77DD-4969-A76D-9D5D25D06899}"/>
    <cellStyle name="Normal 10 2 2 2 5 2 2" xfId="3757" xr:uid="{889DC098-DF86-4928-99D9-C1ED44D70948}"/>
    <cellStyle name="Normal 10 2 2 2 5 3" xfId="137" xr:uid="{6CDA9FB8-9A06-41E7-A203-9FE6A7815A45}"/>
    <cellStyle name="Normal 10 2 2 2 5 4" xfId="138" xr:uid="{9FE2EBAF-9254-44F5-8FCB-A4605E6F42B1}"/>
    <cellStyle name="Normal 10 2 2 2 6" xfId="139" xr:uid="{E4C12069-F2F3-4EAD-B57E-6587AF2BB22A}"/>
    <cellStyle name="Normal 10 2 2 2 6 2" xfId="3758" xr:uid="{2ADF2943-FBF1-4512-845D-5816BB51F74C}"/>
    <cellStyle name="Normal 10 2 2 2 7" xfId="140" xr:uid="{D5872463-3178-4B08-A6E9-DC8F4A005577}"/>
    <cellStyle name="Normal 10 2 2 2 8" xfId="141" xr:uid="{72DAA281-237B-406B-9E89-141A6621312C}"/>
    <cellStyle name="Normal 10 2 2 3" xfId="142" xr:uid="{42D825FE-67D2-4769-8CCD-4A3150986972}"/>
    <cellStyle name="Normal 10 2 2 3 2" xfId="143" xr:uid="{BB0146D1-07F0-413A-AF2B-5842C3456759}"/>
    <cellStyle name="Normal 10 2 2 3 2 2" xfId="144" xr:uid="{D4D16FE1-04A6-403E-9D5A-7C1FD43E5EE7}"/>
    <cellStyle name="Normal 10 2 2 3 2 2 2" xfId="3759" xr:uid="{DE51BDA1-D6F2-4A8B-AA41-596C1FA87380}"/>
    <cellStyle name="Normal 10 2 2 3 2 2 2 2" xfId="3760" xr:uid="{E6DA34EA-BC01-439D-A7BB-B7822F0C7786}"/>
    <cellStyle name="Normal 10 2 2 3 2 2 3" xfId="3761" xr:uid="{0A41FFAA-E59C-4B2D-A577-2FFB1F16AE1B}"/>
    <cellStyle name="Normal 10 2 2 3 2 3" xfId="145" xr:uid="{1D5414E1-F0E1-4E1C-B4E8-14AD299920E6}"/>
    <cellStyle name="Normal 10 2 2 3 2 3 2" xfId="3762" xr:uid="{01871F23-1616-4817-B234-A4B42E57A559}"/>
    <cellStyle name="Normal 10 2 2 3 2 4" xfId="146" xr:uid="{6ED663AC-022D-42F2-8EDF-CD32FA5DB01E}"/>
    <cellStyle name="Normal 10 2 2 3 3" xfId="147" xr:uid="{0D4F97D5-1DE1-431F-9DE6-7CA396B71F7E}"/>
    <cellStyle name="Normal 10 2 2 3 3 2" xfId="148" xr:uid="{DB99A2E9-5E27-4752-AF1E-6E4F5C487CA2}"/>
    <cellStyle name="Normal 10 2 2 3 3 2 2" xfId="3763" xr:uid="{B2B25D91-9FD9-430D-B822-CF317383A958}"/>
    <cellStyle name="Normal 10 2 2 3 3 3" xfId="149" xr:uid="{057F4C94-6854-41A5-B3CE-F26A53CA2A7F}"/>
    <cellStyle name="Normal 10 2 2 3 3 4" xfId="150" xr:uid="{F1014601-A7D0-4457-BD17-ADFF72D78CE8}"/>
    <cellStyle name="Normal 10 2 2 3 4" xfId="151" xr:uid="{2B0791BD-993F-4E0A-987B-A1044FCBF483}"/>
    <cellStyle name="Normal 10 2 2 3 4 2" xfId="3764" xr:uid="{225A21CA-66F0-4804-86E3-B6286AF5664E}"/>
    <cellStyle name="Normal 10 2 2 3 5" xfId="152" xr:uid="{D5AA04AD-67E6-4B62-BB1F-308F99873024}"/>
    <cellStyle name="Normal 10 2 2 3 6" xfId="153" xr:uid="{3046B478-4C5F-4566-AF9B-1FFD7032B552}"/>
    <cellStyle name="Normal 10 2 2 4" xfId="154" xr:uid="{E2A5663C-B006-414D-8C2A-C8566F70078A}"/>
    <cellStyle name="Normal 10 2 2 4 2" xfId="155" xr:uid="{59C83B54-9225-45FC-A783-16576C2A9FB3}"/>
    <cellStyle name="Normal 10 2 2 4 2 2" xfId="156" xr:uid="{ACF0B084-7E9E-4D2E-981E-A224FE967BF3}"/>
    <cellStyle name="Normal 10 2 2 4 2 2 2" xfId="3765" xr:uid="{F1B1D37F-6985-494B-960A-7DAFE6F354F2}"/>
    <cellStyle name="Normal 10 2 2 4 2 2 2 2" xfId="3766" xr:uid="{95F5692E-565D-467E-B6A3-51CD056BA143}"/>
    <cellStyle name="Normal 10 2 2 4 2 2 3" xfId="3767" xr:uid="{375646DF-BF40-407B-9787-3A2F9860E38C}"/>
    <cellStyle name="Normal 10 2 2 4 2 3" xfId="157" xr:uid="{65A41C8E-21A8-4BF0-B216-02E82626B586}"/>
    <cellStyle name="Normal 10 2 2 4 2 3 2" xfId="3768" xr:uid="{43E2B3DD-26D4-48D6-8AB9-11F97AAA4861}"/>
    <cellStyle name="Normal 10 2 2 4 2 4" xfId="158" xr:uid="{A3936117-9C30-4F02-A9B2-5965851AA56E}"/>
    <cellStyle name="Normal 10 2 2 4 3" xfId="159" xr:uid="{03F3084F-1D17-4DE7-AB93-28A604A12B76}"/>
    <cellStyle name="Normal 10 2 2 4 3 2" xfId="3769" xr:uid="{155A5271-8694-45B3-B3E8-09DD6C880CF2}"/>
    <cellStyle name="Normal 10 2 2 4 3 2 2" xfId="3770" xr:uid="{4B9C91CA-45CD-4A4B-A202-7A68B9455A2B}"/>
    <cellStyle name="Normal 10 2 2 4 3 3" xfId="3771" xr:uid="{3EC30402-0463-4549-962D-CD96C69AEB16}"/>
    <cellStyle name="Normal 10 2 2 4 4" xfId="160" xr:uid="{F90B77D8-24A6-4CE1-98CA-C12F77BC729C}"/>
    <cellStyle name="Normal 10 2 2 4 4 2" xfId="3772" xr:uid="{C1A8819D-4454-4812-B73B-87357554E9EB}"/>
    <cellStyle name="Normal 10 2 2 4 5" xfId="161" xr:uid="{7AF3858C-00E9-4B53-AD97-ABACAD956BC9}"/>
    <cellStyle name="Normal 10 2 2 5" xfId="162" xr:uid="{B9120179-774B-4F89-A961-A9B4DC967F95}"/>
    <cellStyle name="Normal 10 2 2 5 2" xfId="163" xr:uid="{630C73C2-7530-4140-B320-A749BDDF65A7}"/>
    <cellStyle name="Normal 10 2 2 5 2 2" xfId="3773" xr:uid="{0C3151FE-FCA9-474D-A16C-82A24F4625A1}"/>
    <cellStyle name="Normal 10 2 2 5 2 2 2" xfId="3774" xr:uid="{146A5350-4D13-48BA-922E-14D761968CB0}"/>
    <cellStyle name="Normal 10 2 2 5 2 3" xfId="3775" xr:uid="{668B9C97-14EC-4E51-95EF-49F7AE9D97E1}"/>
    <cellStyle name="Normal 10 2 2 5 3" xfId="164" xr:uid="{17417855-D65D-454A-9D8B-2E0FDC845096}"/>
    <cellStyle name="Normal 10 2 2 5 3 2" xfId="3776" xr:uid="{96B64C32-BA47-4B73-9F0E-91AB7584C909}"/>
    <cellStyle name="Normal 10 2 2 5 4" xfId="165" xr:uid="{6E658398-1D88-43BC-A760-9C8A61849978}"/>
    <cellStyle name="Normal 10 2 2 6" xfId="166" xr:uid="{CF6F9490-2C7B-4B47-ACD6-76CF72D36ED6}"/>
    <cellStyle name="Normal 10 2 2 6 2" xfId="167" xr:uid="{6B6369B7-F611-4B95-98E2-3637022A5426}"/>
    <cellStyle name="Normal 10 2 2 6 2 2" xfId="3777" xr:uid="{45D0D924-6C6C-4E3C-92E1-EAFD548D47E5}"/>
    <cellStyle name="Normal 10 2 2 6 2 3" xfId="4305" xr:uid="{1AE9EC70-0180-4108-AD11-D06A89F1035A}"/>
    <cellStyle name="Normal 10 2 2 6 3" xfId="168" xr:uid="{25721FC8-314A-4EF0-BB63-CC1D86186E09}"/>
    <cellStyle name="Normal 10 2 2 6 4" xfId="169" xr:uid="{CAEFB3B2-E886-4C30-819B-858266A35B39}"/>
    <cellStyle name="Normal 10 2 2 6 4 2" xfId="4741" xr:uid="{AE8E6BB3-813B-49C2-B679-56834D07D2DA}"/>
    <cellStyle name="Normal 10 2 2 6 4 3" xfId="4600" xr:uid="{0F5E53D8-9B5C-4591-8804-9FE048AE51E8}"/>
    <cellStyle name="Normal 10 2 2 6 4 4" xfId="4448" xr:uid="{8A78610E-09F0-487B-97EE-AFCC06447A5B}"/>
    <cellStyle name="Normal 10 2 2 7" xfId="170" xr:uid="{8D9C32B0-43B8-4413-84EA-81900BBC6B62}"/>
    <cellStyle name="Normal 10 2 2 7 2" xfId="3778" xr:uid="{795568B0-8D07-4C68-AAF5-38F385F3C30A}"/>
    <cellStyle name="Normal 10 2 2 8" xfId="171" xr:uid="{B81A0B9F-0205-4591-8C7C-FB460955732A}"/>
    <cellStyle name="Normal 10 2 2 9" xfId="172" xr:uid="{790FBEAB-9A21-4693-8818-2F800895587C}"/>
    <cellStyle name="Normal 10 2 3" xfId="173" xr:uid="{02BBC4E7-BCAA-4882-8A26-3945FFF85EB7}"/>
    <cellStyle name="Normal 10 2 3 2" xfId="174" xr:uid="{4ACBC4A2-5290-4119-92EF-A17107DA3E2D}"/>
    <cellStyle name="Normal 10 2 3 2 2" xfId="175" xr:uid="{01C02CCF-F008-43AF-8C9F-E06C08AB156C}"/>
    <cellStyle name="Normal 10 2 3 2 2 2" xfId="176" xr:uid="{38BD3496-208E-408C-8A44-949561686CF4}"/>
    <cellStyle name="Normal 10 2 3 2 2 2 2" xfId="3779" xr:uid="{36DF7468-98DA-4DE7-88CE-42AE632CEEA1}"/>
    <cellStyle name="Normal 10 2 3 2 2 2 2 2" xfId="3780" xr:uid="{8DCF003D-01BF-4E05-9BC6-64ABC695238E}"/>
    <cellStyle name="Normal 10 2 3 2 2 2 3" xfId="3781" xr:uid="{24F07E3A-C49B-43C6-89E2-05BAD6E970EB}"/>
    <cellStyle name="Normal 10 2 3 2 2 3" xfId="177" xr:uid="{614E0011-4453-49A7-B07A-048149439D96}"/>
    <cellStyle name="Normal 10 2 3 2 2 3 2" xfId="3782" xr:uid="{3AFCDE69-0813-4F62-81EB-D33146CE22DE}"/>
    <cellStyle name="Normal 10 2 3 2 2 4" xfId="178" xr:uid="{EB1B8A7D-619D-4F47-9AE0-CB46751AC5FB}"/>
    <cellStyle name="Normal 10 2 3 2 3" xfId="179" xr:uid="{904DBE14-2DA5-485F-8C39-D6096FAE08A6}"/>
    <cellStyle name="Normal 10 2 3 2 3 2" xfId="180" xr:uid="{FBBA67C1-BB4D-4DE1-8FB3-15B73D9D870C}"/>
    <cellStyle name="Normal 10 2 3 2 3 2 2" xfId="3783" xr:uid="{92FA84CB-2A74-41E6-8584-005E1800D36F}"/>
    <cellStyle name="Normal 10 2 3 2 3 3" xfId="181" xr:uid="{5E4CDF9C-5EDE-4497-82B0-89B76B70FD2E}"/>
    <cellStyle name="Normal 10 2 3 2 3 4" xfId="182" xr:uid="{CDCADCA5-91B7-4AC3-9014-A254967E4B4D}"/>
    <cellStyle name="Normal 10 2 3 2 4" xfId="183" xr:uid="{5BAD4C60-499D-4C35-BAD0-8766234E0C10}"/>
    <cellStyle name="Normal 10 2 3 2 4 2" xfId="3784" xr:uid="{A3848872-01F8-4ACC-8CE7-C59F2BA8AF4D}"/>
    <cellStyle name="Normal 10 2 3 2 5" xfId="184" xr:uid="{751A486C-896A-4CEF-9D46-146DFE89807A}"/>
    <cellStyle name="Normal 10 2 3 2 6" xfId="185" xr:uid="{4F5F7519-6313-4522-A729-CC6E720AB815}"/>
    <cellStyle name="Normal 10 2 3 3" xfId="186" xr:uid="{1C498017-5A41-42E5-AC18-E3895ED3F724}"/>
    <cellStyle name="Normal 10 2 3 3 2" xfId="187" xr:uid="{2B827207-6C95-40E8-81C7-6376B01CA506}"/>
    <cellStyle name="Normal 10 2 3 3 2 2" xfId="188" xr:uid="{D28AC762-A915-4C82-9F63-AD1ED2778703}"/>
    <cellStyle name="Normal 10 2 3 3 2 2 2" xfId="3785" xr:uid="{E103C836-C776-4A87-8D70-0C5992E3C126}"/>
    <cellStyle name="Normal 10 2 3 3 2 2 2 2" xfId="3786" xr:uid="{A9863441-C745-4098-A25B-79963F86A3B8}"/>
    <cellStyle name="Normal 10 2 3 3 2 2 3" xfId="3787" xr:uid="{16C86C56-6C44-456A-BFDF-31560E05B288}"/>
    <cellStyle name="Normal 10 2 3 3 2 3" xfId="189" xr:uid="{9625A557-CCE1-41DC-8D54-B643BA2567F9}"/>
    <cellStyle name="Normal 10 2 3 3 2 3 2" xfId="3788" xr:uid="{66568FC1-721E-4B84-B872-5F9575C150F0}"/>
    <cellStyle name="Normal 10 2 3 3 2 4" xfId="190" xr:uid="{F973D81A-1F57-4E44-812B-CEF7B8462061}"/>
    <cellStyle name="Normal 10 2 3 3 3" xfId="191" xr:uid="{5B50BF06-6867-47C2-931B-C9D70C7E98DE}"/>
    <cellStyle name="Normal 10 2 3 3 3 2" xfId="3789" xr:uid="{C221EC9D-40F4-472D-9A96-6A7D73C84C21}"/>
    <cellStyle name="Normal 10 2 3 3 3 2 2" xfId="3790" xr:uid="{D5DD3D78-5861-4E58-8504-3F1A3F380F0F}"/>
    <cellStyle name="Normal 10 2 3 3 3 3" xfId="3791" xr:uid="{F8601AC0-EF74-47EB-B528-F622604A8EE6}"/>
    <cellStyle name="Normal 10 2 3 3 4" xfId="192" xr:uid="{D8FAC0B3-5225-4398-9965-C619F051BDF7}"/>
    <cellStyle name="Normal 10 2 3 3 4 2" xfId="3792" xr:uid="{B0EBDF03-30A6-42AA-A760-998B09419542}"/>
    <cellStyle name="Normal 10 2 3 3 5" xfId="193" xr:uid="{4E2C940C-3FF3-4806-BDDA-709600A4F994}"/>
    <cellStyle name="Normal 10 2 3 4" xfId="194" xr:uid="{C111CEB1-C647-411F-92B0-77E5E16207FD}"/>
    <cellStyle name="Normal 10 2 3 4 2" xfId="195" xr:uid="{4041C8B1-C9A6-41C7-AA5E-17274841FA24}"/>
    <cellStyle name="Normal 10 2 3 4 2 2" xfId="3793" xr:uid="{E7E2818F-3C2C-4337-9C97-FBF84BEED3D3}"/>
    <cellStyle name="Normal 10 2 3 4 2 2 2" xfId="3794" xr:uid="{8ACF99BB-9DC3-429A-81EE-8E1DF6D75603}"/>
    <cellStyle name="Normal 10 2 3 4 2 3" xfId="3795" xr:uid="{E703086A-8395-434E-8E4E-6A469BDB602D}"/>
    <cellStyle name="Normal 10 2 3 4 3" xfId="196" xr:uid="{D41F3C00-31E8-437E-A5CA-2960A8352439}"/>
    <cellStyle name="Normal 10 2 3 4 3 2" xfId="3796" xr:uid="{9B4A2867-FFEC-424C-A116-6F30C476D13A}"/>
    <cellStyle name="Normal 10 2 3 4 4" xfId="197" xr:uid="{69537C09-30AC-4B7B-A32A-C7709EA3CC3F}"/>
    <cellStyle name="Normal 10 2 3 5" xfId="198" xr:uid="{52893AAC-A59A-4375-BACB-057C6585F860}"/>
    <cellStyle name="Normal 10 2 3 5 2" xfId="199" xr:uid="{FA1CD096-8DD6-4FD3-8A75-6CD270897970}"/>
    <cellStyle name="Normal 10 2 3 5 2 2" xfId="3797" xr:uid="{9EF731E9-C461-4219-8E6B-9CC930987449}"/>
    <cellStyle name="Normal 10 2 3 5 2 3" xfId="4306" xr:uid="{864FD5F8-F4E8-405C-850C-99CE8BF0D0EE}"/>
    <cellStyle name="Normal 10 2 3 5 3" xfId="200" xr:uid="{974B2A94-992E-43D0-ADCC-9EF92C7B98F8}"/>
    <cellStyle name="Normal 10 2 3 5 4" xfId="201" xr:uid="{F0D4A4C7-FF10-4560-819A-D438AE10FB90}"/>
    <cellStyle name="Normal 10 2 3 5 4 2" xfId="4742" xr:uid="{BF973D85-886C-4330-846D-91200E015B83}"/>
    <cellStyle name="Normal 10 2 3 5 4 3" xfId="4601" xr:uid="{88674BA6-A899-4273-9E08-5410B95F4F1A}"/>
    <cellStyle name="Normal 10 2 3 5 4 4" xfId="4449" xr:uid="{6E7A181E-54A0-4185-A60A-946B9E42E1C2}"/>
    <cellStyle name="Normal 10 2 3 6" xfId="202" xr:uid="{1F01FF7E-A555-46B9-BE66-FA8E053657FD}"/>
    <cellStyle name="Normal 10 2 3 6 2" xfId="3798" xr:uid="{CC25B337-F1E7-4811-BF41-7CBB139B3BFF}"/>
    <cellStyle name="Normal 10 2 3 7" xfId="203" xr:uid="{90C93E73-F5CB-44FE-B4CA-819B28FAC9F5}"/>
    <cellStyle name="Normal 10 2 3 8" xfId="204" xr:uid="{E137DACB-3CD0-4061-8106-F27C61057481}"/>
    <cellStyle name="Normal 10 2 4" xfId="205" xr:uid="{497051F0-8359-4B44-A8CA-EF534F38D7DE}"/>
    <cellStyle name="Normal 10 2 4 2" xfId="206" xr:uid="{7F44597A-8E15-4884-B0ED-7DA72B8F68DD}"/>
    <cellStyle name="Normal 10 2 4 2 2" xfId="207" xr:uid="{66D71BF3-5B1E-4DAF-A334-B9486E687F53}"/>
    <cellStyle name="Normal 10 2 4 2 2 2" xfId="208" xr:uid="{BB98BCE9-408B-48DA-AD01-C28551AF1BD9}"/>
    <cellStyle name="Normal 10 2 4 2 2 2 2" xfId="3799" xr:uid="{1374D1A2-EB10-4493-B249-AB13126C41F4}"/>
    <cellStyle name="Normal 10 2 4 2 2 3" xfId="209" xr:uid="{651FB1D8-895C-4F36-945D-6CCEE30EA3FC}"/>
    <cellStyle name="Normal 10 2 4 2 2 4" xfId="210" xr:uid="{D20FD66F-FDE0-458F-94A6-7DFFC07ACCA1}"/>
    <cellStyle name="Normal 10 2 4 2 3" xfId="211" xr:uid="{07D5074F-E5A5-4D4D-96BA-B95BDB65CDFC}"/>
    <cellStyle name="Normal 10 2 4 2 3 2" xfId="3800" xr:uid="{AF7EC139-5A5F-4F43-811B-CB346C1BC749}"/>
    <cellStyle name="Normal 10 2 4 2 4" xfId="212" xr:uid="{1AAFDDB7-BE4A-481E-9D37-999C9F3DCA48}"/>
    <cellStyle name="Normal 10 2 4 2 5" xfId="213" xr:uid="{473F7DE6-6260-43A3-9851-CE9511B3A935}"/>
    <cellStyle name="Normal 10 2 4 3" xfId="214" xr:uid="{EAB09CD5-8B28-4340-9A3F-6503D6C58EDB}"/>
    <cellStyle name="Normal 10 2 4 3 2" xfId="215" xr:uid="{6E3B04D5-134A-4E43-94BE-0E355CC8150C}"/>
    <cellStyle name="Normal 10 2 4 3 2 2" xfId="3801" xr:uid="{CCB1652D-EACB-487B-8C3D-5E8FF8A08141}"/>
    <cellStyle name="Normal 10 2 4 3 3" xfId="216" xr:uid="{4FBFE079-C817-4D67-BEE3-8538C741B70A}"/>
    <cellStyle name="Normal 10 2 4 3 4" xfId="217" xr:uid="{EAECF28A-4758-4694-9FBC-EB1C9774D635}"/>
    <cellStyle name="Normal 10 2 4 4" xfId="218" xr:uid="{70320CAD-16AB-44F0-909E-78DD0FFFD155}"/>
    <cellStyle name="Normal 10 2 4 4 2" xfId="219" xr:uid="{A40EB141-97D6-4DBF-B61A-F2F267B614C6}"/>
    <cellStyle name="Normal 10 2 4 4 3" xfId="220" xr:uid="{98CDA19D-B028-44A3-A31D-1E338488C8D2}"/>
    <cellStyle name="Normal 10 2 4 4 4" xfId="221" xr:uid="{8988E79D-537A-4348-9B31-9569EFB8D7C6}"/>
    <cellStyle name="Normal 10 2 4 5" xfId="222" xr:uid="{7A3AAE64-8B7A-49EB-8116-928AAD999016}"/>
    <cellStyle name="Normal 10 2 4 6" xfId="223" xr:uid="{C144B4EE-14BB-4C34-AE19-6A6FA9C9FD08}"/>
    <cellStyle name="Normal 10 2 4 7" xfId="224" xr:uid="{7F476810-7BE9-437B-99F4-E690328796E7}"/>
    <cellStyle name="Normal 10 2 5" xfId="225" xr:uid="{1615BC01-6561-43C0-8213-837BFA2B98BA}"/>
    <cellStyle name="Normal 10 2 5 2" xfId="226" xr:uid="{A2AD10FA-8E4F-4C7D-A19C-C3E3ED758F8B}"/>
    <cellStyle name="Normal 10 2 5 2 2" xfId="227" xr:uid="{259CC84E-DA54-4D4E-8206-01BF668E37B8}"/>
    <cellStyle name="Normal 10 2 5 2 2 2" xfId="3802" xr:uid="{84125393-AA5C-4415-9F55-B08314076130}"/>
    <cellStyle name="Normal 10 2 5 2 2 2 2" xfId="3803" xr:uid="{0C16AF09-7ECE-4E3B-B783-DBF0C3AA1F4B}"/>
    <cellStyle name="Normal 10 2 5 2 2 3" xfId="3804" xr:uid="{A70CF7BA-2BFB-4280-A177-31EA473F67E4}"/>
    <cellStyle name="Normal 10 2 5 2 3" xfId="228" xr:uid="{E21D60D6-6933-4A03-8865-AD1C8C156C87}"/>
    <cellStyle name="Normal 10 2 5 2 3 2" xfId="3805" xr:uid="{7592D063-4A3B-4E3A-BF29-74609F0C66FA}"/>
    <cellStyle name="Normal 10 2 5 2 4" xfId="229" xr:uid="{64BACF04-692E-434E-8216-B32AEF8711A6}"/>
    <cellStyle name="Normal 10 2 5 3" xfId="230" xr:uid="{BB359983-E14B-4937-AF95-B046C9776906}"/>
    <cellStyle name="Normal 10 2 5 3 2" xfId="231" xr:uid="{038F5343-B1F5-47B1-B384-D859C53588BB}"/>
    <cellStyle name="Normal 10 2 5 3 2 2" xfId="3806" xr:uid="{CB9A7918-7B53-4217-99CB-E343D1D849DF}"/>
    <cellStyle name="Normal 10 2 5 3 3" xfId="232" xr:uid="{8E97987B-E9EA-4628-A4C9-FAE6579E43D6}"/>
    <cellStyle name="Normal 10 2 5 3 4" xfId="233" xr:uid="{80961685-3BDF-434F-ADDA-8C15EAE6E276}"/>
    <cellStyle name="Normal 10 2 5 4" xfId="234" xr:uid="{DC640E73-6B6B-45CC-BE5B-675A1D411E94}"/>
    <cellStyle name="Normal 10 2 5 4 2" xfId="3807" xr:uid="{EE176717-007A-4AD3-81E0-566BD39B31DE}"/>
    <cellStyle name="Normal 10 2 5 5" xfId="235" xr:uid="{FF2C19EC-95E7-413B-A764-CA3143545411}"/>
    <cellStyle name="Normal 10 2 5 6" xfId="236" xr:uid="{11239846-7A39-478F-8BA4-232F8777210B}"/>
    <cellStyle name="Normal 10 2 6" xfId="237" xr:uid="{1AA44982-B957-4DA6-A886-33F33F6D8C51}"/>
    <cellStyle name="Normal 10 2 6 2" xfId="238" xr:uid="{FD23374A-9061-47C5-8792-05882A61F5CD}"/>
    <cellStyle name="Normal 10 2 6 2 2" xfId="239" xr:uid="{53831CCF-C5AE-4881-8FF4-33C32D149CA2}"/>
    <cellStyle name="Normal 10 2 6 2 2 2" xfId="3808" xr:uid="{BB84974E-5C8D-45E5-B8D2-386C0B8C37A6}"/>
    <cellStyle name="Normal 10 2 6 2 3" xfId="240" xr:uid="{9B7AC0EB-E121-4EDF-B25B-21F8EE028520}"/>
    <cellStyle name="Normal 10 2 6 2 4" xfId="241" xr:uid="{4F99B4CF-E7F8-4074-8782-E6AAE3E2D56E}"/>
    <cellStyle name="Normal 10 2 6 3" xfId="242" xr:uid="{B10D24A5-9236-4330-8417-00F29A84D123}"/>
    <cellStyle name="Normal 10 2 6 3 2" xfId="3809" xr:uid="{D4EE61C6-B8A1-4D9C-AE79-191C5B7DC0FE}"/>
    <cellStyle name="Normal 10 2 6 4" xfId="243" xr:uid="{71391B86-9FED-4DA6-94C2-EB0FCCFD5FD3}"/>
    <cellStyle name="Normal 10 2 6 5" xfId="244" xr:uid="{0660509E-4DEC-42CD-86D8-99A524494118}"/>
    <cellStyle name="Normal 10 2 7" xfId="245" xr:uid="{F7B4901B-94B9-40FB-8657-220BB49EF9C8}"/>
    <cellStyle name="Normal 10 2 7 2" xfId="246" xr:uid="{B9129016-D241-4CC3-B99E-D671299CA045}"/>
    <cellStyle name="Normal 10 2 7 2 2" xfId="3810" xr:uid="{46CF7099-D175-4241-908F-DC0EA7B79441}"/>
    <cellStyle name="Normal 10 2 7 2 3" xfId="4304" xr:uid="{EF6023C7-6B6C-4BBA-8DEE-3D436A8275F6}"/>
    <cellStyle name="Normal 10 2 7 3" xfId="247" xr:uid="{4BD389C7-2A6E-400E-9C41-4FFA972CB82E}"/>
    <cellStyle name="Normal 10 2 7 4" xfId="248" xr:uid="{5D8A88B3-2A3E-48FC-A393-58B28580EADC}"/>
    <cellStyle name="Normal 10 2 7 4 2" xfId="4740" xr:uid="{0DDC6761-7E39-42D0-93C1-347F444DC970}"/>
    <cellStyle name="Normal 10 2 7 4 3" xfId="4602" xr:uid="{EE1B7C3E-CA79-4153-938E-A39A26EF4178}"/>
    <cellStyle name="Normal 10 2 7 4 4" xfId="4447" xr:uid="{2BB56C47-77CB-49FF-8C5B-DAA1F16D7308}"/>
    <cellStyle name="Normal 10 2 8" xfId="249" xr:uid="{5134D64C-DCF1-4CFC-B55F-AF3F658C8F66}"/>
    <cellStyle name="Normal 10 2 8 2" xfId="250" xr:uid="{FB07C513-1083-4C6D-8712-D21F941B1A1A}"/>
    <cellStyle name="Normal 10 2 8 3" xfId="251" xr:uid="{857DBAD5-4405-4CAB-8390-5B378638A88D}"/>
    <cellStyle name="Normal 10 2 8 4" xfId="252" xr:uid="{50DA027B-2A74-4F35-8842-03C49BCBE20B}"/>
    <cellStyle name="Normal 10 2 9" xfId="253" xr:uid="{C9583A3F-052B-43C7-B65D-E66FD5F331C9}"/>
    <cellStyle name="Normal 10 3" xfId="254" xr:uid="{F2D7B368-DA57-4EF2-84F7-6BDA52C5C999}"/>
    <cellStyle name="Normal 10 3 10" xfId="255" xr:uid="{6E293F62-1EA8-4B80-9951-797BA154A8FB}"/>
    <cellStyle name="Normal 10 3 11" xfId="256" xr:uid="{679F44C9-1F6B-4174-9896-BE92A1D3B940}"/>
    <cellStyle name="Normal 10 3 2" xfId="257" xr:uid="{F25016A2-EEB2-43B3-8382-0792817F2B16}"/>
    <cellStyle name="Normal 10 3 2 2" xfId="258" xr:uid="{900411AB-E4C4-4CC8-BB5D-CA1FC76C0058}"/>
    <cellStyle name="Normal 10 3 2 2 2" xfId="259" xr:uid="{7DD82C50-0079-4403-89A6-23917A382C41}"/>
    <cellStyle name="Normal 10 3 2 2 2 2" xfId="260" xr:uid="{CDF8984F-9E41-4A68-8F7F-300F54B4E4C1}"/>
    <cellStyle name="Normal 10 3 2 2 2 2 2" xfId="261" xr:uid="{FDE96B72-B826-49D9-88FA-F0C84EDDFA36}"/>
    <cellStyle name="Normal 10 3 2 2 2 2 2 2" xfId="3811" xr:uid="{F62F618B-3DB2-46B4-A6AD-FFE311A6200D}"/>
    <cellStyle name="Normal 10 3 2 2 2 2 3" xfId="262" xr:uid="{CEF31F4E-969B-4429-9229-A2AAE09E9C15}"/>
    <cellStyle name="Normal 10 3 2 2 2 2 4" xfId="263" xr:uid="{F400C025-0FD4-451F-B2D6-2D0FC416C480}"/>
    <cellStyle name="Normal 10 3 2 2 2 3" xfId="264" xr:uid="{A45BB66B-FC48-48B7-B2DE-8BFC76C97DB0}"/>
    <cellStyle name="Normal 10 3 2 2 2 3 2" xfId="265" xr:uid="{3A928564-048E-4070-976F-E519CC8558A9}"/>
    <cellStyle name="Normal 10 3 2 2 2 3 3" xfId="266" xr:uid="{95018E25-5C3C-46B4-99A8-00C6D033A6A9}"/>
    <cellStyle name="Normal 10 3 2 2 2 3 4" xfId="267" xr:uid="{DA5D4BA9-A55D-4859-B1DF-C233FF67A9AE}"/>
    <cellStyle name="Normal 10 3 2 2 2 4" xfId="268" xr:uid="{986C39DC-38BA-4252-B5DA-63BD1931DFD9}"/>
    <cellStyle name="Normal 10 3 2 2 2 5" xfId="269" xr:uid="{201FDC59-7EBA-499F-BB48-F820847BBB5F}"/>
    <cellStyle name="Normal 10 3 2 2 2 6" xfId="270" xr:uid="{D846AC7B-A022-4633-820E-1EA8409D5593}"/>
    <cellStyle name="Normal 10 3 2 2 3" xfId="271" xr:uid="{DF41E864-350F-4D43-98C4-561DCE595CB2}"/>
    <cellStyle name="Normal 10 3 2 2 3 2" xfId="272" xr:uid="{F31686E2-B380-4A4C-AE69-EA7DBDEB3CAC}"/>
    <cellStyle name="Normal 10 3 2 2 3 2 2" xfId="273" xr:uid="{FDBDEEB7-B262-4299-9ADA-66FD4A44F78A}"/>
    <cellStyle name="Normal 10 3 2 2 3 2 3" xfId="274" xr:uid="{EDE4B7D1-E4E2-4963-9F93-2370DF7E5BB4}"/>
    <cellStyle name="Normal 10 3 2 2 3 2 4" xfId="275" xr:uid="{87B1710F-1223-461E-B982-76E5F4D1A48F}"/>
    <cellStyle name="Normal 10 3 2 2 3 3" xfId="276" xr:uid="{05575343-91A9-4FA4-AC51-B68C6C0440AE}"/>
    <cellStyle name="Normal 10 3 2 2 3 4" xfId="277" xr:uid="{9AC137C0-5D08-4520-A007-24F5C211658B}"/>
    <cellStyle name="Normal 10 3 2 2 3 5" xfId="278" xr:uid="{9BAA7987-8888-4D2D-B3A8-201B1A290A9C}"/>
    <cellStyle name="Normal 10 3 2 2 4" xfId="279" xr:uid="{6E4DFACB-A0B4-41CD-8383-142145D6957E}"/>
    <cellStyle name="Normal 10 3 2 2 4 2" xfId="280" xr:uid="{CFB9DF55-5FA5-4DAE-85F8-10BC5DA2251C}"/>
    <cellStyle name="Normal 10 3 2 2 4 3" xfId="281" xr:uid="{9470F544-951E-4721-8FBE-F02329C19CAC}"/>
    <cellStyle name="Normal 10 3 2 2 4 4" xfId="282" xr:uid="{5875F709-45A1-4A62-9B22-3860CE869357}"/>
    <cellStyle name="Normal 10 3 2 2 5" xfId="283" xr:uid="{ACF4D78A-DAD9-4451-ACB1-C9B42E5C1D5B}"/>
    <cellStyle name="Normal 10 3 2 2 5 2" xfId="284" xr:uid="{3FC27231-C51B-479A-89B8-5963A8583752}"/>
    <cellStyle name="Normal 10 3 2 2 5 3" xfId="285" xr:uid="{319EDA30-53C7-42CC-9103-2D77A2DECA64}"/>
    <cellStyle name="Normal 10 3 2 2 5 4" xfId="286" xr:uid="{3142734D-B7BC-4255-AF2C-B3B31D8937CF}"/>
    <cellStyle name="Normal 10 3 2 2 6" xfId="287" xr:uid="{0EFD4DB1-6820-4F84-B16D-034230D8F6C3}"/>
    <cellStyle name="Normal 10 3 2 2 7" xfId="288" xr:uid="{B8D64256-B6D8-437F-956C-718C60EAD22E}"/>
    <cellStyle name="Normal 10 3 2 2 8" xfId="289" xr:uid="{675A9617-94E8-4D6B-8CDE-0CEDE3E06D5A}"/>
    <cellStyle name="Normal 10 3 2 3" xfId="290" xr:uid="{C867932B-7021-4E96-ADFA-E1B92A91D453}"/>
    <cellStyle name="Normal 10 3 2 3 2" xfId="291" xr:uid="{CF7D816F-AE43-45B4-BC8B-AD40C13444EA}"/>
    <cellStyle name="Normal 10 3 2 3 2 2" xfId="292" xr:uid="{1839D12D-0164-48E4-A45F-76EBF7556122}"/>
    <cellStyle name="Normal 10 3 2 3 2 2 2" xfId="3812" xr:uid="{B7BC3CB3-D809-40C0-A34D-0C577D86C7AE}"/>
    <cellStyle name="Normal 10 3 2 3 2 2 2 2" xfId="3813" xr:uid="{5D696080-2CEE-4E2D-856A-5683BD585BD9}"/>
    <cellStyle name="Normal 10 3 2 3 2 2 3" xfId="3814" xr:uid="{DCA75C87-E2CF-47D2-8E6E-345C84176D73}"/>
    <cellStyle name="Normal 10 3 2 3 2 3" xfId="293" xr:uid="{8DEA6604-8880-493B-AED0-1581F4198B34}"/>
    <cellStyle name="Normal 10 3 2 3 2 3 2" xfId="3815" xr:uid="{AF76F435-E07D-49E7-9204-FAAE5151DB57}"/>
    <cellStyle name="Normal 10 3 2 3 2 4" xfId="294" xr:uid="{F3DECF61-94B3-4FA8-BE1C-966B2F171DD1}"/>
    <cellStyle name="Normal 10 3 2 3 3" xfId="295" xr:uid="{6F204B12-2E4E-411D-8E3A-2591AA1E38FB}"/>
    <cellStyle name="Normal 10 3 2 3 3 2" xfId="296" xr:uid="{8694EDB8-E10F-4C61-8F32-B87DADEE5554}"/>
    <cellStyle name="Normal 10 3 2 3 3 2 2" xfId="3816" xr:uid="{75714D4E-06CF-4E0D-8C3F-F2644D77D4A2}"/>
    <cellStyle name="Normal 10 3 2 3 3 3" xfId="297" xr:uid="{0D501696-B026-4B30-828C-BCA61A4D4F15}"/>
    <cellStyle name="Normal 10 3 2 3 3 4" xfId="298" xr:uid="{CD090BE7-E431-4F72-901F-5D06576D8135}"/>
    <cellStyle name="Normal 10 3 2 3 4" xfId="299" xr:uid="{A7C10822-C7A1-4FD9-AADA-3E451B930D95}"/>
    <cellStyle name="Normal 10 3 2 3 4 2" xfId="3817" xr:uid="{5FDF4890-BD0E-4B62-8993-85430CCAF2E8}"/>
    <cellStyle name="Normal 10 3 2 3 5" xfId="300" xr:uid="{77D7D0C9-DB1D-4A6A-9792-80FC78381E4B}"/>
    <cellStyle name="Normal 10 3 2 3 6" xfId="301" xr:uid="{CC2B5381-C847-451D-8956-6BBAFA853BED}"/>
    <cellStyle name="Normal 10 3 2 4" xfId="302" xr:uid="{0B8DF160-E600-4884-B96C-9E94E82A114F}"/>
    <cellStyle name="Normal 10 3 2 4 2" xfId="303" xr:uid="{E800954E-A9BD-4FD1-8BCC-95B8C3C4DD89}"/>
    <cellStyle name="Normal 10 3 2 4 2 2" xfId="304" xr:uid="{805913D6-C994-47F3-9B2A-93DFF4C1AC91}"/>
    <cellStyle name="Normal 10 3 2 4 2 2 2" xfId="3818" xr:uid="{37002864-6975-42D1-84EE-5557752DC831}"/>
    <cellStyle name="Normal 10 3 2 4 2 3" xfId="305" xr:uid="{53BA5694-88BA-484C-8812-3F8802D5D62A}"/>
    <cellStyle name="Normal 10 3 2 4 2 4" xfId="306" xr:uid="{A8696D01-366E-4243-BE86-3036886512DD}"/>
    <cellStyle name="Normal 10 3 2 4 3" xfId="307" xr:uid="{5A62FD11-AFA7-4246-9C14-62DAEE7F9D22}"/>
    <cellStyle name="Normal 10 3 2 4 3 2" xfId="3819" xr:uid="{927F0553-426D-4BDC-99CA-1C1E53E1E436}"/>
    <cellStyle name="Normal 10 3 2 4 4" xfId="308" xr:uid="{47E349DC-BB4A-4CBB-BD5B-7F557173E8DF}"/>
    <cellStyle name="Normal 10 3 2 4 5" xfId="309" xr:uid="{1F28F9FB-5B5E-4EE3-B778-7AAE16E53740}"/>
    <cellStyle name="Normal 10 3 2 5" xfId="310" xr:uid="{E8F6EEF5-4841-4EB6-8BE5-21EBBE96314B}"/>
    <cellStyle name="Normal 10 3 2 5 2" xfId="311" xr:uid="{8C40B074-5CFD-4655-869D-B89F1236C6E0}"/>
    <cellStyle name="Normal 10 3 2 5 2 2" xfId="3820" xr:uid="{D26AABEF-4072-40F3-B9AE-39820AD7B202}"/>
    <cellStyle name="Normal 10 3 2 5 3" xfId="312" xr:uid="{1DFFD5DE-85D6-444A-A408-0A8FD9DD41D1}"/>
    <cellStyle name="Normal 10 3 2 5 4" xfId="313" xr:uid="{A2C4A421-2686-458F-A71F-4012412868BD}"/>
    <cellStyle name="Normal 10 3 2 6" xfId="314" xr:uid="{4E553F8C-B7ED-47E8-A214-597ED74D94CD}"/>
    <cellStyle name="Normal 10 3 2 6 2" xfId="315" xr:uid="{146EADCC-6E8C-48C4-A795-C31D744FE183}"/>
    <cellStyle name="Normal 10 3 2 6 3" xfId="316" xr:uid="{BA8C4183-C30E-40D4-821E-63BAF9E0DD9A}"/>
    <cellStyle name="Normal 10 3 2 6 4" xfId="317" xr:uid="{6A8FFE6D-579A-4367-9914-8EF5D62B08F7}"/>
    <cellStyle name="Normal 10 3 2 7" xfId="318" xr:uid="{D7C159A1-222D-480D-949A-3BBBDE8927F3}"/>
    <cellStyle name="Normal 10 3 2 8" xfId="319" xr:uid="{71229227-7A3C-492F-8D89-ED5519A46C1D}"/>
    <cellStyle name="Normal 10 3 2 9" xfId="320" xr:uid="{822ABE0E-F73C-4B73-82ED-555F97E5BAC7}"/>
    <cellStyle name="Normal 10 3 3" xfId="321" xr:uid="{01BC0CCD-628C-4327-B596-D3BBC4758E56}"/>
    <cellStyle name="Normal 10 3 3 2" xfId="322" xr:uid="{CFFC2C63-589D-4400-8ED7-21154159A716}"/>
    <cellStyle name="Normal 10 3 3 2 2" xfId="323" xr:uid="{AE9D50A5-970C-44DC-A6B3-1F6C7F9EC8E3}"/>
    <cellStyle name="Normal 10 3 3 2 2 2" xfId="324" xr:uid="{8FC93BB0-F473-42AF-811D-CB440FE6BE87}"/>
    <cellStyle name="Normal 10 3 3 2 2 2 2" xfId="3821" xr:uid="{8AAE2EE2-FC46-4C28-BB74-BEB9CD71C0AE}"/>
    <cellStyle name="Normal 10 3 3 2 2 2 2 2" xfId="4622" xr:uid="{3C977090-420D-4011-91E8-B3950EB2715F}"/>
    <cellStyle name="Normal 10 3 3 2 2 2 3" xfId="4623" xr:uid="{CFACB49A-F698-40A4-B2BD-1FCEBD05F878}"/>
    <cellStyle name="Normal 10 3 3 2 2 3" xfId="325" xr:uid="{8C7E5943-D991-4E8F-A2AB-DCBB0D9674EE}"/>
    <cellStyle name="Normal 10 3 3 2 2 3 2" xfId="4624" xr:uid="{E1657A27-829D-4038-87B1-41F9D22C14BE}"/>
    <cellStyle name="Normal 10 3 3 2 2 4" xfId="326" xr:uid="{D8F719D1-76CF-4F8B-A9E6-B378E39E75DD}"/>
    <cellStyle name="Normal 10 3 3 2 3" xfId="327" xr:uid="{9BB33905-80BE-4D0A-8DE6-4036B73767B5}"/>
    <cellStyle name="Normal 10 3 3 2 3 2" xfId="328" xr:uid="{FC20B524-447B-4C9A-B2C7-3F865DF21899}"/>
    <cellStyle name="Normal 10 3 3 2 3 2 2" xfId="4625" xr:uid="{FDE10961-7C9A-456A-8881-231EC20A036D}"/>
    <cellStyle name="Normal 10 3 3 2 3 3" xfId="329" xr:uid="{FA8A1369-2291-48A3-8F2E-5C4B4A5E388E}"/>
    <cellStyle name="Normal 10 3 3 2 3 4" xfId="330" xr:uid="{DC6E38C3-CCA5-42D7-931B-8CE0E4AEB5F2}"/>
    <cellStyle name="Normal 10 3 3 2 4" xfId="331" xr:uid="{14CD4024-D94B-470D-980C-AFB2B40870D9}"/>
    <cellStyle name="Normal 10 3 3 2 4 2" xfId="4626" xr:uid="{24BD0779-792D-4BD2-B514-74831E68F628}"/>
    <cellStyle name="Normal 10 3 3 2 5" xfId="332" xr:uid="{7D5A94C4-AA16-4E9F-9E0A-4B47B97ADEED}"/>
    <cellStyle name="Normal 10 3 3 2 6" xfId="333" xr:uid="{88C8154D-7057-4E87-86F3-BB93B3394805}"/>
    <cellStyle name="Normal 10 3 3 3" xfId="334" xr:uid="{BDDAFAFA-5BBC-40CF-996F-6C74F21290C9}"/>
    <cellStyle name="Normal 10 3 3 3 2" xfId="335" xr:uid="{39B1B64D-BCCC-41A3-A8C5-D7E4A20261F3}"/>
    <cellStyle name="Normal 10 3 3 3 2 2" xfId="336" xr:uid="{4C1096FD-AC76-4FC1-8141-A77363515421}"/>
    <cellStyle name="Normal 10 3 3 3 2 2 2" xfId="4627" xr:uid="{BE6475C3-01DD-4C6A-A930-EC2381ED3F3B}"/>
    <cellStyle name="Normal 10 3 3 3 2 3" xfId="337" xr:uid="{E3F2AD15-7F4C-40E1-BC13-63C88FE6692A}"/>
    <cellStyle name="Normal 10 3 3 3 2 4" xfId="338" xr:uid="{9B33B956-CB36-4500-A7B3-0B13B77C526C}"/>
    <cellStyle name="Normal 10 3 3 3 3" xfId="339" xr:uid="{BFDDC238-41F6-4294-9FD7-9D159A5FE167}"/>
    <cellStyle name="Normal 10 3 3 3 3 2" xfId="4628" xr:uid="{CF218108-FD8E-4C47-AED6-4EEB756E989F}"/>
    <cellStyle name="Normal 10 3 3 3 4" xfId="340" xr:uid="{A133761B-3CF7-4F19-909B-E700A161427D}"/>
    <cellStyle name="Normal 10 3 3 3 5" xfId="341" xr:uid="{37C06DDC-79F7-417A-B004-55767DE8C509}"/>
    <cellStyle name="Normal 10 3 3 4" xfId="342" xr:uid="{F6D95DAD-FCE7-4AA4-ABBD-CFF501FCAF86}"/>
    <cellStyle name="Normal 10 3 3 4 2" xfId="343" xr:uid="{05592BD5-B200-4F34-BDC0-BB4109E9CB37}"/>
    <cellStyle name="Normal 10 3 3 4 2 2" xfId="4629" xr:uid="{CCC3993E-6248-4301-AB37-F4F8A4450943}"/>
    <cellStyle name="Normal 10 3 3 4 3" xfId="344" xr:uid="{3AE19A20-2B53-4313-BD9E-B25C8617759C}"/>
    <cellStyle name="Normal 10 3 3 4 4" xfId="345" xr:uid="{69B2FC4D-A569-4B07-810D-3BDC10BC9E56}"/>
    <cellStyle name="Normal 10 3 3 5" xfId="346" xr:uid="{AE6FB141-B8AA-45CB-BB40-12F58A9967E8}"/>
    <cellStyle name="Normal 10 3 3 5 2" xfId="347" xr:uid="{5A1C7DDF-7D3F-4297-90A5-11317396390B}"/>
    <cellStyle name="Normal 10 3 3 5 3" xfId="348" xr:uid="{C29D20A0-D2F0-4103-AC0F-C2340931DA00}"/>
    <cellStyle name="Normal 10 3 3 5 4" xfId="349" xr:uid="{D0AC9E8B-D539-4DCC-ADFD-1ABA830CBA7A}"/>
    <cellStyle name="Normal 10 3 3 6" xfId="350" xr:uid="{52F6A698-E667-44D5-AB82-72ED9CD361BD}"/>
    <cellStyle name="Normal 10 3 3 7" xfId="351" xr:uid="{D7AC772F-7D9A-4418-AC25-34EF6639DD41}"/>
    <cellStyle name="Normal 10 3 3 8" xfId="352" xr:uid="{CF9F8A64-97AA-40F8-8CAA-E5DB5C653AFA}"/>
    <cellStyle name="Normal 10 3 4" xfId="353" xr:uid="{824DF6B6-CB3C-4297-902B-9DACA0A494FD}"/>
    <cellStyle name="Normal 10 3 4 2" xfId="354" xr:uid="{E9530AA6-ED4B-4EEA-B57F-2E7FEDC3FEF3}"/>
    <cellStyle name="Normal 10 3 4 2 2" xfId="355" xr:uid="{137897E1-2865-473A-BC02-2BFE468FA233}"/>
    <cellStyle name="Normal 10 3 4 2 2 2" xfId="356" xr:uid="{A8039AB6-8EC7-4950-8943-999592F5A233}"/>
    <cellStyle name="Normal 10 3 4 2 2 2 2" xfId="3822" xr:uid="{2F3D0EF2-16F3-4549-A483-BDE6E2B1CDC3}"/>
    <cellStyle name="Normal 10 3 4 2 2 3" xfId="357" xr:uid="{3BA763FC-7E98-4F99-8FC2-5B2E9596CBEE}"/>
    <cellStyle name="Normal 10 3 4 2 2 4" xfId="358" xr:uid="{D41DA7E4-5773-4072-A857-0B86F348C363}"/>
    <cellStyle name="Normal 10 3 4 2 3" xfId="359" xr:uid="{F7E15D09-21F0-4C42-8DAC-BEB0E594A724}"/>
    <cellStyle name="Normal 10 3 4 2 3 2" xfId="3823" xr:uid="{212506D7-78FF-4200-BA97-343205AC901C}"/>
    <cellStyle name="Normal 10 3 4 2 4" xfId="360" xr:uid="{222E3B14-A7FE-4A2C-850F-FBB2817F68A9}"/>
    <cellStyle name="Normal 10 3 4 2 5" xfId="361" xr:uid="{8666285C-C05F-49E2-A577-17B78501F1AF}"/>
    <cellStyle name="Normal 10 3 4 3" xfId="362" xr:uid="{14617B0B-2399-42A9-BD84-9E12FA3A5232}"/>
    <cellStyle name="Normal 10 3 4 3 2" xfId="363" xr:uid="{4ADB5BD4-5B5B-44C9-BCBE-2E394534AF61}"/>
    <cellStyle name="Normal 10 3 4 3 2 2" xfId="3824" xr:uid="{2C90DDBC-E5C6-4162-BC13-7A3413958C98}"/>
    <cellStyle name="Normal 10 3 4 3 3" xfId="364" xr:uid="{BACB4D5B-9B53-4C9D-AFBF-E4859B537F14}"/>
    <cellStyle name="Normal 10 3 4 3 4" xfId="365" xr:uid="{77D5D973-3ACF-46D8-A419-91D667E46E8C}"/>
    <cellStyle name="Normal 10 3 4 4" xfId="366" xr:uid="{BC35BF58-D3F0-4B9D-BD78-92D31086FD21}"/>
    <cellStyle name="Normal 10 3 4 4 2" xfId="367" xr:uid="{2CE71E39-4D09-42D9-99D3-F381A06A3069}"/>
    <cellStyle name="Normal 10 3 4 4 3" xfId="368" xr:uid="{1F338AFF-1EC4-4199-A32B-040BAEC18655}"/>
    <cellStyle name="Normal 10 3 4 4 4" xfId="369" xr:uid="{1623C1A7-7C6B-412C-8EEC-4500D1A6B9C2}"/>
    <cellStyle name="Normal 10 3 4 5" xfId="370" xr:uid="{F75AB2F7-14D3-4CA2-9367-CAE6A5D0CE92}"/>
    <cellStyle name="Normal 10 3 4 6" xfId="371" xr:uid="{E40A1FD5-5734-4E2C-A0AE-46AD4E40FB7B}"/>
    <cellStyle name="Normal 10 3 4 7" xfId="372" xr:uid="{9A8EB2B5-0C9E-4B12-B576-EE9A413D04CF}"/>
    <cellStyle name="Normal 10 3 5" xfId="373" xr:uid="{25FA6611-BA72-4348-AFB4-18F73F74C4B8}"/>
    <cellStyle name="Normal 10 3 5 2" xfId="374" xr:uid="{DF260523-A045-4C88-9CE0-447A6B23650D}"/>
    <cellStyle name="Normal 10 3 5 2 2" xfId="375" xr:uid="{6BFACB05-880F-4988-8981-A65225832D86}"/>
    <cellStyle name="Normal 10 3 5 2 2 2" xfId="3825" xr:uid="{9A83EF8D-3456-4E4C-9CC9-7F9932A9B1A2}"/>
    <cellStyle name="Normal 10 3 5 2 3" xfId="376" xr:uid="{A4A2A551-5361-4769-9C4D-747EED3D11CA}"/>
    <cellStyle name="Normal 10 3 5 2 4" xfId="377" xr:uid="{3A1DB82A-2425-471D-B98A-56020FAED659}"/>
    <cellStyle name="Normal 10 3 5 3" xfId="378" xr:uid="{BBF24090-37EE-4AC9-9E61-7EDF9C22ADC4}"/>
    <cellStyle name="Normal 10 3 5 3 2" xfId="379" xr:uid="{706C6375-84C6-42FF-83BD-1CA3A2458C24}"/>
    <cellStyle name="Normal 10 3 5 3 3" xfId="380" xr:uid="{0C8832AA-471C-489B-9250-E169B75C5E84}"/>
    <cellStyle name="Normal 10 3 5 3 4" xfId="381" xr:uid="{59DCAAB3-9A95-4163-991E-2AF78C82DE5A}"/>
    <cellStyle name="Normal 10 3 5 4" xfId="382" xr:uid="{1AC8EA4F-6605-4BA9-8733-E07C9CB0ECEA}"/>
    <cellStyle name="Normal 10 3 5 5" xfId="383" xr:uid="{F8C2766A-B25F-4002-8734-EBE6CEC68C65}"/>
    <cellStyle name="Normal 10 3 5 6" xfId="384" xr:uid="{9A03CDAE-FD2A-4ABD-A0E1-D05D80464AA0}"/>
    <cellStyle name="Normal 10 3 6" xfId="385" xr:uid="{1F5303E2-20BE-4720-9A3A-E8939D62AE46}"/>
    <cellStyle name="Normal 10 3 6 2" xfId="386" xr:uid="{DA15C1CD-D95F-42BE-AA96-910177EB621F}"/>
    <cellStyle name="Normal 10 3 6 2 2" xfId="387" xr:uid="{0FCF7549-B6FB-4813-B997-E7E0FE198743}"/>
    <cellStyle name="Normal 10 3 6 2 3" xfId="388" xr:uid="{72EC414C-91C0-4F8B-B646-B8649F5D2EAD}"/>
    <cellStyle name="Normal 10 3 6 2 4" xfId="389" xr:uid="{1300A061-32B9-4515-A302-91B3C6A69C6C}"/>
    <cellStyle name="Normal 10 3 6 3" xfId="390" xr:uid="{6F36C6B4-7196-4D8F-858B-A464ED67E998}"/>
    <cellStyle name="Normal 10 3 6 4" xfId="391" xr:uid="{66374653-08F8-4879-BB78-8F41A0A8DD8B}"/>
    <cellStyle name="Normal 10 3 6 5" xfId="392" xr:uid="{F290910E-8B37-4B2C-A182-83048D427D6C}"/>
    <cellStyle name="Normal 10 3 7" xfId="393" xr:uid="{61C12C7B-4086-4C53-B0EC-BD35DD7C68E5}"/>
    <cellStyle name="Normal 10 3 7 2" xfId="394" xr:uid="{1B2F135A-6BAB-46B5-92E3-5DDD6A70D03D}"/>
    <cellStyle name="Normal 10 3 7 3" xfId="395" xr:uid="{EFAD6EBE-745E-4A3F-97A6-6FD3CD9805B6}"/>
    <cellStyle name="Normal 10 3 7 4" xfId="396" xr:uid="{B4BB9CD6-1193-4772-A383-7E6FCBEF441B}"/>
    <cellStyle name="Normal 10 3 8" xfId="397" xr:uid="{E3B7B87F-A7A9-4A67-A5D0-9AF424BF1150}"/>
    <cellStyle name="Normal 10 3 8 2" xfId="398" xr:uid="{3E14096F-1ED7-41A9-90F8-C682E5C78465}"/>
    <cellStyle name="Normal 10 3 8 3" xfId="399" xr:uid="{437CF8B6-2157-4DCD-B7CC-968055A0FFBA}"/>
    <cellStyle name="Normal 10 3 8 4" xfId="400" xr:uid="{837DDDBA-587B-4085-92F5-CD4AB90BDF35}"/>
    <cellStyle name="Normal 10 3 9" xfId="401" xr:uid="{7B8380ED-D1CD-40EB-BEC9-2F1FF8B30D92}"/>
    <cellStyle name="Normal 10 4" xfId="402" xr:uid="{FE2473CE-CF6A-4B4B-A875-7F09EB545CFD}"/>
    <cellStyle name="Normal 10 4 10" xfId="403" xr:uid="{5D6D35DA-FAEE-4D98-8610-E8A1D57B84FE}"/>
    <cellStyle name="Normal 10 4 11" xfId="404" xr:uid="{692B01C4-9A2E-487A-BF09-1FA61C3F0FD5}"/>
    <cellStyle name="Normal 10 4 2" xfId="405" xr:uid="{68913516-FD61-495A-B13B-77683B468DA1}"/>
    <cellStyle name="Normal 10 4 2 2" xfId="406" xr:uid="{1F16F475-FF26-4710-B333-5788815B346A}"/>
    <cellStyle name="Normal 10 4 2 2 2" xfId="407" xr:uid="{DF5AAA9E-5331-4BC1-B1F0-FC026D7B31FE}"/>
    <cellStyle name="Normal 10 4 2 2 2 2" xfId="408" xr:uid="{D6AC79F7-D998-4758-B8A3-DC96F1CD5821}"/>
    <cellStyle name="Normal 10 4 2 2 2 2 2" xfId="409" xr:uid="{5DFE6E48-3D81-411F-854B-E712983099E4}"/>
    <cellStyle name="Normal 10 4 2 2 2 2 3" xfId="410" xr:uid="{0438C8E4-6A63-4FD4-A72A-64BA03BFCD45}"/>
    <cellStyle name="Normal 10 4 2 2 2 2 4" xfId="411" xr:uid="{6F963926-548A-4A49-BA50-1E47FC3E6BA9}"/>
    <cellStyle name="Normal 10 4 2 2 2 3" xfId="412" xr:uid="{ED2FAC5A-C54C-46DA-9A35-E8289A2F0B81}"/>
    <cellStyle name="Normal 10 4 2 2 2 3 2" xfId="413" xr:uid="{ACAB61FA-FAD0-4080-AA58-A9A74D9DBB34}"/>
    <cellStyle name="Normal 10 4 2 2 2 3 3" xfId="414" xr:uid="{B4647FB0-9482-4A01-B9F9-4045FD2CA7DC}"/>
    <cellStyle name="Normal 10 4 2 2 2 3 4" xfId="415" xr:uid="{B6A074D5-EB2A-41B4-A95C-7A823A2ABB4E}"/>
    <cellStyle name="Normal 10 4 2 2 2 4" xfId="416" xr:uid="{839BCFD4-E5E8-4D42-9BDF-4E6B2CE55102}"/>
    <cellStyle name="Normal 10 4 2 2 2 5" xfId="417" xr:uid="{F900D9E5-BF66-4A39-B79E-C11F5A23412D}"/>
    <cellStyle name="Normal 10 4 2 2 2 6" xfId="418" xr:uid="{DB461F65-41EA-4304-8953-23F21089AD44}"/>
    <cellStyle name="Normal 10 4 2 2 3" xfId="419" xr:uid="{C004527A-ED82-4D7E-A1EC-E15C36336036}"/>
    <cellStyle name="Normal 10 4 2 2 3 2" xfId="420" xr:uid="{27819C6A-D992-436A-A626-65187A602EC4}"/>
    <cellStyle name="Normal 10 4 2 2 3 2 2" xfId="421" xr:uid="{23545213-38BE-4312-AF45-BAF01BA7935E}"/>
    <cellStyle name="Normal 10 4 2 2 3 2 3" xfId="422" xr:uid="{18C8A8A5-626E-4D82-85A3-88854255ECEB}"/>
    <cellStyle name="Normal 10 4 2 2 3 2 4" xfId="423" xr:uid="{E2102401-BC7D-488E-9FD0-1E5A9455783D}"/>
    <cellStyle name="Normal 10 4 2 2 3 3" xfId="424" xr:uid="{5AF5572C-42B6-4BA9-8B7E-F2250311CA3C}"/>
    <cellStyle name="Normal 10 4 2 2 3 4" xfId="425" xr:uid="{A5DED68E-5517-4604-AA46-54D98B979543}"/>
    <cellStyle name="Normal 10 4 2 2 3 5" xfId="426" xr:uid="{ABCFD0E1-CD21-4086-B4C4-E1DCCA774B99}"/>
    <cellStyle name="Normal 10 4 2 2 4" xfId="427" xr:uid="{645E30F8-0A65-4BD0-A97E-A69AF233BDDA}"/>
    <cellStyle name="Normal 10 4 2 2 4 2" xfId="428" xr:uid="{1AA32EEA-B345-482C-8315-037AB9D3C080}"/>
    <cellStyle name="Normal 10 4 2 2 4 3" xfId="429" xr:uid="{F481F283-8FCA-4E38-9571-E201A447ED44}"/>
    <cellStyle name="Normal 10 4 2 2 4 4" xfId="430" xr:uid="{9BB96135-7F12-4488-820A-AA8CD4DD78D5}"/>
    <cellStyle name="Normal 10 4 2 2 5" xfId="431" xr:uid="{575DD309-DA0C-4187-ADD0-708C3AC078CE}"/>
    <cellStyle name="Normal 10 4 2 2 5 2" xfId="432" xr:uid="{9C16A17A-CB68-4D5B-8536-37AEA5E84ABB}"/>
    <cellStyle name="Normal 10 4 2 2 5 3" xfId="433" xr:uid="{CEBCDFC5-57BD-438D-B12C-579FE31249D4}"/>
    <cellStyle name="Normal 10 4 2 2 5 4" xfId="434" xr:uid="{993F9D72-F578-4C48-83E9-2784FC8CC08B}"/>
    <cellStyle name="Normal 10 4 2 2 6" xfId="435" xr:uid="{191FF989-017D-43B4-A29C-99C2B85BE35C}"/>
    <cellStyle name="Normal 10 4 2 2 7" xfId="436" xr:uid="{67021B81-1801-4E7E-8D01-7CF8F043A12F}"/>
    <cellStyle name="Normal 10 4 2 2 8" xfId="437" xr:uid="{ABDFF246-3E79-47BC-988D-6D924BB0FEA4}"/>
    <cellStyle name="Normal 10 4 2 3" xfId="438" xr:uid="{DF741313-5D9B-44BF-8174-A748E48830B2}"/>
    <cellStyle name="Normal 10 4 2 3 2" xfId="439" xr:uid="{7EEC9FA6-F88B-4392-8336-D863BE2C7D8B}"/>
    <cellStyle name="Normal 10 4 2 3 2 2" xfId="440" xr:uid="{B74676F7-C465-4435-A14F-65835D5658F2}"/>
    <cellStyle name="Normal 10 4 2 3 2 3" xfId="441" xr:uid="{1369AF91-E593-44C8-B20B-B3D6F29E20AF}"/>
    <cellStyle name="Normal 10 4 2 3 2 4" xfId="442" xr:uid="{532D0466-440C-4153-932E-1826400B5D0A}"/>
    <cellStyle name="Normal 10 4 2 3 3" xfId="443" xr:uid="{6AF45093-9CB4-4283-A043-8DFCCF101943}"/>
    <cellStyle name="Normal 10 4 2 3 3 2" xfId="444" xr:uid="{E4FDE1E6-9321-44EE-891F-F5551925FD5C}"/>
    <cellStyle name="Normal 10 4 2 3 3 3" xfId="445" xr:uid="{239E9AC0-3D88-46FD-B063-609FCDC61744}"/>
    <cellStyle name="Normal 10 4 2 3 3 4" xfId="446" xr:uid="{31DFFEAD-CBA8-41FD-91BF-92A90BF8D616}"/>
    <cellStyle name="Normal 10 4 2 3 4" xfId="447" xr:uid="{B97D7F05-59F7-44A1-AA5E-476B19417C57}"/>
    <cellStyle name="Normal 10 4 2 3 5" xfId="448" xr:uid="{D10557E0-D011-41E5-AE12-C3C22FFE596D}"/>
    <cellStyle name="Normal 10 4 2 3 6" xfId="449" xr:uid="{982E5660-81FB-4F31-97BB-5D25CC69C4B5}"/>
    <cellStyle name="Normal 10 4 2 4" xfId="450" xr:uid="{370C0818-323C-4F91-94CF-CC05D00E8DC0}"/>
    <cellStyle name="Normal 10 4 2 4 2" xfId="451" xr:uid="{BC46487E-B278-4466-AD2C-3F2936318A75}"/>
    <cellStyle name="Normal 10 4 2 4 2 2" xfId="452" xr:uid="{894DC3D4-8E1F-4886-A1C2-700E7453F749}"/>
    <cellStyle name="Normal 10 4 2 4 2 3" xfId="453" xr:uid="{E9397702-CA65-46B6-B0F8-3A06E60C8BF7}"/>
    <cellStyle name="Normal 10 4 2 4 2 4" xfId="454" xr:uid="{9737C88A-B820-45C5-AA1F-7397A5EF9FBE}"/>
    <cellStyle name="Normal 10 4 2 4 3" xfId="455" xr:uid="{899109D1-3C23-4068-A3FE-A10D9F19494F}"/>
    <cellStyle name="Normal 10 4 2 4 4" xfId="456" xr:uid="{DF56FB3B-5D41-495E-96E7-BC91A6A66579}"/>
    <cellStyle name="Normal 10 4 2 4 5" xfId="457" xr:uid="{34EEF011-3A7F-4B52-84AA-6964BA5D5820}"/>
    <cellStyle name="Normal 10 4 2 5" xfId="458" xr:uid="{93F74788-B2FC-4843-9A58-7E762F0FE980}"/>
    <cellStyle name="Normal 10 4 2 5 2" xfId="459" xr:uid="{E2043105-2F09-4A4D-A46A-5797E135681F}"/>
    <cellStyle name="Normal 10 4 2 5 3" xfId="460" xr:uid="{1845E264-C7B8-453F-99B5-08AFE7428ABB}"/>
    <cellStyle name="Normal 10 4 2 5 4" xfId="461" xr:uid="{5633CB22-7418-4567-8C63-1B69F90CFA44}"/>
    <cellStyle name="Normal 10 4 2 6" xfId="462" xr:uid="{C5548DB3-EC5E-4A86-96F7-B3B9DACA2DBD}"/>
    <cellStyle name="Normal 10 4 2 6 2" xfId="463" xr:uid="{A94F1EF7-E336-49E2-8942-4338B028C7C5}"/>
    <cellStyle name="Normal 10 4 2 6 3" xfId="464" xr:uid="{A0AAF2AC-7D86-4B62-9844-68EDD23190C2}"/>
    <cellStyle name="Normal 10 4 2 6 4" xfId="465" xr:uid="{DBD7CC86-3ABB-496E-BCC0-30113956A0B5}"/>
    <cellStyle name="Normal 10 4 2 7" xfId="466" xr:uid="{ED00FC9B-39F2-4A13-BAFA-246B86C39A40}"/>
    <cellStyle name="Normal 10 4 2 8" xfId="467" xr:uid="{49058386-4F15-4E6A-94D8-DE580B56DB96}"/>
    <cellStyle name="Normal 10 4 2 9" xfId="468" xr:uid="{DC463C24-6013-4198-AB8F-D79AB142426D}"/>
    <cellStyle name="Normal 10 4 3" xfId="469" xr:uid="{6B62C18A-DB74-4719-81A4-1D79DDA47503}"/>
    <cellStyle name="Normal 10 4 3 2" xfId="470" xr:uid="{67F08493-8619-4532-8838-B46F9F2F81F0}"/>
    <cellStyle name="Normal 10 4 3 2 2" xfId="471" xr:uid="{43B6E161-DC1B-4CD1-93F4-71790DC72E08}"/>
    <cellStyle name="Normal 10 4 3 2 2 2" xfId="472" xr:uid="{31B7CE3B-3987-4E7A-9452-189EA239FD9B}"/>
    <cellStyle name="Normal 10 4 3 2 2 2 2" xfId="3826" xr:uid="{0C12BFAA-D24F-4C65-B725-1DAF40049FBD}"/>
    <cellStyle name="Normal 10 4 3 2 2 3" xfId="473" xr:uid="{7159B56E-5475-46A5-BCFA-71A82EC46A3C}"/>
    <cellStyle name="Normal 10 4 3 2 2 4" xfId="474" xr:uid="{5E53129E-C864-4FCE-A66A-D2B5E3363CE3}"/>
    <cellStyle name="Normal 10 4 3 2 3" xfId="475" xr:uid="{70D8C1D0-3C40-4D82-88F2-F96FB7E03BC9}"/>
    <cellStyle name="Normal 10 4 3 2 3 2" xfId="476" xr:uid="{3DC7919E-CE1E-4238-AF05-C5379D5FACF2}"/>
    <cellStyle name="Normal 10 4 3 2 3 3" xfId="477" xr:uid="{57FC2E4B-4A82-41AB-94A8-6AFC87F9525F}"/>
    <cellStyle name="Normal 10 4 3 2 3 4" xfId="478" xr:uid="{54347866-B4C7-45F9-9949-F2FDC7B5ADDD}"/>
    <cellStyle name="Normal 10 4 3 2 4" xfId="479" xr:uid="{8E1DF9AF-87A0-4D81-84EE-41028092D7E1}"/>
    <cellStyle name="Normal 10 4 3 2 5" xfId="480" xr:uid="{5EC91064-F0B4-4409-88D8-C0419224AE78}"/>
    <cellStyle name="Normal 10 4 3 2 6" xfId="481" xr:uid="{8FA7D844-7321-4E5C-890A-1EF83FF8CF3C}"/>
    <cellStyle name="Normal 10 4 3 3" xfId="482" xr:uid="{0C02E2DE-D60C-45B1-83B5-AC33072C7F69}"/>
    <cellStyle name="Normal 10 4 3 3 2" xfId="483" xr:uid="{E3E46988-7F38-4679-801D-44EDC871E13E}"/>
    <cellStyle name="Normal 10 4 3 3 2 2" xfId="484" xr:uid="{17C7B8BC-C242-4120-BB65-9BCA1C9D1430}"/>
    <cellStyle name="Normal 10 4 3 3 2 3" xfId="485" xr:uid="{0AA4E847-61BA-4E29-B824-C887B323CC88}"/>
    <cellStyle name="Normal 10 4 3 3 2 4" xfId="486" xr:uid="{41EDA684-85CA-4617-9069-84E6132FFA79}"/>
    <cellStyle name="Normal 10 4 3 3 3" xfId="487" xr:uid="{6A91BC87-9AE3-466B-BB6D-CA7E61E67FCB}"/>
    <cellStyle name="Normal 10 4 3 3 4" xfId="488" xr:uid="{C2CF9BF3-7B3F-4248-BFBA-D5BB0E102373}"/>
    <cellStyle name="Normal 10 4 3 3 5" xfId="489" xr:uid="{CC8D22C1-3DD6-421F-930A-0A04C789F0C0}"/>
    <cellStyle name="Normal 10 4 3 4" xfId="490" xr:uid="{8134FBAD-B96C-4BE8-8D9A-31FB7D31513B}"/>
    <cellStyle name="Normal 10 4 3 4 2" xfId="491" xr:uid="{64A175CF-7036-4084-BAD8-2F237B097A0B}"/>
    <cellStyle name="Normal 10 4 3 4 3" xfId="492" xr:uid="{3314214A-F531-4BE8-9373-151E2F84B63A}"/>
    <cellStyle name="Normal 10 4 3 4 4" xfId="493" xr:uid="{899FBD3C-ED87-42CD-AD87-3EF62A4AC7CB}"/>
    <cellStyle name="Normal 10 4 3 5" xfId="494" xr:uid="{250433C4-8E9E-466C-B239-A2F37E1F80AB}"/>
    <cellStyle name="Normal 10 4 3 5 2" xfId="495" xr:uid="{223D60B9-661F-4202-A854-ED8FD773FA01}"/>
    <cellStyle name="Normal 10 4 3 5 3" xfId="496" xr:uid="{88B3E44B-8A0B-4119-8E8B-0881B3E1FA6F}"/>
    <cellStyle name="Normal 10 4 3 5 4" xfId="497" xr:uid="{38D3DE6B-3125-4F11-8B71-A47D12F38CBF}"/>
    <cellStyle name="Normal 10 4 3 6" xfId="498" xr:uid="{11FC7B11-ED5F-4A11-8686-6E81E0898F89}"/>
    <cellStyle name="Normal 10 4 3 7" xfId="499" xr:uid="{FB11CFCE-D74B-4940-A73C-E365F1AB5083}"/>
    <cellStyle name="Normal 10 4 3 8" xfId="500" xr:uid="{2A51F0CB-01C4-456E-963B-F28F793B7CB8}"/>
    <cellStyle name="Normal 10 4 4" xfId="501" xr:uid="{B85A5715-A344-4695-A16D-C60712DBFE5A}"/>
    <cellStyle name="Normal 10 4 4 2" xfId="502" xr:uid="{9DD004C5-BBC1-431B-84F4-CF21DAF638A5}"/>
    <cellStyle name="Normal 10 4 4 2 2" xfId="503" xr:uid="{18163136-BC64-4443-84C3-936F35E20FD1}"/>
    <cellStyle name="Normal 10 4 4 2 2 2" xfId="504" xr:uid="{40D53017-06EC-46E4-9D5F-D06ECB961C7D}"/>
    <cellStyle name="Normal 10 4 4 2 2 3" xfId="505" xr:uid="{7709E58B-C80D-4F61-AA96-16C043538360}"/>
    <cellStyle name="Normal 10 4 4 2 2 4" xfId="506" xr:uid="{34682327-F9A7-480B-8319-FBC958FD57BE}"/>
    <cellStyle name="Normal 10 4 4 2 3" xfId="507" xr:uid="{B56096B0-4F06-48B7-904E-9CBF259BAA25}"/>
    <cellStyle name="Normal 10 4 4 2 4" xfId="508" xr:uid="{04730696-972C-4BB0-AD18-E547047A1CC0}"/>
    <cellStyle name="Normal 10 4 4 2 5" xfId="509" xr:uid="{2E576DD2-A524-49B7-832F-695188180DE6}"/>
    <cellStyle name="Normal 10 4 4 3" xfId="510" xr:uid="{E49AE6A1-69C9-4766-B196-02C0FFDA7BA3}"/>
    <cellStyle name="Normal 10 4 4 3 2" xfId="511" xr:uid="{A50E100A-99AC-48CB-828C-E820AE146EC6}"/>
    <cellStyle name="Normal 10 4 4 3 3" xfId="512" xr:uid="{41681572-7439-4E7F-9DB0-BDB2FCFB4D50}"/>
    <cellStyle name="Normal 10 4 4 3 4" xfId="513" xr:uid="{9DEFCAEC-B80C-4405-9014-1B17E587C180}"/>
    <cellStyle name="Normal 10 4 4 4" xfId="514" xr:uid="{C063740F-D1CA-43F8-B504-2A6939E744AF}"/>
    <cellStyle name="Normal 10 4 4 4 2" xfId="515" xr:uid="{81BC139F-8CC0-49A6-98FD-30A44FACDBE6}"/>
    <cellStyle name="Normal 10 4 4 4 3" xfId="516" xr:uid="{C2ABBFA2-F009-447F-BAC4-1D53C2274B13}"/>
    <cellStyle name="Normal 10 4 4 4 4" xfId="517" xr:uid="{5B62BB86-3C7B-44C0-A35C-76ECB60502E4}"/>
    <cellStyle name="Normal 10 4 4 5" xfId="518" xr:uid="{E4B763AA-0E02-4E8D-87F6-2D6C1920213F}"/>
    <cellStyle name="Normal 10 4 4 6" xfId="519" xr:uid="{406993EA-48EF-4406-A56E-D0B0AB587828}"/>
    <cellStyle name="Normal 10 4 4 7" xfId="520" xr:uid="{83C9DBD3-2D30-4C43-A1FA-AD75CC90968E}"/>
    <cellStyle name="Normal 10 4 5" xfId="521" xr:uid="{EC308914-D9E8-40FC-B034-151BCB292C30}"/>
    <cellStyle name="Normal 10 4 5 2" xfId="522" xr:uid="{2ECA8402-8ABF-40D3-A3B8-81A95AC06C61}"/>
    <cellStyle name="Normal 10 4 5 2 2" xfId="523" xr:uid="{0E587E82-A38B-4EC8-A22A-EC6408403F25}"/>
    <cellStyle name="Normal 10 4 5 2 3" xfId="524" xr:uid="{C71F0747-ABC7-41EA-879F-247DCB33055E}"/>
    <cellStyle name="Normal 10 4 5 2 4" xfId="525" xr:uid="{463E44F3-AB19-4A90-9B2F-E189204BB02C}"/>
    <cellStyle name="Normal 10 4 5 3" xfId="526" xr:uid="{322B7AD0-F79C-4823-B239-B060D5EB82B1}"/>
    <cellStyle name="Normal 10 4 5 3 2" xfId="527" xr:uid="{1516683E-D13A-45B7-843B-2A09E65EF657}"/>
    <cellStyle name="Normal 10 4 5 3 3" xfId="528" xr:uid="{C13F77BA-8D1E-4DF4-927C-85865B7ACD1E}"/>
    <cellStyle name="Normal 10 4 5 3 4" xfId="529" xr:uid="{C618A112-7FFF-4993-9347-1416001701C9}"/>
    <cellStyle name="Normal 10 4 5 4" xfId="530" xr:uid="{B6F41744-195B-4B79-9A52-3F9EB786AB63}"/>
    <cellStyle name="Normal 10 4 5 5" xfId="531" xr:uid="{C112B222-3F8B-46EA-A66D-A8CC366075D2}"/>
    <cellStyle name="Normal 10 4 5 6" xfId="532" xr:uid="{348E1BE8-7D4E-4F75-9E62-6A64FEAAAFE7}"/>
    <cellStyle name="Normal 10 4 6" xfId="533" xr:uid="{B44E8782-C362-4AFA-8EE0-3CD4ACBC8ED4}"/>
    <cellStyle name="Normal 10 4 6 2" xfId="534" xr:uid="{B74A96EF-E761-495C-952B-612CB3225C61}"/>
    <cellStyle name="Normal 10 4 6 2 2" xfId="535" xr:uid="{9A03A78A-73AF-4652-BC0A-0D31C3B4D1C2}"/>
    <cellStyle name="Normal 10 4 6 2 3" xfId="536" xr:uid="{B24ACD41-610F-4AE9-821E-08E7E425B950}"/>
    <cellStyle name="Normal 10 4 6 2 4" xfId="537" xr:uid="{E81CB22D-C0AE-449D-B6D9-A682D9837533}"/>
    <cellStyle name="Normal 10 4 6 3" xfId="538" xr:uid="{F3CA8B84-06DC-4990-8F82-472F7671C3F1}"/>
    <cellStyle name="Normal 10 4 6 4" xfId="539" xr:uid="{CFA2A919-2C04-42E0-ADE1-D832E7A2E6F7}"/>
    <cellStyle name="Normal 10 4 6 5" xfId="540" xr:uid="{BE686B8D-23EB-463D-BB7E-2A76D0245477}"/>
    <cellStyle name="Normal 10 4 7" xfId="541" xr:uid="{050974DA-53C2-4564-A073-DC1299ACFD1B}"/>
    <cellStyle name="Normal 10 4 7 2" xfId="542" xr:uid="{1311CA8A-83CF-4B50-9489-747175A2F17F}"/>
    <cellStyle name="Normal 10 4 7 3" xfId="543" xr:uid="{1073103F-8F31-417E-B1C0-DF5BD42B99C2}"/>
    <cellStyle name="Normal 10 4 7 4" xfId="544" xr:uid="{1F84DE76-E654-47A1-83C9-35627997D129}"/>
    <cellStyle name="Normal 10 4 8" xfId="545" xr:uid="{E3B0D6F6-C226-4D55-9CC6-BE74E675824E}"/>
    <cellStyle name="Normal 10 4 8 2" xfId="546" xr:uid="{5F1394A1-E929-40A3-B39A-B5930D672F63}"/>
    <cellStyle name="Normal 10 4 8 3" xfId="547" xr:uid="{F63A10EE-563A-4844-A7F3-9B26875542C4}"/>
    <cellStyle name="Normal 10 4 8 4" xfId="548" xr:uid="{DAB13017-88F2-47BF-B694-19E5713B7B81}"/>
    <cellStyle name="Normal 10 4 9" xfId="549" xr:uid="{5FC32CB6-FDED-475E-94DB-BA34D60F4780}"/>
    <cellStyle name="Normal 10 5" xfId="550" xr:uid="{E8E43F15-A592-4713-8F0B-7E8A24802D1A}"/>
    <cellStyle name="Normal 10 5 2" xfId="551" xr:uid="{EDDB3F27-7A63-401E-B4CA-4271610B2D19}"/>
    <cellStyle name="Normal 10 5 2 2" xfId="552" xr:uid="{4403FFB7-D258-4E19-B03F-18A17C6BFB20}"/>
    <cellStyle name="Normal 10 5 2 2 2" xfId="553" xr:uid="{428DC427-E11B-43D7-A6BD-C1DD49685A11}"/>
    <cellStyle name="Normal 10 5 2 2 2 2" xfId="554" xr:uid="{6310E332-BBCF-4126-BE49-CA0A87B42209}"/>
    <cellStyle name="Normal 10 5 2 2 2 3" xfId="555" xr:uid="{9C44E7BB-60AF-4720-99D4-8DE08ECE66B7}"/>
    <cellStyle name="Normal 10 5 2 2 2 4" xfId="556" xr:uid="{466AD867-9DBF-4430-ABDD-72D43517E934}"/>
    <cellStyle name="Normal 10 5 2 2 3" xfId="557" xr:uid="{89D3E73E-5C5B-4DD0-BBE6-AD9E7D74B441}"/>
    <cellStyle name="Normal 10 5 2 2 3 2" xfId="558" xr:uid="{F5DAB9CF-43CC-4178-8501-05F1AF76002B}"/>
    <cellStyle name="Normal 10 5 2 2 3 3" xfId="559" xr:uid="{EC14D1A1-FBC4-412A-9710-8F5216F17B3E}"/>
    <cellStyle name="Normal 10 5 2 2 3 4" xfId="560" xr:uid="{7D7180EF-54B1-4D0F-8B8A-00A0949D783F}"/>
    <cellStyle name="Normal 10 5 2 2 4" xfId="561" xr:uid="{718ECE61-7473-4C27-AA60-2A19BA8F1049}"/>
    <cellStyle name="Normal 10 5 2 2 5" xfId="562" xr:uid="{FB286FF3-96E1-4CCF-A8E4-DF70D3D98E41}"/>
    <cellStyle name="Normal 10 5 2 2 6" xfId="563" xr:uid="{E164B936-42CE-44E4-A313-87ADE30484D8}"/>
    <cellStyle name="Normal 10 5 2 3" xfId="564" xr:uid="{3A27B97B-10F1-4466-BA28-C0AEDD10D824}"/>
    <cellStyle name="Normal 10 5 2 3 2" xfId="565" xr:uid="{B95B8516-B537-40A8-81BD-A9DCBF33D054}"/>
    <cellStyle name="Normal 10 5 2 3 2 2" xfId="566" xr:uid="{9C72B7A4-A53D-4519-AE72-81E7DFE11A8A}"/>
    <cellStyle name="Normal 10 5 2 3 2 3" xfId="567" xr:uid="{59DD9CE9-2FC2-4EA2-A0BD-A13DE9FC64AF}"/>
    <cellStyle name="Normal 10 5 2 3 2 4" xfId="568" xr:uid="{27CA77B8-2C6C-4BE7-A582-09B3E9A8B22F}"/>
    <cellStyle name="Normal 10 5 2 3 3" xfId="569" xr:uid="{2AF5BA85-9A61-4964-A266-D8AD8A50AF6E}"/>
    <cellStyle name="Normal 10 5 2 3 4" xfId="570" xr:uid="{16E97696-70B4-4695-AE31-CD0F563526C5}"/>
    <cellStyle name="Normal 10 5 2 3 5" xfId="571" xr:uid="{4340E02B-A3E1-4026-90BB-A84EDA588D11}"/>
    <cellStyle name="Normal 10 5 2 4" xfId="572" xr:uid="{0F6DDA39-03BB-4A76-B884-45A3BEF019F6}"/>
    <cellStyle name="Normal 10 5 2 4 2" xfId="573" xr:uid="{F4979400-3297-4648-AF7A-175B8201321A}"/>
    <cellStyle name="Normal 10 5 2 4 3" xfId="574" xr:uid="{E238F3F5-10DB-4DC9-826A-A7DD5C274F8F}"/>
    <cellStyle name="Normal 10 5 2 4 4" xfId="575" xr:uid="{47A9B04B-BD60-458C-A1BF-A0FE71DB7C7F}"/>
    <cellStyle name="Normal 10 5 2 5" xfId="576" xr:uid="{D902EC94-175E-480D-A2F2-9F1039E987EB}"/>
    <cellStyle name="Normal 10 5 2 5 2" xfId="577" xr:uid="{F980481C-0085-4CC5-8305-57941B530B80}"/>
    <cellStyle name="Normal 10 5 2 5 3" xfId="578" xr:uid="{ACABF075-5A6D-4DFA-8FAF-8AF14849DBBD}"/>
    <cellStyle name="Normal 10 5 2 5 4" xfId="579" xr:uid="{A510A1E6-C612-4595-8F69-4F8AF7A8C855}"/>
    <cellStyle name="Normal 10 5 2 6" xfId="580" xr:uid="{297D8E29-4550-404B-9943-674229D1EA59}"/>
    <cellStyle name="Normal 10 5 2 7" xfId="581" xr:uid="{467D3050-2C20-45F7-B174-9CC3BE3A1627}"/>
    <cellStyle name="Normal 10 5 2 8" xfId="582" xr:uid="{36BA8B8F-EF35-47B7-92D4-5E9140DFE098}"/>
    <cellStyle name="Normal 10 5 3" xfId="583" xr:uid="{D75C0FBE-E9C1-4DBC-880F-1637B0F7CF4C}"/>
    <cellStyle name="Normal 10 5 3 2" xfId="584" xr:uid="{08E27EE3-71C4-4636-BBA3-A36F75958CB4}"/>
    <cellStyle name="Normal 10 5 3 2 2" xfId="585" xr:uid="{91804B26-007C-490F-AA98-9E670E108791}"/>
    <cellStyle name="Normal 10 5 3 2 3" xfId="586" xr:uid="{6FCF880C-4643-4574-B85A-ACD0D1F0BBC4}"/>
    <cellStyle name="Normal 10 5 3 2 4" xfId="587" xr:uid="{9155A407-B405-47CE-8AD9-B95404874DBA}"/>
    <cellStyle name="Normal 10 5 3 3" xfId="588" xr:uid="{84AFE6ED-0B2F-4130-8F7C-CB3B7583B093}"/>
    <cellStyle name="Normal 10 5 3 3 2" xfId="589" xr:uid="{AEAB9406-D7B5-4D6C-A465-551CEBF5BB3D}"/>
    <cellStyle name="Normal 10 5 3 3 3" xfId="590" xr:uid="{79D057E3-A9C8-48EC-A0A8-868A1EE8458F}"/>
    <cellStyle name="Normal 10 5 3 3 4" xfId="591" xr:uid="{122A4F58-F8F1-4E1D-A0FA-F6254ADEF085}"/>
    <cellStyle name="Normal 10 5 3 4" xfId="592" xr:uid="{9E25756F-6860-4BEC-9BC3-0407BAACC919}"/>
    <cellStyle name="Normal 10 5 3 5" xfId="593" xr:uid="{F2C99839-280C-41F9-B01F-CEE9C3BFC571}"/>
    <cellStyle name="Normal 10 5 3 6" xfId="594" xr:uid="{58640F58-73BD-4083-92B3-721802C5CF5F}"/>
    <cellStyle name="Normal 10 5 4" xfId="595" xr:uid="{4AF2CCF7-BE28-4135-BBE3-82AE4F706768}"/>
    <cellStyle name="Normal 10 5 4 2" xfId="596" xr:uid="{06B393F4-BD54-4C02-A447-79D7A40ADAC8}"/>
    <cellStyle name="Normal 10 5 4 2 2" xfId="597" xr:uid="{45C05AF5-3ED5-4723-832E-448363D455DA}"/>
    <cellStyle name="Normal 10 5 4 2 3" xfId="598" xr:uid="{E2EC998A-D771-4B83-9B19-144B3716DA35}"/>
    <cellStyle name="Normal 10 5 4 2 4" xfId="599" xr:uid="{B1D1195D-163C-4E2D-9298-E5935E440AAF}"/>
    <cellStyle name="Normal 10 5 4 3" xfId="600" xr:uid="{B728D890-14C1-4B4C-BD43-8643C9DA02B6}"/>
    <cellStyle name="Normal 10 5 4 4" xfId="601" xr:uid="{B3EC1677-D08D-4174-BD86-423D91546817}"/>
    <cellStyle name="Normal 10 5 4 5" xfId="602" xr:uid="{EB73C1E8-28EA-41A2-BEB8-2A0E099BC2C1}"/>
    <cellStyle name="Normal 10 5 5" xfId="603" xr:uid="{0F663E7C-8073-4856-916C-85B2BD007E8B}"/>
    <cellStyle name="Normal 10 5 5 2" xfId="604" xr:uid="{F6CE2A01-67D9-46BA-8836-5F21A2656A07}"/>
    <cellStyle name="Normal 10 5 5 3" xfId="605" xr:uid="{6537954C-7A38-4880-B386-CDAE2FB68569}"/>
    <cellStyle name="Normal 10 5 5 4" xfId="606" xr:uid="{1C48A611-50C4-4A7A-A4DE-971EDFF8B854}"/>
    <cellStyle name="Normal 10 5 6" xfId="607" xr:uid="{7A175382-BF58-4D3F-803A-F4BD77E81FD8}"/>
    <cellStyle name="Normal 10 5 6 2" xfId="608" xr:uid="{42748BFD-31CF-410E-99C6-366684117DDA}"/>
    <cellStyle name="Normal 10 5 6 3" xfId="609" xr:uid="{63D8CB5C-1D13-4B5B-87C0-3FCC853F2348}"/>
    <cellStyle name="Normal 10 5 6 4" xfId="610" xr:uid="{4B4B455C-6786-4680-9D17-1EA2D0952B16}"/>
    <cellStyle name="Normal 10 5 7" xfId="611" xr:uid="{3B14E20A-F991-4476-AA26-1312EBBF12EB}"/>
    <cellStyle name="Normal 10 5 8" xfId="612" xr:uid="{E2A49B9D-8BF6-4E71-9455-FD34F3B4F594}"/>
    <cellStyle name="Normal 10 5 9" xfId="613" xr:uid="{56D1117E-C1C4-4348-8A2C-BC44F2C3397F}"/>
    <cellStyle name="Normal 10 6" xfId="614" xr:uid="{BF6AE974-2A87-4FF2-82E6-1EB6DD39FEA2}"/>
    <cellStyle name="Normal 10 6 2" xfId="615" xr:uid="{42D65ACA-D0A4-4340-A300-C81D78B1D525}"/>
    <cellStyle name="Normal 10 6 2 2" xfId="616" xr:uid="{D5799AFD-B71C-487A-83C6-950B1C36CA59}"/>
    <cellStyle name="Normal 10 6 2 2 2" xfId="617" xr:uid="{52862757-7CE2-4240-8897-4C50B9D20B3C}"/>
    <cellStyle name="Normal 10 6 2 2 2 2" xfId="3827" xr:uid="{A6F6C008-4926-4DF9-B1AE-30F6E72E616A}"/>
    <cellStyle name="Normal 10 6 2 2 3" xfId="618" xr:uid="{4645017F-9D9B-416A-B8B1-2299F13263C9}"/>
    <cellStyle name="Normal 10 6 2 2 4" xfId="619" xr:uid="{2093479B-C491-47A0-A589-57C7D3FFED4C}"/>
    <cellStyle name="Normal 10 6 2 3" xfId="620" xr:uid="{FF779590-7903-4B5B-8F49-D8046B88B2DE}"/>
    <cellStyle name="Normal 10 6 2 3 2" xfId="621" xr:uid="{BC6BBA91-AE42-4C9D-A6FF-8EEC134EBC8E}"/>
    <cellStyle name="Normal 10 6 2 3 3" xfId="622" xr:uid="{680470C6-60A0-4C9A-9CE6-00CD3F5295A0}"/>
    <cellStyle name="Normal 10 6 2 3 4" xfId="623" xr:uid="{12324A9B-8538-4B2A-B3AB-38EB02614253}"/>
    <cellStyle name="Normal 10 6 2 4" xfId="624" xr:uid="{7FAA908E-3DC3-4DEC-AD3F-9FF171423F32}"/>
    <cellStyle name="Normal 10 6 2 5" xfId="625" xr:uid="{37B00D17-7AD9-4D66-90CD-E54E58373F35}"/>
    <cellStyle name="Normal 10 6 2 6" xfId="626" xr:uid="{D9C13C37-4442-4434-B4A7-208FC8C996BB}"/>
    <cellStyle name="Normal 10 6 3" xfId="627" xr:uid="{BB0CD165-8224-4E90-83B1-F46FB455FEB9}"/>
    <cellStyle name="Normal 10 6 3 2" xfId="628" xr:uid="{C8249ECB-CADD-4004-8E41-BBA6FCEEACD8}"/>
    <cellStyle name="Normal 10 6 3 2 2" xfId="629" xr:uid="{987508E2-E62A-4696-951E-1CCE5FDEC02D}"/>
    <cellStyle name="Normal 10 6 3 2 3" xfId="630" xr:uid="{034F63EE-0902-48C3-A96F-898F45901BC3}"/>
    <cellStyle name="Normal 10 6 3 2 4" xfId="631" xr:uid="{31F775DF-1B88-42B0-8E3D-60CA091141E7}"/>
    <cellStyle name="Normal 10 6 3 3" xfId="632" xr:uid="{D68820FB-28C9-40A5-91B6-CF41B2267B08}"/>
    <cellStyle name="Normal 10 6 3 4" xfId="633" xr:uid="{5A12D1FE-8536-41E6-B595-ED6F63F99733}"/>
    <cellStyle name="Normal 10 6 3 5" xfId="634" xr:uid="{F68B9FE9-CDBC-4258-9C04-920B4AE1AD9B}"/>
    <cellStyle name="Normal 10 6 4" xfId="635" xr:uid="{29A1BFD9-411D-4CDC-ADD3-A1514A5467FB}"/>
    <cellStyle name="Normal 10 6 4 2" xfId="636" xr:uid="{99D2DF8E-FFC1-433B-8F7E-8F05A940BD25}"/>
    <cellStyle name="Normal 10 6 4 3" xfId="637" xr:uid="{83FD0C5B-6EB0-483F-B313-D48B972A763E}"/>
    <cellStyle name="Normal 10 6 4 4" xfId="638" xr:uid="{CA1B71E9-3CE7-4E42-9847-73B9C5AB2837}"/>
    <cellStyle name="Normal 10 6 5" xfId="639" xr:uid="{421E62EA-0382-487C-B699-BC6F6BF81E0C}"/>
    <cellStyle name="Normal 10 6 5 2" xfId="640" xr:uid="{1D28E0B5-1E5E-4F4F-97D9-379184201DB3}"/>
    <cellStyle name="Normal 10 6 5 3" xfId="641" xr:uid="{81AA4256-BA51-4353-9146-E4236A1E627A}"/>
    <cellStyle name="Normal 10 6 5 4" xfId="642" xr:uid="{28F988B6-507C-4E3D-99B0-1EBEFE056B14}"/>
    <cellStyle name="Normal 10 6 6" xfId="643" xr:uid="{84CFA273-B35A-44B8-A62B-BB8814FD4D20}"/>
    <cellStyle name="Normal 10 6 7" xfId="644" xr:uid="{34097B67-063A-48B7-BC48-DFB4FF959BDF}"/>
    <cellStyle name="Normal 10 6 8" xfId="645" xr:uid="{637E0692-F58F-493B-9BF3-64BA214B9EFC}"/>
    <cellStyle name="Normal 10 7" xfId="646" xr:uid="{696C0D7A-573E-4332-B846-A89E44D2051B}"/>
    <cellStyle name="Normal 10 7 2" xfId="647" xr:uid="{99271244-A83A-4057-9357-7D9120180BB0}"/>
    <cellStyle name="Normal 10 7 2 2" xfId="648" xr:uid="{30BFEB59-C5E2-4E0E-B0D5-0BB4FBF6DD3E}"/>
    <cellStyle name="Normal 10 7 2 2 2" xfId="649" xr:uid="{13FEB50B-96F9-4066-8482-01719C9B38BF}"/>
    <cellStyle name="Normal 10 7 2 2 3" xfId="650" xr:uid="{AD9091AE-BA13-4FDA-8C42-6468FB91705A}"/>
    <cellStyle name="Normal 10 7 2 2 4" xfId="651" xr:uid="{3630E979-ED0B-46D3-B921-EF516FCF0DC8}"/>
    <cellStyle name="Normal 10 7 2 3" xfId="652" xr:uid="{6E369F15-1F1D-4384-970B-FB4BC3B958FE}"/>
    <cellStyle name="Normal 10 7 2 4" xfId="653" xr:uid="{ED1FF637-00C7-425B-BD16-1296CEEC0C1A}"/>
    <cellStyle name="Normal 10 7 2 5" xfId="654" xr:uid="{9E1945FB-002E-4A54-8584-239FEB77280F}"/>
    <cellStyle name="Normal 10 7 3" xfId="655" xr:uid="{BB565BD0-DFE4-4A26-8EDC-7383685B2F98}"/>
    <cellStyle name="Normal 10 7 3 2" xfId="656" xr:uid="{44F57181-93CC-4D24-8474-0E49799BDA36}"/>
    <cellStyle name="Normal 10 7 3 3" xfId="657" xr:uid="{994E6DFC-51A1-43AE-82B9-042B17DA2894}"/>
    <cellStyle name="Normal 10 7 3 4" xfId="658" xr:uid="{DAD76419-5D16-4C02-935B-CB9820717921}"/>
    <cellStyle name="Normal 10 7 4" xfId="659" xr:uid="{E041B78E-DEE6-40C4-B163-7A4091D6053C}"/>
    <cellStyle name="Normal 10 7 4 2" xfId="660" xr:uid="{7C0CFF17-BE23-48DE-A980-A6B568DE3444}"/>
    <cellStyle name="Normal 10 7 4 3" xfId="661" xr:uid="{CC91C947-2339-456E-B0A3-A7848A8E6404}"/>
    <cellStyle name="Normal 10 7 4 4" xfId="662" xr:uid="{06D5AFEE-9B2E-469F-8AFE-D77ABA1E1EA0}"/>
    <cellStyle name="Normal 10 7 5" xfId="663" xr:uid="{D5A2A541-E2F5-4E8E-A9FE-29CFAAF88A3F}"/>
    <cellStyle name="Normal 10 7 6" xfId="664" xr:uid="{A8542E79-4FDC-4F46-A8FD-E9D66A6CF606}"/>
    <cellStyle name="Normal 10 7 7" xfId="665" xr:uid="{1AF17D2A-E215-478E-9D89-1BE8C494E769}"/>
    <cellStyle name="Normal 10 8" xfId="666" xr:uid="{CCD4912D-9FEC-4BA0-AB2E-E21CD7B0FAA0}"/>
    <cellStyle name="Normal 10 8 2" xfId="667" xr:uid="{7F1AC5D9-4ECD-4771-B60E-2EB4A0687C95}"/>
    <cellStyle name="Normal 10 8 2 2" xfId="668" xr:uid="{B0AB36AE-6BC6-48D5-B866-B5A755AB0B91}"/>
    <cellStyle name="Normal 10 8 2 3" xfId="669" xr:uid="{B6093C30-B05A-4050-85B9-E89B05C4BBC5}"/>
    <cellStyle name="Normal 10 8 2 4" xfId="670" xr:uid="{7102D62C-0470-44DB-A713-57C59434581E}"/>
    <cellStyle name="Normal 10 8 3" xfId="671" xr:uid="{2961F6A5-921B-4BE5-8310-CCAF3958BB3B}"/>
    <cellStyle name="Normal 10 8 3 2" xfId="672" xr:uid="{8E2A41E0-534D-481D-B517-989DB09B4E42}"/>
    <cellStyle name="Normal 10 8 3 3" xfId="673" xr:uid="{2F050060-4CA0-4125-B968-2D4B54161A67}"/>
    <cellStyle name="Normal 10 8 3 4" xfId="674" xr:uid="{D009D59D-2375-4160-BAB7-C0ADD82A3C44}"/>
    <cellStyle name="Normal 10 8 4" xfId="675" xr:uid="{CB2F285D-B53F-473E-9561-AEF32B6487F2}"/>
    <cellStyle name="Normal 10 8 5" xfId="676" xr:uid="{43E505A1-7751-4389-A908-1253B6E9A6B6}"/>
    <cellStyle name="Normal 10 8 6" xfId="677" xr:uid="{3BA61625-0266-43B2-BC00-B4BFAEAE6F0D}"/>
    <cellStyle name="Normal 10 9" xfId="678" xr:uid="{8192606B-6D43-45FB-A29F-29319D3179C1}"/>
    <cellStyle name="Normal 10 9 2" xfId="679" xr:uid="{263D5BE6-530C-4646-AE08-E39F5E9E858A}"/>
    <cellStyle name="Normal 10 9 2 2" xfId="680" xr:uid="{496AFC49-BD25-4836-8510-5B92BE23AD65}"/>
    <cellStyle name="Normal 10 9 2 2 2" xfId="4302" xr:uid="{D52205B6-3760-415A-868E-B718A35CBBDA}"/>
    <cellStyle name="Normal 10 9 2 2 3" xfId="4603" xr:uid="{5CB4EFD0-FD79-4D45-9824-53DD035AE3DC}"/>
    <cellStyle name="Normal 10 9 2 3" xfId="681" xr:uid="{2DAA30A0-867D-4D37-B117-30A06E2EA4D7}"/>
    <cellStyle name="Normal 10 9 2 4" xfId="682" xr:uid="{053EE819-4F12-4073-9968-E1A26D733035}"/>
    <cellStyle name="Normal 10 9 3" xfId="683" xr:uid="{8F594FFB-EC9A-4320-BB9A-1A254F7B994F}"/>
    <cellStyle name="Normal 10 9 4" xfId="684" xr:uid="{4C81C694-E9C8-4A6E-AF60-A32C8758BD58}"/>
    <cellStyle name="Normal 10 9 4 2" xfId="4739" xr:uid="{2EA1C8A2-131C-43B7-874C-58B7DCC4F12C}"/>
    <cellStyle name="Normal 10 9 4 3" xfId="4604" xr:uid="{20A460AD-CD3D-4C2C-ABB8-D9D0909A36A6}"/>
    <cellStyle name="Normal 10 9 4 4" xfId="4446" xr:uid="{2EC5BB9D-7BCD-4852-A9EC-0A98442E2A20}"/>
    <cellStyle name="Normal 10 9 5" xfId="685" xr:uid="{3AE01510-EBA2-42D3-927E-E06ED7BA73C4}"/>
    <cellStyle name="Normal 11" xfId="47" xr:uid="{F1EB7C33-C7F1-4449-B33A-14461109722B}"/>
    <cellStyle name="Normal 11 2" xfId="3698" xr:uid="{165843EF-464F-4A5F-BC32-B98B976D758D}"/>
    <cellStyle name="Normal 11 2 2" xfId="4546" xr:uid="{77261A6E-F1DF-41A1-AF55-258E8D2082C2}"/>
    <cellStyle name="Normal 11 3" xfId="4307" xr:uid="{F63D9731-3D3B-4CB6-8724-775EB69AF3E8}"/>
    <cellStyle name="Normal 11 3 2" xfId="4547" xr:uid="{C0BF55E6-EBA3-4C19-A267-473C250B0A04}"/>
    <cellStyle name="Normal 11 3 3" xfId="4716" xr:uid="{A578C895-5050-49E5-A6FA-19EF85E90891}"/>
    <cellStyle name="Normal 11 3 4" xfId="4693" xr:uid="{A63D1161-43D6-4BB5-9C72-ACC552384A8C}"/>
    <cellStyle name="Normal 12" xfId="48" xr:uid="{DF081BF2-BAF1-46C6-8454-C18741F90AC3}"/>
    <cellStyle name="Normal 12 2" xfId="3699" xr:uid="{CE0F5058-C64B-44FF-83CA-EE115B11A76B}"/>
    <cellStyle name="Normal 12 2 2" xfId="4548" xr:uid="{4C55A72F-BE4A-41D7-9512-37BA2D5AC5A7}"/>
    <cellStyle name="Normal 12 3" xfId="4549" xr:uid="{2B12B9C0-0D3D-4851-A954-02E0DA046012}"/>
    <cellStyle name="Normal 13" xfId="49" xr:uid="{5B8926F1-CDF8-4AF6-813B-3C30F0FBBAA4}"/>
    <cellStyle name="Normal 13 2" xfId="50" xr:uid="{6102B7A2-0384-4346-8185-62EE7B9787FC}"/>
    <cellStyle name="Normal 13 2 2" xfId="3700" xr:uid="{95E1B47C-3AC4-4161-8EB8-15C3859170D9}"/>
    <cellStyle name="Normal 13 2 2 2" xfId="4550" xr:uid="{1383411A-7F79-4B57-B78E-82DC8E74D150}"/>
    <cellStyle name="Normal 13 2 3" xfId="4309" xr:uid="{91F1FEE6-2955-45B2-AE04-173A9B6DBBF6}"/>
    <cellStyle name="Normal 13 2 3 2" xfId="4551" xr:uid="{30A43BC1-AAAC-45AC-9ACE-DFC306134A93}"/>
    <cellStyle name="Normal 13 2 3 3" xfId="4717" xr:uid="{E8E6669F-DD05-4C6F-B82F-7B84238AF559}"/>
    <cellStyle name="Normal 13 2 3 4" xfId="4694" xr:uid="{E788BE4A-5EFB-4055-93B9-9C28CFF0F965}"/>
    <cellStyle name="Normal 13 3" xfId="3701" xr:uid="{376F9401-7370-48B0-9D8D-DAE7D3DB3D1C}"/>
    <cellStyle name="Normal 13 3 2" xfId="4393" xr:uid="{197275F1-B878-4044-90FC-DDEC11B71A90}"/>
    <cellStyle name="Normal 13 3 3" xfId="4310" xr:uid="{1E3404FF-E0EB-42FD-B360-43DC42E1CF99}"/>
    <cellStyle name="Normal 13 3 4" xfId="4450" xr:uid="{88AFD933-39E1-42C8-B742-0C9C5F3A9D23}"/>
    <cellStyle name="Normal 13 3 5" xfId="4718" xr:uid="{5E89943E-257D-423B-B24A-0E9D55EC0E1C}"/>
    <cellStyle name="Normal 13 4" xfId="4311" xr:uid="{CA98882C-FF02-4265-BEBB-13F8A20BCB13}"/>
    <cellStyle name="Normal 13 5" xfId="4308" xr:uid="{7B240EA7-67B2-4194-A9E0-2F6AE49096D9}"/>
    <cellStyle name="Normal 14" xfId="51" xr:uid="{49108F71-74ED-40BE-B1DD-0CB18C4A1575}"/>
    <cellStyle name="Normal 14 18" xfId="4313" xr:uid="{B4DB11BB-A7B2-4743-975B-07480B736DDD}"/>
    <cellStyle name="Normal 14 2" xfId="52" xr:uid="{0275B378-3D44-4355-A67E-02274257661E}"/>
    <cellStyle name="Normal 14 2 2" xfId="53" xr:uid="{4D0C42E9-5B76-442B-ABFD-212C3C32DC74}"/>
    <cellStyle name="Normal 14 2 2 2" xfId="3702" xr:uid="{ACBDC244-30F9-499A-A74B-81E3B369CA3D}"/>
    <cellStyle name="Normal 14 2 3" xfId="3703" xr:uid="{D7A75746-1801-499B-999A-1E5809E642F3}"/>
    <cellStyle name="Normal 14 3" xfId="3704" xr:uid="{DD884440-BF7C-47A6-9839-A2289B041346}"/>
    <cellStyle name="Normal 14 3 2" xfId="4552" xr:uid="{1311F213-2647-4285-9B9F-303BE7EB27AE}"/>
    <cellStyle name="Normal 14 4" xfId="4312" xr:uid="{4866F3D7-5B24-4EE5-ADF7-2ABEA30F1A8D}"/>
    <cellStyle name="Normal 14 4 2" xfId="4553" xr:uid="{75444582-2993-49F0-84DF-58AE5FEE6DCC}"/>
    <cellStyle name="Normal 14 4 3" xfId="4719" xr:uid="{DB072E30-0D44-4E2D-942F-C9E602FDAFBC}"/>
    <cellStyle name="Normal 14 4 4" xfId="4695" xr:uid="{A9F37A7D-0B30-40DC-82E4-155D78B611C2}"/>
    <cellStyle name="Normal 15" xfId="54" xr:uid="{30F1C933-E364-450B-A195-8DEFEF22A82E}"/>
    <cellStyle name="Normal 15 2" xfId="55" xr:uid="{2A779BE6-FA6B-45DA-BA84-D43B25F0095B}"/>
    <cellStyle name="Normal 15 2 2" xfId="3705" xr:uid="{4D44A555-3194-4889-AED3-0D764183CA32}"/>
    <cellStyle name="Normal 15 2 2 2" xfId="4554" xr:uid="{1A059042-8974-4CE0-A6FA-7DE65B1E4884}"/>
    <cellStyle name="Normal 15 2 3" xfId="4555" xr:uid="{5FEBA841-5908-4580-8661-75120F2B654A}"/>
    <cellStyle name="Normal 15 3" xfId="3706" xr:uid="{5C04C753-9C2A-4853-8ADF-8709177CE9C9}"/>
    <cellStyle name="Normal 15 3 2" xfId="4394" xr:uid="{C6A08498-0393-4C9E-BD64-1AF6F4BD2778}"/>
    <cellStyle name="Normal 15 3 3" xfId="4315" xr:uid="{7EE3EB2B-8561-4FFE-8ADB-030064093302}"/>
    <cellStyle name="Normal 15 3 4" xfId="4451" xr:uid="{E9A0BD12-8419-4C62-A789-65C626EB7F92}"/>
    <cellStyle name="Normal 15 3 5" xfId="4721" xr:uid="{2FA7558E-CF27-4986-905F-60DA0E74396F}"/>
    <cellStyle name="Normal 15 4" xfId="4314" xr:uid="{CC7CECA9-AF53-4AAB-87EB-DA8AF286BE80}"/>
    <cellStyle name="Normal 15 4 2" xfId="4556" xr:uid="{4861BF7B-52B2-4504-9BAC-829EE630AEBB}"/>
    <cellStyle name="Normal 15 4 3" xfId="4720" xr:uid="{1E5B26BA-7E45-40D9-B17D-0D5F4E53E4F4}"/>
    <cellStyle name="Normal 15 4 4" xfId="4696" xr:uid="{840916FF-2A71-497A-893B-3CEF4F02941A}"/>
    <cellStyle name="Normal 16" xfId="56" xr:uid="{AB684370-58AF-4927-8829-66E42E2C86DE}"/>
    <cellStyle name="Normal 16 2" xfId="3707" xr:uid="{C53E0E7B-95DE-4C16-BB4D-3EE5E8E2BB33}"/>
    <cellStyle name="Normal 16 2 2" xfId="4395" xr:uid="{51498ECB-AB3D-4BB6-B8E4-30EED9BC3114}"/>
    <cellStyle name="Normal 16 2 3" xfId="4316" xr:uid="{3D7A3DC9-6F55-499F-BE8C-B1F16666AF27}"/>
    <cellStyle name="Normal 16 2 4" xfId="4452" xr:uid="{078C01A5-1DE2-4056-A750-9EB1DA108BBB}"/>
    <cellStyle name="Normal 16 2 5" xfId="4722" xr:uid="{44757470-5F4F-4062-8B52-6327A7CA80F8}"/>
    <cellStyle name="Normal 16 3" xfId="4423" xr:uid="{EE81D2FF-608F-4EE2-85C7-BF3DDBA4E302}"/>
    <cellStyle name="Normal 17" xfId="57" xr:uid="{00BBDBCB-3761-4213-A5A3-F50DC0F38196}"/>
    <cellStyle name="Normal 17 2" xfId="3708" xr:uid="{9386FB74-578D-4F0E-A05D-E9FAA2FCF6DD}"/>
    <cellStyle name="Normal 17 2 2" xfId="4396" xr:uid="{BF70CD3A-551E-4BEC-BA44-8007902E37A0}"/>
    <cellStyle name="Normal 17 2 3" xfId="4318" xr:uid="{AC1B99F3-4F20-421A-83C2-DA95C5951B41}"/>
    <cellStyle name="Normal 17 2 4" xfId="4453" xr:uid="{6BB1C1E8-D5C7-4D67-ACC5-2246CA22B9E1}"/>
    <cellStyle name="Normal 17 2 5" xfId="4723" xr:uid="{BCC14D93-BEFB-4EFE-A793-864A5F2A708B}"/>
    <cellStyle name="Normal 17 3" xfId="4319" xr:uid="{85CD512D-A088-477D-B242-346F45E0AEC2}"/>
    <cellStyle name="Normal 17 4" xfId="4317" xr:uid="{60A13875-C754-431C-844F-446C4D19D33A}"/>
    <cellStyle name="Normal 18" xfId="58" xr:uid="{237A10F5-70B0-411E-8B09-4A85BA6E1144}"/>
    <cellStyle name="Normal 18 2" xfId="3709" xr:uid="{316D08A1-7E53-4219-807B-A765A09A1124}"/>
    <cellStyle name="Normal 18 2 2" xfId="4557" xr:uid="{8B3CF96B-4ED0-4F85-8556-B7C2476B5899}"/>
    <cellStyle name="Normal 18 3" xfId="4320" xr:uid="{9C2C949D-0073-4914-A63B-E119AC2F1369}"/>
    <cellStyle name="Normal 18 3 2" xfId="4558" xr:uid="{63B54B08-CD27-4F19-B6A1-99AF6F0BA700}"/>
    <cellStyle name="Normal 18 3 3" xfId="4724" xr:uid="{2AAE3AF4-B386-4520-BE39-998999E3A32C}"/>
    <cellStyle name="Normal 18 3 4" xfId="4697" xr:uid="{934CB523-9832-4ECB-B4CA-52A4DDB0CF84}"/>
    <cellStyle name="Normal 19" xfId="59" xr:uid="{7A35C3EC-B223-49F2-A905-2B69AE61B90E}"/>
    <cellStyle name="Normal 19 2" xfId="60" xr:uid="{1FDC773A-9583-4381-91F9-8657282AA9DD}"/>
    <cellStyle name="Normal 19 2 2" xfId="3710" xr:uid="{7C6FDD2D-1692-42D1-BF5A-8478356D55CC}"/>
    <cellStyle name="Normal 19 2 2 2" xfId="4559" xr:uid="{EFB0EFF6-2FC9-40B9-805C-3BF70A180106}"/>
    <cellStyle name="Normal 19 2 3" xfId="4560" xr:uid="{9E23715C-192D-473E-AB66-1803495042CF}"/>
    <cellStyle name="Normal 19 3" xfId="3711" xr:uid="{38D305DD-2E49-41F6-A6B2-29DF1C76A435}"/>
    <cellStyle name="Normal 19 3 2" xfId="4561" xr:uid="{061933C3-4113-4B91-A2A2-E8F985DC90E1}"/>
    <cellStyle name="Normal 19 4" xfId="4562" xr:uid="{BF498722-3DFD-4521-9519-43DB1ABD4BB0}"/>
    <cellStyle name="Normal 2" xfId="3" xr:uid="{0035700C-F3A5-4A6F-B63A-5CE25669DEE2}"/>
    <cellStyle name="Normal 2 2" xfId="61" xr:uid="{0258F285-A6C8-4584-9818-276FC941F10A}"/>
    <cellStyle name="Normal 2 2 2" xfId="62" xr:uid="{2DD3A5A4-614A-476A-94B8-A98F29C173B8}"/>
    <cellStyle name="Normal 2 2 2 2" xfId="3712" xr:uid="{CCA2834A-5999-4E5D-AF56-B5FD710B78A2}"/>
    <cellStyle name="Normal 2 2 2 2 2" xfId="4565" xr:uid="{6783C3BB-5102-4F24-9083-E7C3A4A9B900}"/>
    <cellStyle name="Normal 2 2 2 3" xfId="4566" xr:uid="{30B91C1B-BCA8-4E51-B737-D316CB7AF902}"/>
    <cellStyle name="Normal 2 2 3" xfId="3713" xr:uid="{16115E0B-578F-4CD9-935B-1D3D52664ACB}"/>
    <cellStyle name="Normal 2 2 3 2" xfId="4473" xr:uid="{D58B5430-53D3-4C51-B722-C97F8FCAA83C}"/>
    <cellStyle name="Normal 2 2 3 2 2" xfId="4567" xr:uid="{C1CAD480-D4F3-49B0-8AB3-969840580E92}"/>
    <cellStyle name="Normal 2 2 3 2 2 2" xfId="5335" xr:uid="{F6BDB0B5-2534-4846-9753-29C692ADF5D1}"/>
    <cellStyle name="Normal 2 2 3 2 2 3" xfId="5331" xr:uid="{538AAAA6-481F-4676-8AF2-230CAF36C401}"/>
    <cellStyle name="Normal 2 2 3 2 3" xfId="4752" xr:uid="{1D1E28A6-E372-4DE2-A289-2A5D68A91169}"/>
    <cellStyle name="Normal 2 2 3 2 4" xfId="5307" xr:uid="{DF9C7D4F-3176-4ADD-AAB5-BF18C4020347}"/>
    <cellStyle name="Normal 2 2 3 3" xfId="4596" xr:uid="{F64A6520-915F-4A2B-B960-B52ED0F6A917}"/>
    <cellStyle name="Normal 2 2 3 4" xfId="4698" xr:uid="{37D6C954-EF14-4612-B64B-58A85F763691}"/>
    <cellStyle name="Normal 2 2 3 5" xfId="4687" xr:uid="{B07DB06E-C629-4F4D-A2B1-10B7ED941D33}"/>
    <cellStyle name="Normal 2 2 4" xfId="4321" xr:uid="{E810C803-07C0-40BE-A724-F5777803CE6F}"/>
    <cellStyle name="Normal 2 2 4 2" xfId="4480" xr:uid="{0C07C774-B8E6-4012-A368-9927B8A78C18}"/>
    <cellStyle name="Normal 2 2 4 3" xfId="4725" xr:uid="{94D66DDB-6E9C-405A-95C4-947500CC42D7}"/>
    <cellStyle name="Normal 2 2 4 4" xfId="4699" xr:uid="{1615C67C-9391-43BE-ABF8-052920175693}"/>
    <cellStyle name="Normal 2 2 5" xfId="4564" xr:uid="{EEF8369F-E948-4FA8-97EB-0EBEB1C3223A}"/>
    <cellStyle name="Normal 2 2 6" xfId="4755" xr:uid="{500FE46A-ACF0-4B9E-BD34-B59C37756FE7}"/>
    <cellStyle name="Normal 2 3" xfId="63" xr:uid="{0CB2633E-8CB1-473D-A533-4E5E61976C98}"/>
    <cellStyle name="Normal 2 3 2" xfId="64" xr:uid="{0B7F14EA-A997-4B63-915E-81642E505F81}"/>
    <cellStyle name="Normal 2 3 2 2" xfId="3714" xr:uid="{334391F3-9697-430A-A76A-31FE3C08274B}"/>
    <cellStyle name="Normal 2 3 2 2 2" xfId="4568" xr:uid="{F60A4FDD-2F6C-4429-A2BF-D1F0268BDC8B}"/>
    <cellStyle name="Normal 2 3 2 3" xfId="4323" xr:uid="{E3EC4F26-90FD-47E4-8074-FDCDF7A4A059}"/>
    <cellStyle name="Normal 2 3 2 3 2" xfId="4569" xr:uid="{C722CF88-C70C-4D3B-B509-A6345975DABF}"/>
    <cellStyle name="Normal 2 3 2 3 3" xfId="4727" xr:uid="{2068B1FC-FEC1-4D04-9A4E-43BB25516BC8}"/>
    <cellStyle name="Normal 2 3 2 3 4" xfId="4700" xr:uid="{CC0F326C-21A1-477C-A673-33E538B3DEDA}"/>
    <cellStyle name="Normal 2 3 3" xfId="65" xr:uid="{C154EB82-4703-4492-874C-ADB520B15912}"/>
    <cellStyle name="Normal 2 3 4" xfId="66" xr:uid="{1F32D577-6B20-4B5F-B21D-0718BCF71796}"/>
    <cellStyle name="Normal 2 3 5" xfId="3715" xr:uid="{C153B37B-131F-491F-89D2-0BD4EDC311ED}"/>
    <cellStyle name="Normal 2 3 5 2" xfId="4570" xr:uid="{CDC1EE99-932A-4087-B361-CCB73AA5F3D1}"/>
    <cellStyle name="Normal 2 3 6" xfId="4322" xr:uid="{2D188BAB-D419-45F6-B94F-2011E4B1548A}"/>
    <cellStyle name="Normal 2 3 6 2" xfId="4571" xr:uid="{DD77378E-8C98-4378-A46D-D0C6B149BE2D}"/>
    <cellStyle name="Normal 2 3 6 3" xfId="4726" xr:uid="{9A76D22B-B43B-49C7-8443-4CD21BAF8FEC}"/>
    <cellStyle name="Normal 2 3 6 4" xfId="4701" xr:uid="{161C3A55-3574-4A5B-A7B1-5C4FD8DF4B1C}"/>
    <cellStyle name="Normal 2 3 7" xfId="5320" xr:uid="{08CB21A5-0A94-469D-8F59-F7BE24881C2B}"/>
    <cellStyle name="Normal 2 4" xfId="67" xr:uid="{B81C1822-F78C-47FC-BDE8-B76EB880E60B}"/>
    <cellStyle name="Normal 2 4 2" xfId="68" xr:uid="{6D798E45-C92C-40AB-ABF8-472A60E6460F}"/>
    <cellStyle name="Normal 2 4 3" xfId="3716" xr:uid="{4FF347FA-AE68-446E-A2F3-1160DC43BB96}"/>
    <cellStyle name="Normal 2 4 3 2" xfId="4572" xr:uid="{90D4C4D6-EF9D-4965-952B-2B0017BF98DA}"/>
    <cellStyle name="Normal 2 4 3 3" xfId="4597" xr:uid="{1F07E50B-3D76-4B90-B75F-0B030DE2C7DA}"/>
    <cellStyle name="Normal 2 4 4" xfId="4573" xr:uid="{FA8E8490-7E54-497B-A8F9-80F5B0923BED}"/>
    <cellStyle name="Normal 2 4 5" xfId="4756" xr:uid="{CED227E2-0203-4C14-8221-370FA1ABA226}"/>
    <cellStyle name="Normal 2 4 6" xfId="4754" xr:uid="{C115011D-69C8-4B29-A817-BBF1C1D3F75F}"/>
    <cellStyle name="Normal 2 5" xfId="3717" xr:uid="{28C5C186-2D09-4683-BC13-BDAF2FCA1DC9}"/>
    <cellStyle name="Normal 2 5 2" xfId="3732" xr:uid="{60C71BC4-6572-4E8D-98C8-AB6DC4DEEA60}"/>
    <cellStyle name="Normal 2 5 2 2" xfId="4431" xr:uid="{55843BE9-50D8-4BCA-89E3-A53DDB160428}"/>
    <cellStyle name="Normal 2 5 3" xfId="4424" xr:uid="{190B5344-858E-4FCD-8123-AF554E7098F9}"/>
    <cellStyle name="Normal 2 5 3 2" xfId="4476" xr:uid="{2DA4C11C-098E-4D51-94DD-4E50C0572872}"/>
    <cellStyle name="Normal 2 5 3 3" xfId="4738" xr:uid="{07B9538E-AE3B-4032-82A6-F64251153823}"/>
    <cellStyle name="Normal 2 5 3 4" xfId="5304" xr:uid="{10E5966B-E361-48AE-8DA9-37EDEF09489B}"/>
    <cellStyle name="Normal 2 5 4" xfId="4574" xr:uid="{88A166E1-E97F-4985-866D-0FE4A769592A}"/>
    <cellStyle name="Normal 2 5 5" xfId="4482" xr:uid="{E73E0922-E45F-4E2E-B1D3-02776935BDEA}"/>
    <cellStyle name="Normal 2 5 6" xfId="4481" xr:uid="{F1473DD6-17C9-423A-88A4-4DF80278418A}"/>
    <cellStyle name="Normal 2 5 7" xfId="4751" xr:uid="{54349B3C-DC21-4C57-A88D-C3AAE71300E2}"/>
    <cellStyle name="Normal 2 5 8" xfId="4711" xr:uid="{6B4450D5-2A6D-49F1-8FB7-3751997C94F9}"/>
    <cellStyle name="Normal 2 6" xfId="3733" xr:uid="{756B791E-7F5A-4628-97F9-196603B71470}"/>
    <cellStyle name="Normal 2 6 2" xfId="4426" xr:uid="{057C43F1-A080-42FF-8CA9-D2DB6B4C02FA}"/>
    <cellStyle name="Normal 2 6 3" xfId="4429" xr:uid="{4E465833-6597-424F-BE82-BE0CF2E24553}"/>
    <cellStyle name="Normal 2 6 4" xfId="4575" xr:uid="{F6404B7A-43A2-417F-A13A-61A0A268C379}"/>
    <cellStyle name="Normal 2 6 5" xfId="4472" xr:uid="{F8E5117B-1DE4-414F-B259-C76E4ED1A9EA}"/>
    <cellStyle name="Normal 2 6 5 2" xfId="4702" xr:uid="{219C4BF3-CE27-43AE-A897-B9A5EF3A70B0}"/>
    <cellStyle name="Normal 2 6 6" xfId="4444" xr:uid="{0FA17B45-20E8-4861-8892-E71DB8449031}"/>
    <cellStyle name="Normal 2 6 7" xfId="4425" xr:uid="{F9F2B395-84A1-4DFD-9F44-E64844D48544}"/>
    <cellStyle name="Normal 2 6 8" xfId="5345" xr:uid="{E7E69C2E-19BD-4A2A-8168-68B918A184CC}"/>
    <cellStyle name="Normal 2 6 9" xfId="5328" xr:uid="{A989F556-8AB2-40B1-90FE-B57A39A445F2}"/>
    <cellStyle name="Normal 2 7" xfId="4427" xr:uid="{D90BB567-BDEB-43AE-82E9-F729686391FF}"/>
    <cellStyle name="Normal 2 7 2" xfId="4577" xr:uid="{ED371D54-A133-4F69-BA98-CCA7B4A2D247}"/>
    <cellStyle name="Normal 2 7 3" xfId="4576" xr:uid="{EF734880-0B3F-43C8-8691-1DB9E309F056}"/>
    <cellStyle name="Normal 2 7 4" xfId="5305" xr:uid="{5C76F3AE-DE4A-48E1-A9CF-416EE33FBA8B}"/>
    <cellStyle name="Normal 2 8" xfId="4578" xr:uid="{7D2A7B93-7BB7-4237-A2D7-6450015FC3DC}"/>
    <cellStyle name="Normal 2 9" xfId="4563" xr:uid="{4C3CE39B-1212-43D5-98C8-ED17BA728406}"/>
    <cellStyle name="Normal 20" xfId="69" xr:uid="{90EED66F-37F9-45FC-83B0-16C0A219930C}"/>
    <cellStyle name="Normal 20 2" xfId="3718" xr:uid="{9A3DB1CB-3DB9-44A1-B4BF-E14A981A261B}"/>
    <cellStyle name="Normal 20 2 2" xfId="3719" xr:uid="{B79D156E-5AD0-4C49-95A3-8BF7F74D4BD5}"/>
    <cellStyle name="Normal 20 2 2 2" xfId="4397" xr:uid="{04D9A53A-D1B6-440A-8D3F-70CAA8119ABC}"/>
    <cellStyle name="Normal 20 2 2 3" xfId="4389" xr:uid="{B7D459D8-A548-455D-A8EC-38DACCDDB908}"/>
    <cellStyle name="Normal 20 2 2 4" xfId="4469" xr:uid="{A1FD00E1-1439-4A62-9014-FC2046BA4A4D}"/>
    <cellStyle name="Normal 20 2 2 5" xfId="4736" xr:uid="{3203EB8A-F750-4BE5-97E7-D07AFAA4E7AE}"/>
    <cellStyle name="Normal 20 2 3" xfId="4392" xr:uid="{0C186DA8-93D6-4C16-A5E1-82155B500C7E}"/>
    <cellStyle name="Normal 20 2 4" xfId="4388" xr:uid="{0F75401D-7800-4138-B831-5AFA17724C05}"/>
    <cellStyle name="Normal 20 2 5" xfId="4468" xr:uid="{5C617846-682E-4B12-AB72-1D98CC06F4B4}"/>
    <cellStyle name="Normal 20 2 6" xfId="4735" xr:uid="{70ACD25C-56C2-4B02-9BF0-1E1F743CBB50}"/>
    <cellStyle name="Normal 20 3" xfId="3828" xr:uid="{CB6106FF-13BE-4DB4-98E8-B9C09F999671}"/>
    <cellStyle name="Normal 20 3 2" xfId="4630" xr:uid="{3384AB38-9044-4C4A-804C-D778A2B2DF6A}"/>
    <cellStyle name="Normal 20 4" xfId="4324" xr:uid="{53A24E11-DA45-446E-921F-3AC5ADCCAFAF}"/>
    <cellStyle name="Normal 20 4 2" xfId="4474" xr:uid="{B48838E4-81EB-42BA-AC68-C0878EE48BC4}"/>
    <cellStyle name="Normal 20 4 3" xfId="4728" xr:uid="{709CA830-42C6-451B-AD08-B67D142BF188}"/>
    <cellStyle name="Normal 20 4 4" xfId="4703" xr:uid="{8158696C-182E-4D83-9867-67C4542F487F}"/>
    <cellStyle name="Normal 20 5" xfId="4479" xr:uid="{354E5AA3-1419-40A0-B76C-05DF9E1CBCFE}"/>
    <cellStyle name="Normal 20 5 2" xfId="5344" xr:uid="{12F484D5-FFAE-490B-ACFA-AC231487E739}"/>
    <cellStyle name="Normal 20 6" xfId="4477" xr:uid="{CA023078-1F39-411B-BC4D-9B1619B055F9}"/>
    <cellStyle name="Normal 20 7" xfId="4688" xr:uid="{5148F10F-E516-47C9-A99F-C68E39C8609B}"/>
    <cellStyle name="Normal 20 8" xfId="4709" xr:uid="{C57E6D39-976E-4563-9085-A1BE199CD1F2}"/>
    <cellStyle name="Normal 20 9" xfId="4708" xr:uid="{30D3EE61-B9D2-4798-973B-9A7B42C9B644}"/>
    <cellStyle name="Normal 21" xfId="70" xr:uid="{8FC141B5-24FC-44BE-8E53-7F2087700C0A}"/>
    <cellStyle name="Normal 21 2" xfId="3720" xr:uid="{48F63995-5A36-4FDF-A264-F662B0D1C9BD}"/>
    <cellStyle name="Normal 21 2 2" xfId="3721" xr:uid="{0C694FD4-8520-4B97-85A8-6D1BA057F9C2}"/>
    <cellStyle name="Normal 21 3" xfId="4325" xr:uid="{18BE0279-EF20-4571-BDD2-B79A3F3FDD1B}"/>
    <cellStyle name="Normal 21 3 2" xfId="4632" xr:uid="{2FA427C9-BBE3-4514-B265-520DDA57A667}"/>
    <cellStyle name="Normal 21 3 3" xfId="4631" xr:uid="{E311CD5D-510D-487F-B118-8B223EC4F68D}"/>
    <cellStyle name="Normal 21 4" xfId="4454" xr:uid="{4AA61B98-41E9-42AD-AF36-0537793D7EFE}"/>
    <cellStyle name="Normal 21 5" xfId="4729" xr:uid="{8E4042AE-F1BA-405F-A3F0-E935549B7159}"/>
    <cellStyle name="Normal 22" xfId="686" xr:uid="{FA2798E8-5E5C-42AA-B114-DBD9401CE5FB}"/>
    <cellStyle name="Normal 22 2" xfId="3662" xr:uid="{5922CF9D-205C-4C9A-9978-49599D2B8BAC}"/>
    <cellStyle name="Normal 22 3" xfId="3661" xr:uid="{A75794BB-08E9-4BFE-BB2F-7EA1DBB7065C}"/>
    <cellStyle name="Normal 22 3 2" xfId="4326" xr:uid="{160398DE-C220-45FC-87D1-C58EF7FFF9BC}"/>
    <cellStyle name="Normal 22 3 2 2" xfId="4634" xr:uid="{6BE33007-CA43-4761-8059-45E188F43CA8}"/>
    <cellStyle name="Normal 22 3 3" xfId="4633" xr:uid="{7328F469-0CB3-4FB4-A3BA-4D67A0696C78}"/>
    <cellStyle name="Normal 22 3 4" xfId="4616" xr:uid="{986A85A6-571D-45ED-B2C9-F7F9A2B9891B}"/>
    <cellStyle name="Normal 22 4" xfId="3665" xr:uid="{EB9E8F12-78C9-435E-B04B-EB95FF976360}"/>
    <cellStyle name="Normal 22 4 2" xfId="4402" xr:uid="{C3AB34C4-94B3-40BA-8B22-4E612A84FCFA}"/>
    <cellStyle name="Normal 22 4 3" xfId="4743" xr:uid="{37BCFE4C-FEDE-4168-9CAE-7903ADDA888E}"/>
    <cellStyle name="Normal 22 4 3 2" xfId="5333" xr:uid="{685696C1-A86B-4908-9E10-BCFA21641783}"/>
    <cellStyle name="Normal 22 4 3 3" xfId="5336" xr:uid="{3AE0B538-7BDC-40B7-8B88-3E9EFD6BDAB5}"/>
    <cellStyle name="Normal 22 4 3 4" xfId="5330" xr:uid="{FB64F52F-10B2-480A-B58D-49527F1DF82D}"/>
    <cellStyle name="Normal 22 4 3 5" xfId="5324" xr:uid="{DBF6D4C6-E817-40A1-9B7E-109052BD30EF}"/>
    <cellStyle name="Normal 22 4 4" xfId="4617" xr:uid="{2B05FAE0-B256-4559-A9D3-5E948A12596F}"/>
    <cellStyle name="Normal 22 4 5" xfId="4455" xr:uid="{86E5DCB7-D9BC-4F4E-B3D6-0F0A7B9BC81A}"/>
    <cellStyle name="Normal 22 4 6" xfId="4441" xr:uid="{870CE8E6-E58F-46FA-B4F2-8433B402F6CE}"/>
    <cellStyle name="Normal 22 4 7" xfId="4440" xr:uid="{DFDB9A5D-4233-4B09-A32C-62CDBB1B0F2D}"/>
    <cellStyle name="Normal 22 4 8" xfId="4439" xr:uid="{F67854DE-6024-4473-BF8E-F1960F7C8C3D}"/>
    <cellStyle name="Normal 22 4 9" xfId="4438" xr:uid="{CF8E82F8-F359-4F38-8B52-C39400395B05}"/>
    <cellStyle name="Normal 22 5" xfId="4730" xr:uid="{7C2897C3-3AB2-4995-AD9B-8C48C33B81A1}"/>
    <cellStyle name="Normal 23" xfId="3722" xr:uid="{A46D2543-0CE1-4DCB-8CB8-2943D1307D98}"/>
    <cellStyle name="Normal 23 2" xfId="4283" xr:uid="{CD874629-6AFE-48AC-8D57-E5405DEDFB19}"/>
    <cellStyle name="Normal 23 2 2" xfId="4328" xr:uid="{2AA398AA-28A6-4E64-9682-1C2623C54211}"/>
    <cellStyle name="Normal 23 2 2 2" xfId="4753" xr:uid="{C5A5E285-7DAE-4366-8ACA-E7E1B8209897}"/>
    <cellStyle name="Normal 23 2 2 3" xfId="4618" xr:uid="{31A54247-E464-4858-8CE8-EE107E76DD1B}"/>
    <cellStyle name="Normal 23 2 2 4" xfId="4579" xr:uid="{630F7123-ACD1-4B78-8D24-681E0E0728E2}"/>
    <cellStyle name="Normal 23 2 3" xfId="4457" xr:uid="{E133C155-4FD4-45E1-9C3B-068E23F2C5FB}"/>
    <cellStyle name="Normal 23 2 4" xfId="4704" xr:uid="{BA080C3B-D30C-48C1-B54A-C12BB7FDC3CB}"/>
    <cellStyle name="Normal 23 3" xfId="4398" xr:uid="{04EA8867-062D-44E7-B5B0-145358A99719}"/>
    <cellStyle name="Normal 23 4" xfId="4327" xr:uid="{CD7D6324-71A3-4FC2-A2F2-4168C9A5E3E6}"/>
    <cellStyle name="Normal 23 5" xfId="4456" xr:uid="{32721E5E-5729-4FC8-928E-DE0C5680241C}"/>
    <cellStyle name="Normal 23 6" xfId="4731" xr:uid="{F0BDCE3D-2667-4ED3-ADE6-5DA1507C14E1}"/>
    <cellStyle name="Normal 24" xfId="3723" xr:uid="{07B4A29D-7CFE-4BCE-8716-68E0293C61B5}"/>
    <cellStyle name="Normal 24 2" xfId="3724" xr:uid="{F31DA053-0254-46FA-97D3-EC6039C574B9}"/>
    <cellStyle name="Normal 24 2 2" xfId="4400" xr:uid="{CB624CCD-1268-4A0A-8DBF-BE250AB7BEBC}"/>
    <cellStyle name="Normal 24 2 3" xfId="4330" xr:uid="{C23B89D9-89AF-4021-B26E-9C7460629041}"/>
    <cellStyle name="Normal 24 2 4" xfId="4459" xr:uid="{58ECA6FA-4BFB-4ECD-8327-CFF48C153D35}"/>
    <cellStyle name="Normal 24 2 5" xfId="4733" xr:uid="{5B289B48-E1E3-40E6-B673-9884D6A89E79}"/>
    <cellStyle name="Normal 24 3" xfId="4399" xr:uid="{A4A270CC-8EB5-47D1-8B83-F5F0F8AF3FB1}"/>
    <cellStyle name="Normal 24 4" xfId="4329" xr:uid="{B68F9A2C-6D81-4B12-81D3-2E922CB99FAF}"/>
    <cellStyle name="Normal 24 5" xfId="4458" xr:uid="{62884CBC-FBD9-41BB-966C-CC1609F60711}"/>
    <cellStyle name="Normal 24 6" xfId="4732" xr:uid="{12DD0357-D70E-4E60-B5D3-62C1029AE175}"/>
    <cellStyle name="Normal 25" xfId="3731" xr:uid="{1428ECB0-B46C-4AB6-8F40-E8E2D3997388}"/>
    <cellStyle name="Normal 25 2" xfId="4332" xr:uid="{90757B6C-5242-4C47-8950-21A51112FCBA}"/>
    <cellStyle name="Normal 25 2 2" xfId="5325" xr:uid="{B67EBEAE-263B-473D-ADDF-E333B63A4546}"/>
    <cellStyle name="Normal 25 3" xfId="4401" xr:uid="{F7624180-7B1C-4346-B88A-77892F940F74}"/>
    <cellStyle name="Normal 25 4" xfId="4331" xr:uid="{F74F401F-0DF0-4927-8A63-E7A2D355279E}"/>
    <cellStyle name="Normal 25 5" xfId="4460" xr:uid="{1D30095E-334D-45B8-9F93-B8B1DB5E44A6}"/>
    <cellStyle name="Normal 26" xfId="4281" xr:uid="{26984BEA-B3DD-45B9-A8D4-AAE8C43553E8}"/>
    <cellStyle name="Normal 26 2" xfId="4282" xr:uid="{5F90ACFC-AA66-4EE6-A6E8-BA84F4BA2560}"/>
    <cellStyle name="Normal 26 2 2" xfId="4334" xr:uid="{52EC17A4-5F25-473C-8466-635B1F854D2B}"/>
    <cellStyle name="Normal 26 3" xfId="4333" xr:uid="{14829867-FFD3-481B-AA31-3031C0E58752}"/>
    <cellStyle name="Normal 26 3 2" xfId="4620" xr:uid="{4AB226B0-3570-4347-83AE-03BE113BABE5}"/>
    <cellStyle name="Normal 27" xfId="4335" xr:uid="{820662EF-3FFD-4E44-9C87-457C67D86043}"/>
    <cellStyle name="Normal 27 2" xfId="4336" xr:uid="{6B310F70-7C14-4158-9448-A17F50F28392}"/>
    <cellStyle name="Normal 27 3" xfId="4461" xr:uid="{D32C8236-AAD8-460C-BB98-4A3DA5FE3E2D}"/>
    <cellStyle name="Normal 27 4" xfId="4445" xr:uid="{F0610309-79A9-4785-9AE3-42AF49B9D16A}"/>
    <cellStyle name="Normal 27 5" xfId="4436" xr:uid="{3FA9285C-B27C-4C7E-B66A-EB133DB1EA22}"/>
    <cellStyle name="Normal 27 6" xfId="4433" xr:uid="{0596DD30-3664-4916-B46E-4D108DED36BF}"/>
    <cellStyle name="Normal 27 7" xfId="5346" xr:uid="{F638D4A7-4123-4B3C-A323-E73F2A53EB08}"/>
    <cellStyle name="Normal 27 8" xfId="5329" xr:uid="{F47354C8-4DF8-48E6-8F90-82A85435BBBC}"/>
    <cellStyle name="Normal 28" xfId="4337" xr:uid="{0F3A10EC-4DCD-40F4-8214-F7C60B243C03}"/>
    <cellStyle name="Normal 28 2" xfId="4338" xr:uid="{75A4D6E8-DE29-41DE-B32A-A26596C74E9B}"/>
    <cellStyle name="Normal 28 3" xfId="4339" xr:uid="{6FF5FF8D-5A6B-434C-BF61-426B7500626A}"/>
    <cellStyle name="Normal 29" xfId="4340" xr:uid="{FF478D28-B95F-430B-A28E-915C0E5A8538}"/>
    <cellStyle name="Normal 29 2" xfId="4341" xr:uid="{5D9842ED-8896-4BA9-ABC7-67E0C5E92B9B}"/>
    <cellStyle name="Normal 3" xfId="2" xr:uid="{665067A7-73F8-4B7E-BFD2-7BB3B9468366}"/>
    <cellStyle name="Normal 3 2" xfId="71" xr:uid="{EE12479E-E6C3-4ED6-9BF7-26D09078F957}"/>
    <cellStyle name="Normal 3 2 2" xfId="72" xr:uid="{5CBC0F29-2F11-41C2-9834-0ACBD331B9DF}"/>
    <cellStyle name="Normal 3 2 2 2" xfId="3725" xr:uid="{BE2FD11F-6CEC-433D-BFBE-EE5C89FB376B}"/>
    <cellStyle name="Normal 3 2 2 2 2" xfId="4581" xr:uid="{C5398E55-FB6F-4368-B066-52443F0C5F6C}"/>
    <cellStyle name="Normal 3 2 2 3" xfId="4582" xr:uid="{0F941048-6336-491D-9278-5E7825882E05}"/>
    <cellStyle name="Normal 3 2 3" xfId="73" xr:uid="{41644AAC-33DA-4677-9F6B-A151995FC4B8}"/>
    <cellStyle name="Normal 3 2 4" xfId="3726" xr:uid="{40AA08B7-63FD-4B9A-B274-923A44110847}"/>
    <cellStyle name="Normal 3 2 4 2" xfId="4583" xr:uid="{3566760C-A6C3-44EC-B33B-EB99219EA3C2}"/>
    <cellStyle name="Normal 3 2 4 2 2" xfId="5321" xr:uid="{07814BC6-3D33-4855-BAEF-56EC9325800F}"/>
    <cellStyle name="Normal 3 2 5" xfId="4432" xr:uid="{F5917739-0B1F-4AFA-9683-576254B5111D}"/>
    <cellStyle name="Normal 3 2 5 2" xfId="4584" xr:uid="{1B1AE1BF-5548-4EFA-B709-D2D5AEBB9B35}"/>
    <cellStyle name="Normal 3 2 5 3" xfId="5306" xr:uid="{9AC58E23-7D78-4D44-A336-A7C8C2B294E2}"/>
    <cellStyle name="Normal 3 3" xfId="74" xr:uid="{27B2C3F1-160F-46CB-80F3-10BCB6AAF617}"/>
    <cellStyle name="Normal 3 3 2" xfId="3727" xr:uid="{203435D8-BB3F-47F9-8E2E-3ED4B53754CB}"/>
    <cellStyle name="Normal 3 3 2 2" xfId="4585" xr:uid="{9B2982BB-E4E6-4706-8D2F-F4963EC76988}"/>
    <cellStyle name="Normal 3 3 3" xfId="4586" xr:uid="{2447D995-F285-4F87-834B-E3825C80E47C}"/>
    <cellStyle name="Normal 3 4" xfId="3734" xr:uid="{2004CF02-DA24-47EC-88FA-692066CE57A7}"/>
    <cellStyle name="Normal 3 4 2" xfId="4285" xr:uid="{9467FD00-1A1E-4CC4-99E9-8576614BD4BF}"/>
    <cellStyle name="Normal 3 4 2 2" xfId="4587" xr:uid="{8D4E15BD-8E9E-44E9-8909-2EF9E464184E}"/>
    <cellStyle name="Normal 3 5" xfId="4284" xr:uid="{E5597BE6-03DD-4F69-B5FE-BBAF214B4407}"/>
    <cellStyle name="Normal 3 5 2" xfId="4588" xr:uid="{C0EB3DD3-5769-45B8-AC45-D8912D4C8971}"/>
    <cellStyle name="Normal 3 5 3" xfId="4737" xr:uid="{C518110A-C87B-415C-B392-405F71686EF6}"/>
    <cellStyle name="Normal 3 5 4" xfId="4705" xr:uid="{403B3B7B-BDA9-4A09-A34E-DBBFAEB57E60}"/>
    <cellStyle name="Normal 3 6" xfId="4580" xr:uid="{0B0C2A94-54E2-47E9-985C-389E2C0A6438}"/>
    <cellStyle name="Normal 30" xfId="4342" xr:uid="{3783F88A-2C64-4EBE-B9F1-5FD70C6ACB71}"/>
    <cellStyle name="Normal 30 2" xfId="4343" xr:uid="{2EEB06F1-1629-44CD-840F-F0F0AF32547B}"/>
    <cellStyle name="Normal 31" xfId="4344" xr:uid="{F7B694B6-3728-456B-B364-9937F74A8A36}"/>
    <cellStyle name="Normal 31 2" xfId="4345" xr:uid="{8631D52D-BE9F-40FC-B504-698105AEE34E}"/>
    <cellStyle name="Normal 32" xfId="4346" xr:uid="{DFB60501-5A99-4DA0-8E3E-75CF9A88B042}"/>
    <cellStyle name="Normal 33" xfId="4347" xr:uid="{077D4275-ECC5-4773-9D82-998466E2F700}"/>
    <cellStyle name="Normal 33 2" xfId="4348" xr:uid="{60652AA5-593F-4C7B-A98C-2E1EC3DFCDA3}"/>
    <cellStyle name="Normal 34" xfId="4349" xr:uid="{7DFD35B3-5ADD-4293-AD17-05E8E491B7D8}"/>
    <cellStyle name="Normal 34 2" xfId="4350" xr:uid="{87DF9868-C685-4D95-B431-413B95147C03}"/>
    <cellStyle name="Normal 35" xfId="4351" xr:uid="{4BED7404-2858-4E05-9623-10F4D3318FFC}"/>
    <cellStyle name="Normal 35 2" xfId="4352" xr:uid="{A4E0F35F-E128-4A31-AB51-5D1E865A5410}"/>
    <cellStyle name="Normal 36" xfId="4353" xr:uid="{109693CD-F516-475F-9203-2523FD559A34}"/>
    <cellStyle name="Normal 36 2" xfId="4354" xr:uid="{DA43DB36-BF9D-4B76-9947-C16C3D2B05AA}"/>
    <cellStyle name="Normal 37" xfId="4355" xr:uid="{4FE7EB79-05C4-47FE-A332-82E40F6F49BE}"/>
    <cellStyle name="Normal 37 2" xfId="4356" xr:uid="{A1DE3FE2-F113-4599-9A52-4F7B3DF515C0}"/>
    <cellStyle name="Normal 38" xfId="4357" xr:uid="{88EC8002-0219-443F-BC0B-872F9C3E0DA5}"/>
    <cellStyle name="Normal 38 2" xfId="4358" xr:uid="{789D97D6-E101-41B7-A0DB-6F231E83F212}"/>
    <cellStyle name="Normal 39" xfId="4359" xr:uid="{BBB9D2FF-5F91-4946-92AA-0C33BE3F3B2D}"/>
    <cellStyle name="Normal 39 2" xfId="4360" xr:uid="{84CDA304-91E4-40B9-A412-FF6B483C4C09}"/>
    <cellStyle name="Normal 39 2 2" xfId="4361" xr:uid="{CA304DF9-1232-41EB-A800-138C0B723568}"/>
    <cellStyle name="Normal 39 3" xfId="4362" xr:uid="{1DF13621-CCA3-43EE-8998-519F088F16FB}"/>
    <cellStyle name="Normal 4" xfId="75" xr:uid="{93D59CEC-24C3-437B-90D5-45F8E8E8A493}"/>
    <cellStyle name="Normal 4 2" xfId="76" xr:uid="{C7EF4B41-2465-4A1B-A239-1B45ADA8148D}"/>
    <cellStyle name="Normal 4 2 2" xfId="687" xr:uid="{7D7ECF38-7230-4D2E-AF31-2A1ACC614469}"/>
    <cellStyle name="Normal 4 2 2 2" xfId="688" xr:uid="{B785361B-03AC-413F-ADA3-A1C217EB8BA0}"/>
    <cellStyle name="Normal 4 2 2 3" xfId="689" xr:uid="{15B21860-D870-4B03-9CD3-2A90EDF130BF}"/>
    <cellStyle name="Normal 4 2 2 4" xfId="690" xr:uid="{4FC88BB2-08C9-4511-BB65-D4528F5EB996}"/>
    <cellStyle name="Normal 4 2 2 4 2" xfId="691" xr:uid="{4747F46F-77BD-4BE9-8703-E7718BDFF19C}"/>
    <cellStyle name="Normal 4 2 2 4 3" xfId="692" xr:uid="{B7DE4EC6-7A36-49DB-98F9-79A281DD99DF}"/>
    <cellStyle name="Normal 4 2 2 4 3 2" xfId="693" xr:uid="{100F2FBE-C6A1-42EB-B95D-70C93E63DF4E}"/>
    <cellStyle name="Normal 4 2 2 4 3 3" xfId="3664" xr:uid="{D2345F81-8B01-467B-9066-02EFD238819B}"/>
    <cellStyle name="Normal 4 2 3" xfId="4276" xr:uid="{E73E26D3-4A30-45E4-A35E-7F9966B5A3AE}"/>
    <cellStyle name="Normal 4 2 3 2" xfId="4287" xr:uid="{E49863C7-ABE4-4859-B2E9-B71700F1B86C}"/>
    <cellStyle name="Normal 4 2 3 2 2" xfId="4589" xr:uid="{101CF422-509B-42BF-877D-71DA0607FBE9}"/>
    <cellStyle name="Normal 4 2 3 3" xfId="4635" xr:uid="{D99B14B3-CC58-454D-AE34-0D4B07F130F0}"/>
    <cellStyle name="Normal 4 2 3 3 2" xfId="4636" xr:uid="{95224AFC-F14A-4312-B721-16ACEC0DF2AC}"/>
    <cellStyle name="Normal 4 2 3 4" xfId="4637" xr:uid="{0DF39CD0-93B7-4328-A93D-A55460C136CA}"/>
    <cellStyle name="Normal 4 2 3 5" xfId="4638" xr:uid="{720FA398-2491-433B-A64A-12954BF69EFD}"/>
    <cellStyle name="Normal 4 2 4" xfId="4277" xr:uid="{61FF8A01-C821-493B-BC40-B9A0E508BDF8}"/>
    <cellStyle name="Normal 4 2 4 2" xfId="4364" xr:uid="{36EE6AB3-41CC-4FC0-AEBE-469D5075FBA3}"/>
    <cellStyle name="Normal 4 2 4 2 2" xfId="4639" xr:uid="{18DE9240-2415-46CF-B3AA-06B9B874A607}"/>
    <cellStyle name="Normal 4 2 4 2 3" xfId="4619" xr:uid="{AEEAD288-D4E3-47A2-93FB-81F4099F865E}"/>
    <cellStyle name="Normal 4 2 4 2 4" xfId="4475" xr:uid="{86779D1B-D019-4BEE-A741-88CED5C28D5C}"/>
    <cellStyle name="Normal 4 2 4 3" xfId="4462" xr:uid="{5D52A6E5-E66E-493D-AB64-5A8D26B30C3A}"/>
    <cellStyle name="Normal 4 2 4 4" xfId="4706" xr:uid="{938430D3-12A8-4832-9E2B-2614962FC294}"/>
    <cellStyle name="Normal 4 2 5" xfId="3829" xr:uid="{95F0628D-986A-4176-B31B-AB29B6E52D30}"/>
    <cellStyle name="Normal 4 2 6" xfId="4478" xr:uid="{272E0EDF-5065-4A9B-BA54-330C3B3E568B}"/>
    <cellStyle name="Normal 4 2 7" xfId="4434" xr:uid="{47106CD1-D882-4AD6-99CD-5DE16505FD8D}"/>
    <cellStyle name="Normal 4 3" xfId="77" xr:uid="{DD65C47E-696E-4ABC-8404-49A5730A5697}"/>
    <cellStyle name="Normal 4 3 2" xfId="78" xr:uid="{43BC157C-B966-4234-B8B4-EE05BA56E179}"/>
    <cellStyle name="Normal 4 3 2 2" xfId="694" xr:uid="{8CC0924E-C7AA-40F8-8B35-DBE12E63BA29}"/>
    <cellStyle name="Normal 4 3 2 3" xfId="3830" xr:uid="{402632EB-25C1-46CD-B736-6043754F01C8}"/>
    <cellStyle name="Normal 4 3 3" xfId="695" xr:uid="{34DF1D4E-BA42-4403-AE72-C510269929D2}"/>
    <cellStyle name="Normal 4 3 3 2" xfId="4483" xr:uid="{C2CFB09E-2F64-4322-A28B-37A3AF0A0416}"/>
    <cellStyle name="Normal 4 3 4" xfId="696" xr:uid="{D17B6211-F633-475A-B79D-BC7C58E615D3}"/>
    <cellStyle name="Normal 4 3 5" xfId="697" xr:uid="{B76A4928-3DA7-4BB1-849A-29F0B5724670}"/>
    <cellStyle name="Normal 4 3 5 2" xfId="698" xr:uid="{753E8C56-9997-4D94-B070-46433C1E91FF}"/>
    <cellStyle name="Normal 4 3 5 3" xfId="699" xr:uid="{D6804688-AD56-4FEB-ADC5-B7317F7B0911}"/>
    <cellStyle name="Normal 4 3 5 3 2" xfId="700" xr:uid="{253ECD73-82D7-4CEE-A8C1-E6B72EDE0DC0}"/>
    <cellStyle name="Normal 4 3 5 3 3" xfId="3663" xr:uid="{1A752B76-8CC7-4723-A3D7-09144FE7EEC8}"/>
    <cellStyle name="Normal 4 3 6" xfId="3736" xr:uid="{9F7E3FDD-49A3-4C98-8423-6560F30B6F23}"/>
    <cellStyle name="Normal 4 4" xfId="3735" xr:uid="{2AD01313-9580-43A0-9266-2C40DD26D02B}"/>
    <cellStyle name="Normal 4 4 2" xfId="4278" xr:uid="{D6D3C037-6479-427D-9B44-28F9DD86772F}"/>
    <cellStyle name="Normal 4 4 3" xfId="4286" xr:uid="{0D821016-A962-409E-AF21-78687011EE66}"/>
    <cellStyle name="Normal 4 4 3 2" xfId="4289" xr:uid="{58AC4E96-7985-47A0-AAC9-F0649C9C7763}"/>
    <cellStyle name="Normal 4 4 3 3" xfId="4288" xr:uid="{239428FC-A514-4F51-A316-C501480364B8}"/>
    <cellStyle name="Normal 4 4 4" xfId="4744" xr:uid="{0C083A69-3302-466A-9F21-BDBB052DD42F}"/>
    <cellStyle name="Normal 4 5" xfId="4279" xr:uid="{5EB28D3A-1ADC-4AE3-8ABF-A5A3D166886B}"/>
    <cellStyle name="Normal 4 5 2" xfId="4363" xr:uid="{D51CA7F6-0D4A-405A-BA6E-FF7BF63D109B}"/>
    <cellStyle name="Normal 4 6" xfId="4280" xr:uid="{890B27D1-85B9-4AD0-86DD-2CC1E111450B}"/>
    <cellStyle name="Normal 4 7" xfId="3738" xr:uid="{894308DC-91EC-42DC-8FA6-9B7617DC35D2}"/>
    <cellStyle name="Normal 4 8" xfId="4430" xr:uid="{E644DE8A-DF60-4FA3-A9A9-83F40D2FBDC4}"/>
    <cellStyle name="Normal 40" xfId="4365" xr:uid="{2FCBC7D2-6648-4974-9BCE-9F6D36C4747D}"/>
    <cellStyle name="Normal 40 2" xfId="4366" xr:uid="{B85EE801-E8CF-4293-822A-38C2E217C8A7}"/>
    <cellStyle name="Normal 40 2 2" xfId="4367" xr:uid="{7AF43CB2-CFEE-4E2A-BA22-A5750A1F7AAA}"/>
    <cellStyle name="Normal 40 3" xfId="4368" xr:uid="{BC9CD476-B0AB-4E34-BC0F-4D3DA7421CFB}"/>
    <cellStyle name="Normal 41" xfId="4369" xr:uid="{C93F8E56-E0D2-4DDE-8555-AABDF61EB310}"/>
    <cellStyle name="Normal 41 2" xfId="4370" xr:uid="{42768EF7-0105-496D-9869-DAA2045095FD}"/>
    <cellStyle name="Normal 42" xfId="4371" xr:uid="{4A83CB73-8DD7-4F3E-9549-F9F8901C02FA}"/>
    <cellStyle name="Normal 42 2" xfId="4372" xr:uid="{187386D0-FB7A-470B-BF97-7E051E5E22BC}"/>
    <cellStyle name="Normal 43" xfId="4373" xr:uid="{A0442863-B549-4C44-B721-1B899F9BEE59}"/>
    <cellStyle name="Normal 43 2" xfId="4374" xr:uid="{F0995256-4E94-4B61-BDC2-B2203D65B424}"/>
    <cellStyle name="Normal 44" xfId="4384" xr:uid="{36B8AE55-F9FD-4749-B5BE-E73BD3241AA5}"/>
    <cellStyle name="Normal 44 2" xfId="4385" xr:uid="{06D189AD-764E-402B-B44E-EC3564426DB3}"/>
    <cellStyle name="Normal 45" xfId="4598" xr:uid="{3004F502-5D9E-4CCE-8394-FA05EE709B6D}"/>
    <cellStyle name="Normal 45 2" xfId="5340" xr:uid="{2C3C7444-81D4-492C-813B-33796C314555}"/>
    <cellStyle name="Normal 45 3" xfId="5339" xr:uid="{53710F11-7BD6-4F1E-AB45-AEBEBE92F039}"/>
    <cellStyle name="Normal 5" xfId="79" xr:uid="{88A6500B-8D81-4B75-B48E-61EC36408D44}"/>
    <cellStyle name="Normal 5 10" xfId="701" xr:uid="{4901BEF8-6742-4F8F-923A-C226BF508350}"/>
    <cellStyle name="Normal 5 10 2" xfId="702" xr:uid="{EF3763C5-2D9E-45A7-BE3A-8A84AE223569}"/>
    <cellStyle name="Normal 5 10 2 2" xfId="703" xr:uid="{4F7DE273-64D0-44AD-BF59-969D1F1F315D}"/>
    <cellStyle name="Normal 5 10 2 3" xfId="704" xr:uid="{3971B276-2635-4282-9AEA-5A9E2A18E8C6}"/>
    <cellStyle name="Normal 5 10 2 4" xfId="705" xr:uid="{28AE969F-4342-45A4-AFDA-F00C69B36BBF}"/>
    <cellStyle name="Normal 5 10 3" xfId="706" xr:uid="{BB186102-34D9-4B2F-A8B6-9A48BE051460}"/>
    <cellStyle name="Normal 5 10 3 2" xfId="707" xr:uid="{B438DE80-CCE5-4A28-ABB8-58D2D4A24BD7}"/>
    <cellStyle name="Normal 5 10 3 3" xfId="708" xr:uid="{58CF1143-7660-4E4F-ADD6-FB4D70BFB3CE}"/>
    <cellStyle name="Normal 5 10 3 4" xfId="709" xr:uid="{91ABF2AD-1A7C-49C0-B7C9-4AC524041A6E}"/>
    <cellStyle name="Normal 5 10 4" xfId="710" xr:uid="{69D75786-B442-41D4-A28C-8C847EBB50EB}"/>
    <cellStyle name="Normal 5 10 5" xfId="711" xr:uid="{E8FBF623-BF81-453E-AD3C-77AD50E20A73}"/>
    <cellStyle name="Normal 5 10 6" xfId="712" xr:uid="{12C0D4A2-93A7-4566-A0B6-457001AE4CF7}"/>
    <cellStyle name="Normal 5 11" xfId="713" xr:uid="{6E0ADA08-94AB-452F-B6DF-D71317E23B80}"/>
    <cellStyle name="Normal 5 11 2" xfId="714" xr:uid="{A1C2EF0C-6C7A-420B-9A52-B2A2B79F086C}"/>
    <cellStyle name="Normal 5 11 2 2" xfId="715" xr:uid="{823C9112-89C7-4AED-A1A8-42F9A14F614C}"/>
    <cellStyle name="Normal 5 11 2 2 2" xfId="4375" xr:uid="{93C14B15-47CD-4610-B99A-1423E87A7599}"/>
    <cellStyle name="Normal 5 11 2 2 3" xfId="4605" xr:uid="{5D21B555-AEB5-4B80-A2E7-87DCA94D159A}"/>
    <cellStyle name="Normal 5 11 2 3" xfId="716" xr:uid="{A0F8ED3B-903B-460A-8217-B705EFABA81F}"/>
    <cellStyle name="Normal 5 11 2 4" xfId="717" xr:uid="{6608F65C-910D-4021-9601-9D4835C65864}"/>
    <cellStyle name="Normal 5 11 3" xfId="718" xr:uid="{BB1CEB77-7F4F-4009-825C-84EC5A56C885}"/>
    <cellStyle name="Normal 5 11 4" xfId="719" xr:uid="{C7902331-612E-49B2-A113-E61D56B0BBEB}"/>
    <cellStyle name="Normal 5 11 4 2" xfId="4745" xr:uid="{93F23C83-5567-4975-830E-6B50D6447855}"/>
    <cellStyle name="Normal 5 11 4 3" xfId="4606" xr:uid="{038A9BBF-F818-48A0-9706-4AE9682A0C8C}"/>
    <cellStyle name="Normal 5 11 4 4" xfId="4463" xr:uid="{A4F4C2DD-16B1-4A80-9159-96C86524A1E2}"/>
    <cellStyle name="Normal 5 11 5" xfId="720" xr:uid="{A6030B72-AC1A-4104-AF95-75867DEB6DFE}"/>
    <cellStyle name="Normal 5 12" xfId="721" xr:uid="{F10EAEEF-3AB7-46C7-8911-7D592D313B3D}"/>
    <cellStyle name="Normal 5 12 2" xfId="722" xr:uid="{E5ABAB49-91E3-4FAE-A9D4-CC35ACFCB7ED}"/>
    <cellStyle name="Normal 5 12 3" xfId="723" xr:uid="{60A4E1C7-81CE-4D5D-9271-43635CCB170E}"/>
    <cellStyle name="Normal 5 12 4" xfId="724" xr:uid="{A59D937D-EF9C-4C46-993D-1512DADB67FA}"/>
    <cellStyle name="Normal 5 13" xfId="725" xr:uid="{39538969-63C4-474D-A649-85207550E96E}"/>
    <cellStyle name="Normal 5 13 2" xfId="726" xr:uid="{A92A868F-92AE-493D-B1F4-303C9726746B}"/>
    <cellStyle name="Normal 5 13 3" xfId="727" xr:uid="{97CCEEED-D8C8-49F7-BCA7-7CA909245AED}"/>
    <cellStyle name="Normal 5 13 4" xfId="728" xr:uid="{60A2CD74-FEC5-4A79-9ED9-CDE77C8925DA}"/>
    <cellStyle name="Normal 5 14" xfId="729" xr:uid="{9DC1EC10-BAA8-4F5A-B887-0B0A3DC5F513}"/>
    <cellStyle name="Normal 5 14 2" xfId="730" xr:uid="{7AC7C4E6-B8B1-4C4A-8A44-C3155BDB1CFF}"/>
    <cellStyle name="Normal 5 15" xfId="731" xr:uid="{79A42069-7E02-4BAB-9013-E75E5FB3C424}"/>
    <cellStyle name="Normal 5 16" xfId="732" xr:uid="{53253F89-2ED7-4193-9318-AB18192CF3A9}"/>
    <cellStyle name="Normal 5 17" xfId="733" xr:uid="{9D30B851-6FD5-4926-BBDD-F5EDC0A1204F}"/>
    <cellStyle name="Normal 5 2" xfId="80" xr:uid="{4E7172F3-66C7-4CA8-8C1A-83779281405A}"/>
    <cellStyle name="Normal 5 2 2" xfId="3728" xr:uid="{67111C0F-3DD4-47BB-ADA0-E146A468EBAA}"/>
    <cellStyle name="Normal 5 2 2 2" xfId="4405" xr:uid="{568C2355-108A-4AAB-B982-D3F833829C1D}"/>
    <cellStyle name="Normal 5 2 2 2 2" xfId="4406" xr:uid="{30B5FB0F-E048-4437-9711-ECE8417FC0F7}"/>
    <cellStyle name="Normal 5 2 2 2 2 2" xfId="4407" xr:uid="{53EEA72B-AA65-4E55-8FAB-D5255E5DFC41}"/>
    <cellStyle name="Normal 5 2 2 2 3" xfId="4408" xr:uid="{F405A5A2-B417-4397-B8DC-E5FA04BF68F6}"/>
    <cellStyle name="Normal 5 2 2 2 4" xfId="4590" xr:uid="{78E92D0C-231E-4775-9363-1E2A8FCD5C15}"/>
    <cellStyle name="Normal 5 2 2 2 5" xfId="5302" xr:uid="{CEAF2EAF-2EAE-4DA8-BFEF-7A5433DBAE81}"/>
    <cellStyle name="Normal 5 2 2 3" xfId="4409" xr:uid="{B787C150-803B-4A85-B95F-0160CD68AF9C}"/>
    <cellStyle name="Normal 5 2 2 3 2" xfId="4410" xr:uid="{F650A684-B444-4EDE-813E-BA14E85569EA}"/>
    <cellStyle name="Normal 5 2 2 4" xfId="4411" xr:uid="{1DE1DDDC-3F88-4525-8BE4-62F06B2BC481}"/>
    <cellStyle name="Normal 5 2 2 5" xfId="4428" xr:uid="{A985973A-E6E3-40EE-B348-46E36DE42564}"/>
    <cellStyle name="Normal 5 2 2 6" xfId="4442" xr:uid="{C3E149D6-531D-440D-A6BF-851CC72A0FC9}"/>
    <cellStyle name="Normal 5 2 2 7" xfId="4404" xr:uid="{42637258-CEFE-41B5-B6FF-91E23346DE22}"/>
    <cellStyle name="Normal 5 2 2 8" xfId="5326" xr:uid="{6463AECE-7626-49FD-81FE-C2616921D97C}"/>
    <cellStyle name="Normal 5 2 3" xfId="4376" xr:uid="{741C14B2-4029-4862-8F2D-09A4BB078C65}"/>
    <cellStyle name="Normal 5 2 3 2" xfId="4413" xr:uid="{C83DD8CF-D8DC-42D2-AAD8-E34ABFD343FA}"/>
    <cellStyle name="Normal 5 2 3 2 2" xfId="4414" xr:uid="{41743912-823F-4EE4-B0BC-87E3AFA2356F}"/>
    <cellStyle name="Normal 5 2 3 2 3" xfId="4591" xr:uid="{BC0BCAF4-C60F-49BE-B6DF-42CC78738E50}"/>
    <cellStyle name="Normal 5 2 3 2 4" xfId="5303" xr:uid="{ADF58706-D3EB-416F-B230-0F76A6CDB95E}"/>
    <cellStyle name="Normal 5 2 3 3" xfId="4415" xr:uid="{266EBCA5-10FA-40B4-A280-1E7F06FD39DD}"/>
    <cellStyle name="Normal 5 2 3 3 2" xfId="4734" xr:uid="{92456E08-FF01-40EB-A891-F61375E402BD}"/>
    <cellStyle name="Normal 5 2 3 4" xfId="4464" xr:uid="{C201ACCE-C2D5-4C91-B17A-FBDBE889573A}"/>
    <cellStyle name="Normal 5 2 3 4 2" xfId="4707" xr:uid="{99C2FBB4-1006-454D-9C73-C1807C400E1F}"/>
    <cellStyle name="Normal 5 2 3 5" xfId="4443" xr:uid="{487F621E-6F9D-4B71-A0AF-C540090BF7ED}"/>
    <cellStyle name="Normal 5 2 3 6" xfId="4437" xr:uid="{8117D2F8-6D5D-40C2-B589-F8B13CC24F37}"/>
    <cellStyle name="Normal 5 2 3 7" xfId="4412" xr:uid="{51C3AA2B-1B00-4646-8F63-C269B1BC055B}"/>
    <cellStyle name="Normal 5 2 3 8" xfId="5327" xr:uid="{B33F9D55-468E-4438-B62A-203F705B7BC7}"/>
    <cellStyle name="Normal 5 2 4" xfId="4416" xr:uid="{D07D76C8-3B70-45D5-9D44-37B1D04E2C65}"/>
    <cellStyle name="Normal 5 2 4 2" xfId="4417" xr:uid="{7250B893-C3A4-46A5-AEF0-5123F9611EEF}"/>
    <cellStyle name="Normal 5 2 5" xfId="4418" xr:uid="{FFFCDEDC-D0D1-4E5C-8B6B-C464D9151F45}"/>
    <cellStyle name="Normal 5 2 6" xfId="4403" xr:uid="{4DEDB764-EFAF-4BAF-84B1-511F9B5EDBAA}"/>
    <cellStyle name="Normal 5 3" xfId="81" xr:uid="{9D4A3171-D8AD-4D93-A5E3-F9F08721890E}"/>
    <cellStyle name="Normal 5 3 2" xfId="4378" xr:uid="{4F8B6574-86ED-4104-B4E7-11189F897BED}"/>
    <cellStyle name="Normal 5 3 3" xfId="4377" xr:uid="{972E9FFE-25E7-4693-9063-FBE3C73272F5}"/>
    <cellStyle name="Normal 5 4" xfId="82" xr:uid="{E7E64EE3-17AD-4F40-ACB6-E43C4A034220}"/>
    <cellStyle name="Normal 5 4 10" xfId="734" xr:uid="{F909E268-7507-4007-87FA-51278B13AE71}"/>
    <cellStyle name="Normal 5 4 11" xfId="735" xr:uid="{F952355A-A711-47FD-93CC-952FBDA8D666}"/>
    <cellStyle name="Normal 5 4 2" xfId="736" xr:uid="{410ED697-EF12-423D-99F6-BDAE015EADB4}"/>
    <cellStyle name="Normal 5 4 2 2" xfId="737" xr:uid="{A9514CD1-0A27-4B41-9FC7-BBAF2F9A2259}"/>
    <cellStyle name="Normal 5 4 2 2 2" xfId="738" xr:uid="{5B8B94E3-6F17-40D2-978D-9A274B4DC244}"/>
    <cellStyle name="Normal 5 4 2 2 2 2" xfId="739" xr:uid="{3999754D-7E6B-461F-A3CA-5F823E8455EF}"/>
    <cellStyle name="Normal 5 4 2 2 2 2 2" xfId="740" xr:uid="{6F88D8D4-1185-489E-9B4A-8B7ADF9BB537}"/>
    <cellStyle name="Normal 5 4 2 2 2 2 2 2" xfId="3831" xr:uid="{C218C52F-08E8-4465-89AD-F6642BE9E322}"/>
    <cellStyle name="Normal 5 4 2 2 2 2 2 2 2" xfId="3832" xr:uid="{382FA377-9BEB-4721-AF0E-A443975157A6}"/>
    <cellStyle name="Normal 5 4 2 2 2 2 2 3" xfId="3833" xr:uid="{2695E67B-57DC-4F62-987A-A7EDBB519874}"/>
    <cellStyle name="Normal 5 4 2 2 2 2 3" xfId="741" xr:uid="{9BDC8103-FE8F-4078-B4C5-9117DC5E354C}"/>
    <cellStyle name="Normal 5 4 2 2 2 2 3 2" xfId="3834" xr:uid="{659DC37F-B2B0-412B-858A-4C60BA74B1D9}"/>
    <cellStyle name="Normal 5 4 2 2 2 2 4" xfId="742" xr:uid="{EC1E0743-6F33-4547-8B7B-E792F2572123}"/>
    <cellStyle name="Normal 5 4 2 2 2 3" xfId="743" xr:uid="{6460D637-B6F7-4794-9366-3FAADE94DBC6}"/>
    <cellStyle name="Normal 5 4 2 2 2 3 2" xfId="744" xr:uid="{8BF75DD7-5B74-4872-9259-33BAAF4E3275}"/>
    <cellStyle name="Normal 5 4 2 2 2 3 2 2" xfId="3835" xr:uid="{9E2237BA-704D-45B7-B53F-68452BF832EE}"/>
    <cellStyle name="Normal 5 4 2 2 2 3 3" xfId="745" xr:uid="{AFC39FA9-81E0-43E2-8BB7-2DC1F3E4A763}"/>
    <cellStyle name="Normal 5 4 2 2 2 3 4" xfId="746" xr:uid="{A545E8D7-1598-49C5-8BA1-AC4365E5F7FF}"/>
    <cellStyle name="Normal 5 4 2 2 2 4" xfId="747" xr:uid="{DB031D0F-46D7-4192-882F-4B1FC57D2F6C}"/>
    <cellStyle name="Normal 5 4 2 2 2 4 2" xfId="3836" xr:uid="{53D4BBD6-8A8D-4FE8-8FC8-889E517F055B}"/>
    <cellStyle name="Normal 5 4 2 2 2 5" xfId="748" xr:uid="{803762A0-950F-438D-9291-A1E387923BB7}"/>
    <cellStyle name="Normal 5 4 2 2 2 6" xfId="749" xr:uid="{252BBE2D-6CE1-4BE2-A84B-FB189FF54621}"/>
    <cellStyle name="Normal 5 4 2 2 3" xfId="750" xr:uid="{3E481AF8-838A-499C-AA87-0EACAEB5F895}"/>
    <cellStyle name="Normal 5 4 2 2 3 2" xfId="751" xr:uid="{70EA41F1-CCCE-455B-B851-24C0F4B068E1}"/>
    <cellStyle name="Normal 5 4 2 2 3 2 2" xfId="752" xr:uid="{9F9C7D8D-AF0F-4F02-9BD1-DFB1B75A5506}"/>
    <cellStyle name="Normal 5 4 2 2 3 2 2 2" xfId="3837" xr:uid="{E6F2CEBA-D94D-4CF1-B0B4-A1096ED29605}"/>
    <cellStyle name="Normal 5 4 2 2 3 2 2 2 2" xfId="3838" xr:uid="{47A8B1CC-E81D-4A26-B057-4D85C1FF3EA2}"/>
    <cellStyle name="Normal 5 4 2 2 3 2 2 3" xfId="3839" xr:uid="{91BC8107-92F3-4F1C-BC4A-23665605C7FA}"/>
    <cellStyle name="Normal 5 4 2 2 3 2 3" xfId="753" xr:uid="{110E1D8D-D9D4-4411-A104-DB47A2995EE7}"/>
    <cellStyle name="Normal 5 4 2 2 3 2 3 2" xfId="3840" xr:uid="{E9E0DFFB-BF8E-425F-B19C-79644F979441}"/>
    <cellStyle name="Normal 5 4 2 2 3 2 4" xfId="754" xr:uid="{60B13106-2AA2-4D53-9358-ACE78BB42164}"/>
    <cellStyle name="Normal 5 4 2 2 3 3" xfId="755" xr:uid="{93C220E2-CAEE-48F7-8233-9740F8F839B4}"/>
    <cellStyle name="Normal 5 4 2 2 3 3 2" xfId="3841" xr:uid="{DDB291EB-4ACB-4EE4-9AAD-A599C549CF91}"/>
    <cellStyle name="Normal 5 4 2 2 3 3 2 2" xfId="3842" xr:uid="{95B4607B-314F-42BE-9608-6E3C4BE4DB3D}"/>
    <cellStyle name="Normal 5 4 2 2 3 3 3" xfId="3843" xr:uid="{906F4E8A-3DC0-4CA7-A021-F6B67205DEBB}"/>
    <cellStyle name="Normal 5 4 2 2 3 4" xfId="756" xr:uid="{47214B3B-3808-40DC-9F12-468E10235B83}"/>
    <cellStyle name="Normal 5 4 2 2 3 4 2" xfId="3844" xr:uid="{FB675863-F670-49C7-8D63-D9F472C251BC}"/>
    <cellStyle name="Normal 5 4 2 2 3 5" xfId="757" xr:uid="{8FA57C84-91BF-40F6-AB10-D8ADC9F8FD78}"/>
    <cellStyle name="Normal 5 4 2 2 4" xfId="758" xr:uid="{C3066F80-D2C9-4983-BE23-4A44D6ED4BFB}"/>
    <cellStyle name="Normal 5 4 2 2 4 2" xfId="759" xr:uid="{F7C50AE7-6ACD-4E2E-B235-DD6CC0453A0C}"/>
    <cellStyle name="Normal 5 4 2 2 4 2 2" xfId="3845" xr:uid="{97AF4233-9715-4F1E-A0FC-DE8D9310B91F}"/>
    <cellStyle name="Normal 5 4 2 2 4 2 2 2" xfId="3846" xr:uid="{72F02C06-CA2D-49D6-9F68-A61CF6086910}"/>
    <cellStyle name="Normal 5 4 2 2 4 2 3" xfId="3847" xr:uid="{BE9CDCB2-C86E-40E3-8BC6-8AD57EA571C0}"/>
    <cellStyle name="Normal 5 4 2 2 4 3" xfId="760" xr:uid="{B359C8CF-9622-4887-ADF4-D5A110E51F7F}"/>
    <cellStyle name="Normal 5 4 2 2 4 3 2" xfId="3848" xr:uid="{D7A10B37-0404-4A23-969E-E231AEB9308E}"/>
    <cellStyle name="Normal 5 4 2 2 4 4" xfId="761" xr:uid="{282201FB-82A8-4FD7-AFAD-AF247F2194F6}"/>
    <cellStyle name="Normal 5 4 2 2 5" xfId="762" xr:uid="{75E62435-56F6-4FC2-9397-9EC56241E261}"/>
    <cellStyle name="Normal 5 4 2 2 5 2" xfId="763" xr:uid="{3ED98D5A-8D28-40AF-B0B8-7CC392C7B1FC}"/>
    <cellStyle name="Normal 5 4 2 2 5 2 2" xfId="3849" xr:uid="{0E4FDB45-BD1A-453C-B6C6-EBC9A0F7F75A}"/>
    <cellStyle name="Normal 5 4 2 2 5 3" xfId="764" xr:uid="{5C6E2D3F-96F8-40EC-812B-21980A219C87}"/>
    <cellStyle name="Normal 5 4 2 2 5 4" xfId="765" xr:uid="{85854C1F-7644-41C3-83D2-6B60539CEEE6}"/>
    <cellStyle name="Normal 5 4 2 2 6" xfId="766" xr:uid="{21DDB530-2FBA-42CD-BBCA-9A63E8CB5AFB}"/>
    <cellStyle name="Normal 5 4 2 2 6 2" xfId="3850" xr:uid="{98F28F5D-FD1B-465E-8319-B4BB7D77EE16}"/>
    <cellStyle name="Normal 5 4 2 2 7" xfId="767" xr:uid="{140DF3BC-B4B5-43F6-8394-C27A33D454E6}"/>
    <cellStyle name="Normal 5 4 2 2 8" xfId="768" xr:uid="{048BA7BA-DC8B-4405-A49C-DFA5CF4BD0B0}"/>
    <cellStyle name="Normal 5 4 2 3" xfId="769" xr:uid="{770E14B9-BBE4-420B-AA33-C95001012F44}"/>
    <cellStyle name="Normal 5 4 2 3 2" xfId="770" xr:uid="{08754F43-DD51-434B-995A-30FF4311CDE9}"/>
    <cellStyle name="Normal 5 4 2 3 2 2" xfId="771" xr:uid="{1E65C1CC-E264-4FFB-9FB2-D0CC468E6AD9}"/>
    <cellStyle name="Normal 5 4 2 3 2 2 2" xfId="3851" xr:uid="{F93591AE-B00A-4964-B657-7CEEB27F75D2}"/>
    <cellStyle name="Normal 5 4 2 3 2 2 2 2" xfId="3852" xr:uid="{67AA9077-521B-4B36-965C-B43E945104D1}"/>
    <cellStyle name="Normal 5 4 2 3 2 2 3" xfId="3853" xr:uid="{BFC964D8-BB86-45A3-8380-0E8ADDDEA462}"/>
    <cellStyle name="Normal 5 4 2 3 2 3" xfId="772" xr:uid="{6A7A5A67-2488-4D95-8943-99AC5522B161}"/>
    <cellStyle name="Normal 5 4 2 3 2 3 2" xfId="3854" xr:uid="{6BA4A129-E5A7-4BC3-B867-20FC37611FC6}"/>
    <cellStyle name="Normal 5 4 2 3 2 4" xfId="773" xr:uid="{13A5896F-CE52-4466-952E-7823BD936489}"/>
    <cellStyle name="Normal 5 4 2 3 3" xfId="774" xr:uid="{AF42F30F-824C-4FFE-AB52-344F7C11173F}"/>
    <cellStyle name="Normal 5 4 2 3 3 2" xfId="775" xr:uid="{CF62EF53-9088-4D5C-AB89-6C1E0C47C558}"/>
    <cellStyle name="Normal 5 4 2 3 3 2 2" xfId="3855" xr:uid="{0F3762AE-885F-4A63-BC18-4850F08D2562}"/>
    <cellStyle name="Normal 5 4 2 3 3 3" xfId="776" xr:uid="{F63986C6-6F1D-45A8-80DE-7E2893A80C5E}"/>
    <cellStyle name="Normal 5 4 2 3 3 4" xfId="777" xr:uid="{27B5300B-5D9A-4CF8-894D-3033257E8D29}"/>
    <cellStyle name="Normal 5 4 2 3 4" xfId="778" xr:uid="{41909BD7-D4AC-4A8D-8B83-3C3D88E0D39B}"/>
    <cellStyle name="Normal 5 4 2 3 4 2" xfId="3856" xr:uid="{1C50C4BC-189A-46AD-B936-9B68E037CC2F}"/>
    <cellStyle name="Normal 5 4 2 3 5" xfId="779" xr:uid="{E3007389-DB8A-4611-8D14-774B03638693}"/>
    <cellStyle name="Normal 5 4 2 3 6" xfId="780" xr:uid="{7A05C5F8-DCB2-499C-82F9-DE7944FA30C6}"/>
    <cellStyle name="Normal 5 4 2 4" xfId="781" xr:uid="{742D6B8D-3541-4757-9407-E6BE633ACC7A}"/>
    <cellStyle name="Normal 5 4 2 4 2" xfId="782" xr:uid="{28A90B2B-E15D-4A2E-815C-62614CC4F0CA}"/>
    <cellStyle name="Normal 5 4 2 4 2 2" xfId="783" xr:uid="{C06ADA53-03CC-4309-A69F-785D9F18F46F}"/>
    <cellStyle name="Normal 5 4 2 4 2 2 2" xfId="3857" xr:uid="{0F35FC9B-F5EF-4B74-9BD4-F0CF5A91B81D}"/>
    <cellStyle name="Normal 5 4 2 4 2 2 2 2" xfId="3858" xr:uid="{9A69DF75-E846-4793-9721-75E93C9528D8}"/>
    <cellStyle name="Normal 5 4 2 4 2 2 3" xfId="3859" xr:uid="{B8475A3E-627E-49DD-82E4-352244A539BC}"/>
    <cellStyle name="Normal 5 4 2 4 2 3" xfId="784" xr:uid="{BD74EA2C-E795-4BB5-B126-38FE9E078419}"/>
    <cellStyle name="Normal 5 4 2 4 2 3 2" xfId="3860" xr:uid="{B8E1483A-0512-415E-AB26-77FD5C34C7C8}"/>
    <cellStyle name="Normal 5 4 2 4 2 4" xfId="785" xr:uid="{F980CFE3-675F-4919-A29E-04BD453FF4F3}"/>
    <cellStyle name="Normal 5 4 2 4 3" xfId="786" xr:uid="{F965AF3C-9A3A-46F2-9717-B5F2E6090676}"/>
    <cellStyle name="Normal 5 4 2 4 3 2" xfId="3861" xr:uid="{43E1B8DD-A6F0-4969-A799-0517F2764C61}"/>
    <cellStyle name="Normal 5 4 2 4 3 2 2" xfId="3862" xr:uid="{9743DD38-1CF2-40BF-B4BC-EF438E38CC51}"/>
    <cellStyle name="Normal 5 4 2 4 3 3" xfId="3863" xr:uid="{A734D556-DC1A-46EF-BC2B-D9141C487873}"/>
    <cellStyle name="Normal 5 4 2 4 4" xfId="787" xr:uid="{97B1508B-1938-4FFF-9CFF-4512673FB30A}"/>
    <cellStyle name="Normal 5 4 2 4 4 2" xfId="3864" xr:uid="{7DCBFB52-05C6-4E90-AE51-02EA2B05E2D6}"/>
    <cellStyle name="Normal 5 4 2 4 5" xfId="788" xr:uid="{65E3BC4C-BCA8-4A5A-B7F3-9C23E891B744}"/>
    <cellStyle name="Normal 5 4 2 5" xfId="789" xr:uid="{EA6E1C9D-3F7F-4F64-8427-19DDB0589B51}"/>
    <cellStyle name="Normal 5 4 2 5 2" xfId="790" xr:uid="{B70D2DE5-810F-4E5D-BDFE-AB9C1DD04504}"/>
    <cellStyle name="Normal 5 4 2 5 2 2" xfId="3865" xr:uid="{6D6A7028-9C19-4ED8-9B48-7471FB4D3580}"/>
    <cellStyle name="Normal 5 4 2 5 2 2 2" xfId="3866" xr:uid="{F3514C07-FEEA-4251-A75D-F7F921C9CB46}"/>
    <cellStyle name="Normal 5 4 2 5 2 3" xfId="3867" xr:uid="{30CAAEAF-6C7A-4B0A-A89E-9A57E6C31CE3}"/>
    <cellStyle name="Normal 5 4 2 5 3" xfId="791" xr:uid="{9F772EB5-D431-4B05-8583-88C0888893AC}"/>
    <cellStyle name="Normal 5 4 2 5 3 2" xfId="3868" xr:uid="{1A5983CD-3B3F-4C3B-A350-56F3B7BC0FE8}"/>
    <cellStyle name="Normal 5 4 2 5 4" xfId="792" xr:uid="{D5B484D9-4CE0-4EA4-8A65-510EF421773F}"/>
    <cellStyle name="Normal 5 4 2 6" xfId="793" xr:uid="{06FC29A0-05B0-4EB3-BD34-DE42C8142A9E}"/>
    <cellStyle name="Normal 5 4 2 6 2" xfId="794" xr:uid="{8A98FDAB-E4E1-4956-B7BD-0198A43FCF90}"/>
    <cellStyle name="Normal 5 4 2 6 2 2" xfId="3869" xr:uid="{31B5AA27-751F-418F-92CB-84FF5742D49C}"/>
    <cellStyle name="Normal 5 4 2 6 2 3" xfId="4391" xr:uid="{229D8FE2-7C3C-4306-B7E1-659DC024FEAB}"/>
    <cellStyle name="Normal 5 4 2 6 3" xfId="795" xr:uid="{F4937DBC-2DFC-4C22-9EF1-6F3A258C994F}"/>
    <cellStyle name="Normal 5 4 2 6 4" xfId="796" xr:uid="{4C5B74E0-A235-461E-9014-FD1AE3A516CB}"/>
    <cellStyle name="Normal 5 4 2 6 4 2" xfId="4750" xr:uid="{FB0DA608-3750-4F80-B017-549FDE19DE5C}"/>
    <cellStyle name="Normal 5 4 2 6 4 3" xfId="4607" xr:uid="{56E39DAE-882F-41A3-BE5C-17D12FDBDC35}"/>
    <cellStyle name="Normal 5 4 2 6 4 4" xfId="4471" xr:uid="{59566020-1B5F-46BC-80B7-E2D7D8B8E069}"/>
    <cellStyle name="Normal 5 4 2 7" xfId="797" xr:uid="{3D0B3FBB-32B2-4DE2-A516-8A5256CC5174}"/>
    <cellStyle name="Normal 5 4 2 7 2" xfId="3870" xr:uid="{CA377568-27EE-4166-AA3B-38CE96F984FC}"/>
    <cellStyle name="Normal 5 4 2 8" xfId="798" xr:uid="{2E930D07-E09F-4DA2-9A3E-5543A465BEF3}"/>
    <cellStyle name="Normal 5 4 2 9" xfId="799" xr:uid="{FFB334B4-B259-42B8-98FB-DDC8F8BD4F58}"/>
    <cellStyle name="Normal 5 4 3" xfId="800" xr:uid="{A2794EA7-990D-47B8-8726-FDCACADD0B9C}"/>
    <cellStyle name="Normal 5 4 3 2" xfId="801" xr:uid="{E878071E-81B3-4475-8F12-B0DA6DCF237D}"/>
    <cellStyle name="Normal 5 4 3 2 2" xfId="802" xr:uid="{EC9BE639-3E93-4A5D-B009-EE9AD0C56B33}"/>
    <cellStyle name="Normal 5 4 3 2 2 2" xfId="803" xr:uid="{D9DC8081-B323-41B5-8039-81DF36267756}"/>
    <cellStyle name="Normal 5 4 3 2 2 2 2" xfId="3871" xr:uid="{3488EC60-0F44-48C8-8EAE-9A801BE5E47C}"/>
    <cellStyle name="Normal 5 4 3 2 2 2 2 2" xfId="3872" xr:uid="{B9D046F5-2A18-46DF-ADDB-62552438CD4B}"/>
    <cellStyle name="Normal 5 4 3 2 2 2 3" xfId="3873" xr:uid="{E435DB3D-580E-4984-87DE-CB25FB9AD262}"/>
    <cellStyle name="Normal 5 4 3 2 2 3" xfId="804" xr:uid="{2EA6424B-77BD-4C24-9643-B9461F6C9267}"/>
    <cellStyle name="Normal 5 4 3 2 2 3 2" xfId="3874" xr:uid="{E5674997-56D4-4E43-8A6A-13FACD54B775}"/>
    <cellStyle name="Normal 5 4 3 2 2 4" xfId="805" xr:uid="{944F5CD8-4187-4217-BFC3-1092821EB2A5}"/>
    <cellStyle name="Normal 5 4 3 2 3" xfId="806" xr:uid="{C4917D67-D3CE-4D81-96D1-DD22144437A4}"/>
    <cellStyle name="Normal 5 4 3 2 3 2" xfId="807" xr:uid="{8BBE0421-E012-4286-9F3D-5E41DF276BD4}"/>
    <cellStyle name="Normal 5 4 3 2 3 2 2" xfId="3875" xr:uid="{D83DD187-41C3-4C5E-A336-1B58DDEDDA8E}"/>
    <cellStyle name="Normal 5 4 3 2 3 3" xfId="808" xr:uid="{A977B3B8-268C-4C1C-831B-4FC437EC78B2}"/>
    <cellStyle name="Normal 5 4 3 2 3 4" xfId="809" xr:uid="{B7A55A07-5E29-4547-9D97-D76AF8290ABE}"/>
    <cellStyle name="Normal 5 4 3 2 4" xfId="810" xr:uid="{EB2BA826-1144-45FE-A77E-F1B1AF7780EE}"/>
    <cellStyle name="Normal 5 4 3 2 4 2" xfId="3876" xr:uid="{E3B2FD59-3BB1-43F7-AA73-88D8F963CFDF}"/>
    <cellStyle name="Normal 5 4 3 2 5" xfId="811" xr:uid="{1024715A-A267-48F2-9925-EA6C371E4358}"/>
    <cellStyle name="Normal 5 4 3 2 6" xfId="812" xr:uid="{B3E7BF94-C728-450A-8E21-469195FFA35C}"/>
    <cellStyle name="Normal 5 4 3 3" xfId="813" xr:uid="{6F1BAB1A-F466-49AA-847B-813F49F7FE8D}"/>
    <cellStyle name="Normal 5 4 3 3 2" xfId="814" xr:uid="{440712E9-BDE4-4459-8315-0F04BE858639}"/>
    <cellStyle name="Normal 5 4 3 3 2 2" xfId="815" xr:uid="{ABD0748F-8280-46AF-9329-8B420A902FEF}"/>
    <cellStyle name="Normal 5 4 3 3 2 2 2" xfId="3877" xr:uid="{5A80877A-AC9F-471D-998F-C27DD86AA259}"/>
    <cellStyle name="Normal 5 4 3 3 2 2 2 2" xfId="3878" xr:uid="{2A762CC7-AD87-4B73-AF1D-2B4A7AF7C79B}"/>
    <cellStyle name="Normal 5 4 3 3 2 2 3" xfId="3879" xr:uid="{96C28CCE-9A68-4D2A-B109-369D237237E5}"/>
    <cellStyle name="Normal 5 4 3 3 2 3" xfId="816" xr:uid="{76A48A80-32F2-4F59-AD9B-E44CEC344706}"/>
    <cellStyle name="Normal 5 4 3 3 2 3 2" xfId="3880" xr:uid="{E2FFD10F-99E2-46BA-8EE1-020557D00A45}"/>
    <cellStyle name="Normal 5 4 3 3 2 4" xfId="817" xr:uid="{A14C5FD2-3A6C-4F70-9213-3CEF0EA8CDEF}"/>
    <cellStyle name="Normal 5 4 3 3 3" xfId="818" xr:uid="{E4B0412A-6772-4F25-9E93-F54257FEBCF1}"/>
    <cellStyle name="Normal 5 4 3 3 3 2" xfId="3881" xr:uid="{C5268412-929A-4C2C-A761-43D5F8FCABB3}"/>
    <cellStyle name="Normal 5 4 3 3 3 2 2" xfId="3882" xr:uid="{AAA78CA9-7D67-4B79-9EE3-E9A111E8F4B0}"/>
    <cellStyle name="Normal 5 4 3 3 3 3" xfId="3883" xr:uid="{48B7C22B-A60D-4C0E-8660-0F2C1A8BDA64}"/>
    <cellStyle name="Normal 5 4 3 3 4" xfId="819" xr:uid="{20751C04-EFD0-4973-B451-869DB0967FFC}"/>
    <cellStyle name="Normal 5 4 3 3 4 2" xfId="3884" xr:uid="{E0E7D40C-13CE-45FB-B26D-1333C2B37599}"/>
    <cellStyle name="Normal 5 4 3 3 5" xfId="820" xr:uid="{E91A7A82-E8CF-4B19-834E-6128E465BE6E}"/>
    <cellStyle name="Normal 5 4 3 4" xfId="821" xr:uid="{6AC93021-85F9-481A-BEA6-3ACD52238E5F}"/>
    <cellStyle name="Normal 5 4 3 4 2" xfId="822" xr:uid="{602DABB2-3CA1-48EB-B08F-43338B0D2C05}"/>
    <cellStyle name="Normal 5 4 3 4 2 2" xfId="3885" xr:uid="{2A36B5D8-6367-4968-ADA6-4971AF9ED477}"/>
    <cellStyle name="Normal 5 4 3 4 2 2 2" xfId="3886" xr:uid="{83B18620-EE95-4834-A0C2-A17A3A340DA7}"/>
    <cellStyle name="Normal 5 4 3 4 2 3" xfId="3887" xr:uid="{C7E2318C-3672-498D-A97D-E535C3AC9C7F}"/>
    <cellStyle name="Normal 5 4 3 4 3" xfId="823" xr:uid="{E08E305F-F714-4E0B-9DAF-2572D035EB36}"/>
    <cellStyle name="Normal 5 4 3 4 3 2" xfId="3888" xr:uid="{995B3C7B-125C-4BC1-B74C-DA888B32ECA2}"/>
    <cellStyle name="Normal 5 4 3 4 4" xfId="824" xr:uid="{727D0FCB-DE14-4EF4-AD5B-79074A12DB61}"/>
    <cellStyle name="Normal 5 4 3 5" xfId="825" xr:uid="{9BC5B28B-792B-4CBB-BDCD-B540DC8CA3DA}"/>
    <cellStyle name="Normal 5 4 3 5 2" xfId="826" xr:uid="{4CCEC7A3-6C25-4ADB-A30C-56C40DAFD588}"/>
    <cellStyle name="Normal 5 4 3 5 2 2" xfId="3889" xr:uid="{A281EEB6-B956-4C11-AC67-8E9C9FC2A116}"/>
    <cellStyle name="Normal 5 4 3 5 3" xfId="827" xr:uid="{8837E250-B8A9-4465-A8A7-C895D7B00453}"/>
    <cellStyle name="Normal 5 4 3 5 4" xfId="828" xr:uid="{27F79314-67D9-4161-8A72-3AFD2BFFACEC}"/>
    <cellStyle name="Normal 5 4 3 6" xfId="829" xr:uid="{C9C226FF-7127-49A0-9726-8677739288BB}"/>
    <cellStyle name="Normal 5 4 3 6 2" xfId="3890" xr:uid="{4EB7B15E-3F8D-4349-BDB4-9C900A0B32B9}"/>
    <cellStyle name="Normal 5 4 3 7" xfId="830" xr:uid="{38E9ED0C-4672-4702-9543-2759DA765295}"/>
    <cellStyle name="Normal 5 4 3 8" xfId="831" xr:uid="{8B360B01-843A-47E7-9813-36B9A6C43FDA}"/>
    <cellStyle name="Normal 5 4 4" xfId="832" xr:uid="{83B53CF9-E2A0-4C62-A49B-94729C2B9A26}"/>
    <cellStyle name="Normal 5 4 4 2" xfId="833" xr:uid="{88FC2A04-2611-4A73-A530-AB490B62799A}"/>
    <cellStyle name="Normal 5 4 4 2 2" xfId="834" xr:uid="{72E638FF-FEC9-42FC-911E-D0126AEA0F16}"/>
    <cellStyle name="Normal 5 4 4 2 2 2" xfId="835" xr:uid="{5E121734-25E4-41AB-887F-D3EDDFC1C91A}"/>
    <cellStyle name="Normal 5 4 4 2 2 2 2" xfId="3891" xr:uid="{07975B22-21F2-45BE-830B-722E48B62076}"/>
    <cellStyle name="Normal 5 4 4 2 2 3" xfId="836" xr:uid="{DF1CABF7-5C40-48E2-883A-79764E6A8F6A}"/>
    <cellStyle name="Normal 5 4 4 2 2 4" xfId="837" xr:uid="{B1C1E041-EB54-4F27-91FC-6FABB8FDE97F}"/>
    <cellStyle name="Normal 5 4 4 2 3" xfId="838" xr:uid="{CED3B5B8-0666-4F5C-AAFF-2FE67DC8FF90}"/>
    <cellStyle name="Normal 5 4 4 2 3 2" xfId="3892" xr:uid="{E8B78E35-C7A9-4C0D-845E-B92DAA69C9BF}"/>
    <cellStyle name="Normal 5 4 4 2 4" xfId="839" xr:uid="{E7846F25-5D32-44C9-9106-EE366CA44F21}"/>
    <cellStyle name="Normal 5 4 4 2 5" xfId="840" xr:uid="{C721436A-6A27-43E1-ABFA-E179FA2F308D}"/>
    <cellStyle name="Normal 5 4 4 3" xfId="841" xr:uid="{D75FAF1F-3DCD-46DF-9433-944FA266FF5D}"/>
    <cellStyle name="Normal 5 4 4 3 2" xfId="842" xr:uid="{55A7A075-B63B-41B2-A049-A439D12B7102}"/>
    <cellStyle name="Normal 5 4 4 3 2 2" xfId="3893" xr:uid="{68243D0A-2B9B-4D39-9A42-5C1DB9AF030E}"/>
    <cellStyle name="Normal 5 4 4 3 3" xfId="843" xr:uid="{B01F6C9F-3F4E-4AE8-8CAA-AFB4B2DFDD7A}"/>
    <cellStyle name="Normal 5 4 4 3 4" xfId="844" xr:uid="{6778CFEB-E750-4F61-B87A-51619CBA7E3D}"/>
    <cellStyle name="Normal 5 4 4 4" xfId="845" xr:uid="{985305A0-DEC1-4A8D-B101-696A5C0452D0}"/>
    <cellStyle name="Normal 5 4 4 4 2" xfId="846" xr:uid="{414F2D19-F6F7-413E-8DA4-BE26FDFFE41F}"/>
    <cellStyle name="Normal 5 4 4 4 3" xfId="847" xr:uid="{301CA647-B69D-4DC6-85B5-D3F7FE0AA5AA}"/>
    <cellStyle name="Normal 5 4 4 4 4" xfId="848" xr:uid="{D5F16623-23C9-443A-9C9D-EBE8493FE053}"/>
    <cellStyle name="Normal 5 4 4 5" xfId="849" xr:uid="{ADC052FE-D02C-4BFD-9A7C-99CCC693FC09}"/>
    <cellStyle name="Normal 5 4 4 6" xfId="850" xr:uid="{B70BFB5D-C6D7-4C98-8995-7370BA5C9758}"/>
    <cellStyle name="Normal 5 4 4 7" xfId="851" xr:uid="{2DC8EB0E-5C9C-45B4-84AF-0C0E2F413740}"/>
    <cellStyle name="Normal 5 4 5" xfId="852" xr:uid="{A9CE08E5-034F-4C82-8338-13063C64F7D3}"/>
    <cellStyle name="Normal 5 4 5 2" xfId="853" xr:uid="{2B487770-DC78-412D-B79B-F3254782645A}"/>
    <cellStyle name="Normal 5 4 5 2 2" xfId="854" xr:uid="{ACD5915C-9EB4-442E-B9BE-DC7646F7380C}"/>
    <cellStyle name="Normal 5 4 5 2 2 2" xfId="3894" xr:uid="{43E97232-3D8F-4BC2-A696-C5EBE2864092}"/>
    <cellStyle name="Normal 5 4 5 2 2 2 2" xfId="3895" xr:uid="{D0119CF5-57CB-425C-86C7-E57EA127CB13}"/>
    <cellStyle name="Normal 5 4 5 2 2 3" xfId="3896" xr:uid="{61D18FFE-F5EF-45FA-8CAC-34DCE6C0E93C}"/>
    <cellStyle name="Normal 5 4 5 2 3" xfId="855" xr:uid="{647A76C1-1F20-4C72-8281-99396F53E45E}"/>
    <cellStyle name="Normal 5 4 5 2 3 2" xfId="3897" xr:uid="{D85A9BCF-3443-4A32-B591-CC492C0B148E}"/>
    <cellStyle name="Normal 5 4 5 2 4" xfId="856" xr:uid="{4B34FA30-39AF-4D18-B770-4127ADA6D172}"/>
    <cellStyle name="Normal 5 4 5 3" xfId="857" xr:uid="{E220FE34-2F2A-45A1-BA7F-75EC4A2CB9AD}"/>
    <cellStyle name="Normal 5 4 5 3 2" xfId="858" xr:uid="{F325AAD4-1428-4CB4-AD7A-DBAF7DB3A92B}"/>
    <cellStyle name="Normal 5 4 5 3 2 2" xfId="3898" xr:uid="{DDCB8C42-6655-4073-8068-E099EFC75FF8}"/>
    <cellStyle name="Normal 5 4 5 3 3" xfId="859" xr:uid="{FC7DB68A-D13B-4617-AF5F-DC4CA85ED84D}"/>
    <cellStyle name="Normal 5 4 5 3 4" xfId="860" xr:uid="{7EC25B1A-ED9C-4196-8CCF-676BAD467F5A}"/>
    <cellStyle name="Normal 5 4 5 4" xfId="861" xr:uid="{3F769315-D268-4C4F-B82B-1996DB34094C}"/>
    <cellStyle name="Normal 5 4 5 4 2" xfId="3899" xr:uid="{7A9F4C03-67DA-4EEE-9F2E-B89A8613A4DA}"/>
    <cellStyle name="Normal 5 4 5 5" xfId="862" xr:uid="{F9C76C72-15EE-4509-91AB-CBEB5C98E377}"/>
    <cellStyle name="Normal 5 4 5 6" xfId="863" xr:uid="{D051D697-DD6A-497A-B65E-F65A5645334A}"/>
    <cellStyle name="Normal 5 4 6" xfId="864" xr:uid="{262C08C8-D9EF-4D68-896D-888715E366B5}"/>
    <cellStyle name="Normal 5 4 6 2" xfId="865" xr:uid="{DDE9B117-7E83-4B2C-9E3F-A695CE33BBA7}"/>
    <cellStyle name="Normal 5 4 6 2 2" xfId="866" xr:uid="{916C6B8D-D01A-4AAC-8776-5EFD696A9D51}"/>
    <cellStyle name="Normal 5 4 6 2 2 2" xfId="3900" xr:uid="{DE8A2970-0998-479C-A0CB-7E5E80A2C671}"/>
    <cellStyle name="Normal 5 4 6 2 3" xfId="867" xr:uid="{CCF4D1D9-EDE0-474A-BADA-675A8D8D6450}"/>
    <cellStyle name="Normal 5 4 6 2 4" xfId="868" xr:uid="{412063A5-7F17-42D7-AF39-835D9C6F242F}"/>
    <cellStyle name="Normal 5 4 6 3" xfId="869" xr:uid="{29A6AAC4-3861-4FFC-8228-670832B63DDF}"/>
    <cellStyle name="Normal 5 4 6 3 2" xfId="3901" xr:uid="{190EA4DB-3CD3-4E00-BEE5-BD7731FCECD7}"/>
    <cellStyle name="Normal 5 4 6 4" xfId="870" xr:uid="{75918FBD-9069-4686-AFD6-8AEC7C86D68B}"/>
    <cellStyle name="Normal 5 4 6 5" xfId="871" xr:uid="{65690811-9EB1-4CEA-A26F-58ABA5D7737B}"/>
    <cellStyle name="Normal 5 4 7" xfId="872" xr:uid="{E244B469-C507-4EA4-8E04-4E0CE3C5123E}"/>
    <cellStyle name="Normal 5 4 7 2" xfId="873" xr:uid="{E86DD89E-703E-4FAB-8BB0-25F06594C46B}"/>
    <cellStyle name="Normal 5 4 7 2 2" xfId="3902" xr:uid="{A4C8DDBA-4419-4EA8-9C0C-CF2CD39DB701}"/>
    <cellStyle name="Normal 5 4 7 2 3" xfId="4390" xr:uid="{0789B2D4-D5A4-457B-839F-D33A8F70D8C8}"/>
    <cellStyle name="Normal 5 4 7 3" xfId="874" xr:uid="{4A479FAA-443A-43D6-990A-B5D021C0BEC7}"/>
    <cellStyle name="Normal 5 4 7 4" xfId="875" xr:uid="{5C73719A-E99C-4257-B4B4-7674CFEC9B63}"/>
    <cellStyle name="Normal 5 4 7 4 2" xfId="4749" xr:uid="{180A8164-863E-4CC3-AEE4-2F2DF00738C7}"/>
    <cellStyle name="Normal 5 4 7 4 3" xfId="4608" xr:uid="{2396C271-AB9D-4D65-9F7C-917944DC97F3}"/>
    <cellStyle name="Normal 5 4 7 4 4" xfId="4470" xr:uid="{D80EE0CF-7DC1-4BC7-BBBF-DE16950CD22D}"/>
    <cellStyle name="Normal 5 4 8" xfId="876" xr:uid="{C3DB140C-FDF7-4BB8-A1CF-23A9805DBCBD}"/>
    <cellStyle name="Normal 5 4 8 2" xfId="877" xr:uid="{8DC0BE6B-CE27-4AA1-8F64-A506F6E46C72}"/>
    <cellStyle name="Normal 5 4 8 3" xfId="878" xr:uid="{6D3938A7-72BC-4E00-A457-613D41BB0E4F}"/>
    <cellStyle name="Normal 5 4 8 4" xfId="879" xr:uid="{6E1FB8A5-1AF1-410B-B5B9-90BC73D7F942}"/>
    <cellStyle name="Normal 5 4 9" xfId="880" xr:uid="{FFD7A2AA-2721-403B-B325-8D7C08F51BC5}"/>
    <cellStyle name="Normal 5 5" xfId="881" xr:uid="{8DA073F1-334D-4FF8-903A-F6C18AEE3377}"/>
    <cellStyle name="Normal 5 5 10" xfId="882" xr:uid="{46D75180-B928-490C-B0A7-6490763BD460}"/>
    <cellStyle name="Normal 5 5 11" xfId="883" xr:uid="{758570C1-2453-423E-9E0E-EA4DA917D452}"/>
    <cellStyle name="Normal 5 5 2" xfId="884" xr:uid="{AA1F5BCA-27B7-4B31-9756-E16D6F31B1D8}"/>
    <cellStyle name="Normal 5 5 2 2" xfId="885" xr:uid="{09C20532-77DF-42F7-8622-E12DCEB2172E}"/>
    <cellStyle name="Normal 5 5 2 2 2" xfId="886" xr:uid="{11EA2C0B-FE49-4D4B-A43A-DEE79834C865}"/>
    <cellStyle name="Normal 5 5 2 2 2 2" xfId="887" xr:uid="{82137E29-D74F-4685-8A00-59098418722E}"/>
    <cellStyle name="Normal 5 5 2 2 2 2 2" xfId="888" xr:uid="{8FA149A0-0BA4-49C4-9852-A05C51D11424}"/>
    <cellStyle name="Normal 5 5 2 2 2 2 2 2" xfId="3903" xr:uid="{24342D41-25D4-403A-8CD3-454EF960E76E}"/>
    <cellStyle name="Normal 5 5 2 2 2 2 3" xfId="889" xr:uid="{7E8254CC-29E8-44C4-B3DC-B6904036F395}"/>
    <cellStyle name="Normal 5 5 2 2 2 2 4" xfId="890" xr:uid="{B6B2BD06-2680-4ACC-8054-FD4E89FA9BF9}"/>
    <cellStyle name="Normal 5 5 2 2 2 3" xfId="891" xr:uid="{6F43D226-C393-4BFA-916B-4DD82BC82335}"/>
    <cellStyle name="Normal 5 5 2 2 2 3 2" xfId="892" xr:uid="{7FD8EBB4-D081-419F-97CA-CBE240BDBE75}"/>
    <cellStyle name="Normal 5 5 2 2 2 3 3" xfId="893" xr:uid="{523EDE10-D352-4CF2-9FBE-286FF2BDEE4C}"/>
    <cellStyle name="Normal 5 5 2 2 2 3 4" xfId="894" xr:uid="{29C7A843-28B9-4189-ACBC-F6248E6B81EE}"/>
    <cellStyle name="Normal 5 5 2 2 2 4" xfId="895" xr:uid="{1C8A8ACB-503B-4D92-8419-22DA5EB10413}"/>
    <cellStyle name="Normal 5 5 2 2 2 5" xfId="896" xr:uid="{A025FE28-3F4B-4F17-B3F5-950F77552EFE}"/>
    <cellStyle name="Normal 5 5 2 2 2 6" xfId="897" xr:uid="{B7B1ADC5-ABEB-4163-A2DA-81A3720F71FD}"/>
    <cellStyle name="Normal 5 5 2 2 3" xfId="898" xr:uid="{A79685D6-AEA6-4B3E-9480-C5A1B4A14CDC}"/>
    <cellStyle name="Normal 5 5 2 2 3 2" xfId="899" xr:uid="{E9D82885-DB7F-4627-97AA-B7EC07E718A4}"/>
    <cellStyle name="Normal 5 5 2 2 3 2 2" xfId="900" xr:uid="{43205223-616B-4395-A503-827A41EBD918}"/>
    <cellStyle name="Normal 5 5 2 2 3 2 3" xfId="901" xr:uid="{DF0C568D-137C-4C10-A789-4CD1C7C8C285}"/>
    <cellStyle name="Normal 5 5 2 2 3 2 4" xfId="902" xr:uid="{3B595FF3-ECCD-44A7-A001-27F019A7B951}"/>
    <cellStyle name="Normal 5 5 2 2 3 3" xfId="903" xr:uid="{CE0BECD5-97B2-4FA4-AAFD-5863DAD67427}"/>
    <cellStyle name="Normal 5 5 2 2 3 4" xfId="904" xr:uid="{ED4517AE-05C3-4147-80F4-26BD6FB466FF}"/>
    <cellStyle name="Normal 5 5 2 2 3 5" xfId="905" xr:uid="{49DB5567-2EAE-4A68-90D2-3E253F0BD888}"/>
    <cellStyle name="Normal 5 5 2 2 4" xfId="906" xr:uid="{5DC186A2-9749-4B01-A52F-E7E234FCA1DD}"/>
    <cellStyle name="Normal 5 5 2 2 4 2" xfId="907" xr:uid="{9D8A1887-A845-48AD-94AB-E8CBC4393060}"/>
    <cellStyle name="Normal 5 5 2 2 4 3" xfId="908" xr:uid="{9867850C-06CB-4A47-B2C1-2DBCCC3D3762}"/>
    <cellStyle name="Normal 5 5 2 2 4 4" xfId="909" xr:uid="{0B4BEBD2-AD46-45A4-87FA-98D693C50F5E}"/>
    <cellStyle name="Normal 5 5 2 2 5" xfId="910" xr:uid="{D2624042-B724-4EC4-B320-AF53FEAAA256}"/>
    <cellStyle name="Normal 5 5 2 2 5 2" xfId="911" xr:uid="{FE85E32C-8009-45EB-B8A0-4C46ABD69FC2}"/>
    <cellStyle name="Normal 5 5 2 2 5 3" xfId="912" xr:uid="{3D8B682E-983A-46D5-9B38-3D968BBB6567}"/>
    <cellStyle name="Normal 5 5 2 2 5 4" xfId="913" xr:uid="{E2AF1383-01D6-44CB-86B8-52DE8F1A363E}"/>
    <cellStyle name="Normal 5 5 2 2 6" xfId="914" xr:uid="{DCC6B4DF-E48C-45E0-B2CF-310719BE1C77}"/>
    <cellStyle name="Normal 5 5 2 2 7" xfId="915" xr:uid="{A23F85C9-B292-4E40-9B84-66ED2500B19B}"/>
    <cellStyle name="Normal 5 5 2 2 8" xfId="916" xr:uid="{0C2E8B35-CE0A-4199-AD4D-962BE62BD4A1}"/>
    <cellStyle name="Normal 5 5 2 3" xfId="917" xr:uid="{4B14828B-18CC-4D55-8F16-2C55748E906F}"/>
    <cellStyle name="Normal 5 5 2 3 2" xfId="918" xr:uid="{C6817EB9-73EA-424E-AADD-7D6A3479638B}"/>
    <cellStyle name="Normal 5 5 2 3 2 2" xfId="919" xr:uid="{5BE4929F-01FB-482B-8D1A-706BB7405305}"/>
    <cellStyle name="Normal 5 5 2 3 2 2 2" xfId="3904" xr:uid="{5B879C4A-A93E-4989-8498-8AB9AC9413E7}"/>
    <cellStyle name="Normal 5 5 2 3 2 2 2 2" xfId="3905" xr:uid="{5DFCC435-B88B-4387-B163-D5B23770AF54}"/>
    <cellStyle name="Normal 5 5 2 3 2 2 3" xfId="3906" xr:uid="{11C1CA3A-FC47-4F99-8467-D366677A5BE7}"/>
    <cellStyle name="Normal 5 5 2 3 2 3" xfId="920" xr:uid="{35F31D86-E3FA-4BE3-9DA2-99B717487867}"/>
    <cellStyle name="Normal 5 5 2 3 2 3 2" xfId="3907" xr:uid="{AF37C5AD-3D46-463B-8F5F-C44F655D4615}"/>
    <cellStyle name="Normal 5 5 2 3 2 4" xfId="921" xr:uid="{45C9A34B-B096-459A-9534-33F45F01D611}"/>
    <cellStyle name="Normal 5 5 2 3 3" xfId="922" xr:uid="{2A4757DD-00ED-4B5E-AC28-CBF0357C5EF6}"/>
    <cellStyle name="Normal 5 5 2 3 3 2" xfId="923" xr:uid="{2DA8838B-B86F-42BF-BAB1-48DB58D0A73A}"/>
    <cellStyle name="Normal 5 5 2 3 3 2 2" xfId="3908" xr:uid="{77CBF3CB-2C29-4EF0-9978-217243E0DC7A}"/>
    <cellStyle name="Normal 5 5 2 3 3 3" xfId="924" xr:uid="{CCB8EE3F-F0F0-44D9-A304-6A444D8F222F}"/>
    <cellStyle name="Normal 5 5 2 3 3 4" xfId="925" xr:uid="{AB08EEC2-4F2B-441B-BDC0-E11622B5AB0E}"/>
    <cellStyle name="Normal 5 5 2 3 4" xfId="926" xr:uid="{444FD06B-E14B-4A64-A07D-A6F86F822FDB}"/>
    <cellStyle name="Normal 5 5 2 3 4 2" xfId="3909" xr:uid="{7E824ECE-4A6B-4BCA-937C-768C89928C88}"/>
    <cellStyle name="Normal 5 5 2 3 5" xfId="927" xr:uid="{25CC6A05-A8A9-478D-BCD0-5B439C436571}"/>
    <cellStyle name="Normal 5 5 2 3 6" xfId="928" xr:uid="{9029EFE0-7BA2-4920-BF01-997633A7AFE5}"/>
    <cellStyle name="Normal 5 5 2 4" xfId="929" xr:uid="{E2759853-9E27-4451-A1D8-7A7B19D3C5F3}"/>
    <cellStyle name="Normal 5 5 2 4 2" xfId="930" xr:uid="{6E557739-9B06-4DAC-A764-EB0F1881266B}"/>
    <cellStyle name="Normal 5 5 2 4 2 2" xfId="931" xr:uid="{8463519F-2353-4B14-B904-07BBB42349A6}"/>
    <cellStyle name="Normal 5 5 2 4 2 2 2" xfId="3910" xr:uid="{720E9DE4-E57C-48E5-B929-4A4D1159A4A3}"/>
    <cellStyle name="Normal 5 5 2 4 2 3" xfId="932" xr:uid="{5AE58761-09D8-4C45-888E-C2B69648A969}"/>
    <cellStyle name="Normal 5 5 2 4 2 4" xfId="933" xr:uid="{49FFE83A-D5DA-42FC-9C2A-B9CC0E27FCBF}"/>
    <cellStyle name="Normal 5 5 2 4 3" xfId="934" xr:uid="{C070ABBC-4361-4D7E-959F-3661E82A6969}"/>
    <cellStyle name="Normal 5 5 2 4 3 2" xfId="3911" xr:uid="{FF376E13-5CA9-4EA7-90C5-6E0FD38EDA21}"/>
    <cellStyle name="Normal 5 5 2 4 4" xfId="935" xr:uid="{CC36679C-FFAD-4BC7-BE73-52C6448E7248}"/>
    <cellStyle name="Normal 5 5 2 4 5" xfId="936" xr:uid="{2D82F4BD-37E6-4DA5-A39E-7701EFC32E22}"/>
    <cellStyle name="Normal 5 5 2 5" xfId="937" xr:uid="{7789A56F-83F9-4A95-B32C-7D06BD106E80}"/>
    <cellStyle name="Normal 5 5 2 5 2" xfId="938" xr:uid="{4472103C-EDC2-4C9B-A1A3-8B093F2B9232}"/>
    <cellStyle name="Normal 5 5 2 5 2 2" xfId="3912" xr:uid="{DF7091D0-2C63-4992-8FC1-AA8B050B20C1}"/>
    <cellStyle name="Normal 5 5 2 5 3" xfId="939" xr:uid="{2CDAC950-C934-4882-9B5E-346F2BE0CA2C}"/>
    <cellStyle name="Normal 5 5 2 5 4" xfId="940" xr:uid="{C60BDC85-E0CA-425B-938E-278C9A06973B}"/>
    <cellStyle name="Normal 5 5 2 6" xfId="941" xr:uid="{523FB78F-E80A-4B2A-B6A7-7F61AC1F4DE1}"/>
    <cellStyle name="Normal 5 5 2 6 2" xfId="942" xr:uid="{928A2A37-3A90-4F20-B615-580C64DDA264}"/>
    <cellStyle name="Normal 5 5 2 6 3" xfId="943" xr:uid="{941186C2-67F9-4DFD-B3FC-944DCBD99C54}"/>
    <cellStyle name="Normal 5 5 2 6 4" xfId="944" xr:uid="{CA3D50FC-21D0-461A-957B-A1A181363C31}"/>
    <cellStyle name="Normal 5 5 2 7" xfId="945" xr:uid="{073A107D-F805-47C7-9950-4E696459FB1B}"/>
    <cellStyle name="Normal 5 5 2 8" xfId="946" xr:uid="{5A056D5E-9FEA-421F-A657-522B789BB5F2}"/>
    <cellStyle name="Normal 5 5 2 9" xfId="947" xr:uid="{7F75376D-BBE3-4A42-855F-AFCA5D78579E}"/>
    <cellStyle name="Normal 5 5 3" xfId="948" xr:uid="{C06E2D75-8A91-4963-AB30-2B26B97C7542}"/>
    <cellStyle name="Normal 5 5 3 2" xfId="949" xr:uid="{0C297C05-1833-4F65-A1E8-A6F9361CE864}"/>
    <cellStyle name="Normal 5 5 3 2 2" xfId="950" xr:uid="{64EB3C25-DFEA-4118-B0EF-42E10DCD06DE}"/>
    <cellStyle name="Normal 5 5 3 2 2 2" xfId="951" xr:uid="{E32EFD42-3991-4592-9302-8A4F347E5416}"/>
    <cellStyle name="Normal 5 5 3 2 2 2 2" xfId="3913" xr:uid="{07B6B7C6-ACD7-44B0-8E33-22B015D22828}"/>
    <cellStyle name="Normal 5 5 3 2 2 2 2 2" xfId="4640" xr:uid="{9CEE3FF7-DDC4-4A02-96F5-0EF8201DB2E0}"/>
    <cellStyle name="Normal 5 5 3 2 2 2 3" xfId="4641" xr:uid="{DFBE07F4-3E38-4711-A0C5-FD4ADA630EA9}"/>
    <cellStyle name="Normal 5 5 3 2 2 3" xfId="952" xr:uid="{C791DECE-F2B2-4B76-9F94-76D2DF93D506}"/>
    <cellStyle name="Normal 5 5 3 2 2 3 2" xfId="4642" xr:uid="{3B83526A-7439-4DBF-8120-21794D0EBBF4}"/>
    <cellStyle name="Normal 5 5 3 2 2 4" xfId="953" xr:uid="{D1C73178-479F-4C85-86CB-44C7698EADE2}"/>
    <cellStyle name="Normal 5 5 3 2 3" xfId="954" xr:uid="{F03E0A04-B1FD-4C5E-84C6-B4FAAC964E9A}"/>
    <cellStyle name="Normal 5 5 3 2 3 2" xfId="955" xr:uid="{C42B540E-154A-45C9-B775-C7B943971390}"/>
    <cellStyle name="Normal 5 5 3 2 3 2 2" xfId="4643" xr:uid="{F6530A9F-7100-408D-A737-257603ECA349}"/>
    <cellStyle name="Normal 5 5 3 2 3 3" xfId="956" xr:uid="{54BB61D3-2B97-4E51-BDD1-16AAD0C7B2CA}"/>
    <cellStyle name="Normal 5 5 3 2 3 4" xfId="957" xr:uid="{FCD81202-1188-4023-8DD9-6F327C16F6AA}"/>
    <cellStyle name="Normal 5 5 3 2 4" xfId="958" xr:uid="{7187B273-4815-4E9D-B253-6D5304A81220}"/>
    <cellStyle name="Normal 5 5 3 2 4 2" xfId="4644" xr:uid="{6AAB1F8A-E78C-492C-B97A-F61F6C262D74}"/>
    <cellStyle name="Normal 5 5 3 2 5" xfId="959" xr:uid="{3E536299-1A38-4EB1-ABD7-DF214B280D2F}"/>
    <cellStyle name="Normal 5 5 3 2 6" xfId="960" xr:uid="{D05A89A8-9E8A-4817-B386-2E65EF059101}"/>
    <cellStyle name="Normal 5 5 3 3" xfId="961" xr:uid="{11B79E2C-4BF8-4A20-991B-F7DFF17A126D}"/>
    <cellStyle name="Normal 5 5 3 3 2" xfId="962" xr:uid="{3254EEE8-8984-4DA4-B5B0-94CB2496D8DF}"/>
    <cellStyle name="Normal 5 5 3 3 2 2" xfId="963" xr:uid="{5B6C324A-D4E2-4B8E-B0B8-4F9905BB8E81}"/>
    <cellStyle name="Normal 5 5 3 3 2 2 2" xfId="4645" xr:uid="{D003B368-F4A9-43DC-8ADD-C5078188DAF2}"/>
    <cellStyle name="Normal 5 5 3 3 2 3" xfId="964" xr:uid="{11CE80E2-D81C-42EB-8BFE-708590A68E04}"/>
    <cellStyle name="Normal 5 5 3 3 2 4" xfId="965" xr:uid="{D96D0B8D-0F53-4B99-865D-5D5972DB235C}"/>
    <cellStyle name="Normal 5 5 3 3 3" xfId="966" xr:uid="{69F19197-070E-4832-A9AF-2887DF9EA3B4}"/>
    <cellStyle name="Normal 5 5 3 3 3 2" xfId="4646" xr:uid="{BF20D9E4-3405-432F-BF5C-4E7F8495952E}"/>
    <cellStyle name="Normal 5 5 3 3 4" xfId="967" xr:uid="{82757990-7A55-48D2-ABD1-CB4B37E4830B}"/>
    <cellStyle name="Normal 5 5 3 3 5" xfId="968" xr:uid="{66B782B3-7A48-4F92-9F48-67B0A971B9D4}"/>
    <cellStyle name="Normal 5 5 3 4" xfId="969" xr:uid="{F53334F7-BB4F-4F41-BF9F-5368CE9D1959}"/>
    <cellStyle name="Normal 5 5 3 4 2" xfId="970" xr:uid="{9FCC81D2-DABD-4291-8AF6-8623B4DD5CCB}"/>
    <cellStyle name="Normal 5 5 3 4 2 2" xfId="4647" xr:uid="{45696510-F845-4AB6-A39A-C01B075C8BB8}"/>
    <cellStyle name="Normal 5 5 3 4 3" xfId="971" xr:uid="{3DBCAB31-921C-480F-9FE4-B24FEC453ECC}"/>
    <cellStyle name="Normal 5 5 3 4 4" xfId="972" xr:uid="{31E1C9AF-702F-421C-8E87-E74E64ECCF81}"/>
    <cellStyle name="Normal 5 5 3 5" xfId="973" xr:uid="{B149A45A-1EE4-48A6-9C21-0E2A9951F50C}"/>
    <cellStyle name="Normal 5 5 3 5 2" xfId="974" xr:uid="{3B4C0A2B-DDE9-4458-8B9E-EDEB05CA9ED1}"/>
    <cellStyle name="Normal 5 5 3 5 3" xfId="975" xr:uid="{8C8CB8EC-5015-4AB9-9E5D-D730CBD05DCE}"/>
    <cellStyle name="Normal 5 5 3 5 4" xfId="976" xr:uid="{EE180003-0BCC-4AF8-9992-DAFA9EA7B7C5}"/>
    <cellStyle name="Normal 5 5 3 6" xfId="977" xr:uid="{6C990FA7-4147-4CF3-9E8F-8F12A55A1509}"/>
    <cellStyle name="Normal 5 5 3 7" xfId="978" xr:uid="{2CAF0E5F-7557-4084-B1A2-15EE693D915D}"/>
    <cellStyle name="Normal 5 5 3 8" xfId="979" xr:uid="{D3457DEC-EA40-44D4-819E-52E58947605C}"/>
    <cellStyle name="Normal 5 5 4" xfId="980" xr:uid="{F3F977CE-31D6-4CA8-B228-BF29619A906C}"/>
    <cellStyle name="Normal 5 5 4 2" xfId="981" xr:uid="{FE347898-EF3B-4DE3-BF3E-3F4A63FFA5DD}"/>
    <cellStyle name="Normal 5 5 4 2 2" xfId="982" xr:uid="{3D0F41B1-DF37-44AC-971C-F8CFFC75ACA2}"/>
    <cellStyle name="Normal 5 5 4 2 2 2" xfId="983" xr:uid="{5E730860-0C58-4407-A3B5-BC94F7C7527C}"/>
    <cellStyle name="Normal 5 5 4 2 2 2 2" xfId="3914" xr:uid="{776DDCD7-3EE9-49C3-923D-1D08879EDE6E}"/>
    <cellStyle name="Normal 5 5 4 2 2 3" xfId="984" xr:uid="{2D0EA0CF-DB40-4CE5-B727-278448B403E5}"/>
    <cellStyle name="Normal 5 5 4 2 2 4" xfId="985" xr:uid="{16AB7434-2B2E-4BCF-ABE4-338FA5381AD6}"/>
    <cellStyle name="Normal 5 5 4 2 3" xfId="986" xr:uid="{E00179D0-697B-4EE5-A580-6B982BCC29E7}"/>
    <cellStyle name="Normal 5 5 4 2 3 2" xfId="3915" xr:uid="{062AA3E1-EA4D-41BF-AB31-0AACCCD446C0}"/>
    <cellStyle name="Normal 5 5 4 2 4" xfId="987" xr:uid="{84375203-D80A-4D50-B74B-0E5E3700BD4D}"/>
    <cellStyle name="Normal 5 5 4 2 5" xfId="988" xr:uid="{7977D226-8F1D-4B28-93C3-6D4721315B0A}"/>
    <cellStyle name="Normal 5 5 4 3" xfId="989" xr:uid="{5F25FA7F-FC86-42B4-810F-032F26860222}"/>
    <cellStyle name="Normal 5 5 4 3 2" xfId="990" xr:uid="{358E4BE0-89E6-4670-843C-8683CBFBD6C3}"/>
    <cellStyle name="Normal 5 5 4 3 2 2" xfId="3916" xr:uid="{DBCBE14A-8BB5-49C5-ACF4-4244EE394637}"/>
    <cellStyle name="Normal 5 5 4 3 3" xfId="991" xr:uid="{4715ACB3-B2A8-4F94-8468-479E11DA6504}"/>
    <cellStyle name="Normal 5 5 4 3 4" xfId="992" xr:uid="{630BA22B-550F-4736-8579-E36414276B16}"/>
    <cellStyle name="Normal 5 5 4 4" xfId="993" xr:uid="{B9154635-194F-49A9-BBC1-2205EF29520A}"/>
    <cellStyle name="Normal 5 5 4 4 2" xfId="994" xr:uid="{BBD6EE55-7E64-4BED-B5F4-CBD46619CFF6}"/>
    <cellStyle name="Normal 5 5 4 4 3" xfId="995" xr:uid="{37E33516-6C14-47C1-AD10-66E5E3999EC0}"/>
    <cellStyle name="Normal 5 5 4 4 4" xfId="996" xr:uid="{3A261891-E212-4B87-9E93-1F47187432C5}"/>
    <cellStyle name="Normal 5 5 4 5" xfId="997" xr:uid="{1ACD7325-FA24-4161-8865-A5A2E396B238}"/>
    <cellStyle name="Normal 5 5 4 6" xfId="998" xr:uid="{42178093-2E82-442A-939D-0B7FC39F5D9B}"/>
    <cellStyle name="Normal 5 5 4 7" xfId="999" xr:uid="{669407D0-1758-4370-ACC0-96ADF06A3077}"/>
    <cellStyle name="Normal 5 5 5" xfId="1000" xr:uid="{CE9CE39B-4DF0-42FD-B96D-B7B72E1D5C9F}"/>
    <cellStyle name="Normal 5 5 5 2" xfId="1001" xr:uid="{A51BD796-9FD8-4E9C-81F4-15CDE80F6549}"/>
    <cellStyle name="Normal 5 5 5 2 2" xfId="1002" xr:uid="{43AED200-6898-4095-B725-8328DCD1BB3A}"/>
    <cellStyle name="Normal 5 5 5 2 2 2" xfId="3917" xr:uid="{0909F92C-97A8-4214-A097-EC397D100C33}"/>
    <cellStyle name="Normal 5 5 5 2 3" xfId="1003" xr:uid="{39511AA1-8096-4C1F-9963-DCC8D4AD887B}"/>
    <cellStyle name="Normal 5 5 5 2 4" xfId="1004" xr:uid="{5614E480-DB6A-4D93-8DBF-1C53DF598B79}"/>
    <cellStyle name="Normal 5 5 5 3" xfId="1005" xr:uid="{76858E46-3753-4DBA-8A94-C9DF467CBB61}"/>
    <cellStyle name="Normal 5 5 5 3 2" xfId="1006" xr:uid="{00B23859-87D0-4A0A-A026-71F8DDAC3CC3}"/>
    <cellStyle name="Normal 5 5 5 3 3" xfId="1007" xr:uid="{C83348F0-39A8-4F0E-A144-82DBAE740A53}"/>
    <cellStyle name="Normal 5 5 5 3 4" xfId="1008" xr:uid="{B1AC62C5-2878-4CA4-B143-B05A61CC112E}"/>
    <cellStyle name="Normal 5 5 5 4" xfId="1009" xr:uid="{592F27C9-C4ED-49CC-AB96-D12CDE83ABDE}"/>
    <cellStyle name="Normal 5 5 5 5" xfId="1010" xr:uid="{3CC75563-84CE-4C03-85C1-5BCAA607FD81}"/>
    <cellStyle name="Normal 5 5 5 6" xfId="1011" xr:uid="{692D13E0-3725-4582-8CED-26F1149E6FDE}"/>
    <cellStyle name="Normal 5 5 6" xfId="1012" xr:uid="{9EAAD29A-B1CE-4F94-B8E3-0E35B393F5AB}"/>
    <cellStyle name="Normal 5 5 6 2" xfId="1013" xr:uid="{FF65EB7E-9F7D-4964-96DD-F2470F3BDCBF}"/>
    <cellStyle name="Normal 5 5 6 2 2" xfId="1014" xr:uid="{EBE2E7DB-EB5D-4A9F-A856-768A2D6441F5}"/>
    <cellStyle name="Normal 5 5 6 2 3" xfId="1015" xr:uid="{3C9575F7-40A6-4F8F-B2D0-A7242F7849DE}"/>
    <cellStyle name="Normal 5 5 6 2 4" xfId="1016" xr:uid="{1E61B4FF-54E8-4DF5-BB83-0FF8C801108C}"/>
    <cellStyle name="Normal 5 5 6 3" xfId="1017" xr:uid="{3F240528-0068-4C7E-91CF-7C80F58C5AFD}"/>
    <cellStyle name="Normal 5 5 6 4" xfId="1018" xr:uid="{46ECA0A9-8470-477D-A646-722A6724CD95}"/>
    <cellStyle name="Normal 5 5 6 5" xfId="1019" xr:uid="{B66A38B6-1ECC-42F4-AD20-1E5C73AB8B96}"/>
    <cellStyle name="Normal 5 5 7" xfId="1020" xr:uid="{E18003F1-1670-4FAA-B13A-B84B126A6BD2}"/>
    <cellStyle name="Normal 5 5 7 2" xfId="1021" xr:uid="{1ED9D768-6841-405B-BB84-BFBCC062B22E}"/>
    <cellStyle name="Normal 5 5 7 3" xfId="1022" xr:uid="{7C6D6107-FF2C-4515-9494-A65C715EF103}"/>
    <cellStyle name="Normal 5 5 7 4" xfId="1023" xr:uid="{F6974C51-C469-4017-8F41-3DC4720CA06E}"/>
    <cellStyle name="Normal 5 5 8" xfId="1024" xr:uid="{1B1F9875-47B6-43C3-B656-2C6C2AA4F213}"/>
    <cellStyle name="Normal 5 5 8 2" xfId="1025" xr:uid="{422F6941-E181-455B-A1BA-4272D81FF567}"/>
    <cellStyle name="Normal 5 5 8 3" xfId="1026" xr:uid="{0334D9E7-940B-40BC-BA11-F8CFBB23541E}"/>
    <cellStyle name="Normal 5 5 8 4" xfId="1027" xr:uid="{4F90C4DE-7A1E-4A8E-8ED1-57730B92D205}"/>
    <cellStyle name="Normal 5 5 9" xfId="1028" xr:uid="{75C6CFDA-DED8-4266-B584-A5257EBF29B9}"/>
    <cellStyle name="Normal 5 6" xfId="1029" xr:uid="{5136FE74-C101-461E-8708-59B4052E56AC}"/>
    <cellStyle name="Normal 5 6 10" xfId="1030" xr:uid="{2294EC6A-7BBB-4D1C-8F0A-B5D82FA06F87}"/>
    <cellStyle name="Normal 5 6 11" xfId="1031" xr:uid="{03F39D9F-64AD-44F2-B2BB-D521BD76E163}"/>
    <cellStyle name="Normal 5 6 2" xfId="1032" xr:uid="{F283A6F6-5C9D-4D1D-AD38-44F0C6DB6AA8}"/>
    <cellStyle name="Normal 5 6 2 2" xfId="1033" xr:uid="{BE3D47FC-0CE7-491B-B249-FDF96F5F8CE1}"/>
    <cellStyle name="Normal 5 6 2 2 2" xfId="1034" xr:uid="{C26C00C1-7363-440B-935C-84C8A389E6ED}"/>
    <cellStyle name="Normal 5 6 2 2 2 2" xfId="1035" xr:uid="{F8D192FF-6635-4502-97CD-A0BEF4246D81}"/>
    <cellStyle name="Normal 5 6 2 2 2 2 2" xfId="1036" xr:uid="{15B4D66C-8B1B-4FE4-B986-FF88F9C82E36}"/>
    <cellStyle name="Normal 5 6 2 2 2 2 3" xfId="1037" xr:uid="{7B8EDF89-0C87-43C4-992A-949E180C9BF7}"/>
    <cellStyle name="Normal 5 6 2 2 2 2 4" xfId="1038" xr:uid="{B7A71321-4C26-4FBB-9E0B-8BF756B195F4}"/>
    <cellStyle name="Normal 5 6 2 2 2 3" xfId="1039" xr:uid="{A6E9652F-073B-4BB8-AEF5-DF0D5735EB5C}"/>
    <cellStyle name="Normal 5 6 2 2 2 3 2" xfId="1040" xr:uid="{18394B37-3349-4026-BE1D-D5944325E13E}"/>
    <cellStyle name="Normal 5 6 2 2 2 3 3" xfId="1041" xr:uid="{4D53FDD5-E69F-47A0-9285-B961333FABD7}"/>
    <cellStyle name="Normal 5 6 2 2 2 3 4" xfId="1042" xr:uid="{3C862651-5DEC-4E42-A7F5-6071082402FB}"/>
    <cellStyle name="Normal 5 6 2 2 2 4" xfId="1043" xr:uid="{551418F9-82BB-4290-B300-B8452D7F91CF}"/>
    <cellStyle name="Normal 5 6 2 2 2 5" xfId="1044" xr:uid="{679ACBCF-44BB-4C84-A058-D06ADE7238CB}"/>
    <cellStyle name="Normal 5 6 2 2 2 6" xfId="1045" xr:uid="{8935C92C-D3F7-42AC-9D0F-E6132B5A4094}"/>
    <cellStyle name="Normal 5 6 2 2 3" xfId="1046" xr:uid="{DDD352C5-81D2-4941-8F7A-669BE22EC10C}"/>
    <cellStyle name="Normal 5 6 2 2 3 2" xfId="1047" xr:uid="{E2041293-F0E8-4CD2-910D-045ACA9D4D32}"/>
    <cellStyle name="Normal 5 6 2 2 3 2 2" xfId="1048" xr:uid="{637F1DC3-2AE7-4530-A660-F8E4A89CD28D}"/>
    <cellStyle name="Normal 5 6 2 2 3 2 3" xfId="1049" xr:uid="{ABEF3052-26C6-48DD-BA8E-A6D16AA75032}"/>
    <cellStyle name="Normal 5 6 2 2 3 2 4" xfId="1050" xr:uid="{EC3533E3-BB6F-4F6F-A5DC-7CE4DEAFA24A}"/>
    <cellStyle name="Normal 5 6 2 2 3 3" xfId="1051" xr:uid="{FDEEF9ED-F7D8-42E2-BCA1-D4F30C7DA55F}"/>
    <cellStyle name="Normal 5 6 2 2 3 4" xfId="1052" xr:uid="{8B340E41-80E7-4C43-AC83-4C71A11A6FFB}"/>
    <cellStyle name="Normal 5 6 2 2 3 5" xfId="1053" xr:uid="{FE480308-CC20-475A-AB45-EDC1387254A9}"/>
    <cellStyle name="Normal 5 6 2 2 4" xfId="1054" xr:uid="{0110DB59-4FC9-4424-909F-1DF9DBF7808B}"/>
    <cellStyle name="Normal 5 6 2 2 4 2" xfId="1055" xr:uid="{3656F256-45F6-4415-88BE-0211D395A74A}"/>
    <cellStyle name="Normal 5 6 2 2 4 3" xfId="1056" xr:uid="{F3445440-2AED-4099-A59A-A8B29C2ABD25}"/>
    <cellStyle name="Normal 5 6 2 2 4 4" xfId="1057" xr:uid="{61418475-0988-4344-A708-B898EBBE0701}"/>
    <cellStyle name="Normal 5 6 2 2 5" xfId="1058" xr:uid="{0666409E-240C-40AD-B217-0B71273638F7}"/>
    <cellStyle name="Normal 5 6 2 2 5 2" xfId="1059" xr:uid="{22597E34-1051-4D35-850B-D39E26D52101}"/>
    <cellStyle name="Normal 5 6 2 2 5 3" xfId="1060" xr:uid="{899933B8-A601-41E2-8DF8-57903C0FC3D2}"/>
    <cellStyle name="Normal 5 6 2 2 5 4" xfId="1061" xr:uid="{A04A7D95-27B9-4DFA-8C5F-28F32262F873}"/>
    <cellStyle name="Normal 5 6 2 2 6" xfId="1062" xr:uid="{E7B5FDEA-3BB6-4B69-98FB-639BB66BB4F8}"/>
    <cellStyle name="Normal 5 6 2 2 7" xfId="1063" xr:uid="{DA62AC99-C765-480B-80FF-A4B3960FE754}"/>
    <cellStyle name="Normal 5 6 2 2 8" xfId="1064" xr:uid="{FA51C11B-DFDE-499C-A5E1-BF4FB9401702}"/>
    <cellStyle name="Normal 5 6 2 3" xfId="1065" xr:uid="{A74E9429-963F-40E5-98E5-0072ABD42A0E}"/>
    <cellStyle name="Normal 5 6 2 3 2" xfId="1066" xr:uid="{3DC7C767-323C-4035-ADE6-E6501B68FAC7}"/>
    <cellStyle name="Normal 5 6 2 3 2 2" xfId="1067" xr:uid="{DD24F0C8-C1B1-48E0-A2D0-BC590CAA6AFD}"/>
    <cellStyle name="Normal 5 6 2 3 2 3" xfId="1068" xr:uid="{CE28061F-DD68-413B-BAD9-C42B856D206D}"/>
    <cellStyle name="Normal 5 6 2 3 2 4" xfId="1069" xr:uid="{5D4648E3-96B7-46C0-ABC5-E7CA0FB8913E}"/>
    <cellStyle name="Normal 5 6 2 3 3" xfId="1070" xr:uid="{7F8D7187-4359-4070-A838-E0AB043D1977}"/>
    <cellStyle name="Normal 5 6 2 3 3 2" xfId="1071" xr:uid="{29A1C951-D544-4E85-9D44-43CE49AF3FA0}"/>
    <cellStyle name="Normal 5 6 2 3 3 3" xfId="1072" xr:uid="{E84F2A5A-8F8B-4908-9529-2385864B734A}"/>
    <cellStyle name="Normal 5 6 2 3 3 4" xfId="1073" xr:uid="{959E628E-49B3-4433-B351-C8A2D9FAED0B}"/>
    <cellStyle name="Normal 5 6 2 3 4" xfId="1074" xr:uid="{8EEC303D-E025-4890-9BE8-EF1272459DD8}"/>
    <cellStyle name="Normal 5 6 2 3 5" xfId="1075" xr:uid="{34EEC000-2CA0-41CD-A6DA-5DBF2552CC1C}"/>
    <cellStyle name="Normal 5 6 2 3 6" xfId="1076" xr:uid="{B194C347-60C6-4E35-A49F-69AD564FC550}"/>
    <cellStyle name="Normal 5 6 2 4" xfId="1077" xr:uid="{AFB76AE2-D233-44C2-A977-F72F496BFE39}"/>
    <cellStyle name="Normal 5 6 2 4 2" xfId="1078" xr:uid="{94A5F276-45A3-45AC-96BF-B3D58BFCB75A}"/>
    <cellStyle name="Normal 5 6 2 4 2 2" xfId="1079" xr:uid="{A80FB39F-EA21-4EA0-83AC-BEBECADE4B9D}"/>
    <cellStyle name="Normal 5 6 2 4 2 3" xfId="1080" xr:uid="{973DADE2-723B-4C49-ACE1-0B14D965FF9E}"/>
    <cellStyle name="Normal 5 6 2 4 2 4" xfId="1081" xr:uid="{1C38A8C8-7CEE-4330-B58A-5B0DAF2DA7E8}"/>
    <cellStyle name="Normal 5 6 2 4 3" xfId="1082" xr:uid="{82D33DE0-9431-49A7-B97D-F3CF4B5ED9E7}"/>
    <cellStyle name="Normal 5 6 2 4 4" xfId="1083" xr:uid="{B56AADD0-3751-4B4D-AB9E-69F04E6CA9D0}"/>
    <cellStyle name="Normal 5 6 2 4 5" xfId="1084" xr:uid="{BFF2876B-ED62-433D-9C58-0536FDC51F23}"/>
    <cellStyle name="Normal 5 6 2 5" xfId="1085" xr:uid="{F265E2A1-44D7-4D0D-816E-D53C282BF61C}"/>
    <cellStyle name="Normal 5 6 2 5 2" xfId="1086" xr:uid="{B1E900B3-20F6-4B48-938F-D04457DA1336}"/>
    <cellStyle name="Normal 5 6 2 5 3" xfId="1087" xr:uid="{EB29E3B6-E7BC-4215-B482-6A7F1928EFDE}"/>
    <cellStyle name="Normal 5 6 2 5 4" xfId="1088" xr:uid="{2EE81F6D-197B-4DA4-AE61-16A33E4A0865}"/>
    <cellStyle name="Normal 5 6 2 6" xfId="1089" xr:uid="{1AD28160-6CCD-4E65-8EC3-78B8791E6D5E}"/>
    <cellStyle name="Normal 5 6 2 6 2" xfId="1090" xr:uid="{589B6D07-0BC0-4EAA-9431-50769A766502}"/>
    <cellStyle name="Normal 5 6 2 6 3" xfId="1091" xr:uid="{2A8F301B-2A3E-44BE-A637-E6FE3F7BD9C6}"/>
    <cellStyle name="Normal 5 6 2 6 4" xfId="1092" xr:uid="{76FF551F-8022-469A-8114-8DFD757A8DE7}"/>
    <cellStyle name="Normal 5 6 2 7" xfId="1093" xr:uid="{CE47459C-42EF-410E-80A2-E96DB6592BA1}"/>
    <cellStyle name="Normal 5 6 2 8" xfId="1094" xr:uid="{CC5D4F87-7977-4FD6-AD64-2D559080C88E}"/>
    <cellStyle name="Normal 5 6 2 9" xfId="1095" xr:uid="{D2CF88C0-9DC5-45DB-9973-34189B6EDE2B}"/>
    <cellStyle name="Normal 5 6 3" xfId="1096" xr:uid="{B0AA14FD-F905-4DC1-BD1E-D0AE94F26881}"/>
    <cellStyle name="Normal 5 6 3 2" xfId="1097" xr:uid="{26E297F3-D40B-4B90-910B-B53355065D76}"/>
    <cellStyle name="Normal 5 6 3 2 2" xfId="1098" xr:uid="{CDBB74EB-0DC5-4E9C-AB68-5CDA7D4D78B2}"/>
    <cellStyle name="Normal 5 6 3 2 2 2" xfId="1099" xr:uid="{63227344-886D-4088-9E81-B286B7A705DD}"/>
    <cellStyle name="Normal 5 6 3 2 2 2 2" xfId="3918" xr:uid="{D962BB39-2672-428F-A076-9CB1855AB05F}"/>
    <cellStyle name="Normal 5 6 3 2 2 3" xfId="1100" xr:uid="{8C1D3703-E03B-41C2-B848-E7A81B27823A}"/>
    <cellStyle name="Normal 5 6 3 2 2 4" xfId="1101" xr:uid="{FFBA05E3-17A4-40E3-B1CB-B5FA2BF426A4}"/>
    <cellStyle name="Normal 5 6 3 2 3" xfId="1102" xr:uid="{000F9020-33FD-4FC5-80F9-396F54F69873}"/>
    <cellStyle name="Normal 5 6 3 2 3 2" xfId="1103" xr:uid="{A6BF6298-6CF1-4318-95AA-6688E569B3AB}"/>
    <cellStyle name="Normal 5 6 3 2 3 3" xfId="1104" xr:uid="{75DE11A2-69B9-487C-B269-31B1CA6F4C9F}"/>
    <cellStyle name="Normal 5 6 3 2 3 4" xfId="1105" xr:uid="{C19142FD-4108-4390-B8BD-F11011A6AFD6}"/>
    <cellStyle name="Normal 5 6 3 2 4" xfId="1106" xr:uid="{BAC693C7-0E43-4F0C-A122-BAE1D7BFA1CE}"/>
    <cellStyle name="Normal 5 6 3 2 5" xfId="1107" xr:uid="{3E773AB2-FAD1-49B1-804E-F30A17530003}"/>
    <cellStyle name="Normal 5 6 3 2 6" xfId="1108" xr:uid="{983E1F4D-A5AB-4A55-A3AF-3317EA0278CF}"/>
    <cellStyle name="Normal 5 6 3 3" xfId="1109" xr:uid="{17A6201B-06E9-4EB3-81B8-04E56C87D00E}"/>
    <cellStyle name="Normal 5 6 3 3 2" xfId="1110" xr:uid="{4D65E90E-DEAC-402F-B368-BCC66F3F9C75}"/>
    <cellStyle name="Normal 5 6 3 3 2 2" xfId="1111" xr:uid="{C7D9B396-F40F-4DEA-A1D9-24AD7E69DD0E}"/>
    <cellStyle name="Normal 5 6 3 3 2 3" xfId="1112" xr:uid="{F5236201-4C34-4957-981D-A3FC38F128ED}"/>
    <cellStyle name="Normal 5 6 3 3 2 4" xfId="1113" xr:uid="{F90617D0-3CD9-41EA-8154-112F644C2E4A}"/>
    <cellStyle name="Normal 5 6 3 3 3" xfId="1114" xr:uid="{F085A0DC-E886-495D-9DD3-4EBAEF2E363C}"/>
    <cellStyle name="Normal 5 6 3 3 4" xfId="1115" xr:uid="{8B344B64-BBD9-4581-AA55-2A82166596AE}"/>
    <cellStyle name="Normal 5 6 3 3 5" xfId="1116" xr:uid="{D6015561-0F5E-4BDB-82C3-A115EEEC7192}"/>
    <cellStyle name="Normal 5 6 3 4" xfId="1117" xr:uid="{754B501A-8EF3-4C6F-922B-6ECC0D8EFA5B}"/>
    <cellStyle name="Normal 5 6 3 4 2" xfId="1118" xr:uid="{AF7AC86A-35CA-47B9-971F-3EB7E8498838}"/>
    <cellStyle name="Normal 5 6 3 4 3" xfId="1119" xr:uid="{0B033D7B-E263-42D1-B251-E5449AAA380F}"/>
    <cellStyle name="Normal 5 6 3 4 4" xfId="1120" xr:uid="{9674656F-438F-42E6-BA9B-D1D67F60A1E7}"/>
    <cellStyle name="Normal 5 6 3 5" xfId="1121" xr:uid="{D9AEBE5B-073C-4B89-B8B7-ED21E20EACC0}"/>
    <cellStyle name="Normal 5 6 3 5 2" xfId="1122" xr:uid="{56ADAA7B-4930-4C95-AACD-EDFCD911247A}"/>
    <cellStyle name="Normal 5 6 3 5 3" xfId="1123" xr:uid="{6FD0ED77-42CC-4599-9F76-8C620C258CE2}"/>
    <cellStyle name="Normal 5 6 3 5 4" xfId="1124" xr:uid="{6A683695-6FAE-4C9F-B6E1-7F3E89907E1E}"/>
    <cellStyle name="Normal 5 6 3 6" xfId="1125" xr:uid="{34109CE8-78B1-4A9E-A97D-1BB977387755}"/>
    <cellStyle name="Normal 5 6 3 7" xfId="1126" xr:uid="{1D90BE93-7428-46EC-A4D5-056035BE256F}"/>
    <cellStyle name="Normal 5 6 3 8" xfId="1127" xr:uid="{3B9FF656-450D-4F78-A71F-BB6E1C544C8D}"/>
    <cellStyle name="Normal 5 6 4" xfId="1128" xr:uid="{B01D32E4-222A-4E57-ADC7-E44ECEBC668C}"/>
    <cellStyle name="Normal 5 6 4 2" xfId="1129" xr:uid="{5B705C0A-CAF4-481C-8F8D-1D03B96F5C9C}"/>
    <cellStyle name="Normal 5 6 4 2 2" xfId="1130" xr:uid="{FD5F27CA-2D41-4A2C-AB8F-D9AB1EB19F77}"/>
    <cellStyle name="Normal 5 6 4 2 2 2" xfId="1131" xr:uid="{F27582C4-301E-4B4F-A998-B61E4F4FAEF5}"/>
    <cellStyle name="Normal 5 6 4 2 2 3" xfId="1132" xr:uid="{05C8F138-0CEB-45D1-88ED-D84302CBB3FD}"/>
    <cellStyle name="Normal 5 6 4 2 2 4" xfId="1133" xr:uid="{B4FD36AD-4425-4E41-BD5C-C35F6294CBA0}"/>
    <cellStyle name="Normal 5 6 4 2 3" xfId="1134" xr:uid="{8287D9B1-5618-4A25-AF8D-E02BFA497221}"/>
    <cellStyle name="Normal 5 6 4 2 4" xfId="1135" xr:uid="{50D06683-245C-47D0-A07B-DBF0055C484B}"/>
    <cellStyle name="Normal 5 6 4 2 5" xfId="1136" xr:uid="{ACD95260-B3A9-416B-A439-489A472632DF}"/>
    <cellStyle name="Normal 5 6 4 3" xfId="1137" xr:uid="{54DF2C3D-A7C4-4F54-B455-878560D745D4}"/>
    <cellStyle name="Normal 5 6 4 3 2" xfId="1138" xr:uid="{12015551-C1EC-482E-8C4B-E780EBD5DF5C}"/>
    <cellStyle name="Normal 5 6 4 3 3" xfId="1139" xr:uid="{9931C1C8-E57A-4E99-80CA-C9EDF292C178}"/>
    <cellStyle name="Normal 5 6 4 3 4" xfId="1140" xr:uid="{CFE571BB-6057-4DE1-ACF3-220DD8AA898F}"/>
    <cellStyle name="Normal 5 6 4 4" xfId="1141" xr:uid="{316BB244-36AE-463A-9BCB-732D065A2A44}"/>
    <cellStyle name="Normal 5 6 4 4 2" xfId="1142" xr:uid="{70B87B51-B93F-4F73-9756-6E4D8B8B103F}"/>
    <cellStyle name="Normal 5 6 4 4 3" xfId="1143" xr:uid="{17487204-C127-4BC1-BE5E-1055629A9A70}"/>
    <cellStyle name="Normal 5 6 4 4 4" xfId="1144" xr:uid="{F56DDF83-77E2-45C7-8ECB-4E98227011AE}"/>
    <cellStyle name="Normal 5 6 4 5" xfId="1145" xr:uid="{C4DEA9C9-D369-4328-990A-C7993C78547F}"/>
    <cellStyle name="Normal 5 6 4 6" xfId="1146" xr:uid="{9488BAE7-9B59-4441-A227-BD82F276B6B8}"/>
    <cellStyle name="Normal 5 6 4 7" xfId="1147" xr:uid="{88ED9F9A-66F3-46D5-9750-EB4D031740FF}"/>
    <cellStyle name="Normal 5 6 5" xfId="1148" xr:uid="{DA8B0347-86BB-463E-BCAC-D29A0A2B2DD1}"/>
    <cellStyle name="Normal 5 6 5 2" xfId="1149" xr:uid="{082D78BD-4BC4-45D5-A772-E5907A05B77F}"/>
    <cellStyle name="Normal 5 6 5 2 2" xfId="1150" xr:uid="{39D9C32D-9B93-4F9C-9096-FEEB8363EE40}"/>
    <cellStyle name="Normal 5 6 5 2 3" xfId="1151" xr:uid="{BEF8B7B1-CAE7-4904-9E26-56970854A4B5}"/>
    <cellStyle name="Normal 5 6 5 2 4" xfId="1152" xr:uid="{5EC063C0-134C-4C05-8CC5-25E21DC75F61}"/>
    <cellStyle name="Normal 5 6 5 3" xfId="1153" xr:uid="{6A2D88BA-3219-4656-A949-230D3B7ECE8C}"/>
    <cellStyle name="Normal 5 6 5 3 2" xfId="1154" xr:uid="{AA5478FF-9CC6-444A-8DDF-E1E52E4956F6}"/>
    <cellStyle name="Normal 5 6 5 3 3" xfId="1155" xr:uid="{952A1061-0055-4A9A-8D45-0C4733ABB96A}"/>
    <cellStyle name="Normal 5 6 5 3 4" xfId="1156" xr:uid="{82EDE704-9FB9-4043-8650-787E2D489851}"/>
    <cellStyle name="Normal 5 6 5 4" xfId="1157" xr:uid="{A6718484-C335-4EF8-8218-02F354FF2FD2}"/>
    <cellStyle name="Normal 5 6 5 5" xfId="1158" xr:uid="{86D2747C-211C-4C9A-9866-FF9BCA71A439}"/>
    <cellStyle name="Normal 5 6 5 6" xfId="1159" xr:uid="{A7CC86DD-0002-4146-84B3-F4950A14DAAA}"/>
    <cellStyle name="Normal 5 6 6" xfId="1160" xr:uid="{3CB2D0B1-2833-4074-B59A-98D81868EBC3}"/>
    <cellStyle name="Normal 5 6 6 2" xfId="1161" xr:uid="{470DC111-2D04-4E91-B9A7-B4DA6ABBF40B}"/>
    <cellStyle name="Normal 5 6 6 2 2" xfId="1162" xr:uid="{FC0E55D3-AA58-493E-8126-AD193804A1CC}"/>
    <cellStyle name="Normal 5 6 6 2 3" xfId="1163" xr:uid="{734333F7-909D-4C3E-8CE7-31BDA7FF6BB5}"/>
    <cellStyle name="Normal 5 6 6 2 4" xfId="1164" xr:uid="{3362D937-1B0D-4C84-901A-3E0C60DFAC0F}"/>
    <cellStyle name="Normal 5 6 6 3" xfId="1165" xr:uid="{A0AA0851-E9D8-4E8D-8222-8E5507A87578}"/>
    <cellStyle name="Normal 5 6 6 4" xfId="1166" xr:uid="{CFD43741-D1DE-44B5-BF8E-6B06B17DCF1B}"/>
    <cellStyle name="Normal 5 6 6 5" xfId="1167" xr:uid="{E217DC36-652F-42FC-9327-27A365A6B398}"/>
    <cellStyle name="Normal 5 6 7" xfId="1168" xr:uid="{D9564B7F-318B-4476-9FA1-4E2618AA4632}"/>
    <cellStyle name="Normal 5 6 7 2" xfId="1169" xr:uid="{BC684F35-DB0B-4F4B-B24D-29CCFAE5EB8A}"/>
    <cellStyle name="Normal 5 6 7 3" xfId="1170" xr:uid="{1C381539-1C29-4CFF-90AD-2EA304C35EC7}"/>
    <cellStyle name="Normal 5 6 7 4" xfId="1171" xr:uid="{D1EF39E7-7F08-4AE9-A69F-833E2DAF1BAE}"/>
    <cellStyle name="Normal 5 6 8" xfId="1172" xr:uid="{355AEB4A-D85D-4357-9692-7596DB1CB6A3}"/>
    <cellStyle name="Normal 5 6 8 2" xfId="1173" xr:uid="{434C0334-9997-4D97-8E3E-F19877066FF4}"/>
    <cellStyle name="Normal 5 6 8 3" xfId="1174" xr:uid="{24AA5D90-4B28-4E01-9DE7-42CA9BFFB05A}"/>
    <cellStyle name="Normal 5 6 8 4" xfId="1175" xr:uid="{6887918A-14B1-436C-A15F-D82A99BD0DB2}"/>
    <cellStyle name="Normal 5 6 9" xfId="1176" xr:uid="{62BAE998-923A-4711-80F5-D68B255E5118}"/>
    <cellStyle name="Normal 5 7" xfId="1177" xr:uid="{66B3F92F-02F7-42CE-89F2-FC39399D8744}"/>
    <cellStyle name="Normal 5 7 2" xfId="1178" xr:uid="{36211EAC-788D-4953-83F3-41E5FEF463D1}"/>
    <cellStyle name="Normal 5 7 2 2" xfId="1179" xr:uid="{0855BAD8-2BF1-4BD3-BEB1-D18C8B111977}"/>
    <cellStyle name="Normal 5 7 2 2 2" xfId="1180" xr:uid="{65226767-971F-4141-A07E-CADBCD225EA0}"/>
    <cellStyle name="Normal 5 7 2 2 2 2" xfId="1181" xr:uid="{BFFBDB77-99A1-4780-A92A-969D40F8EC99}"/>
    <cellStyle name="Normal 5 7 2 2 2 3" xfId="1182" xr:uid="{236F40F2-282A-40B0-BFCA-49DD3871EB0E}"/>
    <cellStyle name="Normal 5 7 2 2 2 4" xfId="1183" xr:uid="{39AE3F74-9C1F-4635-9D45-00B40EFE41B5}"/>
    <cellStyle name="Normal 5 7 2 2 3" xfId="1184" xr:uid="{290ECE8C-D5FD-4F9C-BA43-EE7E8066AE03}"/>
    <cellStyle name="Normal 5 7 2 2 3 2" xfId="1185" xr:uid="{D45361DE-A397-40F3-BB4B-6726043F2F5D}"/>
    <cellStyle name="Normal 5 7 2 2 3 3" xfId="1186" xr:uid="{66E47C9F-4827-4FBA-ACF7-0ECF33ECE779}"/>
    <cellStyle name="Normal 5 7 2 2 3 4" xfId="1187" xr:uid="{EDE15A1B-B2C6-4572-830F-68E280AE7E04}"/>
    <cellStyle name="Normal 5 7 2 2 4" xfId="1188" xr:uid="{62FBC20B-1B7C-4C6B-9947-9410A8E7193C}"/>
    <cellStyle name="Normal 5 7 2 2 5" xfId="1189" xr:uid="{67AD5DCE-FDB3-45A4-89DA-9FCA5D292505}"/>
    <cellStyle name="Normal 5 7 2 2 6" xfId="1190" xr:uid="{7E51609A-6598-4CF7-AE77-E263B6BFAF73}"/>
    <cellStyle name="Normal 5 7 2 3" xfId="1191" xr:uid="{CED6115D-83FE-48CD-917B-25AC3AC82E6B}"/>
    <cellStyle name="Normal 5 7 2 3 2" xfId="1192" xr:uid="{F0614A19-0025-4DB9-869C-466C72AE3193}"/>
    <cellStyle name="Normal 5 7 2 3 2 2" xfId="1193" xr:uid="{FC8358A0-3643-4D00-875B-E54F60EA2EE0}"/>
    <cellStyle name="Normal 5 7 2 3 2 3" xfId="1194" xr:uid="{00E9EF61-E6A9-40D9-BA7E-9CC6B72A7B66}"/>
    <cellStyle name="Normal 5 7 2 3 2 4" xfId="1195" xr:uid="{81DADA55-CB3F-4336-8CF7-530B97E51979}"/>
    <cellStyle name="Normal 5 7 2 3 3" xfId="1196" xr:uid="{AF28EAEF-5E79-451D-BE6C-70A87C016B3F}"/>
    <cellStyle name="Normal 5 7 2 3 4" xfId="1197" xr:uid="{5CB767D8-C05F-4C99-9FB5-057130C7AA78}"/>
    <cellStyle name="Normal 5 7 2 3 5" xfId="1198" xr:uid="{AE473B2E-D792-477E-9302-9F0B95625B98}"/>
    <cellStyle name="Normal 5 7 2 4" xfId="1199" xr:uid="{8387426B-C7FE-4B86-8A14-19AD631C17D1}"/>
    <cellStyle name="Normal 5 7 2 4 2" xfId="1200" xr:uid="{D5C02B1D-24AA-4AD8-B93C-E694A6D9CE86}"/>
    <cellStyle name="Normal 5 7 2 4 3" xfId="1201" xr:uid="{80895DC4-C5AA-4A74-847D-51577994F63A}"/>
    <cellStyle name="Normal 5 7 2 4 4" xfId="1202" xr:uid="{81A95C70-FACE-4FEE-9055-206BFC3163A5}"/>
    <cellStyle name="Normal 5 7 2 5" xfId="1203" xr:uid="{99B8E9F1-A9F6-4AC1-BE75-2F040D4C0EE0}"/>
    <cellStyle name="Normal 5 7 2 5 2" xfId="1204" xr:uid="{D8F9F679-5312-46C1-BE51-0D45AF6C034E}"/>
    <cellStyle name="Normal 5 7 2 5 3" xfId="1205" xr:uid="{2716683E-6C71-4CAA-AC7D-C4AB464EE1BC}"/>
    <cellStyle name="Normal 5 7 2 5 4" xfId="1206" xr:uid="{FFE7294F-9F51-410F-9101-35763036F4E5}"/>
    <cellStyle name="Normal 5 7 2 6" xfId="1207" xr:uid="{EC2FDF77-A75F-4B8A-819D-198D4BFDB1DF}"/>
    <cellStyle name="Normal 5 7 2 7" xfId="1208" xr:uid="{4FFC7542-EEDA-47B3-A4E7-6F740CF70F66}"/>
    <cellStyle name="Normal 5 7 2 8" xfId="1209" xr:uid="{648FC5E9-91E7-475D-BA80-C1AFE412065C}"/>
    <cellStyle name="Normal 5 7 3" xfId="1210" xr:uid="{919E63F1-CDAA-44B6-B27B-972022678DB4}"/>
    <cellStyle name="Normal 5 7 3 2" xfId="1211" xr:uid="{30EAA0AD-B1D8-4416-B215-394447EA3E67}"/>
    <cellStyle name="Normal 5 7 3 2 2" xfId="1212" xr:uid="{34AE1485-3F56-4A14-9EE9-A4ECDDFA68C1}"/>
    <cellStyle name="Normal 5 7 3 2 3" xfId="1213" xr:uid="{3618D882-6FDE-4FDF-AB02-94EDBE248FE1}"/>
    <cellStyle name="Normal 5 7 3 2 4" xfId="1214" xr:uid="{200E3779-8938-47CF-98E7-47E12D374648}"/>
    <cellStyle name="Normal 5 7 3 3" xfId="1215" xr:uid="{908BC7F9-A9B7-4FFB-AD6A-F18D44DB4194}"/>
    <cellStyle name="Normal 5 7 3 3 2" xfId="1216" xr:uid="{3D4262D8-AA7A-444E-AA7E-4589500DAFBE}"/>
    <cellStyle name="Normal 5 7 3 3 3" xfId="1217" xr:uid="{0C11FE68-9564-4AC7-8EC5-A974258CEEB7}"/>
    <cellStyle name="Normal 5 7 3 3 4" xfId="1218" xr:uid="{F337AB8C-EB84-4A89-BA66-F0396677DF79}"/>
    <cellStyle name="Normal 5 7 3 4" xfId="1219" xr:uid="{7E544445-1E74-4F76-86D3-230EC65B2198}"/>
    <cellStyle name="Normal 5 7 3 5" xfId="1220" xr:uid="{B9383700-2408-48E5-A0D7-D17D45B3A5B9}"/>
    <cellStyle name="Normal 5 7 3 6" xfId="1221" xr:uid="{D24B67A0-0BF1-49B1-B0B4-EB55C1154B9E}"/>
    <cellStyle name="Normal 5 7 4" xfId="1222" xr:uid="{802F6434-20BF-436E-8229-6F6DF1C6F67C}"/>
    <cellStyle name="Normal 5 7 4 2" xfId="1223" xr:uid="{F64207D7-9D5B-4DEC-9ECF-DBFF6A6EFEB3}"/>
    <cellStyle name="Normal 5 7 4 2 2" xfId="1224" xr:uid="{BBB36329-B03C-4BB0-91DE-0865224D058F}"/>
    <cellStyle name="Normal 5 7 4 2 3" xfId="1225" xr:uid="{B5251874-FC0C-4DF1-8033-C0CC35ABF9F7}"/>
    <cellStyle name="Normal 5 7 4 2 4" xfId="1226" xr:uid="{2DDCEC97-4A04-4B66-B5B8-5602DDCB7EE1}"/>
    <cellStyle name="Normal 5 7 4 3" xfId="1227" xr:uid="{4332E0CA-7AB2-476D-BB9C-7A2C2BD2E624}"/>
    <cellStyle name="Normal 5 7 4 4" xfId="1228" xr:uid="{94CFC25C-4474-4E59-8433-C3012EDA1B89}"/>
    <cellStyle name="Normal 5 7 4 5" xfId="1229" xr:uid="{5FD5AA9D-DBC1-4E82-90FB-18ED90D904B7}"/>
    <cellStyle name="Normal 5 7 5" xfId="1230" xr:uid="{16B10850-3B36-4598-A910-AED523FA7838}"/>
    <cellStyle name="Normal 5 7 5 2" xfId="1231" xr:uid="{019B39E1-228B-47F8-A8A0-DC8A59711F83}"/>
    <cellStyle name="Normal 5 7 5 3" xfId="1232" xr:uid="{2B801319-FDB9-4994-AE53-1EF25A07944B}"/>
    <cellStyle name="Normal 5 7 5 4" xfId="1233" xr:uid="{1A6EC9B1-1F68-41FC-A005-34E041F6ED16}"/>
    <cellStyle name="Normal 5 7 6" xfId="1234" xr:uid="{F2B5DD29-369A-4730-B1D0-E9DDE9F01C71}"/>
    <cellStyle name="Normal 5 7 6 2" xfId="1235" xr:uid="{15F26472-B983-4A74-8554-DB3690B78FFE}"/>
    <cellStyle name="Normal 5 7 6 3" xfId="1236" xr:uid="{940D3721-EDCC-4C53-A777-D752625C6C95}"/>
    <cellStyle name="Normal 5 7 6 4" xfId="1237" xr:uid="{F9DFCC87-A2D3-496B-9C3B-56F6BDCB981D}"/>
    <cellStyle name="Normal 5 7 7" xfId="1238" xr:uid="{6F7F616D-765E-48B7-8C10-473DEA57AAC0}"/>
    <cellStyle name="Normal 5 7 8" xfId="1239" xr:uid="{E3C89083-04E0-4C52-8B8D-025CE41957A2}"/>
    <cellStyle name="Normal 5 7 9" xfId="1240" xr:uid="{15F9300F-5828-4929-9C55-5427757CF126}"/>
    <cellStyle name="Normal 5 8" xfId="1241" xr:uid="{E9907BF2-3806-4517-B715-2232CAFF99AC}"/>
    <cellStyle name="Normal 5 8 2" xfId="1242" xr:uid="{A0E90395-9077-4022-BA0F-932940679CAD}"/>
    <cellStyle name="Normal 5 8 2 2" xfId="1243" xr:uid="{56F01501-740C-49D9-BEF0-05436F7D7122}"/>
    <cellStyle name="Normal 5 8 2 2 2" xfId="1244" xr:uid="{BAB72BBC-6742-47D5-88EA-3843AB55D835}"/>
    <cellStyle name="Normal 5 8 2 2 2 2" xfId="3919" xr:uid="{9CBBD1E5-68C4-40E6-A86C-5F505B4B50A0}"/>
    <cellStyle name="Normal 5 8 2 2 3" xfId="1245" xr:uid="{69E46DBB-A133-44B6-A27C-A0C984347C4F}"/>
    <cellStyle name="Normal 5 8 2 2 4" xfId="1246" xr:uid="{48E93772-5212-43F1-9CF6-CC4AE61DDAD2}"/>
    <cellStyle name="Normal 5 8 2 3" xfId="1247" xr:uid="{7C769EF1-2C89-4607-A386-6FB3E85E0FC8}"/>
    <cellStyle name="Normal 5 8 2 3 2" xfId="1248" xr:uid="{2ABD3A0F-ECB5-47D4-B02B-FB666E58CF4E}"/>
    <cellStyle name="Normal 5 8 2 3 3" xfId="1249" xr:uid="{48E343DD-0040-40FF-8732-D1CF8EF400B9}"/>
    <cellStyle name="Normal 5 8 2 3 4" xfId="1250" xr:uid="{FC222376-8F9E-49FC-AF87-789D17AC924E}"/>
    <cellStyle name="Normal 5 8 2 4" xfId="1251" xr:uid="{A47A9E83-C210-410E-8D22-90CDA04DDAD6}"/>
    <cellStyle name="Normal 5 8 2 5" xfId="1252" xr:uid="{3C90C4C1-6C4D-459B-98D0-A2EAF0BDF9C4}"/>
    <cellStyle name="Normal 5 8 2 6" xfId="1253" xr:uid="{69C7F7DF-408A-4741-B1FB-A6D2F94D1B81}"/>
    <cellStyle name="Normal 5 8 3" xfId="1254" xr:uid="{F0765AA1-60E6-4262-91E7-681B85C2B1D2}"/>
    <cellStyle name="Normal 5 8 3 2" xfId="1255" xr:uid="{E441D011-A4D8-4C46-A131-DD77FC7F25C0}"/>
    <cellStyle name="Normal 5 8 3 2 2" xfId="1256" xr:uid="{56C417B7-C3E5-4176-B010-BE978FEB3982}"/>
    <cellStyle name="Normal 5 8 3 2 3" xfId="1257" xr:uid="{9CC36A5A-9718-4E97-B0C7-A5E334FA6ADD}"/>
    <cellStyle name="Normal 5 8 3 2 4" xfId="1258" xr:uid="{480899C2-29B6-4610-A7E4-BB8C72C563B3}"/>
    <cellStyle name="Normal 5 8 3 3" xfId="1259" xr:uid="{E9D9D11B-AA6D-40C2-A302-DFB00D686479}"/>
    <cellStyle name="Normal 5 8 3 4" xfId="1260" xr:uid="{3B6C813E-9401-4AAE-9566-C33E94941F7D}"/>
    <cellStyle name="Normal 5 8 3 5" xfId="1261" xr:uid="{4B799481-04DF-4599-9F8E-05CC527A0D93}"/>
    <cellStyle name="Normal 5 8 4" xfId="1262" xr:uid="{ECF1FF3F-06A4-47AA-AB29-3569103F8719}"/>
    <cellStyle name="Normal 5 8 4 2" xfId="1263" xr:uid="{0322754B-26C8-4B1F-807D-3978B0B9199A}"/>
    <cellStyle name="Normal 5 8 4 3" xfId="1264" xr:uid="{5C5367F9-459E-468C-9AEF-7A544B430F81}"/>
    <cellStyle name="Normal 5 8 4 4" xfId="1265" xr:uid="{5B08FD66-B5A7-4C08-A2F7-5B5A299F4B04}"/>
    <cellStyle name="Normal 5 8 5" xfId="1266" xr:uid="{A058195C-7A6F-447A-A81A-471E1BF001DE}"/>
    <cellStyle name="Normal 5 8 5 2" xfId="1267" xr:uid="{7BC2F038-3EAD-4977-9317-EE582827B4F0}"/>
    <cellStyle name="Normal 5 8 5 3" xfId="1268" xr:uid="{162006F3-F301-4FA9-AF51-A78E1399FA0C}"/>
    <cellStyle name="Normal 5 8 5 4" xfId="1269" xr:uid="{320E27A3-EF76-4980-B8C3-67A95D160798}"/>
    <cellStyle name="Normal 5 8 6" xfId="1270" xr:uid="{CEBC9B08-442B-45F1-931B-689DAEB89E10}"/>
    <cellStyle name="Normal 5 8 7" xfId="1271" xr:uid="{41761398-27B6-4A35-BEBB-37DCFA4BBB77}"/>
    <cellStyle name="Normal 5 8 8" xfId="1272" xr:uid="{BA326603-F82F-4DB2-9AE4-C2D9DB3CA0A8}"/>
    <cellStyle name="Normal 5 9" xfId="1273" xr:uid="{2053004E-669B-47F7-9816-A6EEFA885C72}"/>
    <cellStyle name="Normal 5 9 2" xfId="1274" xr:uid="{E9ACD131-10F1-48D9-9425-B306BB4D7010}"/>
    <cellStyle name="Normal 5 9 2 2" xfId="1275" xr:uid="{CD1397DD-BF53-4751-8F18-FE2406DB103F}"/>
    <cellStyle name="Normal 5 9 2 2 2" xfId="1276" xr:uid="{2CBA634E-00D8-47F5-94CC-33F56A3ED005}"/>
    <cellStyle name="Normal 5 9 2 2 3" xfId="1277" xr:uid="{165D751C-B85D-4409-ADCB-5EC4C790A590}"/>
    <cellStyle name="Normal 5 9 2 2 4" xfId="1278" xr:uid="{F9718DA5-3603-47D9-8612-B45D9ED94262}"/>
    <cellStyle name="Normal 5 9 2 3" xfId="1279" xr:uid="{9842B944-8D72-458B-AB0D-A4E88B80BA31}"/>
    <cellStyle name="Normal 5 9 2 4" xfId="1280" xr:uid="{CA682399-051C-47BC-B8CE-2A9D3121094F}"/>
    <cellStyle name="Normal 5 9 2 5" xfId="1281" xr:uid="{4B019E43-3802-4EE8-BF29-C26C7CB629FE}"/>
    <cellStyle name="Normal 5 9 3" xfId="1282" xr:uid="{EEC30E95-9058-4891-8774-B893CE0144B6}"/>
    <cellStyle name="Normal 5 9 3 2" xfId="1283" xr:uid="{5392DDF5-9C8B-450E-9147-DC3984798040}"/>
    <cellStyle name="Normal 5 9 3 3" xfId="1284" xr:uid="{CE81DD56-9C96-4CFA-876A-82B1F3C47382}"/>
    <cellStyle name="Normal 5 9 3 4" xfId="1285" xr:uid="{7A9B717F-DB99-4651-B524-B51E8AAB0D67}"/>
    <cellStyle name="Normal 5 9 4" xfId="1286" xr:uid="{0411A3AE-C780-4529-A563-D83F1A57E50F}"/>
    <cellStyle name="Normal 5 9 4 2" xfId="1287" xr:uid="{7B669D67-2BBF-48CB-9020-84F1183D397F}"/>
    <cellStyle name="Normal 5 9 4 3" xfId="1288" xr:uid="{D4064B2F-23FB-43E1-98B1-4217514EE06D}"/>
    <cellStyle name="Normal 5 9 4 4" xfId="1289" xr:uid="{CE971423-0161-4B7B-A566-55B39D95BE3D}"/>
    <cellStyle name="Normal 5 9 5" xfId="1290" xr:uid="{250E0DFC-3683-49A6-AA63-329FCCA742A3}"/>
    <cellStyle name="Normal 5 9 6" xfId="1291" xr:uid="{A87713F3-B4EC-44B8-B61E-49E6B4BEFF35}"/>
    <cellStyle name="Normal 5 9 7" xfId="1292" xr:uid="{93257F2E-F033-4AD5-9C12-DA7CC9303BF3}"/>
    <cellStyle name="Normal 6" xfId="83" xr:uid="{368E03E3-749C-4E57-97D2-353F9D7061A3}"/>
    <cellStyle name="Normal 6 10" xfId="1293" xr:uid="{AB813C34-A965-468C-8F7C-3F8F616D57FE}"/>
    <cellStyle name="Normal 6 10 2" xfId="1294" xr:uid="{1AA65205-D6B2-4B5B-80E4-D22AADCA5788}"/>
    <cellStyle name="Normal 6 10 2 2" xfId="1295" xr:uid="{58165E0B-EC27-47FB-A408-E125879FCC7A}"/>
    <cellStyle name="Normal 6 10 2 2 2" xfId="5332" xr:uid="{95A5DC86-7A19-4EB5-AD57-B67E022DCAFE}"/>
    <cellStyle name="Normal 6 10 2 3" xfId="1296" xr:uid="{73F9D17B-9CCB-4C0C-A06E-58AA6CF5483E}"/>
    <cellStyle name="Normal 6 10 2 4" xfId="1297" xr:uid="{BED535C6-4E47-44DF-A682-CB11BEBABF6C}"/>
    <cellStyle name="Normal 6 10 3" xfId="1298" xr:uid="{12A35C49-A741-4B1E-A384-675CB3FAEBF7}"/>
    <cellStyle name="Normal 6 10 4" xfId="1299" xr:uid="{1B02F6BB-EBAD-4CF1-A1AB-53ECC90AB239}"/>
    <cellStyle name="Normal 6 10 5" xfId="1300" xr:uid="{11FC9F0D-9839-4A4A-92B3-65EDB15B5698}"/>
    <cellStyle name="Normal 6 11" xfId="1301" xr:uid="{017223C2-3C52-48FC-A57F-2EDCC124074F}"/>
    <cellStyle name="Normal 6 11 2" xfId="1302" xr:uid="{D7F9A237-CF0C-4F14-A077-ACB9103A691B}"/>
    <cellStyle name="Normal 6 11 3" xfId="1303" xr:uid="{CAB1E3A8-308A-4B36-BC69-5290AAB1C2E9}"/>
    <cellStyle name="Normal 6 11 4" xfId="1304" xr:uid="{AD3B799D-D907-495F-BCD1-E43152D5B9B8}"/>
    <cellStyle name="Normal 6 12" xfId="1305" xr:uid="{24802A4A-E933-41B1-A00D-78632F8037DE}"/>
    <cellStyle name="Normal 6 12 2" xfId="1306" xr:uid="{A3E12BB9-307E-4E42-8117-F93BFCB79A03}"/>
    <cellStyle name="Normal 6 12 3" xfId="1307" xr:uid="{A16AB31B-E834-48B5-8719-B49F8A3D85F9}"/>
    <cellStyle name="Normal 6 12 4" xfId="1308" xr:uid="{6C9B6D77-95FA-452A-8F88-2DF350A3D8F3}"/>
    <cellStyle name="Normal 6 13" xfId="1309" xr:uid="{11EEFC36-9654-4CBB-BA03-F1E3F665BF3E}"/>
    <cellStyle name="Normal 6 13 2" xfId="1310" xr:uid="{19F0078A-E8DB-43E8-A23B-9606EAB6B1E9}"/>
    <cellStyle name="Normal 6 13 3" xfId="3737" xr:uid="{411CA72C-D164-47F3-B9BF-7A76DAD8150B}"/>
    <cellStyle name="Normal 6 13 4" xfId="4609" xr:uid="{3A76E47D-56E0-42E7-AC34-C27416C7AC50}"/>
    <cellStyle name="Normal 6 13 5" xfId="4435" xr:uid="{2E8A56F6-20B4-4DD6-8A79-E4D126B2647E}"/>
    <cellStyle name="Normal 6 14" xfId="1311" xr:uid="{86F3FFA0-5A23-496E-8E13-D477E7A9850C}"/>
    <cellStyle name="Normal 6 15" xfId="1312" xr:uid="{DD8BB250-A738-4E72-A9B2-ADA2AF6BECE6}"/>
    <cellStyle name="Normal 6 16" xfId="1313" xr:uid="{776CF78C-CBE8-406B-8724-A96D0FD04532}"/>
    <cellStyle name="Normal 6 2" xfId="84" xr:uid="{A5703E49-BEEF-495D-A67C-F2915C35D214}"/>
    <cellStyle name="Normal 6 2 2" xfId="3729" xr:uid="{C5178221-9F6A-4570-B788-5F3DCF400DBE}"/>
    <cellStyle name="Normal 6 2 2 2" xfId="4592" xr:uid="{80EB9063-F6EB-434F-ACCF-3FB7C56ADFA6}"/>
    <cellStyle name="Normal 6 2 3" xfId="4593" xr:uid="{4B8B44C2-2953-415B-A0B8-9102E52DE23F}"/>
    <cellStyle name="Normal 6 3" xfId="85" xr:uid="{846AF2DE-3062-4C1E-928D-CBB0E5FBC3EF}"/>
    <cellStyle name="Normal 6 3 10" xfId="1314" xr:uid="{17AB75CE-EC60-41E5-A8EE-1EEDB50374F1}"/>
    <cellStyle name="Normal 6 3 11" xfId="1315" xr:uid="{6DA9593A-1C81-4664-8F57-001AE43552A8}"/>
    <cellStyle name="Normal 6 3 2" xfId="1316" xr:uid="{221D9DAF-56E9-4BD6-B81D-55943F7F4294}"/>
    <cellStyle name="Normal 6 3 2 2" xfId="1317" xr:uid="{6819DB0A-257A-43C2-B9F2-F2EDA752962D}"/>
    <cellStyle name="Normal 6 3 2 2 2" xfId="1318" xr:uid="{66090B44-7169-4315-8594-2B12C72470EC}"/>
    <cellStyle name="Normal 6 3 2 2 2 2" xfId="1319" xr:uid="{1EF6BA4B-7594-4063-B745-E52014F3FD13}"/>
    <cellStyle name="Normal 6 3 2 2 2 2 2" xfId="1320" xr:uid="{27FF9792-58B1-4320-900C-B99B8FEFC294}"/>
    <cellStyle name="Normal 6 3 2 2 2 2 2 2" xfId="3920" xr:uid="{67529CEC-EB0F-4F60-9595-F5FCB1A427EF}"/>
    <cellStyle name="Normal 6 3 2 2 2 2 2 2 2" xfId="3921" xr:uid="{EB265656-86B4-498A-8DF1-DE7331547C8E}"/>
    <cellStyle name="Normal 6 3 2 2 2 2 2 3" xfId="3922" xr:uid="{B5DDE54C-0BD6-415F-8AFB-C8D9FFDDDFE7}"/>
    <cellStyle name="Normal 6 3 2 2 2 2 3" xfId="1321" xr:uid="{216D16E0-FE1A-4778-BFE0-AF592F1B8A14}"/>
    <cellStyle name="Normal 6 3 2 2 2 2 3 2" xfId="3923" xr:uid="{7DEB4EA8-F6BA-4584-921A-E5D9C6E1154D}"/>
    <cellStyle name="Normal 6 3 2 2 2 2 4" xfId="1322" xr:uid="{762FA2F5-7D55-4105-8753-F528066FD86F}"/>
    <cellStyle name="Normal 6 3 2 2 2 3" xfId="1323" xr:uid="{85EFA54D-F347-4A10-B66C-F5629873CCA7}"/>
    <cellStyle name="Normal 6 3 2 2 2 3 2" xfId="1324" xr:uid="{669F1102-0C97-4956-8397-304C7B3B5E2E}"/>
    <cellStyle name="Normal 6 3 2 2 2 3 2 2" xfId="3924" xr:uid="{A91F50F6-40B8-48DA-932A-9C3349127703}"/>
    <cellStyle name="Normal 6 3 2 2 2 3 3" xfId="1325" xr:uid="{E00B1AD0-35F6-4604-ABFF-44F52A89E373}"/>
    <cellStyle name="Normal 6 3 2 2 2 3 4" xfId="1326" xr:uid="{832DEA35-E3DF-47CE-ACF3-F29D60B8274D}"/>
    <cellStyle name="Normal 6 3 2 2 2 4" xfId="1327" xr:uid="{D840814F-0D39-443D-BAFE-293FEA3F000A}"/>
    <cellStyle name="Normal 6 3 2 2 2 4 2" xfId="3925" xr:uid="{61A24558-4AEA-49C4-9342-A74061B6DF97}"/>
    <cellStyle name="Normal 6 3 2 2 2 5" xfId="1328" xr:uid="{19DDE274-9B63-4387-9FDC-62FD69F3F29E}"/>
    <cellStyle name="Normal 6 3 2 2 2 6" xfId="1329" xr:uid="{E4645EC0-CE3F-477A-A06B-2A19CF1596E7}"/>
    <cellStyle name="Normal 6 3 2 2 3" xfId="1330" xr:uid="{415BD0C7-9279-4DF0-B7DB-CDA3B13BCEA4}"/>
    <cellStyle name="Normal 6 3 2 2 3 2" xfId="1331" xr:uid="{A4AAA1CF-0C5B-4322-BA46-1FD02DE2F942}"/>
    <cellStyle name="Normal 6 3 2 2 3 2 2" xfId="1332" xr:uid="{385D708A-F5BE-4C80-AAAB-0060E29C011A}"/>
    <cellStyle name="Normal 6 3 2 2 3 2 2 2" xfId="3926" xr:uid="{9BEE8DB6-8DC9-4413-9AAF-14A9E135FF11}"/>
    <cellStyle name="Normal 6 3 2 2 3 2 2 2 2" xfId="3927" xr:uid="{F9E5492C-278F-40E6-B974-C4EB71B5FE9C}"/>
    <cellStyle name="Normal 6 3 2 2 3 2 2 3" xfId="3928" xr:uid="{6A804BBA-68BD-4AD5-BFAB-3EDB0C18A773}"/>
    <cellStyle name="Normal 6 3 2 2 3 2 3" xfId="1333" xr:uid="{E60DB377-86D5-42C7-B82F-79E102C87B7E}"/>
    <cellStyle name="Normal 6 3 2 2 3 2 3 2" xfId="3929" xr:uid="{3D2383D9-B55B-4D54-834F-4B9C2ECA2E86}"/>
    <cellStyle name="Normal 6 3 2 2 3 2 4" xfId="1334" xr:uid="{123833D0-4CCD-4563-8537-4104659D08DC}"/>
    <cellStyle name="Normal 6 3 2 2 3 3" xfId="1335" xr:uid="{2D5BA723-B3C6-448B-A7C4-84A7C5931FEB}"/>
    <cellStyle name="Normal 6 3 2 2 3 3 2" xfId="3930" xr:uid="{8180098C-9427-4CFB-840A-D2EFB4BAE6DC}"/>
    <cellStyle name="Normal 6 3 2 2 3 3 2 2" xfId="3931" xr:uid="{E35BE022-D619-4367-82D9-2C5D2F9C221E}"/>
    <cellStyle name="Normal 6 3 2 2 3 3 3" xfId="3932" xr:uid="{07329D58-E2F9-42C2-A9F3-2E93027E4F69}"/>
    <cellStyle name="Normal 6 3 2 2 3 4" xfId="1336" xr:uid="{BD3B123A-712B-4A49-AD7B-7054C432B5FF}"/>
    <cellStyle name="Normal 6 3 2 2 3 4 2" xfId="3933" xr:uid="{C5A04479-61F8-47F2-A7E2-C2E85C29925F}"/>
    <cellStyle name="Normal 6 3 2 2 3 5" xfId="1337" xr:uid="{121486EB-D8DD-4CC8-B450-61695D02B667}"/>
    <cellStyle name="Normal 6 3 2 2 4" xfId="1338" xr:uid="{D3341915-1B0C-4898-9177-8BFA4E5DB0BC}"/>
    <cellStyle name="Normal 6 3 2 2 4 2" xfId="1339" xr:uid="{C9CFF016-2E46-4818-94FB-614B624F0456}"/>
    <cellStyle name="Normal 6 3 2 2 4 2 2" xfId="3934" xr:uid="{F366DBB7-8167-464C-BD38-48ADCD12C58F}"/>
    <cellStyle name="Normal 6 3 2 2 4 2 2 2" xfId="3935" xr:uid="{4DDE0835-FC1B-4CFD-9DB4-115C5DDA431C}"/>
    <cellStyle name="Normal 6 3 2 2 4 2 3" xfId="3936" xr:uid="{6603484E-B926-46DC-9935-4AFDF1C39CFB}"/>
    <cellStyle name="Normal 6 3 2 2 4 3" xfId="1340" xr:uid="{3F5BFE50-203B-48C4-8C92-8660E7963041}"/>
    <cellStyle name="Normal 6 3 2 2 4 3 2" xfId="3937" xr:uid="{2FAAED4F-1E19-4AC0-AA27-8E5984C8A971}"/>
    <cellStyle name="Normal 6 3 2 2 4 4" xfId="1341" xr:uid="{B2AF31E9-D698-4687-A080-800F60F9AD4A}"/>
    <cellStyle name="Normal 6 3 2 2 5" xfId="1342" xr:uid="{2E589D61-1105-4E20-8486-E4A5D8D44814}"/>
    <cellStyle name="Normal 6 3 2 2 5 2" xfId="1343" xr:uid="{2EE4115F-0AA5-4731-8B84-3204BF1C5256}"/>
    <cellStyle name="Normal 6 3 2 2 5 2 2" xfId="3938" xr:uid="{B4A2E0D5-D35F-4D64-993C-10A4F1294228}"/>
    <cellStyle name="Normal 6 3 2 2 5 3" xfId="1344" xr:uid="{419A89A3-0F61-4E8B-80E8-049263206E12}"/>
    <cellStyle name="Normal 6 3 2 2 5 4" xfId="1345" xr:uid="{E71182E3-9F60-4B24-94CB-2FC78F55B559}"/>
    <cellStyle name="Normal 6 3 2 2 6" xfId="1346" xr:uid="{0A506483-14DF-4700-BFF9-E07445FD345C}"/>
    <cellStyle name="Normal 6 3 2 2 6 2" xfId="3939" xr:uid="{20953028-C0D6-4305-BC72-2F164F44E423}"/>
    <cellStyle name="Normal 6 3 2 2 7" xfId="1347" xr:uid="{5CD59479-45FB-44A1-ACB8-FAB235D0ECB5}"/>
    <cellStyle name="Normal 6 3 2 2 8" xfId="1348" xr:uid="{20C8A1EA-76AE-47C6-A56D-91BC7055FB3D}"/>
    <cellStyle name="Normal 6 3 2 3" xfId="1349" xr:uid="{FD40B853-CD69-4E4B-9CAE-01588F282999}"/>
    <cellStyle name="Normal 6 3 2 3 2" xfId="1350" xr:uid="{90AE5063-B78D-4CBA-8D66-5565EF513AF4}"/>
    <cellStyle name="Normal 6 3 2 3 2 2" xfId="1351" xr:uid="{BF8996CB-6BED-4117-8EF8-558638EF1E90}"/>
    <cellStyle name="Normal 6 3 2 3 2 2 2" xfId="3940" xr:uid="{4DBD2169-8F77-4123-89FA-F10B29C6B59E}"/>
    <cellStyle name="Normal 6 3 2 3 2 2 2 2" xfId="3941" xr:uid="{28A6F138-A3C1-4A64-8B9E-853A65E4EA3C}"/>
    <cellStyle name="Normal 6 3 2 3 2 2 3" xfId="3942" xr:uid="{4DCD4ACB-1363-41C1-B0D4-4787C6E67EE3}"/>
    <cellStyle name="Normal 6 3 2 3 2 3" xfId="1352" xr:uid="{6AEC7AB6-927D-420E-A30E-C2E3884A642A}"/>
    <cellStyle name="Normal 6 3 2 3 2 3 2" xfId="3943" xr:uid="{E20D014B-D17A-495D-8B54-DEA308C052E6}"/>
    <cellStyle name="Normal 6 3 2 3 2 4" xfId="1353" xr:uid="{2BC23A40-E215-42B1-8A89-FA99B9862D51}"/>
    <cellStyle name="Normal 6 3 2 3 3" xfId="1354" xr:uid="{639A2BBD-A06B-4C17-AABB-1017DDBAE3EE}"/>
    <cellStyle name="Normal 6 3 2 3 3 2" xfId="1355" xr:uid="{CB8D9ED8-8027-4241-97F2-89BD79B77CFE}"/>
    <cellStyle name="Normal 6 3 2 3 3 2 2" xfId="3944" xr:uid="{46B44AFD-FC43-4A5E-994C-E05FA9134052}"/>
    <cellStyle name="Normal 6 3 2 3 3 3" xfId="1356" xr:uid="{F0114B02-6C60-4C5E-B7E9-87283F2AD81B}"/>
    <cellStyle name="Normal 6 3 2 3 3 4" xfId="1357" xr:uid="{6DDF5398-FB4C-4B61-9A74-2489B78BEA8D}"/>
    <cellStyle name="Normal 6 3 2 3 4" xfId="1358" xr:uid="{BBFD2C4B-49A0-4925-B4E9-301B80DB3323}"/>
    <cellStyle name="Normal 6 3 2 3 4 2" xfId="3945" xr:uid="{2557569B-AB9D-42D4-8C3D-AD47ADAF6DA9}"/>
    <cellStyle name="Normal 6 3 2 3 5" xfId="1359" xr:uid="{1B1DA5EE-2108-45EC-BBE8-F3625348E230}"/>
    <cellStyle name="Normal 6 3 2 3 6" xfId="1360" xr:uid="{F207B1CB-518E-42F5-A339-F73D5DA1537A}"/>
    <cellStyle name="Normal 6 3 2 4" xfId="1361" xr:uid="{3E713DA5-7F66-4CEC-BC26-BFC6E409C634}"/>
    <cellStyle name="Normal 6 3 2 4 2" xfId="1362" xr:uid="{78690A01-DE86-48ED-8618-403808FF857B}"/>
    <cellStyle name="Normal 6 3 2 4 2 2" xfId="1363" xr:uid="{33FA01E8-DFF2-4C04-9FD2-B9DE075F6589}"/>
    <cellStyle name="Normal 6 3 2 4 2 2 2" xfId="3946" xr:uid="{069EB242-7A65-4466-9340-2AC91CBEE5D3}"/>
    <cellStyle name="Normal 6 3 2 4 2 2 2 2" xfId="3947" xr:uid="{16E54AD3-7B82-49AF-9066-AA082B3197A2}"/>
    <cellStyle name="Normal 6 3 2 4 2 2 3" xfId="3948" xr:uid="{79535455-CB75-4150-8B2C-6BF8A5CF5716}"/>
    <cellStyle name="Normal 6 3 2 4 2 3" xfId="1364" xr:uid="{5C0230B4-C353-4739-A9FC-AB88E9EE4833}"/>
    <cellStyle name="Normal 6 3 2 4 2 3 2" xfId="3949" xr:uid="{32E44715-2D98-4330-A675-47F57BDA45AC}"/>
    <cellStyle name="Normal 6 3 2 4 2 4" xfId="1365" xr:uid="{B716AFBA-9A91-4F27-9B03-609FBE9C649B}"/>
    <cellStyle name="Normal 6 3 2 4 3" xfId="1366" xr:uid="{13F5E288-B475-49DF-A04C-672C08CDA540}"/>
    <cellStyle name="Normal 6 3 2 4 3 2" xfId="3950" xr:uid="{713F0296-BA55-4338-98D0-5C1B696511DF}"/>
    <cellStyle name="Normal 6 3 2 4 3 2 2" xfId="3951" xr:uid="{2E1183B8-C036-4DA8-8163-297C924D85D4}"/>
    <cellStyle name="Normal 6 3 2 4 3 3" xfId="3952" xr:uid="{DEECB05A-1D82-4F7C-9632-0743159977FA}"/>
    <cellStyle name="Normal 6 3 2 4 4" xfId="1367" xr:uid="{4046550E-A2C5-48D9-80BD-5A80AF13A899}"/>
    <cellStyle name="Normal 6 3 2 4 4 2" xfId="3953" xr:uid="{791727C6-D83B-4C9E-BE74-679CF1EAD69D}"/>
    <cellStyle name="Normal 6 3 2 4 5" xfId="1368" xr:uid="{1B98F09C-5E2E-4105-A994-C1C88BF2C52F}"/>
    <cellStyle name="Normal 6 3 2 5" xfId="1369" xr:uid="{4536C403-D7A7-4672-B7A0-047B2533A53F}"/>
    <cellStyle name="Normal 6 3 2 5 2" xfId="1370" xr:uid="{CCA6A303-F5ED-4DA0-945D-5AF832AEE341}"/>
    <cellStyle name="Normal 6 3 2 5 2 2" xfId="3954" xr:uid="{DEAA5044-D3D1-42B8-A7EB-4A625320AF70}"/>
    <cellStyle name="Normal 6 3 2 5 2 2 2" xfId="3955" xr:uid="{198C1C0A-7D85-4F2B-AF4A-5760B04AADB9}"/>
    <cellStyle name="Normal 6 3 2 5 2 3" xfId="3956" xr:uid="{7E31FEFB-0700-46B9-90EE-840D26FBF49B}"/>
    <cellStyle name="Normal 6 3 2 5 3" xfId="1371" xr:uid="{833F38F8-A00E-43E7-844D-6A389BE2D554}"/>
    <cellStyle name="Normal 6 3 2 5 3 2" xfId="3957" xr:uid="{A36F45D1-F48C-45A2-AEC8-528F02FB05B7}"/>
    <cellStyle name="Normal 6 3 2 5 4" xfId="1372" xr:uid="{07D325E7-BD61-4AE6-80C6-A39FBCA8A0DF}"/>
    <cellStyle name="Normal 6 3 2 6" xfId="1373" xr:uid="{6E87C2D2-D079-41AA-9509-5A0C56F584CE}"/>
    <cellStyle name="Normal 6 3 2 6 2" xfId="1374" xr:uid="{9C311482-B4FF-4A3F-A127-FC9D41F92C47}"/>
    <cellStyle name="Normal 6 3 2 6 2 2" xfId="3958" xr:uid="{AE6B11A3-06C2-4CF8-9A10-4B66BB942A40}"/>
    <cellStyle name="Normal 6 3 2 6 3" xfId="1375" xr:uid="{6BA2BAEB-8BC7-484D-BFB8-4336A23CB70A}"/>
    <cellStyle name="Normal 6 3 2 6 4" xfId="1376" xr:uid="{DF49BD6A-4DC5-408B-9F1C-D0D30E830109}"/>
    <cellStyle name="Normal 6 3 2 7" xfId="1377" xr:uid="{DB34FEF7-FCBE-42DC-B1BF-F23CB7089C6A}"/>
    <cellStyle name="Normal 6 3 2 7 2" xfId="3959" xr:uid="{DA6EE9C1-B5F0-4D54-B70C-A7382B2BF057}"/>
    <cellStyle name="Normal 6 3 2 8" xfId="1378" xr:uid="{ADB40987-7E06-4EFB-92AB-D7E2516CEA21}"/>
    <cellStyle name="Normal 6 3 2 9" xfId="1379" xr:uid="{12B4B632-DD08-47AE-BF66-C8A2DD072435}"/>
    <cellStyle name="Normal 6 3 3" xfId="1380" xr:uid="{C1E76CC2-537A-48A3-A658-7ACD22BAE936}"/>
    <cellStyle name="Normal 6 3 3 2" xfId="1381" xr:uid="{499659DE-6B77-48EA-A993-36E4554641D8}"/>
    <cellStyle name="Normal 6 3 3 2 2" xfId="1382" xr:uid="{17AAFC80-655B-42DE-89B8-906C19267E4C}"/>
    <cellStyle name="Normal 6 3 3 2 2 2" xfId="1383" xr:uid="{B7699B73-D3C1-46FB-B93B-34DD2BCAAD80}"/>
    <cellStyle name="Normal 6 3 3 2 2 2 2" xfId="3960" xr:uid="{ADC80146-0088-4A64-979D-9FEA9814EDAA}"/>
    <cellStyle name="Normal 6 3 3 2 2 2 2 2" xfId="3961" xr:uid="{231676BF-02E7-42F8-BDEC-A9F12778B050}"/>
    <cellStyle name="Normal 6 3 3 2 2 2 3" xfId="3962" xr:uid="{921E216D-348D-4D95-ADEB-2201F0E40152}"/>
    <cellStyle name="Normal 6 3 3 2 2 3" xfId="1384" xr:uid="{6B25F1FF-CF7A-4FEF-8438-F7A6BAB6A561}"/>
    <cellStyle name="Normal 6 3 3 2 2 3 2" xfId="3963" xr:uid="{4C720AF3-D5B0-47D2-A770-76B4C6EA46D5}"/>
    <cellStyle name="Normal 6 3 3 2 2 4" xfId="1385" xr:uid="{EEB7116A-36A0-4F80-9354-63D2CA1C9407}"/>
    <cellStyle name="Normal 6 3 3 2 3" xfId="1386" xr:uid="{FDA729BF-2E74-40D2-84E7-EEF4BF573857}"/>
    <cellStyle name="Normal 6 3 3 2 3 2" xfId="1387" xr:uid="{89574F11-36E8-4025-B772-B6EE6F942E39}"/>
    <cellStyle name="Normal 6 3 3 2 3 2 2" xfId="3964" xr:uid="{F36EBCA5-CDC9-4DA2-B1D8-AB07AE3F4B41}"/>
    <cellStyle name="Normal 6 3 3 2 3 3" xfId="1388" xr:uid="{09129A7E-8CC0-4A2C-B3AD-4F1591AA7123}"/>
    <cellStyle name="Normal 6 3 3 2 3 4" xfId="1389" xr:uid="{8B1909AC-8BA2-4F9B-821D-FC0A42633692}"/>
    <cellStyle name="Normal 6 3 3 2 4" xfId="1390" xr:uid="{735F3164-8A04-4BC1-A088-F96ED8A40325}"/>
    <cellStyle name="Normal 6 3 3 2 4 2" xfId="3965" xr:uid="{88E76EB6-1CEC-482C-84F5-7CDFB7628837}"/>
    <cellStyle name="Normal 6 3 3 2 5" xfId="1391" xr:uid="{7635636A-B4AE-4F73-95D5-7B92935D0223}"/>
    <cellStyle name="Normal 6 3 3 2 6" xfId="1392" xr:uid="{01633AF4-07D2-4070-B1CE-17E1EDA97DAE}"/>
    <cellStyle name="Normal 6 3 3 3" xfId="1393" xr:uid="{9330DB91-B4C9-4058-AF3B-820C81BBE680}"/>
    <cellStyle name="Normal 6 3 3 3 2" xfId="1394" xr:uid="{B108281B-F184-41A4-8162-D6010D62C7A7}"/>
    <cellStyle name="Normal 6 3 3 3 2 2" xfId="1395" xr:uid="{360D93F8-997B-4230-8525-2DC59C4DB725}"/>
    <cellStyle name="Normal 6 3 3 3 2 2 2" xfId="3966" xr:uid="{B42EA679-0639-49D7-A795-328A2259B46B}"/>
    <cellStyle name="Normal 6 3 3 3 2 2 2 2" xfId="3967" xr:uid="{F29AC060-97F7-4A48-A70D-322A3175713D}"/>
    <cellStyle name="Normal 6 3 3 3 2 2 3" xfId="3968" xr:uid="{2FF2CD5D-F242-4B7F-B744-0C6CD4D543E4}"/>
    <cellStyle name="Normal 6 3 3 3 2 3" xfId="1396" xr:uid="{63D04A8B-14B8-4037-BFD4-3B42DAE2AE81}"/>
    <cellStyle name="Normal 6 3 3 3 2 3 2" xfId="3969" xr:uid="{9733F877-8920-4C34-A586-B8475A66E076}"/>
    <cellStyle name="Normal 6 3 3 3 2 4" xfId="1397" xr:uid="{280E189A-AAC5-4F07-9749-3F750EA90514}"/>
    <cellStyle name="Normal 6 3 3 3 3" xfId="1398" xr:uid="{67F4A5F9-593C-49EF-8083-9493853F76C8}"/>
    <cellStyle name="Normal 6 3 3 3 3 2" xfId="3970" xr:uid="{3CC3BA6B-A9AC-44B9-AFC4-3CE960C9BDD9}"/>
    <cellStyle name="Normal 6 3 3 3 3 2 2" xfId="3971" xr:uid="{B908BED0-EA20-4FE6-BBCE-191790CAD404}"/>
    <cellStyle name="Normal 6 3 3 3 3 3" xfId="3972" xr:uid="{85C52B24-4897-4706-8859-5925320A70D6}"/>
    <cellStyle name="Normal 6 3 3 3 4" xfId="1399" xr:uid="{41FFDA77-EDBF-4352-8EA8-249F718FE892}"/>
    <cellStyle name="Normal 6 3 3 3 4 2" xfId="3973" xr:uid="{AC3D51FD-9D99-4ABB-B797-2CD9C9538BFF}"/>
    <cellStyle name="Normal 6 3 3 3 5" xfId="1400" xr:uid="{E8F906BE-5333-4211-BA82-968E554DA8B2}"/>
    <cellStyle name="Normal 6 3 3 4" xfId="1401" xr:uid="{F08F0BB2-3847-4E9E-BA42-60E442C6F65B}"/>
    <cellStyle name="Normal 6 3 3 4 2" xfId="1402" xr:uid="{1819C589-4367-4D9A-9C68-3FDF03ACB943}"/>
    <cellStyle name="Normal 6 3 3 4 2 2" xfId="3974" xr:uid="{C0A227C9-FCA3-47E9-A40E-71910DB299B0}"/>
    <cellStyle name="Normal 6 3 3 4 2 2 2" xfId="3975" xr:uid="{2C41C6CC-E8A9-4CEE-84CE-7768312DBB60}"/>
    <cellStyle name="Normal 6 3 3 4 2 3" xfId="3976" xr:uid="{396B03DD-6639-4893-A742-131C4D511CFE}"/>
    <cellStyle name="Normal 6 3 3 4 3" xfId="1403" xr:uid="{9B9CB74A-8B95-4CF8-A154-A13F8DD5330A}"/>
    <cellStyle name="Normal 6 3 3 4 3 2" xfId="3977" xr:uid="{7132652C-4FE6-4D69-9201-387CF1D8C53A}"/>
    <cellStyle name="Normal 6 3 3 4 4" xfId="1404" xr:uid="{53BA3D84-B4FE-4C6A-BD3C-086EE9994BB2}"/>
    <cellStyle name="Normal 6 3 3 5" xfId="1405" xr:uid="{C1DDBFDE-4EE8-49C0-87CF-262F5599E215}"/>
    <cellStyle name="Normal 6 3 3 5 2" xfId="1406" xr:uid="{B98C38BC-06B0-4C77-A132-2D4599725F3C}"/>
    <cellStyle name="Normal 6 3 3 5 2 2" xfId="3978" xr:uid="{E44CB1B7-1155-452F-9B1F-DD2CBFE8EF0A}"/>
    <cellStyle name="Normal 6 3 3 5 3" xfId="1407" xr:uid="{FB24F333-E075-4B09-9F66-15E45EEF9B39}"/>
    <cellStyle name="Normal 6 3 3 5 4" xfId="1408" xr:uid="{5909BA89-3993-4294-92D5-987B34380B87}"/>
    <cellStyle name="Normal 6 3 3 6" xfId="1409" xr:uid="{35146E75-B039-4E66-9841-0BC2086B28C5}"/>
    <cellStyle name="Normal 6 3 3 6 2" xfId="3979" xr:uid="{445EE062-DBB6-4066-AFFC-7CD7D139E803}"/>
    <cellStyle name="Normal 6 3 3 7" xfId="1410" xr:uid="{5EB5DB88-7357-4148-B507-2CED66E2353F}"/>
    <cellStyle name="Normal 6 3 3 8" xfId="1411" xr:uid="{5D166B24-8890-45D9-A5E9-E9868DAF98CC}"/>
    <cellStyle name="Normal 6 3 4" xfId="1412" xr:uid="{6715204E-E29E-4A84-B092-A9807961ED0B}"/>
    <cellStyle name="Normal 6 3 4 2" xfId="1413" xr:uid="{764F191A-67C9-43EA-8842-AFC7561B191F}"/>
    <cellStyle name="Normal 6 3 4 2 2" xfId="1414" xr:uid="{093878D1-EBFC-48A3-ADF2-BDEC26D46BEF}"/>
    <cellStyle name="Normal 6 3 4 2 2 2" xfId="1415" xr:uid="{C9ABF5C5-AA2D-4C91-A5E2-35849D777FFC}"/>
    <cellStyle name="Normal 6 3 4 2 2 2 2" xfId="3980" xr:uid="{E32F9530-5A5F-4C3A-BD4B-2FC89A84353B}"/>
    <cellStyle name="Normal 6 3 4 2 2 3" xfId="1416" xr:uid="{4CD3EE73-1052-4D28-BD92-B392F26C9675}"/>
    <cellStyle name="Normal 6 3 4 2 2 4" xfId="1417" xr:uid="{6DEA0134-0BE6-45A2-96B3-0DDE0D116DCF}"/>
    <cellStyle name="Normal 6 3 4 2 3" xfId="1418" xr:uid="{81DEEF3B-5391-46C4-94D4-F036A894DB54}"/>
    <cellStyle name="Normal 6 3 4 2 3 2" xfId="3981" xr:uid="{A3C8967B-5AE6-4F9D-94CD-9B5BF431B7EE}"/>
    <cellStyle name="Normal 6 3 4 2 4" xfId="1419" xr:uid="{4E229F02-F294-4EF0-9AB3-DA59D17BF64B}"/>
    <cellStyle name="Normal 6 3 4 2 5" xfId="1420" xr:uid="{70D2805D-01B0-4CFB-A440-D99AF13D05B6}"/>
    <cellStyle name="Normal 6 3 4 3" xfId="1421" xr:uid="{89749346-0F83-4C59-84C3-91656B30278A}"/>
    <cellStyle name="Normal 6 3 4 3 2" xfId="1422" xr:uid="{DD9CFB9E-FDA5-4F15-B9A0-E73F6593DB12}"/>
    <cellStyle name="Normal 6 3 4 3 2 2" xfId="3982" xr:uid="{5E5A5233-CB6C-4B3F-8D92-9931F696436F}"/>
    <cellStyle name="Normal 6 3 4 3 3" xfId="1423" xr:uid="{2A8DDC6A-0989-4C3F-A0DB-8EBC768152EE}"/>
    <cellStyle name="Normal 6 3 4 3 4" xfId="1424" xr:uid="{B9BA471F-7C23-4BCD-A20D-E03749FCD97E}"/>
    <cellStyle name="Normal 6 3 4 4" xfId="1425" xr:uid="{B2245580-73CC-4AE8-B854-44064C02AF74}"/>
    <cellStyle name="Normal 6 3 4 4 2" xfId="1426" xr:uid="{01B4C52F-ED2F-4455-95EC-0F81B3E592EB}"/>
    <cellStyle name="Normal 6 3 4 4 3" xfId="1427" xr:uid="{6B43C6EF-E88B-4571-A1DD-9068D71B710B}"/>
    <cellStyle name="Normal 6 3 4 4 4" xfId="1428" xr:uid="{A8012F03-479E-44EA-AFBF-3C798EF821CA}"/>
    <cellStyle name="Normal 6 3 4 5" xfId="1429" xr:uid="{9D812BBC-41E7-46D8-A635-61A9F9E8E6EE}"/>
    <cellStyle name="Normal 6 3 4 6" xfId="1430" xr:uid="{5B5ADE36-55E1-4CF4-8F77-01851AA8855F}"/>
    <cellStyle name="Normal 6 3 4 7" xfId="1431" xr:uid="{901CA280-0CC9-48EF-981B-9E9BDE824E26}"/>
    <cellStyle name="Normal 6 3 5" xfId="1432" xr:uid="{C8A8BC26-0A7C-4491-8875-47E53D63224B}"/>
    <cellStyle name="Normal 6 3 5 2" xfId="1433" xr:uid="{DF4B8B61-9902-40B6-9B58-FF0D03EAA575}"/>
    <cellStyle name="Normal 6 3 5 2 2" xfId="1434" xr:uid="{68C765F2-E6D7-4BF4-933E-ECAB3A27271E}"/>
    <cellStyle name="Normal 6 3 5 2 2 2" xfId="3983" xr:uid="{D53A06AA-D708-4030-B6AE-0D3D69BA091A}"/>
    <cellStyle name="Normal 6 3 5 2 2 2 2" xfId="3984" xr:uid="{343CBE99-FCF0-4F96-BBF5-C30AEAFA0050}"/>
    <cellStyle name="Normal 6 3 5 2 2 3" xfId="3985" xr:uid="{8532C2BB-0084-4D3B-881C-3695527C28FF}"/>
    <cellStyle name="Normal 6 3 5 2 3" xfId="1435" xr:uid="{35F8253D-2199-4852-8B7A-67522402F9C1}"/>
    <cellStyle name="Normal 6 3 5 2 3 2" xfId="3986" xr:uid="{803CC624-496F-49D8-8F67-79DA5E8EC42F}"/>
    <cellStyle name="Normal 6 3 5 2 4" xfId="1436" xr:uid="{695BF0BA-556A-4DBE-B833-FFBA4124338F}"/>
    <cellStyle name="Normal 6 3 5 3" xfId="1437" xr:uid="{C7935057-5425-4B7C-9B82-C3971371B1C9}"/>
    <cellStyle name="Normal 6 3 5 3 2" xfId="1438" xr:uid="{35B5EA4A-11A0-46D0-A94A-CD618C606E18}"/>
    <cellStyle name="Normal 6 3 5 3 2 2" xfId="3987" xr:uid="{E0B222E9-0EB5-4EFB-B0FD-0C3E0C77446D}"/>
    <cellStyle name="Normal 6 3 5 3 3" xfId="1439" xr:uid="{C4493D5E-49F3-4635-B0B5-08953041EAED}"/>
    <cellStyle name="Normal 6 3 5 3 4" xfId="1440" xr:uid="{7E87EE24-BC96-43D6-9185-8622BBFBF0EF}"/>
    <cellStyle name="Normal 6 3 5 4" xfId="1441" xr:uid="{69986F5E-2395-44BA-9600-C59269D0C240}"/>
    <cellStyle name="Normal 6 3 5 4 2" xfId="3988" xr:uid="{45562D5D-3F7F-4495-8DFA-B7AA5184AAEF}"/>
    <cellStyle name="Normal 6 3 5 5" xfId="1442" xr:uid="{D2F0CFCB-D20C-44C1-B931-61EE5C1552E2}"/>
    <cellStyle name="Normal 6 3 5 6" xfId="1443" xr:uid="{0DFB5BB6-2B4E-441C-A229-0F9AAD0C21BF}"/>
    <cellStyle name="Normal 6 3 6" xfId="1444" xr:uid="{2473E4CE-F909-4E62-9635-4C73252156E4}"/>
    <cellStyle name="Normal 6 3 6 2" xfId="1445" xr:uid="{C9B1B564-4EF6-4BA7-B2D3-08C75D4A6AB7}"/>
    <cellStyle name="Normal 6 3 6 2 2" xfId="1446" xr:uid="{945DAFC3-C2C9-4AE9-965E-6903B11F087C}"/>
    <cellStyle name="Normal 6 3 6 2 2 2" xfId="3989" xr:uid="{11D7A719-E369-490E-95CC-9703EAAE88CE}"/>
    <cellStyle name="Normal 6 3 6 2 3" xfId="1447" xr:uid="{10C384A6-EB6F-42E3-B397-7010AC75D38B}"/>
    <cellStyle name="Normal 6 3 6 2 4" xfId="1448" xr:uid="{B720BD7B-FD8B-4A12-9B83-314D2D3F4D96}"/>
    <cellStyle name="Normal 6 3 6 3" xfId="1449" xr:uid="{8226EFB4-069E-4156-8122-C2E217AE50FE}"/>
    <cellStyle name="Normal 6 3 6 3 2" xfId="3990" xr:uid="{E45764B0-1F1E-4C4F-8123-F7D4EC067A77}"/>
    <cellStyle name="Normal 6 3 6 4" xfId="1450" xr:uid="{8F6B92D6-C1BF-466B-8B81-07F7B4B50B55}"/>
    <cellStyle name="Normal 6 3 6 5" xfId="1451" xr:uid="{260AC224-3BF8-40A6-8C55-8D264FA84AF5}"/>
    <cellStyle name="Normal 6 3 7" xfId="1452" xr:uid="{9E2E3EC7-20DA-44F4-B0DE-F74DF196803E}"/>
    <cellStyle name="Normal 6 3 7 2" xfId="1453" xr:uid="{A42841DC-FB2F-481D-A8B8-DA3D1BDDB1FE}"/>
    <cellStyle name="Normal 6 3 7 2 2" xfId="3991" xr:uid="{B154A837-4F41-4990-B8AA-910DBA320574}"/>
    <cellStyle name="Normal 6 3 7 3" xfId="1454" xr:uid="{88BB1385-E330-402B-B792-0027350B0DE6}"/>
    <cellStyle name="Normal 6 3 7 4" xfId="1455" xr:uid="{20331E8E-F034-4F69-92F8-3C50822D3ACD}"/>
    <cellStyle name="Normal 6 3 8" xfId="1456" xr:uid="{F3B80A52-D3C2-4E20-B958-23E81B1EC24F}"/>
    <cellStyle name="Normal 6 3 8 2" xfId="1457" xr:uid="{70264DE3-8A1B-4EDF-8CD2-C9B1AA350CC5}"/>
    <cellStyle name="Normal 6 3 8 3" xfId="1458" xr:uid="{E8DB5829-702B-402D-B67F-BB88526D43D0}"/>
    <cellStyle name="Normal 6 3 8 4" xfId="1459" xr:uid="{D1D7587B-4718-4544-AB08-B7D8F265363F}"/>
    <cellStyle name="Normal 6 3 9" xfId="1460" xr:uid="{FF3E435B-4BB4-4B4B-8124-08E7B174E7B9}"/>
    <cellStyle name="Normal 6 3 9 2" xfId="4710" xr:uid="{542581F2-6ECA-4508-903C-444AB3F7CC15}"/>
    <cellStyle name="Normal 6 4" xfId="1461" xr:uid="{FBA24451-8B3B-4823-8AE3-2672A66F3B4E}"/>
    <cellStyle name="Normal 6 4 10" xfId="1462" xr:uid="{29F2F928-B03E-46B5-A94D-4A33D9C04976}"/>
    <cellStyle name="Normal 6 4 11" xfId="1463" xr:uid="{D6A107CA-BE83-496A-82EA-6028AA5A5B3E}"/>
    <cellStyle name="Normal 6 4 2" xfId="1464" xr:uid="{6EA2EE52-4C76-48D3-BE55-075580E40902}"/>
    <cellStyle name="Normal 6 4 2 2" xfId="1465" xr:uid="{BD7D3FD8-8544-454F-BA62-2A0A952578BB}"/>
    <cellStyle name="Normal 6 4 2 2 2" xfId="1466" xr:uid="{03D38181-E43E-4CB0-86D8-3B5395BA61B0}"/>
    <cellStyle name="Normal 6 4 2 2 2 2" xfId="1467" xr:uid="{6CA7ACF2-39C1-4355-9712-DEC590059895}"/>
    <cellStyle name="Normal 6 4 2 2 2 2 2" xfId="1468" xr:uid="{2D61CAE8-0D0D-42BA-974B-6254E2800597}"/>
    <cellStyle name="Normal 6 4 2 2 2 2 2 2" xfId="3992" xr:uid="{DD46FA06-3E83-4815-B03D-BE0AB8F9F672}"/>
    <cellStyle name="Normal 6 4 2 2 2 2 3" xfId="1469" xr:uid="{DE5CDF4D-5256-40D1-8BDA-A98D6FEDF6A3}"/>
    <cellStyle name="Normal 6 4 2 2 2 2 4" xfId="1470" xr:uid="{48F6DEE1-4705-421D-B772-D7B51DFD891E}"/>
    <cellStyle name="Normal 6 4 2 2 2 3" xfId="1471" xr:uid="{224B66BC-77C1-438A-8DD5-384E74637098}"/>
    <cellStyle name="Normal 6 4 2 2 2 3 2" xfId="1472" xr:uid="{0FC5472F-455C-4265-AB9F-D4998B264DCD}"/>
    <cellStyle name="Normal 6 4 2 2 2 3 3" xfId="1473" xr:uid="{91E46CBE-01FA-4F8C-A04F-95AFB18245B7}"/>
    <cellStyle name="Normal 6 4 2 2 2 3 4" xfId="1474" xr:uid="{3EF801A7-53C2-4533-8181-6A97B8201147}"/>
    <cellStyle name="Normal 6 4 2 2 2 4" xfId="1475" xr:uid="{CA240858-62C6-4206-A5AE-436BA3BA3A88}"/>
    <cellStyle name="Normal 6 4 2 2 2 5" xfId="1476" xr:uid="{2FC11551-E503-440C-B08D-366889B55D73}"/>
    <cellStyle name="Normal 6 4 2 2 2 6" xfId="1477" xr:uid="{D24FFC89-12C7-429E-B169-481BDE7C6891}"/>
    <cellStyle name="Normal 6 4 2 2 3" xfId="1478" xr:uid="{CF85C761-7FD9-43D8-867A-DC43D00E24B2}"/>
    <cellStyle name="Normal 6 4 2 2 3 2" xfId="1479" xr:uid="{B31964A9-DE10-4211-BD5D-9113CED23BB7}"/>
    <cellStyle name="Normal 6 4 2 2 3 2 2" xfId="1480" xr:uid="{5E680FF8-3015-4216-AFC8-7BEB10E29470}"/>
    <cellStyle name="Normal 6 4 2 2 3 2 3" xfId="1481" xr:uid="{450ECFEA-9583-4891-9733-A87F1DCBBA72}"/>
    <cellStyle name="Normal 6 4 2 2 3 2 4" xfId="1482" xr:uid="{148C4684-60EB-4EE7-B3C7-C514638D5E7E}"/>
    <cellStyle name="Normal 6 4 2 2 3 3" xfId="1483" xr:uid="{E1AE4E0C-AA2B-408E-B296-4278149F0BD9}"/>
    <cellStyle name="Normal 6 4 2 2 3 4" xfId="1484" xr:uid="{B85EE476-8661-4390-9908-01A6900C8374}"/>
    <cellStyle name="Normal 6 4 2 2 3 5" xfId="1485" xr:uid="{59D52B59-E99B-44C2-97BD-8C0A99D477EB}"/>
    <cellStyle name="Normal 6 4 2 2 4" xfId="1486" xr:uid="{5522C0B7-AFBB-4EFC-B907-2D82C42B9503}"/>
    <cellStyle name="Normal 6 4 2 2 4 2" xfId="1487" xr:uid="{FC26111B-8CDE-4E7E-AE64-5ABBF2836BC0}"/>
    <cellStyle name="Normal 6 4 2 2 4 3" xfId="1488" xr:uid="{F3228CAD-F0D5-467B-BD91-52858718F6C4}"/>
    <cellStyle name="Normal 6 4 2 2 4 4" xfId="1489" xr:uid="{D39095FB-3D80-47D2-9DDD-CB5B74473B5A}"/>
    <cellStyle name="Normal 6 4 2 2 5" xfId="1490" xr:uid="{43BD136F-F903-4425-8DA4-73793F63DD4E}"/>
    <cellStyle name="Normal 6 4 2 2 5 2" xfId="1491" xr:uid="{177A6E71-C434-409C-8F66-428AEAB286FB}"/>
    <cellStyle name="Normal 6 4 2 2 5 3" xfId="1492" xr:uid="{B438B6E4-4FEF-487C-800E-C1AC774CBB8F}"/>
    <cellStyle name="Normal 6 4 2 2 5 4" xfId="1493" xr:uid="{3FD6D7D6-D58B-4B52-A51F-0F226644A92C}"/>
    <cellStyle name="Normal 6 4 2 2 6" xfId="1494" xr:uid="{CFF375AE-44DC-44B4-8A2F-4DB6B8F791FD}"/>
    <cellStyle name="Normal 6 4 2 2 7" xfId="1495" xr:uid="{F3ADD6C9-45A0-4811-991C-66A79A6B8BA6}"/>
    <cellStyle name="Normal 6 4 2 2 8" xfId="1496" xr:uid="{73CBD62F-57A8-4E1B-B13B-A5194CF3F31B}"/>
    <cellStyle name="Normal 6 4 2 3" xfId="1497" xr:uid="{60B37729-1CF2-4E64-9245-1996AA39C052}"/>
    <cellStyle name="Normal 6 4 2 3 2" xfId="1498" xr:uid="{F7158F8A-B002-4B98-8E64-33009BE2F8B7}"/>
    <cellStyle name="Normal 6 4 2 3 2 2" xfId="1499" xr:uid="{E94C26B5-10CD-4D60-BA1E-00EBF3DA7A29}"/>
    <cellStyle name="Normal 6 4 2 3 2 2 2" xfId="3993" xr:uid="{78235DD8-D5E4-4921-A2D4-F95AA63C6805}"/>
    <cellStyle name="Normal 6 4 2 3 2 2 2 2" xfId="3994" xr:uid="{626084A9-575A-41D8-9222-24B00AACE072}"/>
    <cellStyle name="Normal 6 4 2 3 2 2 3" xfId="3995" xr:uid="{6C543B20-1803-44B5-B680-3BBE38473776}"/>
    <cellStyle name="Normal 6 4 2 3 2 3" xfId="1500" xr:uid="{F0618C84-9035-44B2-A87D-B0DB98AD7F77}"/>
    <cellStyle name="Normal 6 4 2 3 2 3 2" xfId="3996" xr:uid="{5098E87D-87F5-46E1-8EDC-F8457158C728}"/>
    <cellStyle name="Normal 6 4 2 3 2 4" xfId="1501" xr:uid="{CE939A17-2FB4-4269-AA84-88D1265A3082}"/>
    <cellStyle name="Normal 6 4 2 3 3" xfId="1502" xr:uid="{A36F8DD3-E834-48FC-8288-2FC90D20C18D}"/>
    <cellStyle name="Normal 6 4 2 3 3 2" xfId="1503" xr:uid="{C06246D5-4A6C-461D-94FB-A2A3D993F2C7}"/>
    <cellStyle name="Normal 6 4 2 3 3 2 2" xfId="3997" xr:uid="{77D04AB3-2294-4959-8685-E179FD67DEDC}"/>
    <cellStyle name="Normal 6 4 2 3 3 3" xfId="1504" xr:uid="{B3242B1C-DC85-4847-947F-E05E656444F6}"/>
    <cellStyle name="Normal 6 4 2 3 3 4" xfId="1505" xr:uid="{770CF6D2-8B8D-44D0-ACAC-13251E84F502}"/>
    <cellStyle name="Normal 6 4 2 3 4" xfId="1506" xr:uid="{BB0201A1-03A7-4EBA-871C-23C656BEFE7C}"/>
    <cellStyle name="Normal 6 4 2 3 4 2" xfId="3998" xr:uid="{E835B5EA-3493-405A-8AC8-72A285D85F5A}"/>
    <cellStyle name="Normal 6 4 2 3 5" xfId="1507" xr:uid="{AF464E9C-EF6A-4257-AD70-BA7D6FD5E2AB}"/>
    <cellStyle name="Normal 6 4 2 3 6" xfId="1508" xr:uid="{10A6C9B4-2FAA-4D40-95F4-D8C555879563}"/>
    <cellStyle name="Normal 6 4 2 4" xfId="1509" xr:uid="{3FAA0E76-F11E-49F5-89BB-A391924850AC}"/>
    <cellStyle name="Normal 6 4 2 4 2" xfId="1510" xr:uid="{0001418A-6C73-4E5B-8D2E-FAA4FEC4298B}"/>
    <cellStyle name="Normal 6 4 2 4 2 2" xfId="1511" xr:uid="{AD73F0F5-8D86-4CF8-9D38-4000F1D39229}"/>
    <cellStyle name="Normal 6 4 2 4 2 2 2" xfId="3999" xr:uid="{C144E63D-03B9-4326-B2FD-60D2522A94B5}"/>
    <cellStyle name="Normal 6 4 2 4 2 3" xfId="1512" xr:uid="{0EAF54E2-1F35-467A-B4CA-43CCAEDEDB46}"/>
    <cellStyle name="Normal 6 4 2 4 2 4" xfId="1513" xr:uid="{FAB029A3-327C-42F2-9D97-A769A95F5BB9}"/>
    <cellStyle name="Normal 6 4 2 4 3" xfId="1514" xr:uid="{F84BBCF7-BA50-4848-9B1E-D848533B9312}"/>
    <cellStyle name="Normal 6 4 2 4 3 2" xfId="4000" xr:uid="{CF55BDA8-DD5B-47D4-8ECF-4D92A45B3162}"/>
    <cellStyle name="Normal 6 4 2 4 4" xfId="1515" xr:uid="{B3EF6DD6-B888-45BC-8D1E-ADD33A925C89}"/>
    <cellStyle name="Normal 6 4 2 4 5" xfId="1516" xr:uid="{3CD793EF-9023-4767-BF3C-2C7B4C9B51C3}"/>
    <cellStyle name="Normal 6 4 2 5" xfId="1517" xr:uid="{954C78DF-5C59-4B57-BECD-244A1151FB15}"/>
    <cellStyle name="Normal 6 4 2 5 2" xfId="1518" xr:uid="{106C0176-BF66-4D0A-899E-4DC5F419DCB8}"/>
    <cellStyle name="Normal 6 4 2 5 2 2" xfId="4001" xr:uid="{CF8C0D23-386E-458C-9DD8-2882EEDF5F7A}"/>
    <cellStyle name="Normal 6 4 2 5 3" xfId="1519" xr:uid="{4476BF4A-AD85-42B8-AE59-BF842E5D4DDF}"/>
    <cellStyle name="Normal 6 4 2 5 4" xfId="1520" xr:uid="{24DFD7F6-1860-495F-AB4C-87AB99D8DA01}"/>
    <cellStyle name="Normal 6 4 2 6" xfId="1521" xr:uid="{E88F5C14-C252-4104-9939-CBB45AF61873}"/>
    <cellStyle name="Normal 6 4 2 6 2" xfId="1522" xr:uid="{D09ED22D-B343-43D6-AEAB-C007C48D032D}"/>
    <cellStyle name="Normal 6 4 2 6 3" xfId="1523" xr:uid="{255B55EE-1FFD-4A14-A47B-BD29F8B529EC}"/>
    <cellStyle name="Normal 6 4 2 6 4" xfId="1524" xr:uid="{C3E7611D-B0A3-40ED-9C13-AE77ECC2DDE6}"/>
    <cellStyle name="Normal 6 4 2 7" xfId="1525" xr:uid="{523C5032-483A-4B91-B304-32FF59EFE660}"/>
    <cellStyle name="Normal 6 4 2 8" xfId="1526" xr:uid="{9AFCFA32-E02A-4FB8-8872-8DA242277240}"/>
    <cellStyle name="Normal 6 4 2 9" xfId="1527" xr:uid="{DDF5E6E2-F414-41B1-9223-871A425B6FD6}"/>
    <cellStyle name="Normal 6 4 3" xfId="1528" xr:uid="{9A3232AF-85C3-498F-897F-CF6A397BC794}"/>
    <cellStyle name="Normal 6 4 3 2" xfId="1529" xr:uid="{42CEA9B4-CC05-4FED-A9BB-3AC1542B2A5F}"/>
    <cellStyle name="Normal 6 4 3 2 2" xfId="1530" xr:uid="{EFEB6B50-10AA-4273-B842-261C7BC2FCBE}"/>
    <cellStyle name="Normal 6 4 3 2 2 2" xfId="1531" xr:uid="{27D513C0-5707-43E4-9E6C-B9FDE4342F1E}"/>
    <cellStyle name="Normal 6 4 3 2 2 2 2" xfId="4002" xr:uid="{DA80260A-5ACF-4B4F-B6E5-015468549668}"/>
    <cellStyle name="Normal 6 4 3 2 2 2 2 2" xfId="4648" xr:uid="{0ED46663-04CC-4C5C-BD82-91A3F9AD5526}"/>
    <cellStyle name="Normal 6 4 3 2 2 2 3" xfId="4649" xr:uid="{251876D5-7830-44B2-A6E0-8DB842935B34}"/>
    <cellStyle name="Normal 6 4 3 2 2 3" xfId="1532" xr:uid="{DA23AEE1-421D-44FF-AF5D-5AE5F8022CD2}"/>
    <cellStyle name="Normal 6 4 3 2 2 3 2" xfId="4650" xr:uid="{29176A29-3B7F-4988-AEE3-672EF7ABBD18}"/>
    <cellStyle name="Normal 6 4 3 2 2 4" xfId="1533" xr:uid="{1903AC7F-29F0-4C44-8468-5C860019A380}"/>
    <cellStyle name="Normal 6 4 3 2 3" xfId="1534" xr:uid="{BF68F3E5-945C-4626-B8E3-79D822E4DA6C}"/>
    <cellStyle name="Normal 6 4 3 2 3 2" xfId="1535" xr:uid="{54AE68D2-9FB2-4A10-9B09-04791EB3D245}"/>
    <cellStyle name="Normal 6 4 3 2 3 2 2" xfId="4651" xr:uid="{5DDBCAF7-60B2-4C35-9F03-CF56689D5CF8}"/>
    <cellStyle name="Normal 6 4 3 2 3 3" xfId="1536" xr:uid="{E367C8FA-5686-4F89-A879-921E99FAD57F}"/>
    <cellStyle name="Normal 6 4 3 2 3 4" xfId="1537" xr:uid="{5E17CB72-0A60-442C-A280-C5F86A39FB24}"/>
    <cellStyle name="Normal 6 4 3 2 4" xfId="1538" xr:uid="{189F1810-B0B2-4A8B-8035-4CEC0948BABC}"/>
    <cellStyle name="Normal 6 4 3 2 4 2" xfId="4652" xr:uid="{4AEB85AA-5633-424C-BA13-98C2959EF58D}"/>
    <cellStyle name="Normal 6 4 3 2 5" xfId="1539" xr:uid="{821E7910-25C7-4D88-BDD3-85C22955A7CC}"/>
    <cellStyle name="Normal 6 4 3 2 6" xfId="1540" xr:uid="{564D10E9-D6A0-434E-9201-213D30461AA4}"/>
    <cellStyle name="Normal 6 4 3 3" xfId="1541" xr:uid="{B2E74326-73F8-49D7-8616-E8626E7E8AE7}"/>
    <cellStyle name="Normal 6 4 3 3 2" xfId="1542" xr:uid="{2635A988-0DA2-416B-BE59-306287C3AC66}"/>
    <cellStyle name="Normal 6 4 3 3 2 2" xfId="1543" xr:uid="{DBCF58CC-C0E3-4C10-9EEE-41E952A16EC2}"/>
    <cellStyle name="Normal 6 4 3 3 2 2 2" xfId="4653" xr:uid="{19D3E5CE-2D35-4BE0-AAB6-A599E35EB434}"/>
    <cellStyle name="Normal 6 4 3 3 2 3" xfId="1544" xr:uid="{32769FE8-F3A7-47C4-9748-730007282CFA}"/>
    <cellStyle name="Normal 6 4 3 3 2 4" xfId="1545" xr:uid="{59BF48E8-8F7F-4ACF-9A27-EDFD379146A5}"/>
    <cellStyle name="Normal 6 4 3 3 3" xfId="1546" xr:uid="{E2844663-8119-4C37-B6B6-780882C9D9E2}"/>
    <cellStyle name="Normal 6 4 3 3 3 2" xfId="4654" xr:uid="{E375365E-67DE-40AE-8562-32A992AB6513}"/>
    <cellStyle name="Normal 6 4 3 3 4" xfId="1547" xr:uid="{174EE62B-6831-474D-A0F0-48004E644723}"/>
    <cellStyle name="Normal 6 4 3 3 5" xfId="1548" xr:uid="{95FAF92B-15A3-4E47-B52C-D85756C2D512}"/>
    <cellStyle name="Normal 6 4 3 4" xfId="1549" xr:uid="{5551F108-4F66-4494-B102-ADD7CF680E53}"/>
    <cellStyle name="Normal 6 4 3 4 2" xfId="1550" xr:uid="{49E45B91-0F2F-49B4-8024-6591552F8806}"/>
    <cellStyle name="Normal 6 4 3 4 2 2" xfId="4655" xr:uid="{3468ACDA-5129-4A2A-8C3A-2AAE418085ED}"/>
    <cellStyle name="Normal 6 4 3 4 3" xfId="1551" xr:uid="{E3BDDCDC-293A-4547-B57A-A559CA6859E8}"/>
    <cellStyle name="Normal 6 4 3 4 4" xfId="1552" xr:uid="{588A5B98-A71B-4731-8751-1140B2E821E4}"/>
    <cellStyle name="Normal 6 4 3 5" xfId="1553" xr:uid="{5B33774F-C72C-43DF-BF17-800347C521A5}"/>
    <cellStyle name="Normal 6 4 3 5 2" xfId="1554" xr:uid="{8FB6849F-7B6A-4CAC-B65F-9C98504894A5}"/>
    <cellStyle name="Normal 6 4 3 5 3" xfId="1555" xr:uid="{57BFE77C-A6A9-41A6-A7DD-68F6C78983AF}"/>
    <cellStyle name="Normal 6 4 3 5 4" xfId="1556" xr:uid="{0D4B1624-AA51-483C-95B5-4131D8B7BC46}"/>
    <cellStyle name="Normal 6 4 3 6" xfId="1557" xr:uid="{C524FC9C-7DE1-4C43-A07D-B89CF184343B}"/>
    <cellStyle name="Normal 6 4 3 7" xfId="1558" xr:uid="{D78C27EF-E1C8-4871-9DD4-E7D2C49C5917}"/>
    <cellStyle name="Normal 6 4 3 8" xfId="1559" xr:uid="{F1DD8D3D-0D69-4F0E-BCBD-2C4012F4EC56}"/>
    <cellStyle name="Normal 6 4 4" xfId="1560" xr:uid="{6513E149-3AC7-4E89-9B8B-A2EA711B0408}"/>
    <cellStyle name="Normal 6 4 4 2" xfId="1561" xr:uid="{35CB451C-C132-4B00-8095-A309A16E42CE}"/>
    <cellStyle name="Normal 6 4 4 2 2" xfId="1562" xr:uid="{CFD80769-39A0-4682-BA09-5AB612381E63}"/>
    <cellStyle name="Normal 6 4 4 2 2 2" xfId="1563" xr:uid="{EF1BEAC7-2562-44BB-BB8A-A3747DE28F40}"/>
    <cellStyle name="Normal 6 4 4 2 2 2 2" xfId="4003" xr:uid="{9304DA0D-952C-4F1E-AA8A-FF83D4AEC665}"/>
    <cellStyle name="Normal 6 4 4 2 2 3" xfId="1564" xr:uid="{46266CC3-5626-4168-8D2C-A597B17F16E8}"/>
    <cellStyle name="Normal 6 4 4 2 2 4" xfId="1565" xr:uid="{84DCC660-3CB0-4684-A203-7C51CC88D811}"/>
    <cellStyle name="Normal 6 4 4 2 3" xfId="1566" xr:uid="{5604F280-B5BC-492D-BABF-747F696E8D12}"/>
    <cellStyle name="Normal 6 4 4 2 3 2" xfId="4004" xr:uid="{45B78801-DE41-4117-90F1-F9F3A08DE188}"/>
    <cellStyle name="Normal 6 4 4 2 4" xfId="1567" xr:uid="{F4DEADEC-1A5E-4CA1-A63D-3689CDEC2BD2}"/>
    <cellStyle name="Normal 6 4 4 2 5" xfId="1568" xr:uid="{8356ED69-C754-4F71-A699-D2A141989F5F}"/>
    <cellStyle name="Normal 6 4 4 3" xfId="1569" xr:uid="{B0BB4663-AE72-43E5-A770-A47DF858C8BC}"/>
    <cellStyle name="Normal 6 4 4 3 2" xfId="1570" xr:uid="{E7AB4880-BD8D-4180-BD31-2A45DEFDB971}"/>
    <cellStyle name="Normal 6 4 4 3 2 2" xfId="4005" xr:uid="{BCF7039F-22B6-40F9-B93D-4D3F4095D22C}"/>
    <cellStyle name="Normal 6 4 4 3 3" xfId="1571" xr:uid="{5B8523DF-BE25-4257-A96B-E8B2FA952AAC}"/>
    <cellStyle name="Normal 6 4 4 3 4" xfId="1572" xr:uid="{9BE8DD59-D76E-417D-A8F8-D5F32BE6D0ED}"/>
    <cellStyle name="Normal 6 4 4 4" xfId="1573" xr:uid="{4CFB8C2B-8A06-4DB3-97F4-4AE6EE11DFF6}"/>
    <cellStyle name="Normal 6 4 4 4 2" xfId="1574" xr:uid="{F81184AB-3B01-4A8B-9B7E-7175FAA167AF}"/>
    <cellStyle name="Normal 6 4 4 4 3" xfId="1575" xr:uid="{90B66BD5-11A9-4D51-87C3-8C45301967F7}"/>
    <cellStyle name="Normal 6 4 4 4 4" xfId="1576" xr:uid="{5FA42A00-521E-4540-99D6-4014BDC9DF7C}"/>
    <cellStyle name="Normal 6 4 4 5" xfId="1577" xr:uid="{F9E57241-A61E-4858-9EA3-7C5420FB1579}"/>
    <cellStyle name="Normal 6 4 4 6" xfId="1578" xr:uid="{72F8ADA6-69FC-4302-A53C-55CB5F58AC5F}"/>
    <cellStyle name="Normal 6 4 4 7" xfId="1579" xr:uid="{A1A7EF7F-DF02-49F9-9456-8E652CF38E25}"/>
    <cellStyle name="Normal 6 4 5" xfId="1580" xr:uid="{664F658F-5E51-4DF9-B93B-3C0A1D16A8DA}"/>
    <cellStyle name="Normal 6 4 5 2" xfId="1581" xr:uid="{824C08A2-2ED3-4769-BF37-D62234DF9F48}"/>
    <cellStyle name="Normal 6 4 5 2 2" xfId="1582" xr:uid="{DB97D12A-BFFD-4CDD-A93F-4AFF2E0B0730}"/>
    <cellStyle name="Normal 6 4 5 2 2 2" xfId="4006" xr:uid="{E48B8C58-F99C-4876-B9CA-8A8C658FDD9B}"/>
    <cellStyle name="Normal 6 4 5 2 3" xfId="1583" xr:uid="{CE50F2C2-5D0B-4B9A-929C-413FDAFFB170}"/>
    <cellStyle name="Normal 6 4 5 2 4" xfId="1584" xr:uid="{90DD0A1F-DF15-420C-BF7B-FF928894B9C6}"/>
    <cellStyle name="Normal 6 4 5 3" xfId="1585" xr:uid="{9BB5008B-4FE6-419C-B6AB-C99E80801C15}"/>
    <cellStyle name="Normal 6 4 5 3 2" xfId="1586" xr:uid="{EEB65119-4617-4497-806F-2698DFBA5010}"/>
    <cellStyle name="Normal 6 4 5 3 3" xfId="1587" xr:uid="{5D18DC46-4DD9-432D-8EA8-ED6DC0FC98CF}"/>
    <cellStyle name="Normal 6 4 5 3 4" xfId="1588" xr:uid="{19878BC2-6825-481F-BCEF-1D25B9AB451A}"/>
    <cellStyle name="Normal 6 4 5 4" xfId="1589" xr:uid="{AB6FB18F-D503-4E45-BA0D-3D854EDBD740}"/>
    <cellStyle name="Normal 6 4 5 5" xfId="1590" xr:uid="{C7EEE1F6-5F8A-47A1-8A6A-4ADD7B087A05}"/>
    <cellStyle name="Normal 6 4 5 6" xfId="1591" xr:uid="{9ABAFAD7-27A1-4A59-B38A-84FAAFE8F64A}"/>
    <cellStyle name="Normal 6 4 6" xfId="1592" xr:uid="{D724BAE2-AD97-40B0-9558-CFD33E7F1F43}"/>
    <cellStyle name="Normal 6 4 6 2" xfId="1593" xr:uid="{D30F9C52-12D3-4B53-A593-FAB3897A6694}"/>
    <cellStyle name="Normal 6 4 6 2 2" xfId="1594" xr:uid="{2DFBAC27-340D-4F7D-A6FA-2044FD932F71}"/>
    <cellStyle name="Normal 6 4 6 2 3" xfId="1595" xr:uid="{0CD31028-0D58-462E-9B1B-88C166CDEFD5}"/>
    <cellStyle name="Normal 6 4 6 2 4" xfId="1596" xr:uid="{A45F1193-C0C0-495C-807E-9C81D81D8452}"/>
    <cellStyle name="Normal 6 4 6 3" xfId="1597" xr:uid="{009D6DD2-715E-464A-9783-01F46A9A876B}"/>
    <cellStyle name="Normal 6 4 6 4" xfId="1598" xr:uid="{0AF1F19C-5D44-4368-A3FF-1DF4DE30E2E3}"/>
    <cellStyle name="Normal 6 4 6 5" xfId="1599" xr:uid="{F1460432-4895-45D2-A5D2-90605EF571E8}"/>
    <cellStyle name="Normal 6 4 7" xfId="1600" xr:uid="{C6C99436-F46E-4431-8D3B-39AED3513D3B}"/>
    <cellStyle name="Normal 6 4 7 2" xfId="1601" xr:uid="{2D58BA1E-AAC3-4C34-8DDB-AF816AFB439E}"/>
    <cellStyle name="Normal 6 4 7 3" xfId="1602" xr:uid="{D7200465-E622-479D-A174-EEF71BA9428D}"/>
    <cellStyle name="Normal 6 4 7 3 2" xfId="4379" xr:uid="{44F019B6-580C-4340-9B89-DBC1F0CAE7D8}"/>
    <cellStyle name="Normal 6 4 7 3 3" xfId="4610" xr:uid="{08BDA5A9-48A8-4E32-9A47-F0C3B878C227}"/>
    <cellStyle name="Normal 6 4 7 4" xfId="1603" xr:uid="{966B8B85-9492-4FE9-B5F2-6DCDB604EB01}"/>
    <cellStyle name="Normal 6 4 8" xfId="1604" xr:uid="{FA2F2364-19D8-460C-A7C0-BDDF4E5D32BB}"/>
    <cellStyle name="Normal 6 4 8 2" xfId="1605" xr:uid="{47F4083B-C244-48A2-A87C-AE0D5BB8668C}"/>
    <cellStyle name="Normal 6 4 8 3" xfId="1606" xr:uid="{3E7BFB4A-9327-4EB5-9868-4B7826AD91EB}"/>
    <cellStyle name="Normal 6 4 8 4" xfId="1607" xr:uid="{8A0CB4F7-6331-4F01-8D99-1D70D0C97638}"/>
    <cellStyle name="Normal 6 4 9" xfId="1608" xr:uid="{926EC2C0-6E79-4C0C-AFF8-F90A9D2B36CD}"/>
    <cellStyle name="Normal 6 5" xfId="1609" xr:uid="{CFA8B13B-3B47-4E0E-B387-51F4A3C36214}"/>
    <cellStyle name="Normal 6 5 10" xfId="1610" xr:uid="{38856DDA-315B-49A8-8BAA-F687632A3D4D}"/>
    <cellStyle name="Normal 6 5 11" xfId="1611" xr:uid="{1D5C57E4-FE74-44B1-AECB-3AD8EA43FDA1}"/>
    <cellStyle name="Normal 6 5 2" xfId="1612" xr:uid="{791C5D2E-B68A-452A-858B-1F39F77315C9}"/>
    <cellStyle name="Normal 6 5 2 2" xfId="1613" xr:uid="{718D11A0-E8A0-4D67-A1A4-FD564A278961}"/>
    <cellStyle name="Normal 6 5 2 2 2" xfId="1614" xr:uid="{46C7FA37-C82B-4FA1-997D-CF50F6A765E5}"/>
    <cellStyle name="Normal 6 5 2 2 2 2" xfId="1615" xr:uid="{73F96F16-F6DD-438F-A88E-1F9BF16122FB}"/>
    <cellStyle name="Normal 6 5 2 2 2 2 2" xfId="1616" xr:uid="{4D41F850-A90D-4540-8626-2093A36FED75}"/>
    <cellStyle name="Normal 6 5 2 2 2 2 3" xfId="1617" xr:uid="{670339BA-3D07-4626-9219-B91D46DCFEE6}"/>
    <cellStyle name="Normal 6 5 2 2 2 2 4" xfId="1618" xr:uid="{6EC55F0A-24B4-4597-8A3C-A92FC9528DFC}"/>
    <cellStyle name="Normal 6 5 2 2 2 3" xfId="1619" xr:uid="{5C190474-4E15-49AD-A005-98A57631DA77}"/>
    <cellStyle name="Normal 6 5 2 2 2 3 2" xfId="1620" xr:uid="{19C30CAD-9D18-46BD-81D4-3B1F24DD1E58}"/>
    <cellStyle name="Normal 6 5 2 2 2 3 3" xfId="1621" xr:uid="{2E1D20CE-2D7B-4AC3-85B0-3F7EEAAA4EDD}"/>
    <cellStyle name="Normal 6 5 2 2 2 3 4" xfId="1622" xr:uid="{83DE1AB8-4C52-4BAC-B736-6CFD434F3246}"/>
    <cellStyle name="Normal 6 5 2 2 2 4" xfId="1623" xr:uid="{DE01AFFA-D3F5-4098-9452-04FA62D1128C}"/>
    <cellStyle name="Normal 6 5 2 2 2 5" xfId="1624" xr:uid="{EE5E889F-51F1-4BE3-B9C9-624925E8F09E}"/>
    <cellStyle name="Normal 6 5 2 2 2 6" xfId="1625" xr:uid="{E84ADA21-10B7-4550-8638-7560F12E4145}"/>
    <cellStyle name="Normal 6 5 2 2 3" xfId="1626" xr:uid="{B6F82F1A-B9B3-477C-8134-6913EB0F7379}"/>
    <cellStyle name="Normal 6 5 2 2 3 2" xfId="1627" xr:uid="{3632E92E-2207-4C7F-BE2D-42E2C5591C4D}"/>
    <cellStyle name="Normal 6 5 2 2 3 2 2" xfId="1628" xr:uid="{3D8D8FD0-DF6A-4A2B-AAD8-75036B72BE9B}"/>
    <cellStyle name="Normal 6 5 2 2 3 2 3" xfId="1629" xr:uid="{1FBBD9E3-610B-4D35-8805-349C9091EBBE}"/>
    <cellStyle name="Normal 6 5 2 2 3 2 4" xfId="1630" xr:uid="{29F5C6B4-4F13-406A-BAD9-A69063549ED1}"/>
    <cellStyle name="Normal 6 5 2 2 3 3" xfId="1631" xr:uid="{27CF665F-AC95-4435-9244-D8DAAACC3E0A}"/>
    <cellStyle name="Normal 6 5 2 2 3 4" xfId="1632" xr:uid="{638C54DE-481A-4E42-B049-D38BDFD0952D}"/>
    <cellStyle name="Normal 6 5 2 2 3 5" xfId="1633" xr:uid="{6B053654-0D5A-4223-BF91-5D6DC7C0347E}"/>
    <cellStyle name="Normal 6 5 2 2 4" xfId="1634" xr:uid="{B244E599-FB29-4347-936B-2AEC95A5712D}"/>
    <cellStyle name="Normal 6 5 2 2 4 2" xfId="1635" xr:uid="{631028D9-430E-4EAA-A0BC-61E387BDA3A8}"/>
    <cellStyle name="Normal 6 5 2 2 4 3" xfId="1636" xr:uid="{F76B4775-4D17-4D47-9904-FC8FDB89321C}"/>
    <cellStyle name="Normal 6 5 2 2 4 4" xfId="1637" xr:uid="{8A57DDFE-4615-4D2A-9689-87B0593FE095}"/>
    <cellStyle name="Normal 6 5 2 2 5" xfId="1638" xr:uid="{5839F765-797C-48CD-B085-82B184EABE06}"/>
    <cellStyle name="Normal 6 5 2 2 5 2" xfId="1639" xr:uid="{8F00F523-4D2A-4523-8892-E3DEC894B6B5}"/>
    <cellStyle name="Normal 6 5 2 2 5 3" xfId="1640" xr:uid="{50A020B1-5842-416C-B2AF-9F2362919FFD}"/>
    <cellStyle name="Normal 6 5 2 2 5 4" xfId="1641" xr:uid="{A68A2115-0B1D-47CD-BE18-8865C8C7226D}"/>
    <cellStyle name="Normal 6 5 2 2 6" xfId="1642" xr:uid="{65BC93F4-D3DD-4C2A-9439-40EF7F8D505F}"/>
    <cellStyle name="Normal 6 5 2 2 7" xfId="1643" xr:uid="{F0AAA9D1-F1DB-4E55-8B25-7C34ED9F3BD6}"/>
    <cellStyle name="Normal 6 5 2 2 8" xfId="1644" xr:uid="{5720FF4B-3389-42EA-907F-C1B3EA62B77E}"/>
    <cellStyle name="Normal 6 5 2 3" xfId="1645" xr:uid="{AA90EFFE-CADA-4427-ADF3-8DD1CC4AC3FA}"/>
    <cellStyle name="Normal 6 5 2 3 2" xfId="1646" xr:uid="{7E377B7D-B996-4B40-8C3D-60A82499C001}"/>
    <cellStyle name="Normal 6 5 2 3 2 2" xfId="1647" xr:uid="{4B368649-1135-467E-97F2-E2D6A06840C8}"/>
    <cellStyle name="Normal 6 5 2 3 2 3" xfId="1648" xr:uid="{350B5AE3-A3BD-4AF3-A71E-F2242E84E061}"/>
    <cellStyle name="Normal 6 5 2 3 2 4" xfId="1649" xr:uid="{BDC7DCE6-DAC1-44D5-A0FE-9BD98AC57D8E}"/>
    <cellStyle name="Normal 6 5 2 3 3" xfId="1650" xr:uid="{D3068D57-C8D3-4921-81C0-82C6157C3218}"/>
    <cellStyle name="Normal 6 5 2 3 3 2" xfId="1651" xr:uid="{F676B5C1-A043-4A12-9BF1-E7A6D65A68B8}"/>
    <cellStyle name="Normal 6 5 2 3 3 3" xfId="1652" xr:uid="{6096E52E-C725-49D5-A675-17889B59B500}"/>
    <cellStyle name="Normal 6 5 2 3 3 4" xfId="1653" xr:uid="{85ED5E4E-E3DC-42C0-A1A5-23A4037DE0BD}"/>
    <cellStyle name="Normal 6 5 2 3 4" xfId="1654" xr:uid="{0D478C56-F54B-4627-9059-E8D737F14AEB}"/>
    <cellStyle name="Normal 6 5 2 3 5" xfId="1655" xr:uid="{0851E606-FFEE-4DC7-8106-E65EE44E3C71}"/>
    <cellStyle name="Normal 6 5 2 3 6" xfId="1656" xr:uid="{BEBEF478-B44A-4BAF-8185-996FE3FFA5C3}"/>
    <cellStyle name="Normal 6 5 2 4" xfId="1657" xr:uid="{C8ABC7A9-D104-49CC-ADCE-A4FC5FBF9B7C}"/>
    <cellStyle name="Normal 6 5 2 4 2" xfId="1658" xr:uid="{AC5BD69A-EA7E-4A0F-8A51-7D0B185BA9AA}"/>
    <cellStyle name="Normal 6 5 2 4 2 2" xfId="1659" xr:uid="{B7EBBD0D-5B71-49E8-A296-682467A574FB}"/>
    <cellStyle name="Normal 6 5 2 4 2 3" xfId="1660" xr:uid="{D6DEC34F-4C31-4AC0-A032-5B423A6ADC90}"/>
    <cellStyle name="Normal 6 5 2 4 2 4" xfId="1661" xr:uid="{80E01CF0-1304-473A-8B89-93F9CA909B24}"/>
    <cellStyle name="Normal 6 5 2 4 3" xfId="1662" xr:uid="{A2081301-11E2-48C5-93F9-81C067A0BCC2}"/>
    <cellStyle name="Normal 6 5 2 4 4" xfId="1663" xr:uid="{0C859915-BE0D-4BAD-AA5A-D134AAC57D8F}"/>
    <cellStyle name="Normal 6 5 2 4 5" xfId="1664" xr:uid="{2BD9E190-F2AD-4B4F-BC4D-0AF63DA9BA5C}"/>
    <cellStyle name="Normal 6 5 2 5" xfId="1665" xr:uid="{C456F97C-B230-47FF-B26F-507E06678771}"/>
    <cellStyle name="Normal 6 5 2 5 2" xfId="1666" xr:uid="{B7FDDB5B-0C31-46C0-B80F-1015C7732191}"/>
    <cellStyle name="Normal 6 5 2 5 3" xfId="1667" xr:uid="{1D1A4440-D4B9-4A5E-B9BE-352667145748}"/>
    <cellStyle name="Normal 6 5 2 5 4" xfId="1668" xr:uid="{DBEFAE58-C49F-4330-A4B4-B057AD523548}"/>
    <cellStyle name="Normal 6 5 2 6" xfId="1669" xr:uid="{9C9AE90A-FE93-4D19-B7E6-93094B9A9A55}"/>
    <cellStyle name="Normal 6 5 2 6 2" xfId="1670" xr:uid="{4F2D4047-B505-4A3D-A047-79CC6A29D3BC}"/>
    <cellStyle name="Normal 6 5 2 6 3" xfId="1671" xr:uid="{520E1976-8649-40EF-942A-B525642E6407}"/>
    <cellStyle name="Normal 6 5 2 6 4" xfId="1672" xr:uid="{B740A94B-9736-490C-942D-A0291B11D63C}"/>
    <cellStyle name="Normal 6 5 2 7" xfId="1673" xr:uid="{9AEA46B7-E2C4-4547-A7FE-80688E5FC476}"/>
    <cellStyle name="Normal 6 5 2 8" xfId="1674" xr:uid="{427290B9-3B32-4A04-A2C2-F968C6AF0957}"/>
    <cellStyle name="Normal 6 5 2 9" xfId="1675" xr:uid="{C0DBE86D-C601-4B5E-9FFD-70EFAD43B9B5}"/>
    <cellStyle name="Normal 6 5 3" xfId="1676" xr:uid="{492A124F-E3C1-4272-8344-00B40105A33B}"/>
    <cellStyle name="Normal 6 5 3 2" xfId="1677" xr:uid="{EA26480E-CA06-428A-9A94-CC978B342024}"/>
    <cellStyle name="Normal 6 5 3 2 2" xfId="1678" xr:uid="{83541989-D91D-40F4-8980-DA62753A2293}"/>
    <cellStyle name="Normal 6 5 3 2 2 2" xfId="1679" xr:uid="{5E99DDFD-A68E-455D-A1DC-60C1A0F37753}"/>
    <cellStyle name="Normal 6 5 3 2 2 2 2" xfId="4007" xr:uid="{0CF04101-B58A-4F89-B8BB-61446D092B4B}"/>
    <cellStyle name="Normal 6 5 3 2 2 3" xfId="1680" xr:uid="{B0A0C1C8-9C72-4C0A-8381-433FCA2A2B44}"/>
    <cellStyle name="Normal 6 5 3 2 2 4" xfId="1681" xr:uid="{3AED7C41-2689-4409-A4DC-FA80CBCD3865}"/>
    <cellStyle name="Normal 6 5 3 2 3" xfId="1682" xr:uid="{6F88A5BE-7482-4100-B6FD-4AD64EF4266F}"/>
    <cellStyle name="Normal 6 5 3 2 3 2" xfId="1683" xr:uid="{51199CB6-3B95-4EED-BB8B-E009402C6E6A}"/>
    <cellStyle name="Normal 6 5 3 2 3 3" xfId="1684" xr:uid="{41012B9E-6A70-4BD3-A809-16278B714044}"/>
    <cellStyle name="Normal 6 5 3 2 3 4" xfId="1685" xr:uid="{8513571D-F140-471B-BE0A-53FF061646B1}"/>
    <cellStyle name="Normal 6 5 3 2 4" xfId="1686" xr:uid="{3F2E67D6-3202-4D4D-BC0E-F74CCAACA440}"/>
    <cellStyle name="Normal 6 5 3 2 5" xfId="1687" xr:uid="{A439BF3E-6B24-4D7E-8DC5-A4721CECF0C6}"/>
    <cellStyle name="Normal 6 5 3 2 6" xfId="1688" xr:uid="{6DAD5FE4-0D59-48F6-B563-42AC373C9F14}"/>
    <cellStyle name="Normal 6 5 3 3" xfId="1689" xr:uid="{1DCC61E9-2767-4969-9F5C-1A07C1E2779A}"/>
    <cellStyle name="Normal 6 5 3 3 2" xfId="1690" xr:uid="{3A39D3A0-A213-46CF-964A-C828BBDECB5D}"/>
    <cellStyle name="Normal 6 5 3 3 2 2" xfId="1691" xr:uid="{8A4B68C8-F01D-4882-83C6-3FC4E53E85E8}"/>
    <cellStyle name="Normal 6 5 3 3 2 3" xfId="1692" xr:uid="{DB198B89-0DCC-4241-982D-A007EA4011F4}"/>
    <cellStyle name="Normal 6 5 3 3 2 4" xfId="1693" xr:uid="{F3A8B79B-C7CF-4555-B1E4-2B60F4F91B08}"/>
    <cellStyle name="Normal 6 5 3 3 3" xfId="1694" xr:uid="{54D39E11-4160-4162-A4BF-4F8EDBF9975E}"/>
    <cellStyle name="Normal 6 5 3 3 4" xfId="1695" xr:uid="{B7C1E476-BE55-4F41-8F40-ED11890A1BAA}"/>
    <cellStyle name="Normal 6 5 3 3 5" xfId="1696" xr:uid="{3057DD94-015C-43F5-82B5-7E56D3A2F44C}"/>
    <cellStyle name="Normal 6 5 3 4" xfId="1697" xr:uid="{0EB4174E-1E8C-48C8-9812-795B6C3166EC}"/>
    <cellStyle name="Normal 6 5 3 4 2" xfId="1698" xr:uid="{991AEAC9-9D45-4335-BE68-3352AC79D670}"/>
    <cellStyle name="Normal 6 5 3 4 3" xfId="1699" xr:uid="{9D564EC8-6832-4AA9-8706-5216E7D15999}"/>
    <cellStyle name="Normal 6 5 3 4 4" xfId="1700" xr:uid="{AA2BEDC1-BCF3-42E6-A699-047C025980B3}"/>
    <cellStyle name="Normal 6 5 3 5" xfId="1701" xr:uid="{AFF3D562-72EA-4B15-B5FA-47CC0C2D81CE}"/>
    <cellStyle name="Normal 6 5 3 5 2" xfId="1702" xr:uid="{BF118F75-5021-45D2-8C61-516C0E765523}"/>
    <cellStyle name="Normal 6 5 3 5 3" xfId="1703" xr:uid="{01C3DE97-9887-459C-A6DE-19FC3C47AB16}"/>
    <cellStyle name="Normal 6 5 3 5 4" xfId="1704" xr:uid="{0DFFBE97-033C-4E3A-B44D-9A3E7ACC1582}"/>
    <cellStyle name="Normal 6 5 3 6" xfId="1705" xr:uid="{3B912B1F-78E1-4E73-B215-0A95CA9E0346}"/>
    <cellStyle name="Normal 6 5 3 7" xfId="1706" xr:uid="{3DB24912-0C18-4B05-B37E-4E731AF61B68}"/>
    <cellStyle name="Normal 6 5 3 8" xfId="1707" xr:uid="{5B6B1A88-CF0B-446F-86B3-925F465B2E2F}"/>
    <cellStyle name="Normal 6 5 4" xfId="1708" xr:uid="{290804CC-AD34-4BDC-98FB-5B647FD2E137}"/>
    <cellStyle name="Normal 6 5 4 2" xfId="1709" xr:uid="{7621252C-AFAB-4AA3-A424-647A1F55B496}"/>
    <cellStyle name="Normal 6 5 4 2 2" xfId="1710" xr:uid="{EB628B56-6BFB-4478-B682-27AF15DC3E03}"/>
    <cellStyle name="Normal 6 5 4 2 2 2" xfId="1711" xr:uid="{1F570BC1-1F0B-4800-B434-959975F29D88}"/>
    <cellStyle name="Normal 6 5 4 2 2 3" xfId="1712" xr:uid="{8EE010B9-8181-4486-9B25-D404136BC234}"/>
    <cellStyle name="Normal 6 5 4 2 2 4" xfId="1713" xr:uid="{86B33728-2C27-43E6-A55D-E450876B5126}"/>
    <cellStyle name="Normal 6 5 4 2 3" xfId="1714" xr:uid="{DB6F5095-A6E4-4554-83C6-D48C5DDFD9BA}"/>
    <cellStyle name="Normal 6 5 4 2 4" xfId="1715" xr:uid="{800ECD85-0A17-4473-942C-E36A88262196}"/>
    <cellStyle name="Normal 6 5 4 2 5" xfId="1716" xr:uid="{5B421664-97B7-49EE-9D25-76CE54A91121}"/>
    <cellStyle name="Normal 6 5 4 3" xfId="1717" xr:uid="{5E71B127-E433-4536-B434-E61899066107}"/>
    <cellStyle name="Normal 6 5 4 3 2" xfId="1718" xr:uid="{E2E2C9F8-A1D4-48F6-BAB7-EABCFE420828}"/>
    <cellStyle name="Normal 6 5 4 3 3" xfId="1719" xr:uid="{A873078A-7846-4FE8-B421-9030D52699AD}"/>
    <cellStyle name="Normal 6 5 4 3 4" xfId="1720" xr:uid="{53DEA918-9777-4D3C-8DA0-EEF8FF04DA14}"/>
    <cellStyle name="Normal 6 5 4 4" xfId="1721" xr:uid="{E3AF3239-50A0-4F84-997F-9828C399516C}"/>
    <cellStyle name="Normal 6 5 4 4 2" xfId="1722" xr:uid="{556D92D3-C08C-4BE8-B43E-FAD27A4BE580}"/>
    <cellStyle name="Normal 6 5 4 4 3" xfId="1723" xr:uid="{22F74A25-31B7-401F-8650-750682AFCC04}"/>
    <cellStyle name="Normal 6 5 4 4 4" xfId="1724" xr:uid="{486E9D25-AAC2-4E01-8BB3-D155E370DDC2}"/>
    <cellStyle name="Normal 6 5 4 5" xfId="1725" xr:uid="{1EF9C8E1-397A-4DE2-B6E5-E09C1B142F09}"/>
    <cellStyle name="Normal 6 5 4 6" xfId="1726" xr:uid="{BB52A5C1-36D3-44AC-A1B7-B87032C056F5}"/>
    <cellStyle name="Normal 6 5 4 7" xfId="1727" xr:uid="{783583A0-75CB-4A34-B265-E4A1B5A26FF3}"/>
    <cellStyle name="Normal 6 5 5" xfId="1728" xr:uid="{82D3E822-B388-41E7-A4CD-826ABD872745}"/>
    <cellStyle name="Normal 6 5 5 2" xfId="1729" xr:uid="{DA0B2147-041B-44B1-B06F-F171024A059E}"/>
    <cellStyle name="Normal 6 5 5 2 2" xfId="1730" xr:uid="{7862AB66-75DF-4B21-813F-897A5C0D637E}"/>
    <cellStyle name="Normal 6 5 5 2 3" xfId="1731" xr:uid="{0989D32B-FA60-4845-A2AF-29194E347B58}"/>
    <cellStyle name="Normal 6 5 5 2 4" xfId="1732" xr:uid="{F0C566E8-7D57-4952-BDAA-C199D187E7F2}"/>
    <cellStyle name="Normal 6 5 5 3" xfId="1733" xr:uid="{98E24D37-FE73-4DE5-AA8C-476A4952BBEC}"/>
    <cellStyle name="Normal 6 5 5 3 2" xfId="1734" xr:uid="{039A9BF7-40CD-4ED9-A4CC-EAE266EE9E17}"/>
    <cellStyle name="Normal 6 5 5 3 3" xfId="1735" xr:uid="{49CF8E8E-275F-4B8A-9620-83603E339BFF}"/>
    <cellStyle name="Normal 6 5 5 3 4" xfId="1736" xr:uid="{198B12DC-8460-4713-A43F-A37C9C0CD20B}"/>
    <cellStyle name="Normal 6 5 5 4" xfId="1737" xr:uid="{01848535-4672-43CA-A84E-E0AAA387C8F1}"/>
    <cellStyle name="Normal 6 5 5 5" xfId="1738" xr:uid="{1EF7E063-AB5E-4668-8CEC-6B04245ED935}"/>
    <cellStyle name="Normal 6 5 5 6" xfId="1739" xr:uid="{197B167A-26B2-48C9-8A2A-0CC93E8903D3}"/>
    <cellStyle name="Normal 6 5 6" xfId="1740" xr:uid="{4FEEF154-91A1-4493-8B38-E32778E57D05}"/>
    <cellStyle name="Normal 6 5 6 2" xfId="1741" xr:uid="{8D978343-B3B7-4F49-BFD7-9CB4E98F1E50}"/>
    <cellStyle name="Normal 6 5 6 2 2" xfId="1742" xr:uid="{17C6C374-21A8-4D5C-91FF-074917766F67}"/>
    <cellStyle name="Normal 6 5 6 2 3" xfId="1743" xr:uid="{8683DF8A-465A-45D3-A46C-ABCBF84E68FB}"/>
    <cellStyle name="Normal 6 5 6 2 4" xfId="1744" xr:uid="{99E7760E-D00C-4C45-9882-8817489760AE}"/>
    <cellStyle name="Normal 6 5 6 3" xfId="1745" xr:uid="{F6A1889D-23CB-40BA-B107-F544D1929180}"/>
    <cellStyle name="Normal 6 5 6 4" xfId="1746" xr:uid="{21CB1382-DFDC-488B-8079-BB004A4481D2}"/>
    <cellStyle name="Normal 6 5 6 5" xfId="1747" xr:uid="{4358C064-D9D2-4F9D-A8B3-63EBE5796383}"/>
    <cellStyle name="Normal 6 5 7" xfId="1748" xr:uid="{58B83EBA-8A5E-4B6A-9D40-C090443E8691}"/>
    <cellStyle name="Normal 6 5 7 2" xfId="1749" xr:uid="{574743F8-8721-4F60-9926-13306AFFE169}"/>
    <cellStyle name="Normal 6 5 7 3" xfId="1750" xr:uid="{2C68B8AF-40E2-42FC-B1C1-7E496DD48CB3}"/>
    <cellStyle name="Normal 6 5 7 4" xfId="1751" xr:uid="{60591D38-B9E8-4E94-87ED-B8E3B545046B}"/>
    <cellStyle name="Normal 6 5 8" xfId="1752" xr:uid="{B6D834AE-7A3B-4C1C-8E73-AC54CCC4B032}"/>
    <cellStyle name="Normal 6 5 8 2" xfId="1753" xr:uid="{4CD2EBAB-FC6B-43CD-AB10-2DDC1F2795C8}"/>
    <cellStyle name="Normal 6 5 8 3" xfId="1754" xr:uid="{6B4AF216-2BF6-4C5B-BFE3-CB81AE53C8DA}"/>
    <cellStyle name="Normal 6 5 8 4" xfId="1755" xr:uid="{B8BC3040-2FEA-40D4-B5B9-A53B19C9D54F}"/>
    <cellStyle name="Normal 6 5 9" xfId="1756" xr:uid="{B84E2329-24E1-483B-B0FB-583D3FBA2DFF}"/>
    <cellStyle name="Normal 6 6" xfId="1757" xr:uid="{85D957B5-094D-4E87-80AB-93617322E6DB}"/>
    <cellStyle name="Normal 6 6 2" xfId="1758" xr:uid="{977C5842-6A63-499B-9165-C9D90EAC0B89}"/>
    <cellStyle name="Normal 6 6 2 2" xfId="1759" xr:uid="{56736C98-7087-44A0-94C4-FD411E69E36E}"/>
    <cellStyle name="Normal 6 6 2 2 2" xfId="1760" xr:uid="{9A101A96-58B5-48A6-ABFB-0917D53A6364}"/>
    <cellStyle name="Normal 6 6 2 2 2 2" xfId="1761" xr:uid="{CD0EA682-960B-4906-8146-8AC11356C120}"/>
    <cellStyle name="Normal 6 6 2 2 2 3" xfId="1762" xr:uid="{708A1220-4B66-45A9-922A-46E181AFEE45}"/>
    <cellStyle name="Normal 6 6 2 2 2 4" xfId="1763" xr:uid="{36166EC7-33CF-4EE2-8A7F-5C9580177A3B}"/>
    <cellStyle name="Normal 6 6 2 2 3" xfId="1764" xr:uid="{E61E7F74-F313-4BDA-BDAD-B60DEA629663}"/>
    <cellStyle name="Normal 6 6 2 2 3 2" xfId="1765" xr:uid="{7FECEF84-7446-45BA-87B5-552821906394}"/>
    <cellStyle name="Normal 6 6 2 2 3 3" xfId="1766" xr:uid="{B9B0A3FE-0FEB-4626-AB5D-844B7DAE9592}"/>
    <cellStyle name="Normal 6 6 2 2 3 4" xfId="1767" xr:uid="{DBE7B59E-9C68-4CC4-AC4C-9A46EEBF18FC}"/>
    <cellStyle name="Normal 6 6 2 2 4" xfId="1768" xr:uid="{D450F935-AF88-4D99-AE41-5E48116CBAF2}"/>
    <cellStyle name="Normal 6 6 2 2 5" xfId="1769" xr:uid="{4D8B9EE1-519B-4A11-9818-A40E1963402C}"/>
    <cellStyle name="Normal 6 6 2 2 6" xfId="1770" xr:uid="{44577C92-4BED-4EA2-8628-B7ED4CF77215}"/>
    <cellStyle name="Normal 6 6 2 3" xfId="1771" xr:uid="{99DC7736-0C92-47C3-99E8-982579AEBD15}"/>
    <cellStyle name="Normal 6 6 2 3 2" xfId="1772" xr:uid="{40494FDD-0D77-4DFF-BF49-ADDE89178498}"/>
    <cellStyle name="Normal 6 6 2 3 2 2" xfId="1773" xr:uid="{BB57AA6C-BE33-48B1-AE2A-40A38C053DE6}"/>
    <cellStyle name="Normal 6 6 2 3 2 3" xfId="1774" xr:uid="{E6595CA2-EEF3-44A1-B1F7-B35BEDC17CA6}"/>
    <cellStyle name="Normal 6 6 2 3 2 4" xfId="1775" xr:uid="{BA32DD90-C59E-49AA-8C3F-0005922C0E63}"/>
    <cellStyle name="Normal 6 6 2 3 3" xfId="1776" xr:uid="{4CD384E2-8826-4040-8C6D-36180518ECF2}"/>
    <cellStyle name="Normal 6 6 2 3 4" xfId="1777" xr:uid="{E34141B2-799D-4FB3-A1D6-D12F1063E079}"/>
    <cellStyle name="Normal 6 6 2 3 5" xfId="1778" xr:uid="{9856328B-494D-40B1-8145-9C11BAD52456}"/>
    <cellStyle name="Normal 6 6 2 4" xfId="1779" xr:uid="{47A5EFB1-393C-459E-82B3-1A2E2496B5F7}"/>
    <cellStyle name="Normal 6 6 2 4 2" xfId="1780" xr:uid="{57E75D8A-0FEC-4627-9B6D-0792875ADFDA}"/>
    <cellStyle name="Normal 6 6 2 4 3" xfId="1781" xr:uid="{0728FE35-40D2-44E1-B992-6C9A0A0310A2}"/>
    <cellStyle name="Normal 6 6 2 4 4" xfId="1782" xr:uid="{8B187E40-2958-4A77-86D0-EFA591411875}"/>
    <cellStyle name="Normal 6 6 2 5" xfId="1783" xr:uid="{3D43F5AE-303C-4FC4-A4E0-451AA7DAE59C}"/>
    <cellStyle name="Normal 6 6 2 5 2" xfId="1784" xr:uid="{3BDBB440-F60B-4796-93D6-F76DAEA8097A}"/>
    <cellStyle name="Normal 6 6 2 5 3" xfId="1785" xr:uid="{3CC75D73-ED77-4F6B-AD8E-71CD9B630483}"/>
    <cellStyle name="Normal 6 6 2 5 4" xfId="1786" xr:uid="{7D868DD2-84D6-4FCB-9ADB-6B709C81278A}"/>
    <cellStyle name="Normal 6 6 2 6" xfId="1787" xr:uid="{0CA0E1DB-87F8-44DA-8A11-C0D9CEB91895}"/>
    <cellStyle name="Normal 6 6 2 7" xfId="1788" xr:uid="{12270A68-2F20-4418-BFA1-C8EA37573C3D}"/>
    <cellStyle name="Normal 6 6 2 8" xfId="1789" xr:uid="{7A3C52DE-B7DB-472F-B5BF-C5377F7526D9}"/>
    <cellStyle name="Normal 6 6 3" xfId="1790" xr:uid="{EE5DBAA3-5645-4485-B1A7-59949DB9323F}"/>
    <cellStyle name="Normal 6 6 3 2" xfId="1791" xr:uid="{A9B37D15-43B7-4C31-948D-FCF28A7C5371}"/>
    <cellStyle name="Normal 6 6 3 2 2" xfId="1792" xr:uid="{92CA0C2B-37BB-423D-BD15-8EDEFF3DE02E}"/>
    <cellStyle name="Normal 6 6 3 2 3" xfId="1793" xr:uid="{E9084614-05A9-4C31-A1BD-DF3EEC4EE4AD}"/>
    <cellStyle name="Normal 6 6 3 2 4" xfId="1794" xr:uid="{FD87B7D4-9FD8-493C-B63A-A892E0873F40}"/>
    <cellStyle name="Normal 6 6 3 3" xfId="1795" xr:uid="{29D9BFE5-89D3-4D63-BB29-110F510D5A81}"/>
    <cellStyle name="Normal 6 6 3 3 2" xfId="1796" xr:uid="{D6CD5311-1B6A-45E9-AE9A-60A0F1B0F629}"/>
    <cellStyle name="Normal 6 6 3 3 3" xfId="1797" xr:uid="{3ADCBE6C-0715-4434-B7EF-3DB6D5DB7521}"/>
    <cellStyle name="Normal 6 6 3 3 4" xfId="1798" xr:uid="{343FB855-BBC5-45E6-BDF6-6079606B79C2}"/>
    <cellStyle name="Normal 6 6 3 4" xfId="1799" xr:uid="{3BDF3B35-0907-4396-83A7-CFA94F4C74AF}"/>
    <cellStyle name="Normal 6 6 3 5" xfId="1800" xr:uid="{92E77C83-5D71-44A6-B718-B76D1837CD50}"/>
    <cellStyle name="Normal 6 6 3 6" xfId="1801" xr:uid="{8D9C17F1-C932-4265-9F0D-0138C011DB45}"/>
    <cellStyle name="Normal 6 6 4" xfId="1802" xr:uid="{5DEA786B-C2A6-4AE0-BF5C-6D9161BD5EAF}"/>
    <cellStyle name="Normal 6 6 4 2" xfId="1803" xr:uid="{A500C8BF-73CD-4B61-A162-F39DA45543E7}"/>
    <cellStyle name="Normal 6 6 4 2 2" xfId="1804" xr:uid="{665A63AD-B35C-4C7A-85FB-6CEB7B66F12A}"/>
    <cellStyle name="Normal 6 6 4 2 3" xfId="1805" xr:uid="{07ECDE60-0311-4AB3-A3FB-22FE3894C926}"/>
    <cellStyle name="Normal 6 6 4 2 4" xfId="1806" xr:uid="{BE2A71D1-F3FD-4B0D-B204-D4F5743B50BC}"/>
    <cellStyle name="Normal 6 6 4 3" xfId="1807" xr:uid="{56623C6C-8E3D-495E-9A10-EA06E3EF4832}"/>
    <cellStyle name="Normal 6 6 4 4" xfId="1808" xr:uid="{0B57D5FE-18E0-4378-924E-ADEAD9DFEE94}"/>
    <cellStyle name="Normal 6 6 4 5" xfId="1809" xr:uid="{2C75B6A6-9B10-46CF-9A43-7061FFD51B49}"/>
    <cellStyle name="Normal 6 6 5" xfId="1810" xr:uid="{F044BACE-32AC-49DE-B753-507C68CC57C1}"/>
    <cellStyle name="Normal 6 6 5 2" xfId="1811" xr:uid="{8CC060D4-2C40-4DD4-881F-DF193EB85E81}"/>
    <cellStyle name="Normal 6 6 5 3" xfId="1812" xr:uid="{264350F4-7D95-4F1F-9009-64B27797953F}"/>
    <cellStyle name="Normal 6 6 5 4" xfId="1813" xr:uid="{3835C627-72EF-45EF-B524-849EF54565F7}"/>
    <cellStyle name="Normal 6 6 6" xfId="1814" xr:uid="{DAAFBBCC-FA46-44D8-96BE-64267B354D43}"/>
    <cellStyle name="Normal 6 6 6 2" xfId="1815" xr:uid="{42867130-899F-4AF6-BB7D-CEC37349A856}"/>
    <cellStyle name="Normal 6 6 6 3" xfId="1816" xr:uid="{D5184121-A200-4C64-AC1E-9BFAF5BFA90A}"/>
    <cellStyle name="Normal 6 6 6 4" xfId="1817" xr:uid="{F1518735-3F99-4447-B085-D18EE023E6AC}"/>
    <cellStyle name="Normal 6 6 7" xfId="1818" xr:uid="{9C3684DB-E7A5-43EE-9481-7B53F6C5B72D}"/>
    <cellStyle name="Normal 6 6 8" xfId="1819" xr:uid="{E47CCFD0-A76F-46F3-8001-3CF860E25232}"/>
    <cellStyle name="Normal 6 6 9" xfId="1820" xr:uid="{94EAC4B1-59B8-4256-991A-086F2C14A74F}"/>
    <cellStyle name="Normal 6 7" xfId="1821" xr:uid="{8EFF1A34-C3C6-440D-AFC0-8D171FA6AF98}"/>
    <cellStyle name="Normal 6 7 2" xfId="1822" xr:uid="{360C1548-BA25-4009-B44B-80FE4ABAF0B8}"/>
    <cellStyle name="Normal 6 7 2 2" xfId="1823" xr:uid="{4BEFF757-5AD3-4487-823D-69AF2E733F4A}"/>
    <cellStyle name="Normal 6 7 2 2 2" xfId="1824" xr:uid="{611530E8-DC11-4658-B5E1-846BFAF88AB6}"/>
    <cellStyle name="Normal 6 7 2 2 2 2" xfId="4008" xr:uid="{5D3BE52D-0D95-408A-911E-BAC65721A135}"/>
    <cellStyle name="Normal 6 7 2 2 3" xfId="1825" xr:uid="{79C780E4-39B5-4981-B955-BAF09B9056F3}"/>
    <cellStyle name="Normal 6 7 2 2 4" xfId="1826" xr:uid="{0A783DE6-8C17-41A2-93B1-463415B20506}"/>
    <cellStyle name="Normal 6 7 2 3" xfId="1827" xr:uid="{4965A7A6-341F-4B77-ADEB-8DDE6D048673}"/>
    <cellStyle name="Normal 6 7 2 3 2" xfId="1828" xr:uid="{4BC67FD7-DDA2-4EB9-A0E3-2FAD3B0CDAC8}"/>
    <cellStyle name="Normal 6 7 2 3 3" xfId="1829" xr:uid="{B8B5E8E3-5743-46D0-AF02-A640AEF027EA}"/>
    <cellStyle name="Normal 6 7 2 3 4" xfId="1830" xr:uid="{5F4D4F65-C73D-4526-9CD9-26F2B50B36D4}"/>
    <cellStyle name="Normal 6 7 2 4" xfId="1831" xr:uid="{F1FD54E9-9128-4439-B651-63DBDEE741AA}"/>
    <cellStyle name="Normal 6 7 2 5" xfId="1832" xr:uid="{9587A3C4-33EB-4384-881B-97E757CD58F1}"/>
    <cellStyle name="Normal 6 7 2 6" xfId="1833" xr:uid="{B8FA0AA0-E035-459A-827A-D7FC77EAAE54}"/>
    <cellStyle name="Normal 6 7 3" xfId="1834" xr:uid="{BEAF0C1B-AE11-4BF2-8F2B-3B03AB89156D}"/>
    <cellStyle name="Normal 6 7 3 2" xfId="1835" xr:uid="{9B17F7EE-58E3-4E7B-95D3-B52CBA17DA8D}"/>
    <cellStyle name="Normal 6 7 3 2 2" xfId="1836" xr:uid="{7D894A48-57CE-46CF-A281-284959100C2B}"/>
    <cellStyle name="Normal 6 7 3 2 3" xfId="1837" xr:uid="{A0E20938-FFC2-462B-9234-AB846E32948F}"/>
    <cellStyle name="Normal 6 7 3 2 4" xfId="1838" xr:uid="{C02D6991-C6D0-4118-A19B-B9D1FD797DD5}"/>
    <cellStyle name="Normal 6 7 3 3" xfId="1839" xr:uid="{E0BC02A6-C2BC-46FD-8BB0-4F33925B5AAD}"/>
    <cellStyle name="Normal 6 7 3 4" xfId="1840" xr:uid="{00B0CBCD-E868-463E-A4B9-BBA43751F582}"/>
    <cellStyle name="Normal 6 7 3 5" xfId="1841" xr:uid="{9C7F2DE1-FAA2-4CAE-B779-A80321E95BBC}"/>
    <cellStyle name="Normal 6 7 4" xfId="1842" xr:uid="{4FFC2650-C523-402F-B6CF-E0B25AE827CB}"/>
    <cellStyle name="Normal 6 7 4 2" xfId="1843" xr:uid="{26CAA56F-3AB1-4F38-A465-8BBE435D7724}"/>
    <cellStyle name="Normal 6 7 4 3" xfId="1844" xr:uid="{8B818C68-456C-45BE-97E7-7750587870A6}"/>
    <cellStyle name="Normal 6 7 4 4" xfId="1845" xr:uid="{B08204AD-0A0A-4ED9-9444-D7E425B6E14B}"/>
    <cellStyle name="Normal 6 7 5" xfId="1846" xr:uid="{FFD74053-8E44-47CD-B9FE-CB4BE5D65407}"/>
    <cellStyle name="Normal 6 7 5 2" xfId="1847" xr:uid="{C7DB0EB2-4A26-421A-9F8F-D3325EBD37BA}"/>
    <cellStyle name="Normal 6 7 5 3" xfId="1848" xr:uid="{2E735A7F-9421-4708-B732-90DD1FD8C0DF}"/>
    <cellStyle name="Normal 6 7 5 4" xfId="1849" xr:uid="{FB752EDD-500C-4F88-8FD6-21FC4DB75B7A}"/>
    <cellStyle name="Normal 6 7 6" xfId="1850" xr:uid="{006E7683-F6A6-4A9A-8892-4F596DEBF57F}"/>
    <cellStyle name="Normal 6 7 7" xfId="1851" xr:uid="{7E4C85C3-D8E5-4E1F-8ADF-F890D2C8073A}"/>
    <cellStyle name="Normal 6 7 8" xfId="1852" xr:uid="{DA3EBEB8-FCBF-4B72-8AA9-D095C614C84D}"/>
    <cellStyle name="Normal 6 8" xfId="1853" xr:uid="{4B3C7457-F558-43ED-B6D9-A434A8EE4A45}"/>
    <cellStyle name="Normal 6 8 2" xfId="1854" xr:uid="{D27EB6C7-2701-4244-9DC8-0E04D6DF4E3C}"/>
    <cellStyle name="Normal 6 8 2 2" xfId="1855" xr:uid="{CC66B52E-1229-4E40-A63F-3CCF3F22DF7A}"/>
    <cellStyle name="Normal 6 8 2 2 2" xfId="1856" xr:uid="{36ACAAD7-F7B9-4A93-925F-BDE5B7ECCA75}"/>
    <cellStyle name="Normal 6 8 2 2 3" xfId="1857" xr:uid="{C2CF33DD-3130-48D0-9657-6AEAC8A1C129}"/>
    <cellStyle name="Normal 6 8 2 2 4" xfId="1858" xr:uid="{9A7FB01F-B9A0-4205-9A18-468BF2757E2D}"/>
    <cellStyle name="Normal 6 8 2 3" xfId="1859" xr:uid="{53E4BADE-828F-49F5-8D3A-3B2C2C649003}"/>
    <cellStyle name="Normal 6 8 2 4" xfId="1860" xr:uid="{ABD30A4A-8673-4352-BEF7-DB6D8E1F3C9E}"/>
    <cellStyle name="Normal 6 8 2 5" xfId="1861" xr:uid="{6B66E0C3-EAA5-4121-8715-A5A9BB23FCD5}"/>
    <cellStyle name="Normal 6 8 3" xfId="1862" xr:uid="{8A8AD90D-D4C8-4B49-A121-33B176D59A78}"/>
    <cellStyle name="Normal 6 8 3 2" xfId="1863" xr:uid="{0AE70D53-A469-46E4-BE6B-7AA15F515D7A}"/>
    <cellStyle name="Normal 6 8 3 3" xfId="1864" xr:uid="{C059E8F7-D562-456B-961B-510CED972850}"/>
    <cellStyle name="Normal 6 8 3 4" xfId="1865" xr:uid="{8B7E0D8E-F901-4697-869A-B97C163DBA05}"/>
    <cellStyle name="Normal 6 8 4" xfId="1866" xr:uid="{426FD668-8793-4765-A642-C7F81F89F602}"/>
    <cellStyle name="Normal 6 8 4 2" xfId="1867" xr:uid="{88ACD063-B02C-40A1-870D-B8536E52B96C}"/>
    <cellStyle name="Normal 6 8 4 3" xfId="1868" xr:uid="{EBA03D38-A1C0-4EE6-9CD9-5CD22B40F53B}"/>
    <cellStyle name="Normal 6 8 4 4" xfId="1869" xr:uid="{20D9C247-B772-4BE7-BB8A-2EF3FE429357}"/>
    <cellStyle name="Normal 6 8 5" xfId="1870" xr:uid="{09FE1712-351D-4F8E-89B0-9D17E6FB05E6}"/>
    <cellStyle name="Normal 6 8 6" xfId="1871" xr:uid="{7E905251-2DF8-4D2C-AE00-A2FB78BA4B55}"/>
    <cellStyle name="Normal 6 8 7" xfId="1872" xr:uid="{5AC56D89-BEFF-4D67-9CB9-1612100A83AD}"/>
    <cellStyle name="Normal 6 9" xfId="1873" xr:uid="{3AC4E1C3-19C8-434C-8D91-DC596EE722FD}"/>
    <cellStyle name="Normal 6 9 2" xfId="1874" xr:uid="{C72AC650-3232-40AD-8148-5C0A37EEE322}"/>
    <cellStyle name="Normal 6 9 2 2" xfId="1875" xr:uid="{59E7D0B1-945F-401D-B103-08A212082FD6}"/>
    <cellStyle name="Normal 6 9 2 3" xfId="1876" xr:uid="{C927FB0C-E718-4F0C-9FB9-F0C86FD39091}"/>
    <cellStyle name="Normal 6 9 2 4" xfId="1877" xr:uid="{DC6C55FD-DAA4-493A-804A-85054E81E1C3}"/>
    <cellStyle name="Normal 6 9 3" xfId="1878" xr:uid="{FD3F8A21-90DB-44C5-B9EA-6D23BE623925}"/>
    <cellStyle name="Normal 6 9 3 2" xfId="1879" xr:uid="{8444C95D-3E9B-4CAC-A075-721718EF854F}"/>
    <cellStyle name="Normal 6 9 3 3" xfId="1880" xr:uid="{7C86628F-7D1C-4CCD-8407-A1E72595EF8D}"/>
    <cellStyle name="Normal 6 9 3 4" xfId="1881" xr:uid="{3BEFB875-2021-4E57-94E3-A0B1D3A541ED}"/>
    <cellStyle name="Normal 6 9 4" xfId="1882" xr:uid="{9E1370D6-3205-40F3-A369-460BD3683675}"/>
    <cellStyle name="Normal 6 9 5" xfId="1883" xr:uid="{715ADE50-BF6A-4382-A97E-A8ECBD370B8C}"/>
    <cellStyle name="Normal 6 9 6" xfId="1884" xr:uid="{1ED79133-D711-4A87-921A-ACAD51035637}"/>
    <cellStyle name="Normal 7" xfId="86" xr:uid="{95A35AB7-ABBD-437B-888F-9E1AA728C175}"/>
    <cellStyle name="Normal 7 10" xfId="1885" xr:uid="{7D571F94-394E-4840-9239-4325C4CB6781}"/>
    <cellStyle name="Normal 7 10 2" xfId="1886" xr:uid="{7B7CDCBB-4EFE-4EA2-B164-68DBEBCA9E85}"/>
    <cellStyle name="Normal 7 10 3" xfId="1887" xr:uid="{B3BDD6D7-10D4-4DEC-9D89-12EFA02F99EE}"/>
    <cellStyle name="Normal 7 10 4" xfId="1888" xr:uid="{86A3DA42-445C-433A-B183-BEC73E47FE53}"/>
    <cellStyle name="Normal 7 11" xfId="1889" xr:uid="{DB505EE1-6EA9-4BEF-BD67-EA68AE3E9189}"/>
    <cellStyle name="Normal 7 11 2" xfId="1890" xr:uid="{F0F0305D-ECC5-47D8-8322-5A32CC52E794}"/>
    <cellStyle name="Normal 7 11 3" xfId="1891" xr:uid="{E374AB10-2072-46CC-A7C9-CCA3C41E33CA}"/>
    <cellStyle name="Normal 7 11 4" xfId="1892" xr:uid="{FAF63CC7-6A22-4C88-AC96-3C00AE3A79E1}"/>
    <cellStyle name="Normal 7 12" xfId="1893" xr:uid="{6FD216D0-61D5-4BC9-8350-ED41AEA1B162}"/>
    <cellStyle name="Normal 7 12 2" xfId="1894" xr:uid="{1737B9C3-913E-41BF-B694-8BB79C43E067}"/>
    <cellStyle name="Normal 7 13" xfId="1895" xr:uid="{5AD086D1-E1C7-43F4-9F2E-0B672C425069}"/>
    <cellStyle name="Normal 7 14" xfId="1896" xr:uid="{B850A70B-FB9D-4C64-AC79-7D25FDF15BA6}"/>
    <cellStyle name="Normal 7 15" xfId="1897" xr:uid="{0CC2202B-D3F1-4C26-8CAA-2A8533D0890D}"/>
    <cellStyle name="Normal 7 2" xfId="87" xr:uid="{24D2F3D8-8369-4377-9E3E-33B47648C8F8}"/>
    <cellStyle name="Normal 7 2 10" xfId="1898" xr:uid="{9DA93376-1185-4B81-B12C-2E94E2C4A0D7}"/>
    <cellStyle name="Normal 7 2 11" xfId="1899" xr:uid="{8E7000EE-E59A-4C2A-BED7-E9310C9EA5B1}"/>
    <cellStyle name="Normal 7 2 2" xfId="1900" xr:uid="{5DC2ACF3-A07D-491F-B071-D949032F888F}"/>
    <cellStyle name="Normal 7 2 2 2" xfId="1901" xr:uid="{ADD1B42B-8EAE-4644-B39E-2D9D830659A0}"/>
    <cellStyle name="Normal 7 2 2 2 2" xfId="1902" xr:uid="{B764E1C8-12D3-407E-A15D-AFF623048ACD}"/>
    <cellStyle name="Normal 7 2 2 2 2 2" xfId="1903" xr:uid="{BA78D3ED-D7A4-4A05-A2B3-E435B25DC3D8}"/>
    <cellStyle name="Normal 7 2 2 2 2 2 2" xfId="1904" xr:uid="{35EFF543-7CE1-4C45-BC91-1680A60052E3}"/>
    <cellStyle name="Normal 7 2 2 2 2 2 2 2" xfId="4009" xr:uid="{11A771F3-C274-4834-A398-9174D509DF6C}"/>
    <cellStyle name="Normal 7 2 2 2 2 2 2 2 2" xfId="4010" xr:uid="{D8543608-E945-459B-808E-E26EFDA6F2AE}"/>
    <cellStyle name="Normal 7 2 2 2 2 2 2 3" xfId="4011" xr:uid="{BAE728B2-482E-459F-A8C0-55AD335E1E5A}"/>
    <cellStyle name="Normal 7 2 2 2 2 2 3" xfId="1905" xr:uid="{C0BDC156-5BDD-4991-BEFB-FC0075596D45}"/>
    <cellStyle name="Normal 7 2 2 2 2 2 3 2" xfId="4012" xr:uid="{9D726669-96E6-4A24-A57F-1218BCB40AFC}"/>
    <cellStyle name="Normal 7 2 2 2 2 2 4" xfId="1906" xr:uid="{09B3E6F6-1519-4753-8FA5-801ED8C28A5E}"/>
    <cellStyle name="Normal 7 2 2 2 2 3" xfId="1907" xr:uid="{851AD485-E536-4C48-994D-692625BCAD2C}"/>
    <cellStyle name="Normal 7 2 2 2 2 3 2" xfId="1908" xr:uid="{3AC5D74C-6CAC-4EE9-A813-C290A78A9A7A}"/>
    <cellStyle name="Normal 7 2 2 2 2 3 2 2" xfId="4013" xr:uid="{E234D61A-776F-4ABA-B5D6-9A3FC3F92C5F}"/>
    <cellStyle name="Normal 7 2 2 2 2 3 3" xfId="1909" xr:uid="{FA952A0F-0DBE-48B5-825B-9E95DDEC2AC7}"/>
    <cellStyle name="Normal 7 2 2 2 2 3 4" xfId="1910" xr:uid="{99278F85-2272-4F2C-B560-1818EDDD0EC3}"/>
    <cellStyle name="Normal 7 2 2 2 2 4" xfId="1911" xr:uid="{CB251A7F-3F54-49D5-A148-3257CE622A39}"/>
    <cellStyle name="Normal 7 2 2 2 2 4 2" xfId="4014" xr:uid="{3A82382F-E52B-4311-99CC-E31EAFA2DBD5}"/>
    <cellStyle name="Normal 7 2 2 2 2 5" xfId="1912" xr:uid="{A3B7EF59-5E72-46B0-BFDE-3C3DC001C58C}"/>
    <cellStyle name="Normal 7 2 2 2 2 6" xfId="1913" xr:uid="{D94722B1-4A8B-4243-818E-32F27924517E}"/>
    <cellStyle name="Normal 7 2 2 2 3" xfId="1914" xr:uid="{59E9AACC-CF49-48D8-9507-3CA9F8FA4A7F}"/>
    <cellStyle name="Normal 7 2 2 2 3 2" xfId="1915" xr:uid="{3C64D405-3684-4B3C-BCB4-30FB589C969E}"/>
    <cellStyle name="Normal 7 2 2 2 3 2 2" xfId="1916" xr:uid="{A79DEC7F-4D94-47B4-B35A-D2E9CC3DBAFD}"/>
    <cellStyle name="Normal 7 2 2 2 3 2 2 2" xfId="4015" xr:uid="{633B33F6-C602-44EB-B3E4-F2B76A622BB8}"/>
    <cellStyle name="Normal 7 2 2 2 3 2 2 2 2" xfId="4016" xr:uid="{8AE7166F-4A3F-4581-9A1C-50B2732F224F}"/>
    <cellStyle name="Normal 7 2 2 2 3 2 2 3" xfId="4017" xr:uid="{D62479BF-00EA-46EE-A120-071E6BBB35E5}"/>
    <cellStyle name="Normal 7 2 2 2 3 2 3" xfId="1917" xr:uid="{3753A251-FF69-4DBB-BD55-637758808A4A}"/>
    <cellStyle name="Normal 7 2 2 2 3 2 3 2" xfId="4018" xr:uid="{522949B3-872A-41F9-910C-39369721AE71}"/>
    <cellStyle name="Normal 7 2 2 2 3 2 4" xfId="1918" xr:uid="{34D2273F-8C54-4F79-83D9-6D33A86DEF75}"/>
    <cellStyle name="Normal 7 2 2 2 3 3" xfId="1919" xr:uid="{19C6776C-CBFD-4371-A456-C81D259F3469}"/>
    <cellStyle name="Normal 7 2 2 2 3 3 2" xfId="4019" xr:uid="{20EDED19-3B75-463F-A83F-FBE7166B6F67}"/>
    <cellStyle name="Normal 7 2 2 2 3 3 2 2" xfId="4020" xr:uid="{488356E6-8D84-4591-8728-0B9B600ABCC4}"/>
    <cellStyle name="Normal 7 2 2 2 3 3 3" xfId="4021" xr:uid="{9B9678D2-42B3-484C-B63A-B45F93AD9B6D}"/>
    <cellStyle name="Normal 7 2 2 2 3 4" xfId="1920" xr:uid="{936D84EE-39A9-41C3-9A0A-E607DCD9F23D}"/>
    <cellStyle name="Normal 7 2 2 2 3 4 2" xfId="4022" xr:uid="{773809EB-F26B-4BF7-9B35-2539FB900922}"/>
    <cellStyle name="Normal 7 2 2 2 3 5" xfId="1921" xr:uid="{DEFF70F3-43AE-4E0B-8038-34D7C28ADCA6}"/>
    <cellStyle name="Normal 7 2 2 2 4" xfId="1922" xr:uid="{4879CFC1-BD66-4769-B44B-AB0A221DC4CC}"/>
    <cellStyle name="Normal 7 2 2 2 4 2" xfId="1923" xr:uid="{474FCFCE-D5D5-43AC-9CF4-4AEF0B008B19}"/>
    <cellStyle name="Normal 7 2 2 2 4 2 2" xfId="4023" xr:uid="{BE59EA39-AD6E-4146-8B73-46C4842C7898}"/>
    <cellStyle name="Normal 7 2 2 2 4 2 2 2" xfId="4024" xr:uid="{8E9199AA-2491-4291-996F-59C7B9EB0ABA}"/>
    <cellStyle name="Normal 7 2 2 2 4 2 3" xfId="4025" xr:uid="{CEB5EF95-DE3A-44A0-AB2A-74092199A564}"/>
    <cellStyle name="Normal 7 2 2 2 4 3" xfId="1924" xr:uid="{58EFB0F3-2984-47E0-A224-60DBEDD82035}"/>
    <cellStyle name="Normal 7 2 2 2 4 3 2" xfId="4026" xr:uid="{ADECEF0D-F0A1-4525-A28F-70429C8B33B3}"/>
    <cellStyle name="Normal 7 2 2 2 4 4" xfId="1925" xr:uid="{8D32AF22-2CF4-4689-A31E-2FB31C67CDEB}"/>
    <cellStyle name="Normal 7 2 2 2 5" xfId="1926" xr:uid="{A4C5080F-ABBF-48BC-927C-22B57348FF11}"/>
    <cellStyle name="Normal 7 2 2 2 5 2" xfId="1927" xr:uid="{D6CAF87E-8F19-4D77-AC05-0481E9CF191D}"/>
    <cellStyle name="Normal 7 2 2 2 5 2 2" xfId="4027" xr:uid="{2D0B0B5F-EBB7-4FAC-B5E8-8BE586BA0508}"/>
    <cellStyle name="Normal 7 2 2 2 5 3" xfId="1928" xr:uid="{71B67233-31FF-4FB9-8720-510CB19C7BE8}"/>
    <cellStyle name="Normal 7 2 2 2 5 4" xfId="1929" xr:uid="{ED0D745C-FF69-4BF9-9CC4-802C2D985079}"/>
    <cellStyle name="Normal 7 2 2 2 6" xfId="1930" xr:uid="{2DDB3C9F-CC65-42FF-B29C-2B505DA8AF8E}"/>
    <cellStyle name="Normal 7 2 2 2 6 2" xfId="4028" xr:uid="{C1DECBE7-AEFB-4940-B1ED-1592B3F6739F}"/>
    <cellStyle name="Normal 7 2 2 2 7" xfId="1931" xr:uid="{50CB8A95-125D-4669-878E-2F323D4A40DE}"/>
    <cellStyle name="Normal 7 2 2 2 8" xfId="1932" xr:uid="{1C0D69C3-0F5B-4122-AB1A-5DBE16232AD9}"/>
    <cellStyle name="Normal 7 2 2 3" xfId="1933" xr:uid="{BF39C0E5-525C-42EA-9CB8-A0733B8B0737}"/>
    <cellStyle name="Normal 7 2 2 3 2" xfId="1934" xr:uid="{F7A3EA63-C310-4113-9D6C-0482F442E7A2}"/>
    <cellStyle name="Normal 7 2 2 3 2 2" xfId="1935" xr:uid="{E320AA25-013E-4770-8AD1-2B467E4B5EB2}"/>
    <cellStyle name="Normal 7 2 2 3 2 2 2" xfId="4029" xr:uid="{2F852943-6FCE-445D-8D75-86C316FD5D74}"/>
    <cellStyle name="Normal 7 2 2 3 2 2 2 2" xfId="4030" xr:uid="{43FCC28E-6687-4F19-A1F9-D3CB9A469740}"/>
    <cellStyle name="Normal 7 2 2 3 2 2 3" xfId="4031" xr:uid="{41332628-D988-4C2D-A223-0C76595B03FF}"/>
    <cellStyle name="Normal 7 2 2 3 2 3" xfId="1936" xr:uid="{4F05FCA3-0F9B-4D0A-A3FA-A05DCC9BEE50}"/>
    <cellStyle name="Normal 7 2 2 3 2 3 2" xfId="4032" xr:uid="{487E4C50-BEF3-44C8-9E0B-8BAE621545DE}"/>
    <cellStyle name="Normal 7 2 2 3 2 4" xfId="1937" xr:uid="{04F7DE90-D625-4FD8-9488-D84B65264034}"/>
    <cellStyle name="Normal 7 2 2 3 3" xfId="1938" xr:uid="{2B624227-1FEA-4C16-8261-7D6A83844BC3}"/>
    <cellStyle name="Normal 7 2 2 3 3 2" xfId="1939" xr:uid="{6B3E456B-5BDF-4DDD-BACD-84620AF44A8A}"/>
    <cellStyle name="Normal 7 2 2 3 3 2 2" xfId="4033" xr:uid="{C192DC60-D898-4814-AC5B-7817AA1AE482}"/>
    <cellStyle name="Normal 7 2 2 3 3 3" xfId="1940" xr:uid="{FB4A34DA-6D8F-48BB-922D-990392068BB7}"/>
    <cellStyle name="Normal 7 2 2 3 3 4" xfId="1941" xr:uid="{FC9E4801-6293-4CD9-A7EF-F94CE11E011F}"/>
    <cellStyle name="Normal 7 2 2 3 4" xfId="1942" xr:uid="{5EEC770E-48D7-4291-9686-9DA933E2B496}"/>
    <cellStyle name="Normal 7 2 2 3 4 2" xfId="4034" xr:uid="{6EAE93C1-135F-4AC3-B0F6-C9889AFE24A8}"/>
    <cellStyle name="Normal 7 2 2 3 5" xfId="1943" xr:uid="{56E3056E-4D9C-4FC6-8727-34A262FA481A}"/>
    <cellStyle name="Normal 7 2 2 3 6" xfId="1944" xr:uid="{4BAD7164-DFE3-40F2-874F-833F476ABC5A}"/>
    <cellStyle name="Normal 7 2 2 4" xfId="1945" xr:uid="{73D23735-F18B-4F93-9FAB-957D8EE30BBB}"/>
    <cellStyle name="Normal 7 2 2 4 2" xfId="1946" xr:uid="{FCAC1903-3FDB-47EB-9669-881F53705138}"/>
    <cellStyle name="Normal 7 2 2 4 2 2" xfId="1947" xr:uid="{034D6FE3-5B31-4092-9854-CA926908A491}"/>
    <cellStyle name="Normal 7 2 2 4 2 2 2" xfId="4035" xr:uid="{85ED6706-B9BF-4B4D-A29A-91806AB7A2AE}"/>
    <cellStyle name="Normal 7 2 2 4 2 2 2 2" xfId="4036" xr:uid="{F7C3C3FF-14EA-411C-B6C2-0A2FF3EE8470}"/>
    <cellStyle name="Normal 7 2 2 4 2 2 3" xfId="4037" xr:uid="{3715B0F7-D5D4-4C9D-B6C5-231DB4BE956C}"/>
    <cellStyle name="Normal 7 2 2 4 2 3" xfId="1948" xr:uid="{F1E9E45F-2A4B-419D-A9E4-3E0B205B0431}"/>
    <cellStyle name="Normal 7 2 2 4 2 3 2" xfId="4038" xr:uid="{F9206091-450B-4385-8956-21CE12D15FF5}"/>
    <cellStyle name="Normal 7 2 2 4 2 4" xfId="1949" xr:uid="{D30B9D7C-A32D-440D-9532-9938030DB9D5}"/>
    <cellStyle name="Normal 7 2 2 4 3" xfId="1950" xr:uid="{770C9EB3-887D-4E52-BCA4-2FBA4C668A52}"/>
    <cellStyle name="Normal 7 2 2 4 3 2" xfId="4039" xr:uid="{0DC819C4-BB96-43A5-AA6E-F5D8FB7177B6}"/>
    <cellStyle name="Normal 7 2 2 4 3 2 2" xfId="4040" xr:uid="{42479AB3-DBA9-4667-8769-19CD998E7E52}"/>
    <cellStyle name="Normal 7 2 2 4 3 3" xfId="4041" xr:uid="{01FDC63C-D9F7-4ABC-A809-421DD482C491}"/>
    <cellStyle name="Normal 7 2 2 4 4" xfId="1951" xr:uid="{D4B7507C-F9CE-49A3-82F8-66419863579B}"/>
    <cellStyle name="Normal 7 2 2 4 4 2" xfId="4042" xr:uid="{C134D675-CE0B-4BA4-9A89-9F1760B1F03C}"/>
    <cellStyle name="Normal 7 2 2 4 5" xfId="1952" xr:uid="{51AEAF20-A53B-4DAC-A123-20016BA7A11A}"/>
    <cellStyle name="Normal 7 2 2 5" xfId="1953" xr:uid="{8B77A6F9-29AB-4A64-9DE4-9A9BAC786B47}"/>
    <cellStyle name="Normal 7 2 2 5 2" xfId="1954" xr:uid="{AC5C4B85-F27A-4729-8BCF-19029333404F}"/>
    <cellStyle name="Normal 7 2 2 5 2 2" xfId="4043" xr:uid="{615AD02B-7688-4938-A825-EA5D836C56C9}"/>
    <cellStyle name="Normal 7 2 2 5 2 2 2" xfId="4044" xr:uid="{EEB38558-5762-4905-B32E-A0E1310906A7}"/>
    <cellStyle name="Normal 7 2 2 5 2 3" xfId="4045" xr:uid="{A854EB63-3DDE-4776-A349-49C6F66C6D41}"/>
    <cellStyle name="Normal 7 2 2 5 3" xfId="1955" xr:uid="{0C6B96DC-F343-42EE-A61F-C0D54F17E5DD}"/>
    <cellStyle name="Normal 7 2 2 5 3 2" xfId="4046" xr:uid="{0C325C88-95D3-4BC4-AC62-DBDA626FD3D0}"/>
    <cellStyle name="Normal 7 2 2 5 4" xfId="1956" xr:uid="{5851D28C-85EC-46A7-9536-09400AC69585}"/>
    <cellStyle name="Normal 7 2 2 6" xfId="1957" xr:uid="{A902E1D1-2725-4CCD-8E78-D893BEF64FD7}"/>
    <cellStyle name="Normal 7 2 2 6 2" xfId="1958" xr:uid="{6A551124-B7E9-4CB6-9B29-B102F79C8D25}"/>
    <cellStyle name="Normal 7 2 2 6 2 2" xfId="4047" xr:uid="{9A139F8D-A0DA-46B9-A6DB-F6E14A4ADD8B}"/>
    <cellStyle name="Normal 7 2 2 6 3" xfId="1959" xr:uid="{AA054557-8F4D-4D42-B8BB-D924691EC067}"/>
    <cellStyle name="Normal 7 2 2 6 4" xfId="1960" xr:uid="{304F9C4A-6BBD-4121-9E31-A65594CF7187}"/>
    <cellStyle name="Normal 7 2 2 7" xfId="1961" xr:uid="{F149ED91-874E-4136-BADA-E9A77AA9FF96}"/>
    <cellStyle name="Normal 7 2 2 7 2" xfId="4048" xr:uid="{0BA73981-4D78-4E1D-BB46-458D02BBC520}"/>
    <cellStyle name="Normal 7 2 2 8" xfId="1962" xr:uid="{83F5BD2F-6973-4C63-AC88-19CD2655064F}"/>
    <cellStyle name="Normal 7 2 2 9" xfId="1963" xr:uid="{2EA85471-C2AC-4FA9-8738-361AE0E7E2C3}"/>
    <cellStyle name="Normal 7 2 3" xfId="1964" xr:uid="{5E5C47F2-BA5B-4982-B9D0-A262013D7C0A}"/>
    <cellStyle name="Normal 7 2 3 2" xfId="1965" xr:uid="{589D9002-71A0-4735-8410-1C28746F2975}"/>
    <cellStyle name="Normal 7 2 3 2 2" xfId="1966" xr:uid="{292D67E1-39CF-4489-ACAF-BCEEF82E538B}"/>
    <cellStyle name="Normal 7 2 3 2 2 2" xfId="1967" xr:uid="{28A71E6E-C8A9-4BBD-8C86-972BF652920B}"/>
    <cellStyle name="Normal 7 2 3 2 2 2 2" xfId="4049" xr:uid="{01F3230E-8F51-4DF6-97ED-6D398D71917E}"/>
    <cellStyle name="Normal 7 2 3 2 2 2 2 2" xfId="4050" xr:uid="{BC3F61BE-F33B-46CD-AA26-CA02A00D677A}"/>
    <cellStyle name="Normal 7 2 3 2 2 2 3" xfId="4051" xr:uid="{69B52475-2828-4EA4-BB80-CAE961BD4782}"/>
    <cellStyle name="Normal 7 2 3 2 2 3" xfId="1968" xr:uid="{1B1A3472-AA43-4943-A131-A78DBF295084}"/>
    <cellStyle name="Normal 7 2 3 2 2 3 2" xfId="4052" xr:uid="{AC5B9551-755E-4B31-8066-17239962A70C}"/>
    <cellStyle name="Normal 7 2 3 2 2 4" xfId="1969" xr:uid="{ED884031-99EE-4789-883C-570C10FEDFEF}"/>
    <cellStyle name="Normal 7 2 3 2 3" xfId="1970" xr:uid="{F6CC4199-E5F4-449D-9F20-0BFD576D1CF1}"/>
    <cellStyle name="Normal 7 2 3 2 3 2" xfId="1971" xr:uid="{AFE1C03B-98FA-46E4-9EB8-6337CA77B9F6}"/>
    <cellStyle name="Normal 7 2 3 2 3 2 2" xfId="4053" xr:uid="{46967454-70BF-426B-AAB6-6DC70A763773}"/>
    <cellStyle name="Normal 7 2 3 2 3 3" xfId="1972" xr:uid="{BE73319B-D2A8-4E9A-BCD2-CB6FC412079D}"/>
    <cellStyle name="Normal 7 2 3 2 3 4" xfId="1973" xr:uid="{3F892215-3081-402D-B301-596A1D37ED28}"/>
    <cellStyle name="Normal 7 2 3 2 4" xfId="1974" xr:uid="{B5E20C90-F072-41D3-B786-CDF97D16D5E2}"/>
    <cellStyle name="Normal 7 2 3 2 4 2" xfId="4054" xr:uid="{45CD5F75-E04F-4BE3-BAB3-7022EAC77E69}"/>
    <cellStyle name="Normal 7 2 3 2 5" xfId="1975" xr:uid="{96501A82-3753-4D0A-8214-06592AD3888C}"/>
    <cellStyle name="Normal 7 2 3 2 6" xfId="1976" xr:uid="{94ADB4A0-104E-461B-9FC3-BC1EAED26010}"/>
    <cellStyle name="Normal 7 2 3 3" xfId="1977" xr:uid="{8D198F29-FB53-4577-998D-8778246CF1AB}"/>
    <cellStyle name="Normal 7 2 3 3 2" xfId="1978" xr:uid="{AFD2872E-C4A1-47D4-B56C-12FF205BA7E3}"/>
    <cellStyle name="Normal 7 2 3 3 2 2" xfId="1979" xr:uid="{8402B5A5-9C13-4953-823F-DE86EC4B8B09}"/>
    <cellStyle name="Normal 7 2 3 3 2 2 2" xfId="4055" xr:uid="{4301B43A-EA9E-4D0B-B856-37369DD94E80}"/>
    <cellStyle name="Normal 7 2 3 3 2 2 2 2" xfId="4056" xr:uid="{B0023916-4ED9-4130-BC13-186F8CAA5B1C}"/>
    <cellStyle name="Normal 7 2 3 3 2 2 3" xfId="4057" xr:uid="{EE786EEC-DAD3-4EEF-BEAB-95F57B8AF182}"/>
    <cellStyle name="Normal 7 2 3 3 2 3" xfId="1980" xr:uid="{AA792327-E1DE-4B02-B9F0-29652B25CA06}"/>
    <cellStyle name="Normal 7 2 3 3 2 3 2" xfId="4058" xr:uid="{FB5F0146-6225-4D24-8AC4-6234000D30A0}"/>
    <cellStyle name="Normal 7 2 3 3 2 4" xfId="1981" xr:uid="{A6174D08-A10C-4C73-AEE5-4259ED59B767}"/>
    <cellStyle name="Normal 7 2 3 3 3" xfId="1982" xr:uid="{C28215A2-BD1F-42C6-A4BD-95669FC53FF2}"/>
    <cellStyle name="Normal 7 2 3 3 3 2" xfId="4059" xr:uid="{E86167A9-4BFF-4A96-8861-91C0BFA03823}"/>
    <cellStyle name="Normal 7 2 3 3 3 2 2" xfId="4060" xr:uid="{8FC626ED-9E67-4E52-9ABF-81D60E84876E}"/>
    <cellStyle name="Normal 7 2 3 3 3 3" xfId="4061" xr:uid="{4CAA58C6-7031-47ED-BA2F-05B4D6547CEB}"/>
    <cellStyle name="Normal 7 2 3 3 4" xfId="1983" xr:uid="{4B43E7DF-A7AC-4605-BAAE-848DC6C20ACE}"/>
    <cellStyle name="Normal 7 2 3 3 4 2" xfId="4062" xr:uid="{7AC9EB3C-F208-409F-947C-1D06D34C6B1F}"/>
    <cellStyle name="Normal 7 2 3 3 5" xfId="1984" xr:uid="{4CF88BFB-9CA8-48AA-ABF3-9683C31A3CEA}"/>
    <cellStyle name="Normal 7 2 3 4" xfId="1985" xr:uid="{6A5EBB21-BCC7-494A-AA17-970088E3F91D}"/>
    <cellStyle name="Normal 7 2 3 4 2" xfId="1986" xr:uid="{583AEEFE-6A57-4E9C-880A-4DCE09887F00}"/>
    <cellStyle name="Normal 7 2 3 4 2 2" xfId="4063" xr:uid="{F1EBC0F6-F728-485B-98A3-92AC0C58CAF0}"/>
    <cellStyle name="Normal 7 2 3 4 2 2 2" xfId="4064" xr:uid="{0E007583-B605-435A-8A92-A16D2846777E}"/>
    <cellStyle name="Normal 7 2 3 4 2 3" xfId="4065" xr:uid="{AF5A215C-A6E5-4EB6-AF99-100609A9D4E1}"/>
    <cellStyle name="Normal 7 2 3 4 3" xfId="1987" xr:uid="{3E849426-F87A-4590-98DA-D528B5182513}"/>
    <cellStyle name="Normal 7 2 3 4 3 2" xfId="4066" xr:uid="{904669C1-D5FA-4013-A290-C631CA62858C}"/>
    <cellStyle name="Normal 7 2 3 4 4" xfId="1988" xr:uid="{E8CFCBD2-C108-49AB-AC4E-A87500FDB0A3}"/>
    <cellStyle name="Normal 7 2 3 5" xfId="1989" xr:uid="{DF34E88F-601C-4B0A-85BC-6D4745DEC14D}"/>
    <cellStyle name="Normal 7 2 3 5 2" xfId="1990" xr:uid="{5E8AF36D-0FD3-4740-9B9F-C8D0ED039DF9}"/>
    <cellStyle name="Normal 7 2 3 5 2 2" xfId="4067" xr:uid="{CF723B40-6A34-4EA1-B77D-D16D60010B4D}"/>
    <cellStyle name="Normal 7 2 3 5 3" xfId="1991" xr:uid="{BF519503-A7D4-4F52-A083-45D10542731B}"/>
    <cellStyle name="Normal 7 2 3 5 4" xfId="1992" xr:uid="{B3A9286C-A61C-4180-A726-6ED41367E4C6}"/>
    <cellStyle name="Normal 7 2 3 6" xfId="1993" xr:uid="{A61EC617-CC75-44DB-977E-0B7CF51BB9B6}"/>
    <cellStyle name="Normal 7 2 3 6 2" xfId="4068" xr:uid="{A3D3207A-74A1-448E-8C8C-B12D38C9BE48}"/>
    <cellStyle name="Normal 7 2 3 7" xfId="1994" xr:uid="{59E85AD2-69EC-4F73-A888-FDDA6D527BBD}"/>
    <cellStyle name="Normal 7 2 3 8" xfId="1995" xr:uid="{4B8D51B5-EF12-4133-B212-4E6B2ED70C41}"/>
    <cellStyle name="Normal 7 2 4" xfId="1996" xr:uid="{94434445-8BB6-40EE-A2C1-D56104A1A948}"/>
    <cellStyle name="Normal 7 2 4 2" xfId="1997" xr:uid="{82C9CEAD-5B45-400C-B93D-9CBDB5BC8BD8}"/>
    <cellStyle name="Normal 7 2 4 2 2" xfId="1998" xr:uid="{D06FB5D9-A036-4766-939C-8F0AD20F6F38}"/>
    <cellStyle name="Normal 7 2 4 2 2 2" xfId="1999" xr:uid="{3C4FDF8D-C423-4A42-B219-EE7BB1CA6385}"/>
    <cellStyle name="Normal 7 2 4 2 2 2 2" xfId="4069" xr:uid="{C8654DC7-FA74-4F92-A41E-52B31960471B}"/>
    <cellStyle name="Normal 7 2 4 2 2 3" xfId="2000" xr:uid="{B302B8B3-72AC-4440-9185-46BAD79BE23E}"/>
    <cellStyle name="Normal 7 2 4 2 2 4" xfId="2001" xr:uid="{BB42E8CF-7173-4B6C-8503-3C0CD678982F}"/>
    <cellStyle name="Normal 7 2 4 2 3" xfId="2002" xr:uid="{90569A24-1E9F-4198-B327-7B3C3B1D67C8}"/>
    <cellStyle name="Normal 7 2 4 2 3 2" xfId="4070" xr:uid="{49EC8960-7ECA-4F28-8F5B-A9017BAEBF1F}"/>
    <cellStyle name="Normal 7 2 4 2 4" xfId="2003" xr:uid="{CA577EB1-B25D-42E7-AB07-296E80753BC2}"/>
    <cellStyle name="Normal 7 2 4 2 5" xfId="2004" xr:uid="{C1C74024-4E1B-48BB-A908-3969BEC69B4E}"/>
    <cellStyle name="Normal 7 2 4 3" xfId="2005" xr:uid="{9E709874-4B53-4171-8112-524105FD5FB1}"/>
    <cellStyle name="Normal 7 2 4 3 2" xfId="2006" xr:uid="{30DA701A-C38C-4BEA-B48D-0BC80E071D7F}"/>
    <cellStyle name="Normal 7 2 4 3 2 2" xfId="4071" xr:uid="{96D22E14-864D-4A7C-A242-3033D1B63F5F}"/>
    <cellStyle name="Normal 7 2 4 3 3" xfId="2007" xr:uid="{5A46B4A6-540E-4F91-BD1F-01920CDE333B}"/>
    <cellStyle name="Normal 7 2 4 3 4" xfId="2008" xr:uid="{412360CB-9B54-4964-9BB6-48DC7B85E1BA}"/>
    <cellStyle name="Normal 7 2 4 4" xfId="2009" xr:uid="{16F4C042-CE48-416D-B645-FB6A56C2BDBF}"/>
    <cellStyle name="Normal 7 2 4 4 2" xfId="2010" xr:uid="{BF054B5B-2109-431B-BC7B-381A94BEAB17}"/>
    <cellStyle name="Normal 7 2 4 4 3" xfId="2011" xr:uid="{640EA069-E456-4E02-8268-090429F41436}"/>
    <cellStyle name="Normal 7 2 4 4 4" xfId="2012" xr:uid="{932A48B6-CA92-47D8-8DE0-DFB46B17660E}"/>
    <cellStyle name="Normal 7 2 4 5" xfId="2013" xr:uid="{E4712E4A-A423-4584-A8D0-C5F20C923F90}"/>
    <cellStyle name="Normal 7 2 4 6" xfId="2014" xr:uid="{99F46FBC-7B52-4226-9E16-73CD1724AFF1}"/>
    <cellStyle name="Normal 7 2 4 7" xfId="2015" xr:uid="{2EAD7A42-679C-405D-84A2-A22C76F9DB07}"/>
    <cellStyle name="Normal 7 2 5" xfId="2016" xr:uid="{5C70FEF3-0AC9-47A1-920D-BA3006DCF6B4}"/>
    <cellStyle name="Normal 7 2 5 2" xfId="2017" xr:uid="{BBCB7F30-985A-48B4-BF04-72904883B275}"/>
    <cellStyle name="Normal 7 2 5 2 2" xfId="2018" xr:uid="{6C10E731-7A8B-4994-8D1F-4D3B75159F38}"/>
    <cellStyle name="Normal 7 2 5 2 2 2" xfId="4072" xr:uid="{489244C4-C6D6-47F1-A8D8-0F8839B2A3B7}"/>
    <cellStyle name="Normal 7 2 5 2 2 2 2" xfId="4073" xr:uid="{05D0CAE5-348D-4D9A-A06D-B4228A6AFDD0}"/>
    <cellStyle name="Normal 7 2 5 2 2 3" xfId="4074" xr:uid="{3FF8A24A-E85F-4A85-8D37-34105DC4024F}"/>
    <cellStyle name="Normal 7 2 5 2 3" xfId="2019" xr:uid="{679F45CE-3D9F-4B1D-9D91-FFA4D39C8B8B}"/>
    <cellStyle name="Normal 7 2 5 2 3 2" xfId="4075" xr:uid="{DBE3F7A8-A700-44CB-A327-07058BDAA8FB}"/>
    <cellStyle name="Normal 7 2 5 2 4" xfId="2020" xr:uid="{29EE5E47-B48E-4003-9712-282B0178413C}"/>
    <cellStyle name="Normal 7 2 5 3" xfId="2021" xr:uid="{5FC23055-78DF-4B1E-95F0-88BA1E91368F}"/>
    <cellStyle name="Normal 7 2 5 3 2" xfId="2022" xr:uid="{E803809C-E7E2-405B-8B84-D46AB34A5603}"/>
    <cellStyle name="Normal 7 2 5 3 2 2" xfId="4076" xr:uid="{B1907782-547F-4194-B8F8-9AFD59082603}"/>
    <cellStyle name="Normal 7 2 5 3 3" xfId="2023" xr:uid="{C8F06EC4-962A-4D56-BF45-4EC4EEBC8A25}"/>
    <cellStyle name="Normal 7 2 5 3 4" xfId="2024" xr:uid="{9857079A-2520-4073-9F77-D3C5EB2C89F1}"/>
    <cellStyle name="Normal 7 2 5 4" xfId="2025" xr:uid="{1ADCCA04-6505-4C68-B4B5-DE9C5E25CA9D}"/>
    <cellStyle name="Normal 7 2 5 4 2" xfId="4077" xr:uid="{90B0F778-F17A-4C72-8B45-AF7BCCC760F2}"/>
    <cellStyle name="Normal 7 2 5 5" xfId="2026" xr:uid="{A122CCF7-4232-44DC-89E1-C3A4831673EC}"/>
    <cellStyle name="Normal 7 2 5 6" xfId="2027" xr:uid="{D4C3C550-A6C5-4D53-B7A5-0D5F7458DEDF}"/>
    <cellStyle name="Normal 7 2 6" xfId="2028" xr:uid="{5603CFF5-49B4-45D7-8647-02207B677BCD}"/>
    <cellStyle name="Normal 7 2 6 2" xfId="2029" xr:uid="{26B69E35-B5B1-441D-B083-759D74FEA769}"/>
    <cellStyle name="Normal 7 2 6 2 2" xfId="2030" xr:uid="{3B08362E-863F-4179-BE0D-555A7288AE0E}"/>
    <cellStyle name="Normal 7 2 6 2 2 2" xfId="4078" xr:uid="{95BEF2F8-95BB-4D01-B9B7-5B605854F69B}"/>
    <cellStyle name="Normal 7 2 6 2 3" xfId="2031" xr:uid="{F04F8B47-C29E-404E-94EA-424CD561F9E0}"/>
    <cellStyle name="Normal 7 2 6 2 4" xfId="2032" xr:uid="{F6D87ECD-481E-44B7-BBAE-85AA31202A7A}"/>
    <cellStyle name="Normal 7 2 6 3" xfId="2033" xr:uid="{17191C22-3A3B-4682-AF86-6A3EF3B6C9BD}"/>
    <cellStyle name="Normal 7 2 6 3 2" xfId="4079" xr:uid="{22165A99-C2EF-45A9-97E0-49033803E113}"/>
    <cellStyle name="Normal 7 2 6 4" xfId="2034" xr:uid="{DBBA0734-E01D-44FF-BD49-BA2CFD1E96ED}"/>
    <cellStyle name="Normal 7 2 6 5" xfId="2035" xr:uid="{C09560CE-9070-4F6D-A762-BB7738258E5F}"/>
    <cellStyle name="Normal 7 2 7" xfId="2036" xr:uid="{209ACE0C-97D8-4CEC-BC06-2D4E110BD696}"/>
    <cellStyle name="Normal 7 2 7 2" xfId="2037" xr:uid="{E0B39051-AFB8-4CC2-9B33-377E49E3865E}"/>
    <cellStyle name="Normal 7 2 7 2 2" xfId="4080" xr:uid="{DC68070D-E463-4E95-88E8-B10FA869F184}"/>
    <cellStyle name="Normal 7 2 7 2 3" xfId="4381" xr:uid="{9792295C-D77D-4CC7-8AB1-3D638C471279}"/>
    <cellStyle name="Normal 7 2 7 3" xfId="2038" xr:uid="{7EBA731B-1A85-4447-941A-59E962679F45}"/>
    <cellStyle name="Normal 7 2 7 4" xfId="2039" xr:uid="{8BEB022A-F73A-4800-A33D-321059EA667F}"/>
    <cellStyle name="Normal 7 2 7 4 2" xfId="4747" xr:uid="{35397ACA-A6AF-46B8-A75A-7142E709D8BB}"/>
    <cellStyle name="Normal 7 2 7 4 3" xfId="4611" xr:uid="{9B30C4E8-01C5-4552-8EF3-669ED6E6FF0B}"/>
    <cellStyle name="Normal 7 2 7 4 4" xfId="4466" xr:uid="{53EDD231-9A02-4BF5-B025-E5D593F5FE02}"/>
    <cellStyle name="Normal 7 2 8" xfId="2040" xr:uid="{857C3B6C-6879-4D62-9865-4B022DA0C4E9}"/>
    <cellStyle name="Normal 7 2 8 2" xfId="2041" xr:uid="{4402488F-FE82-4427-AF09-52B92355C0B9}"/>
    <cellStyle name="Normal 7 2 8 3" xfId="2042" xr:uid="{FD570BE7-DBBF-4D94-BF1D-E212BD46DFAB}"/>
    <cellStyle name="Normal 7 2 8 4" xfId="2043" xr:uid="{3CF9D567-E17B-417D-A0B7-47912E640743}"/>
    <cellStyle name="Normal 7 2 9" xfId="2044" xr:uid="{1F5A9F94-13AD-439B-B11F-39A48812E881}"/>
    <cellStyle name="Normal 7 3" xfId="2045" xr:uid="{2673A0A0-4AC1-420A-8DC2-8045B3F1507A}"/>
    <cellStyle name="Normal 7 3 10" xfId="2046" xr:uid="{28126D8E-5E31-402D-A5BC-961FC693762E}"/>
    <cellStyle name="Normal 7 3 11" xfId="2047" xr:uid="{12AAF2BF-A45F-430E-A503-FBBACAA404EA}"/>
    <cellStyle name="Normal 7 3 2" xfId="2048" xr:uid="{17B8CBFB-ECDD-44E0-ACF9-75C95E245407}"/>
    <cellStyle name="Normal 7 3 2 2" xfId="2049" xr:uid="{F13F352D-CF2A-4373-BDF3-6D1962E24FB3}"/>
    <cellStyle name="Normal 7 3 2 2 2" xfId="2050" xr:uid="{7AAE7E0B-B34B-4727-AB87-9AA975EC35AE}"/>
    <cellStyle name="Normal 7 3 2 2 2 2" xfId="2051" xr:uid="{059B12CC-7F40-471E-B8F5-14252AC8204C}"/>
    <cellStyle name="Normal 7 3 2 2 2 2 2" xfId="2052" xr:uid="{74E83F97-9377-49B6-81BE-7075340FFA44}"/>
    <cellStyle name="Normal 7 3 2 2 2 2 2 2" xfId="4081" xr:uid="{EED12836-4FB1-404D-B064-E5DDB8DE7288}"/>
    <cellStyle name="Normal 7 3 2 2 2 2 3" xfId="2053" xr:uid="{D9A4A20E-2C4E-411B-8535-040F8CC9A152}"/>
    <cellStyle name="Normal 7 3 2 2 2 2 4" xfId="2054" xr:uid="{54B12171-A150-4478-BBB3-A3B8F741F505}"/>
    <cellStyle name="Normal 7 3 2 2 2 3" xfId="2055" xr:uid="{17200463-F7D6-4AAC-B6E6-08E0290908BD}"/>
    <cellStyle name="Normal 7 3 2 2 2 3 2" xfId="2056" xr:uid="{26BBF122-0AC1-4870-98EA-EE9839D66619}"/>
    <cellStyle name="Normal 7 3 2 2 2 3 3" xfId="2057" xr:uid="{534875E0-127F-43A1-B6BD-869058EEC458}"/>
    <cellStyle name="Normal 7 3 2 2 2 3 4" xfId="2058" xr:uid="{E4DBF856-0746-4E09-8295-38F551746429}"/>
    <cellStyle name="Normal 7 3 2 2 2 4" xfId="2059" xr:uid="{8DBA50B6-5F2F-4970-B1ED-4759372355DD}"/>
    <cellStyle name="Normal 7 3 2 2 2 5" xfId="2060" xr:uid="{C3A612CD-13D6-4CE4-BEEC-39FF086333D5}"/>
    <cellStyle name="Normal 7 3 2 2 2 6" xfId="2061" xr:uid="{8FDDE46B-1C77-4D1B-B0A2-6E6FC253CE21}"/>
    <cellStyle name="Normal 7 3 2 2 3" xfId="2062" xr:uid="{C5309444-BA6E-4327-A41D-57FD21D0BE46}"/>
    <cellStyle name="Normal 7 3 2 2 3 2" xfId="2063" xr:uid="{996992FA-A8B6-417B-A3C8-8C14EE71862B}"/>
    <cellStyle name="Normal 7 3 2 2 3 2 2" xfId="2064" xr:uid="{60888DD1-F340-4350-81BF-F5F363585C71}"/>
    <cellStyle name="Normal 7 3 2 2 3 2 3" xfId="2065" xr:uid="{230CB59A-D196-46A0-9135-B9A736819B23}"/>
    <cellStyle name="Normal 7 3 2 2 3 2 4" xfId="2066" xr:uid="{55FDDDA8-FBAE-40C4-8CB7-016D035C5DCD}"/>
    <cellStyle name="Normal 7 3 2 2 3 3" xfId="2067" xr:uid="{D65C3358-246D-48A5-96E8-DA020CC08732}"/>
    <cellStyle name="Normal 7 3 2 2 3 4" xfId="2068" xr:uid="{C71B628D-472D-4BB1-A4C1-9C5A538CE5C8}"/>
    <cellStyle name="Normal 7 3 2 2 3 5" xfId="2069" xr:uid="{DA45D4E4-3BF1-4FB8-9249-C80725AE4AED}"/>
    <cellStyle name="Normal 7 3 2 2 4" xfId="2070" xr:uid="{EB5ED106-A60C-41F9-9EF2-348C465642E8}"/>
    <cellStyle name="Normal 7 3 2 2 4 2" xfId="2071" xr:uid="{199A89A7-0DC6-433B-B33C-6084637024E2}"/>
    <cellStyle name="Normal 7 3 2 2 4 3" xfId="2072" xr:uid="{6F42B02A-8B62-44B5-9BB9-7171ECCB6A71}"/>
    <cellStyle name="Normal 7 3 2 2 4 4" xfId="2073" xr:uid="{09D8908C-2709-4D4D-97C6-16ABD5DC3C33}"/>
    <cellStyle name="Normal 7 3 2 2 5" xfId="2074" xr:uid="{31052503-617C-4D0F-8EF8-ADB90C18F531}"/>
    <cellStyle name="Normal 7 3 2 2 5 2" xfId="2075" xr:uid="{2EADE596-3D9D-4C8B-82FD-B973D39A9715}"/>
    <cellStyle name="Normal 7 3 2 2 5 3" xfId="2076" xr:uid="{63CB79A1-20C0-4BB8-96E2-724F66233E0A}"/>
    <cellStyle name="Normal 7 3 2 2 5 4" xfId="2077" xr:uid="{4E5F56F0-2570-4D7E-8B69-168E507B0D24}"/>
    <cellStyle name="Normal 7 3 2 2 6" xfId="2078" xr:uid="{0475F742-B282-492F-9858-87061D277669}"/>
    <cellStyle name="Normal 7 3 2 2 7" xfId="2079" xr:uid="{3C8EA04E-0003-4500-95AE-6A8445B437D1}"/>
    <cellStyle name="Normal 7 3 2 2 8" xfId="2080" xr:uid="{0CB08EF9-9A3F-44D7-94D7-D2D127234632}"/>
    <cellStyle name="Normal 7 3 2 3" xfId="2081" xr:uid="{431612D4-80F5-4B36-96DB-70AEB7B0AA0E}"/>
    <cellStyle name="Normal 7 3 2 3 2" xfId="2082" xr:uid="{CCE08B1D-EA36-4287-ABA1-159EF5F950C4}"/>
    <cellStyle name="Normal 7 3 2 3 2 2" xfId="2083" xr:uid="{E5CF1766-AF0B-4C66-B257-B45004D9AA52}"/>
    <cellStyle name="Normal 7 3 2 3 2 2 2" xfId="4082" xr:uid="{38D80C1C-9AE0-40C7-960F-73CE7DA699C6}"/>
    <cellStyle name="Normal 7 3 2 3 2 2 2 2" xfId="4083" xr:uid="{C3A6DDD9-5CCB-40CD-8496-CB4F69BB69FD}"/>
    <cellStyle name="Normal 7 3 2 3 2 2 3" xfId="4084" xr:uid="{C868489F-37B1-4495-A96C-A7506B378833}"/>
    <cellStyle name="Normal 7 3 2 3 2 3" xfId="2084" xr:uid="{AE99EDCF-BED5-456F-9DBB-CC6CBDA63167}"/>
    <cellStyle name="Normal 7 3 2 3 2 3 2" xfId="4085" xr:uid="{3135E63F-2BB1-4EC1-8379-DA0EEF53999B}"/>
    <cellStyle name="Normal 7 3 2 3 2 4" xfId="2085" xr:uid="{6937587E-9877-4BA9-8D55-5357C6BFB130}"/>
    <cellStyle name="Normal 7 3 2 3 3" xfId="2086" xr:uid="{F276D85E-217D-44F6-8E3D-2CADBD9A6117}"/>
    <cellStyle name="Normal 7 3 2 3 3 2" xfId="2087" xr:uid="{574BB42D-7635-4B20-8D94-A3D4EBC5CC35}"/>
    <cellStyle name="Normal 7 3 2 3 3 2 2" xfId="4086" xr:uid="{1F4456C7-D248-4E69-B320-B2CEF04A9E7F}"/>
    <cellStyle name="Normal 7 3 2 3 3 3" xfId="2088" xr:uid="{E933C5E8-AA79-4791-811E-B7C92F077538}"/>
    <cellStyle name="Normal 7 3 2 3 3 4" xfId="2089" xr:uid="{BA8CEEEC-C895-4EC5-993D-1353801F9532}"/>
    <cellStyle name="Normal 7 3 2 3 4" xfId="2090" xr:uid="{55515821-82C8-4BA3-9802-F5AD199139CA}"/>
    <cellStyle name="Normal 7 3 2 3 4 2" xfId="4087" xr:uid="{4BE30041-A958-468D-8CD7-447122E102AE}"/>
    <cellStyle name="Normal 7 3 2 3 5" xfId="2091" xr:uid="{E1536DA8-D0B3-4FB0-ABC9-3A83B6645315}"/>
    <cellStyle name="Normal 7 3 2 3 6" xfId="2092" xr:uid="{57FD51A2-6C96-4A25-958E-6EB41939A004}"/>
    <cellStyle name="Normal 7 3 2 4" xfId="2093" xr:uid="{7E59D352-2231-488F-8B01-62A6D1A0533A}"/>
    <cellStyle name="Normal 7 3 2 4 2" xfId="2094" xr:uid="{42EC0D0A-3ADA-4D19-B15E-F14A64B1160B}"/>
    <cellStyle name="Normal 7 3 2 4 2 2" xfId="2095" xr:uid="{F4EE772B-B7BB-4620-BEEA-9EEFDD24DC56}"/>
    <cellStyle name="Normal 7 3 2 4 2 2 2" xfId="4088" xr:uid="{294DF235-771A-47DD-8E88-A7809C9DBA97}"/>
    <cellStyle name="Normal 7 3 2 4 2 3" xfId="2096" xr:uid="{8597CC63-7D54-4954-BCAB-45CBD9C0BC9F}"/>
    <cellStyle name="Normal 7 3 2 4 2 4" xfId="2097" xr:uid="{BFD32BD3-F5A4-4E06-BE56-CA50379EFD9D}"/>
    <cellStyle name="Normal 7 3 2 4 3" xfId="2098" xr:uid="{E6B80344-42B0-49EB-A71C-673236679A64}"/>
    <cellStyle name="Normal 7 3 2 4 3 2" xfId="4089" xr:uid="{841D6A28-0398-4602-AEB6-5FBFAF6DAED9}"/>
    <cellStyle name="Normal 7 3 2 4 4" xfId="2099" xr:uid="{2382937F-67B9-4620-98EE-6ED16AA2F167}"/>
    <cellStyle name="Normal 7 3 2 4 5" xfId="2100" xr:uid="{B382B7BF-DF15-4E2F-B935-FF999CDD2DB7}"/>
    <cellStyle name="Normal 7 3 2 5" xfId="2101" xr:uid="{26BE775B-66BF-41AE-8666-8963FE0CA9A6}"/>
    <cellStyle name="Normal 7 3 2 5 2" xfId="2102" xr:uid="{541445CD-886C-4DE5-9C86-D22107FDE8DE}"/>
    <cellStyle name="Normal 7 3 2 5 2 2" xfId="4090" xr:uid="{E9D7B0B9-4C0F-473D-BAD0-B45BB4E85C28}"/>
    <cellStyle name="Normal 7 3 2 5 3" xfId="2103" xr:uid="{8F942CB5-EA9F-42D1-9B0A-421EF0EB5C89}"/>
    <cellStyle name="Normal 7 3 2 5 4" xfId="2104" xr:uid="{4A4A22D4-253B-4BD3-8884-5411B71E1980}"/>
    <cellStyle name="Normal 7 3 2 6" xfId="2105" xr:uid="{86F274E1-ED38-472C-BD89-BB2DEC166610}"/>
    <cellStyle name="Normal 7 3 2 6 2" xfId="2106" xr:uid="{1D935D71-ACA8-44C3-9DD5-A6F4BF2FF991}"/>
    <cellStyle name="Normal 7 3 2 6 3" xfId="2107" xr:uid="{7284969A-46AA-430D-B1EE-0BFB4A393CBC}"/>
    <cellStyle name="Normal 7 3 2 6 4" xfId="2108" xr:uid="{01CA9270-24AE-4AF2-BF51-BF1482E821A9}"/>
    <cellStyle name="Normal 7 3 2 7" xfId="2109" xr:uid="{89D83F9E-DED6-4E8E-8542-D8AB40796418}"/>
    <cellStyle name="Normal 7 3 2 8" xfId="2110" xr:uid="{75A17F05-C405-4018-9840-5D6945663EFF}"/>
    <cellStyle name="Normal 7 3 2 9" xfId="2111" xr:uid="{068B669A-7983-468B-9622-0B8E031F2BC7}"/>
    <cellStyle name="Normal 7 3 3" xfId="2112" xr:uid="{6CF9B0CC-D5B1-491D-987B-1BF55288FBAC}"/>
    <cellStyle name="Normal 7 3 3 2" xfId="2113" xr:uid="{528662A9-DE3E-4B9D-9612-5738EC337749}"/>
    <cellStyle name="Normal 7 3 3 2 2" xfId="2114" xr:uid="{7AC31C99-E687-407E-85D1-096B321A582B}"/>
    <cellStyle name="Normal 7 3 3 2 2 2" xfId="2115" xr:uid="{9443BCDA-EA1F-4D3A-98EB-A00C88E8F55E}"/>
    <cellStyle name="Normal 7 3 3 2 2 2 2" xfId="4091" xr:uid="{9AF3AB25-304F-4DC8-89F2-C031851B0920}"/>
    <cellStyle name="Normal 7 3 3 2 2 2 2 2" xfId="4656" xr:uid="{A8A7A9F9-39F7-4753-9C18-8C823DDFF68F}"/>
    <cellStyle name="Normal 7 3 3 2 2 2 3" xfId="4657" xr:uid="{C4035BD9-4A05-4040-AF8A-89E765177BCF}"/>
    <cellStyle name="Normal 7 3 3 2 2 3" xfId="2116" xr:uid="{8504A1E8-E279-4EE1-8EE4-BAC5EA7D2169}"/>
    <cellStyle name="Normal 7 3 3 2 2 3 2" xfId="4658" xr:uid="{15812733-5D56-4BFB-B5E2-B460F1088F30}"/>
    <cellStyle name="Normal 7 3 3 2 2 4" xfId="2117" xr:uid="{A6C39DD7-C18F-479E-9EF9-B91D39C81719}"/>
    <cellStyle name="Normal 7 3 3 2 3" xfId="2118" xr:uid="{9A5057CE-495D-4CD9-9B4F-F77D79B34923}"/>
    <cellStyle name="Normal 7 3 3 2 3 2" xfId="2119" xr:uid="{3FDDFAC7-0C27-414A-86DA-C6E0E3C78116}"/>
    <cellStyle name="Normal 7 3 3 2 3 2 2" xfId="4659" xr:uid="{0D564A62-3FB0-4F38-94C4-80C39F23B0C3}"/>
    <cellStyle name="Normal 7 3 3 2 3 3" xfId="2120" xr:uid="{C1AFFFE3-2D55-4FA7-84F1-83BCC278928E}"/>
    <cellStyle name="Normal 7 3 3 2 3 4" xfId="2121" xr:uid="{23A014F3-6165-4895-9926-E34C6F177B44}"/>
    <cellStyle name="Normal 7 3 3 2 4" xfId="2122" xr:uid="{9EA233C8-EA6F-42CC-89A4-0EE26523111A}"/>
    <cellStyle name="Normal 7 3 3 2 4 2" xfId="4660" xr:uid="{05BCAA7C-03DE-4D22-A44A-B4236D874F8C}"/>
    <cellStyle name="Normal 7 3 3 2 5" xfId="2123" xr:uid="{E16B5137-F150-4D3F-9E74-A825281107A6}"/>
    <cellStyle name="Normal 7 3 3 2 6" xfId="2124" xr:uid="{86C5968E-9A0B-493C-8D22-EE3156280449}"/>
    <cellStyle name="Normal 7 3 3 3" xfId="2125" xr:uid="{2A5A6F33-146C-4D70-8376-539A31C595C8}"/>
    <cellStyle name="Normal 7 3 3 3 2" xfId="2126" xr:uid="{D78F58D6-288D-4F17-B7BA-B50EB174F17E}"/>
    <cellStyle name="Normal 7 3 3 3 2 2" xfId="2127" xr:uid="{AB655D37-7829-4EFE-ACE2-8F819DF19FD9}"/>
    <cellStyle name="Normal 7 3 3 3 2 2 2" xfId="4661" xr:uid="{8DA6149C-ECAC-43F5-9C16-637C0B20D56F}"/>
    <cellStyle name="Normal 7 3 3 3 2 3" xfId="2128" xr:uid="{F403889D-83D8-4696-AB37-943B0EBFC065}"/>
    <cellStyle name="Normal 7 3 3 3 2 4" xfId="2129" xr:uid="{6DCC5A77-CE54-4EBF-B9FF-4660AE7D535E}"/>
    <cellStyle name="Normal 7 3 3 3 3" xfId="2130" xr:uid="{ADE7C6DC-FB86-474F-AE3B-1E96CDDD7EBC}"/>
    <cellStyle name="Normal 7 3 3 3 3 2" xfId="4662" xr:uid="{070CFC17-BDE3-45A1-9CF1-860855B53F5D}"/>
    <cellStyle name="Normal 7 3 3 3 4" xfId="2131" xr:uid="{5A5D50F0-C69C-4233-A228-8A3E3BC19F0E}"/>
    <cellStyle name="Normal 7 3 3 3 5" xfId="2132" xr:uid="{81A6A4C0-B17E-4D6B-844F-521C2768CB02}"/>
    <cellStyle name="Normal 7 3 3 4" xfId="2133" xr:uid="{1A827C7E-483E-4BB8-8C43-C29409D6026C}"/>
    <cellStyle name="Normal 7 3 3 4 2" xfId="2134" xr:uid="{074A37DB-45D8-4A57-B774-2042C6986FA0}"/>
    <cellStyle name="Normal 7 3 3 4 2 2" xfId="4663" xr:uid="{C2E7CC32-B6B1-4384-9197-041587EEBC87}"/>
    <cellStyle name="Normal 7 3 3 4 3" xfId="2135" xr:uid="{380E2CE5-90AF-4464-885C-3FFB0307229C}"/>
    <cellStyle name="Normal 7 3 3 4 4" xfId="2136" xr:uid="{C9D037BC-84FE-49B2-9D9B-9789286A9DBD}"/>
    <cellStyle name="Normal 7 3 3 5" xfId="2137" xr:uid="{6B8B1207-EC57-4F58-A82D-5AC0C6BE3DA1}"/>
    <cellStyle name="Normal 7 3 3 5 2" xfId="2138" xr:uid="{62F2B569-F5C9-43A6-9FCC-2A52A9A39B4B}"/>
    <cellStyle name="Normal 7 3 3 5 3" xfId="2139" xr:uid="{315589EA-AA46-4B13-9ABB-DF3A6FA46091}"/>
    <cellStyle name="Normal 7 3 3 5 4" xfId="2140" xr:uid="{FEBB6CBF-0866-4D5E-96B8-A24294320235}"/>
    <cellStyle name="Normal 7 3 3 6" xfId="2141" xr:uid="{5DE88D6B-076A-4A25-A96D-F54F08F07463}"/>
    <cellStyle name="Normal 7 3 3 7" xfId="2142" xr:uid="{640B281E-6823-49C5-AD51-567C0108C813}"/>
    <cellStyle name="Normal 7 3 3 8" xfId="2143" xr:uid="{F53EE494-4638-434D-A3C8-AF8F9463A365}"/>
    <cellStyle name="Normal 7 3 4" xfId="2144" xr:uid="{30722B32-0157-414C-B183-02BD96703C9D}"/>
    <cellStyle name="Normal 7 3 4 2" xfId="2145" xr:uid="{FEC534B1-2741-4274-B193-93ED858907BD}"/>
    <cellStyle name="Normal 7 3 4 2 2" xfId="2146" xr:uid="{171640EE-C672-4B85-9721-A84F7D3AFE70}"/>
    <cellStyle name="Normal 7 3 4 2 2 2" xfId="2147" xr:uid="{BE83482E-2C83-4DDC-9CED-9A3D17D766E7}"/>
    <cellStyle name="Normal 7 3 4 2 2 2 2" xfId="4092" xr:uid="{D7B81F10-4778-429C-9973-F89B2A0CDDF7}"/>
    <cellStyle name="Normal 7 3 4 2 2 3" xfId="2148" xr:uid="{F6365433-33D7-440F-887D-218B62BAE351}"/>
    <cellStyle name="Normal 7 3 4 2 2 4" xfId="2149" xr:uid="{89B94C7A-37B4-490F-A2F6-3F514F434250}"/>
    <cellStyle name="Normal 7 3 4 2 3" xfId="2150" xr:uid="{5D5593E9-5186-4CEC-B607-E8B3D23F04F7}"/>
    <cellStyle name="Normal 7 3 4 2 3 2" xfId="4093" xr:uid="{21656839-7ADD-489C-9392-117179B28A18}"/>
    <cellStyle name="Normal 7 3 4 2 4" xfId="2151" xr:uid="{0B82A29A-C332-4E6A-9E34-C9451AAD5E05}"/>
    <cellStyle name="Normal 7 3 4 2 5" xfId="2152" xr:uid="{F01D7213-EE21-403A-B5B1-FC69C8512E8C}"/>
    <cellStyle name="Normal 7 3 4 3" xfId="2153" xr:uid="{76BE9539-F413-4E42-8F60-B1752C1FB952}"/>
    <cellStyle name="Normal 7 3 4 3 2" xfId="2154" xr:uid="{EE1A02CD-71D7-4DF0-8B54-F5131F2DB777}"/>
    <cellStyle name="Normal 7 3 4 3 2 2" xfId="4094" xr:uid="{12DD1A18-6617-461D-BE6E-A8478DA0E8E0}"/>
    <cellStyle name="Normal 7 3 4 3 3" xfId="2155" xr:uid="{D4864B1B-D76F-4DF2-89D1-42CE428045AC}"/>
    <cellStyle name="Normal 7 3 4 3 4" xfId="2156" xr:uid="{76FD04D5-01F2-43C4-832A-176B3972C032}"/>
    <cellStyle name="Normal 7 3 4 4" xfId="2157" xr:uid="{339A2439-AD1F-4A68-8016-78FC63D95F34}"/>
    <cellStyle name="Normal 7 3 4 4 2" xfId="2158" xr:uid="{D67BD345-ECF7-4212-9CA5-B37611AE7CB2}"/>
    <cellStyle name="Normal 7 3 4 4 3" xfId="2159" xr:uid="{F169A548-13F6-4E78-81C1-50660F761F8F}"/>
    <cellStyle name="Normal 7 3 4 4 4" xfId="2160" xr:uid="{2CE5E6BE-A811-4E97-A506-6CDDD46D8BDE}"/>
    <cellStyle name="Normal 7 3 4 5" xfId="2161" xr:uid="{826D49E8-ECEF-4C68-9282-46F944B7CDF7}"/>
    <cellStyle name="Normal 7 3 4 6" xfId="2162" xr:uid="{6A12D428-2AC5-41DA-8BA7-95F332E30C83}"/>
    <cellStyle name="Normal 7 3 4 7" xfId="2163" xr:uid="{06E067FA-5AB5-431B-A61E-27D9DA9E606C}"/>
    <cellStyle name="Normal 7 3 5" xfId="2164" xr:uid="{BE417B39-BD7E-4AF3-9076-594DDE0E2973}"/>
    <cellStyle name="Normal 7 3 5 2" xfId="2165" xr:uid="{5DE41081-20D3-4592-9988-DE0CE33C3507}"/>
    <cellStyle name="Normal 7 3 5 2 2" xfId="2166" xr:uid="{6FB1A11C-A886-4BA5-81D0-D18452E3B6A4}"/>
    <cellStyle name="Normal 7 3 5 2 2 2" xfId="4095" xr:uid="{68DAFDEE-A62E-44A3-8645-1886BCF07A50}"/>
    <cellStyle name="Normal 7 3 5 2 3" xfId="2167" xr:uid="{667291E0-4C1F-49D5-8741-44E05AC6C39C}"/>
    <cellStyle name="Normal 7 3 5 2 4" xfId="2168" xr:uid="{B8091EA2-B1B9-4A94-88C0-E16C64C47055}"/>
    <cellStyle name="Normal 7 3 5 3" xfId="2169" xr:uid="{477FBF21-B20D-4744-8E6C-862F70EF74B3}"/>
    <cellStyle name="Normal 7 3 5 3 2" xfId="2170" xr:uid="{06BC53B5-4A22-4D98-8D3E-B43E1AA782DE}"/>
    <cellStyle name="Normal 7 3 5 3 3" xfId="2171" xr:uid="{55F9B6C3-3FDC-4030-B880-F12FD12EA1B2}"/>
    <cellStyle name="Normal 7 3 5 3 4" xfId="2172" xr:uid="{BEE925F6-2933-4A62-A7AC-A54B2DE75997}"/>
    <cellStyle name="Normal 7 3 5 4" xfId="2173" xr:uid="{0CDB3358-E997-46FB-8402-CF0FC8DE6514}"/>
    <cellStyle name="Normal 7 3 5 5" xfId="2174" xr:uid="{14D1BAE3-AC62-4CF3-91E5-28C458885FD1}"/>
    <cellStyle name="Normal 7 3 5 6" xfId="2175" xr:uid="{AAF8F698-7625-4401-BDDC-18E0AC4B1F84}"/>
    <cellStyle name="Normal 7 3 6" xfId="2176" xr:uid="{6C37B617-C6A0-4A61-8E3F-DEC7531F8EFC}"/>
    <cellStyle name="Normal 7 3 6 2" xfId="2177" xr:uid="{668DA2CD-F055-4E30-A822-8856CA78B416}"/>
    <cellStyle name="Normal 7 3 6 2 2" xfId="2178" xr:uid="{7A9D99D9-26F6-4035-A5C3-78723EFD1A55}"/>
    <cellStyle name="Normal 7 3 6 2 3" xfId="2179" xr:uid="{3471BD16-619B-4091-90B3-250FC076AA38}"/>
    <cellStyle name="Normal 7 3 6 2 4" xfId="2180" xr:uid="{2A4327F6-75DA-44F4-AE2A-372F2FA53636}"/>
    <cellStyle name="Normal 7 3 6 3" xfId="2181" xr:uid="{371BEB12-9F6D-4D0B-AC46-D0CF665B7AD0}"/>
    <cellStyle name="Normal 7 3 6 4" xfId="2182" xr:uid="{71884923-BF5E-49AA-A1BF-5436AED05094}"/>
    <cellStyle name="Normal 7 3 6 5" xfId="2183" xr:uid="{1BF7D3D7-AE31-439B-A5A3-59D108200F9B}"/>
    <cellStyle name="Normal 7 3 7" xfId="2184" xr:uid="{C001E9B6-33C3-4860-8C0F-CA389D644568}"/>
    <cellStyle name="Normal 7 3 7 2" xfId="2185" xr:uid="{64C94CA3-AD1D-4D3F-B670-EECEF04B64E3}"/>
    <cellStyle name="Normal 7 3 7 3" xfId="2186" xr:uid="{DB9DE62E-A0A9-466D-923D-4580326C15FB}"/>
    <cellStyle name="Normal 7 3 7 4" xfId="2187" xr:uid="{5AC178BE-35D3-4D20-86A8-C10C4A710B5A}"/>
    <cellStyle name="Normal 7 3 8" xfId="2188" xr:uid="{694CEBFF-9C84-4D24-B387-5F4D949ABFCF}"/>
    <cellStyle name="Normal 7 3 8 2" xfId="2189" xr:uid="{D94F6E1A-3B1F-48F2-AF15-492FA0A21A9B}"/>
    <cellStyle name="Normal 7 3 8 3" xfId="2190" xr:uid="{8A79A897-E06F-4CF2-91F5-88B4BD8A92FF}"/>
    <cellStyle name="Normal 7 3 8 4" xfId="2191" xr:uid="{D2BDA848-9074-40F1-A4DF-F2F49683C306}"/>
    <cellStyle name="Normal 7 3 9" xfId="2192" xr:uid="{376D0137-59AE-4773-85C1-8972BAA637FD}"/>
    <cellStyle name="Normal 7 4" xfId="2193" xr:uid="{BDFB95EC-D396-492C-A44D-1942639132EF}"/>
    <cellStyle name="Normal 7 4 10" xfId="2194" xr:uid="{63BAFC99-C406-484B-A472-DFFDA9AA15FF}"/>
    <cellStyle name="Normal 7 4 11" xfId="2195" xr:uid="{3D7901DF-6A82-4E9C-AB07-C6AB7E625CF0}"/>
    <cellStyle name="Normal 7 4 2" xfId="2196" xr:uid="{EC76A0EA-9CBF-4121-A379-961C9F6FA1D9}"/>
    <cellStyle name="Normal 7 4 2 2" xfId="2197" xr:uid="{67BA1221-9479-4FBD-A47B-23C4A64DAA6B}"/>
    <cellStyle name="Normal 7 4 2 2 2" xfId="2198" xr:uid="{409EA34C-6E39-42B2-9D02-1D579DD86823}"/>
    <cellStyle name="Normal 7 4 2 2 2 2" xfId="2199" xr:uid="{0703C014-4E79-463F-A239-B784400BA621}"/>
    <cellStyle name="Normal 7 4 2 2 2 2 2" xfId="2200" xr:uid="{CAC2C620-EA39-49DA-AEE5-839C21EF5C2E}"/>
    <cellStyle name="Normal 7 4 2 2 2 2 3" xfId="2201" xr:uid="{E95A3A24-A1CF-4604-A97B-93C735F3B97E}"/>
    <cellStyle name="Normal 7 4 2 2 2 2 4" xfId="2202" xr:uid="{A5ADD16A-7325-467D-9709-64E59F0BADE2}"/>
    <cellStyle name="Normal 7 4 2 2 2 3" xfId="2203" xr:uid="{78B2E53F-6FEC-4DAD-967E-5D646B93E55A}"/>
    <cellStyle name="Normal 7 4 2 2 2 3 2" xfId="2204" xr:uid="{FC4052AC-8A35-44FC-8D0F-C49AEB3B374E}"/>
    <cellStyle name="Normal 7 4 2 2 2 3 3" xfId="2205" xr:uid="{617C95DC-264A-49FE-94DD-21D51E1896BB}"/>
    <cellStyle name="Normal 7 4 2 2 2 3 4" xfId="2206" xr:uid="{0850A49F-1924-40A4-9FF5-D514BFFA8AA7}"/>
    <cellStyle name="Normal 7 4 2 2 2 4" xfId="2207" xr:uid="{25233685-806B-400E-999B-883352CC1FB5}"/>
    <cellStyle name="Normal 7 4 2 2 2 5" xfId="2208" xr:uid="{0D76F721-87CB-4628-8748-027FABB8EB8C}"/>
    <cellStyle name="Normal 7 4 2 2 2 6" xfId="2209" xr:uid="{18540909-A0A5-48A4-8865-B5B00C6BF384}"/>
    <cellStyle name="Normal 7 4 2 2 3" xfId="2210" xr:uid="{F6E8197A-D30C-4805-9F5C-72051C7625FB}"/>
    <cellStyle name="Normal 7 4 2 2 3 2" xfId="2211" xr:uid="{23C23785-51B8-43F2-92C9-0023B6784B9F}"/>
    <cellStyle name="Normal 7 4 2 2 3 2 2" xfId="2212" xr:uid="{7C1BFF8D-755F-4E0F-905D-8A57ECCEA498}"/>
    <cellStyle name="Normal 7 4 2 2 3 2 3" xfId="2213" xr:uid="{DBA59EB4-7913-4D05-9E4C-40A6C891C118}"/>
    <cellStyle name="Normal 7 4 2 2 3 2 4" xfId="2214" xr:uid="{2092F894-5493-4BF6-90B9-52068A44D24D}"/>
    <cellStyle name="Normal 7 4 2 2 3 3" xfId="2215" xr:uid="{F06AA0B8-47D4-4261-BF99-E253EC3B0593}"/>
    <cellStyle name="Normal 7 4 2 2 3 4" xfId="2216" xr:uid="{62A410A7-48F1-4D7A-87CC-2E57EFF7523E}"/>
    <cellStyle name="Normal 7 4 2 2 3 5" xfId="2217" xr:uid="{D76C6839-D47B-4E61-A278-C7A924EC0724}"/>
    <cellStyle name="Normal 7 4 2 2 4" xfId="2218" xr:uid="{BB040B30-7525-4786-B2DD-AFB1B244F23D}"/>
    <cellStyle name="Normal 7 4 2 2 4 2" xfId="2219" xr:uid="{A3BCD881-ABE1-4978-BE89-524EC2EA4329}"/>
    <cellStyle name="Normal 7 4 2 2 4 3" xfId="2220" xr:uid="{45F29E41-05D8-4841-8AF6-69D4D8DED6F0}"/>
    <cellStyle name="Normal 7 4 2 2 4 4" xfId="2221" xr:uid="{9DC3BA3F-FC82-4358-B8A3-D1BBBCDE8F23}"/>
    <cellStyle name="Normal 7 4 2 2 5" xfId="2222" xr:uid="{E41DACAB-71BC-4C9A-8375-DD4E091E7175}"/>
    <cellStyle name="Normal 7 4 2 2 5 2" xfId="2223" xr:uid="{1A87A61A-F8C6-47C9-8822-E37D76DD7DD2}"/>
    <cellStyle name="Normal 7 4 2 2 5 3" xfId="2224" xr:uid="{A1F9459A-2667-46E8-BE4A-A4137ED3249B}"/>
    <cellStyle name="Normal 7 4 2 2 5 4" xfId="2225" xr:uid="{6FBD703B-AA6F-4182-939F-30ECC2D526E2}"/>
    <cellStyle name="Normal 7 4 2 2 6" xfId="2226" xr:uid="{75CCC933-E83B-4A80-BE01-24251CB83762}"/>
    <cellStyle name="Normal 7 4 2 2 7" xfId="2227" xr:uid="{F36DBAE2-4396-4569-ACDB-2C87216EF9D4}"/>
    <cellStyle name="Normal 7 4 2 2 8" xfId="2228" xr:uid="{0CFACD7C-A9FD-4D1E-830C-F8673AEDB232}"/>
    <cellStyle name="Normal 7 4 2 3" xfId="2229" xr:uid="{89BBCA2A-4965-4E75-A2E6-7FBAB97FF105}"/>
    <cellStyle name="Normal 7 4 2 3 2" xfId="2230" xr:uid="{9F87528F-D0B1-4A31-90D3-A8C65322E1A1}"/>
    <cellStyle name="Normal 7 4 2 3 2 2" xfId="2231" xr:uid="{D39652E6-F917-45A0-9ABB-F52FA81F6B7B}"/>
    <cellStyle name="Normal 7 4 2 3 2 3" xfId="2232" xr:uid="{72B277FA-F957-4FBF-B343-8FA1C669F33A}"/>
    <cellStyle name="Normal 7 4 2 3 2 4" xfId="2233" xr:uid="{D53D63B6-F0E8-4242-A5A7-05CEE2117004}"/>
    <cellStyle name="Normal 7 4 2 3 3" xfId="2234" xr:uid="{D653193C-0CB2-464C-A07D-BB7545D9F7CA}"/>
    <cellStyle name="Normal 7 4 2 3 3 2" xfId="2235" xr:uid="{91AA9663-1C2E-4DE6-91F9-3E3A76CCB326}"/>
    <cellStyle name="Normal 7 4 2 3 3 3" xfId="2236" xr:uid="{64833A85-F4A6-489F-8D72-78FC3AE9A735}"/>
    <cellStyle name="Normal 7 4 2 3 3 4" xfId="2237" xr:uid="{6FE13E2B-111E-4FE5-A5BA-4DAC9AA8994E}"/>
    <cellStyle name="Normal 7 4 2 3 4" xfId="2238" xr:uid="{F62059F1-523F-4CF1-81C2-753D20C0F00C}"/>
    <cellStyle name="Normal 7 4 2 3 5" xfId="2239" xr:uid="{30B952B9-46AB-480B-957A-163EF52A9593}"/>
    <cellStyle name="Normal 7 4 2 3 6" xfId="2240" xr:uid="{97E065EB-44EE-4B2D-8C0A-799BF89D4262}"/>
    <cellStyle name="Normal 7 4 2 4" xfId="2241" xr:uid="{85D46E3A-33CF-4C77-9514-603C50B59F6F}"/>
    <cellStyle name="Normal 7 4 2 4 2" xfId="2242" xr:uid="{576A287E-0AAA-46EF-BDE3-350C4396FF9E}"/>
    <cellStyle name="Normal 7 4 2 4 2 2" xfId="2243" xr:uid="{8BDEFC6C-0501-4C92-B69C-C4DD16281A88}"/>
    <cellStyle name="Normal 7 4 2 4 2 3" xfId="2244" xr:uid="{4B4FFA55-6362-49C3-BD4D-CD931A3B0FAD}"/>
    <cellStyle name="Normal 7 4 2 4 2 4" xfId="2245" xr:uid="{CD9C6D67-FEED-43B5-A145-CD14F38A8E37}"/>
    <cellStyle name="Normal 7 4 2 4 3" xfId="2246" xr:uid="{BB08E39A-28A1-4A15-B264-25EA9129DF51}"/>
    <cellStyle name="Normal 7 4 2 4 4" xfId="2247" xr:uid="{E63C17DE-D906-4F30-9422-F95AA6C4FEB5}"/>
    <cellStyle name="Normal 7 4 2 4 5" xfId="2248" xr:uid="{F05EE473-FA8D-4FD9-8078-651331861F17}"/>
    <cellStyle name="Normal 7 4 2 5" xfId="2249" xr:uid="{1CDA4EB3-3A66-411F-8211-01CCCB1FBC6C}"/>
    <cellStyle name="Normal 7 4 2 5 2" xfId="2250" xr:uid="{16E209DB-2087-4E17-8F10-EDC28E855E6B}"/>
    <cellStyle name="Normal 7 4 2 5 3" xfId="2251" xr:uid="{04D3EC50-5F4B-4580-97AE-7E44391F04F3}"/>
    <cellStyle name="Normal 7 4 2 5 4" xfId="2252" xr:uid="{99AF7F6C-918F-4078-B31F-A2A08B85F177}"/>
    <cellStyle name="Normal 7 4 2 6" xfId="2253" xr:uid="{4DF5E9B3-57EF-4890-B8F7-C75E45804E32}"/>
    <cellStyle name="Normal 7 4 2 6 2" xfId="2254" xr:uid="{F131F1D0-B29A-44F5-ACC6-FCB60E5422A4}"/>
    <cellStyle name="Normal 7 4 2 6 3" xfId="2255" xr:uid="{524DF29D-1566-4D8D-B35C-DA9E01AB1E02}"/>
    <cellStyle name="Normal 7 4 2 6 4" xfId="2256" xr:uid="{18B1AE75-6F17-4B34-AA9B-1B06F9042CF4}"/>
    <cellStyle name="Normal 7 4 2 7" xfId="2257" xr:uid="{2B3608EF-BFF1-46B2-A851-88D384341737}"/>
    <cellStyle name="Normal 7 4 2 8" xfId="2258" xr:uid="{CADD3FA3-60F8-4366-AF30-831D1E0F8FBE}"/>
    <cellStyle name="Normal 7 4 2 9" xfId="2259" xr:uid="{FCF83CF7-9D19-4018-B8DD-90FE1E20A6FB}"/>
    <cellStyle name="Normal 7 4 3" xfId="2260" xr:uid="{F8EC4D90-076F-4BBC-ADE4-8610563DE352}"/>
    <cellStyle name="Normal 7 4 3 2" xfId="2261" xr:uid="{3137A701-5F14-4622-B03F-2DE3A8B89C82}"/>
    <cellStyle name="Normal 7 4 3 2 2" xfId="2262" xr:uid="{48DB174A-812C-4916-B148-6F405E62A5CA}"/>
    <cellStyle name="Normal 7 4 3 2 2 2" xfId="2263" xr:uid="{FCED6C32-579C-4465-B563-EB075388787A}"/>
    <cellStyle name="Normal 7 4 3 2 2 2 2" xfId="4096" xr:uid="{F5E6C85F-2B3F-4CC8-89C9-CFF5F06B41AE}"/>
    <cellStyle name="Normal 7 4 3 2 2 3" xfId="2264" xr:uid="{1164AA1E-B90B-4CB2-8791-55E2AD49CFA4}"/>
    <cellStyle name="Normal 7 4 3 2 2 4" xfId="2265" xr:uid="{09E0370E-FD79-4C26-A0A1-2888F0FD400C}"/>
    <cellStyle name="Normal 7 4 3 2 3" xfId="2266" xr:uid="{A07FDE20-2C0A-4D2E-ADF6-2A66BDBFD4FD}"/>
    <cellStyle name="Normal 7 4 3 2 3 2" xfId="2267" xr:uid="{FDF47312-A25A-4AB2-97DA-56C3E8F68F9F}"/>
    <cellStyle name="Normal 7 4 3 2 3 3" xfId="2268" xr:uid="{296278DC-01C4-4F74-9F8E-764E7245262D}"/>
    <cellStyle name="Normal 7 4 3 2 3 4" xfId="2269" xr:uid="{697286E7-2647-4B90-8512-68395A925B52}"/>
    <cellStyle name="Normal 7 4 3 2 4" xfId="2270" xr:uid="{F4CA896E-5F4D-44E0-A736-F4A7F010B171}"/>
    <cellStyle name="Normal 7 4 3 2 5" xfId="2271" xr:uid="{A845E211-741C-4184-A6F6-0B1CCCBFE6A0}"/>
    <cellStyle name="Normal 7 4 3 2 6" xfId="2272" xr:uid="{CB63DBBB-5224-4DD5-A4FD-B057B4092273}"/>
    <cellStyle name="Normal 7 4 3 3" xfId="2273" xr:uid="{42E341C4-510D-44C7-A198-9FE579A73629}"/>
    <cellStyle name="Normal 7 4 3 3 2" xfId="2274" xr:uid="{2D69940C-8E33-45CC-A84F-6943D49FBE3F}"/>
    <cellStyle name="Normal 7 4 3 3 2 2" xfId="2275" xr:uid="{E9FF2CFA-B87B-49ED-9255-2E317D867D49}"/>
    <cellStyle name="Normal 7 4 3 3 2 3" xfId="2276" xr:uid="{A5E16DDF-E074-49E5-A27D-FEA3B58946A6}"/>
    <cellStyle name="Normal 7 4 3 3 2 4" xfId="2277" xr:uid="{7A74F00B-5FE9-41CD-94A1-E2D9ADB24461}"/>
    <cellStyle name="Normal 7 4 3 3 3" xfId="2278" xr:uid="{00981B2B-8334-424A-BC7A-D6E270D30956}"/>
    <cellStyle name="Normal 7 4 3 3 4" xfId="2279" xr:uid="{4526B15E-EA21-4879-85A9-054780F5969B}"/>
    <cellStyle name="Normal 7 4 3 3 5" xfId="2280" xr:uid="{A9710C99-BF5F-4FE9-B1C5-B6940C639B1F}"/>
    <cellStyle name="Normal 7 4 3 4" xfId="2281" xr:uid="{3F12BE29-C15D-4D69-AFB2-20608AE3A0CA}"/>
    <cellStyle name="Normal 7 4 3 4 2" xfId="2282" xr:uid="{26F3E0AB-CFB8-4842-9D4B-F6D437CC1EA8}"/>
    <cellStyle name="Normal 7 4 3 4 3" xfId="2283" xr:uid="{7A7B587B-0B6E-42DC-A87B-B68C5F6E4020}"/>
    <cellStyle name="Normal 7 4 3 4 4" xfId="2284" xr:uid="{B9F99A54-BF22-4A61-A893-7F53D0A303F5}"/>
    <cellStyle name="Normal 7 4 3 5" xfId="2285" xr:uid="{A8A5D7B6-A343-4414-BA08-35B13C4D3092}"/>
    <cellStyle name="Normal 7 4 3 5 2" xfId="2286" xr:uid="{73866AA2-194E-4D07-B67E-035FEDE202A9}"/>
    <cellStyle name="Normal 7 4 3 5 3" xfId="2287" xr:uid="{82ED0D5F-4113-45F5-A956-C41540D92525}"/>
    <cellStyle name="Normal 7 4 3 5 4" xfId="2288" xr:uid="{09A2C39C-205A-4F2D-A31E-AC06D67BDCB6}"/>
    <cellStyle name="Normal 7 4 3 6" xfId="2289" xr:uid="{8E997ADC-1DFF-42BF-ABF5-C3CC6C330B0A}"/>
    <cellStyle name="Normal 7 4 3 7" xfId="2290" xr:uid="{273B1A0F-1023-411C-BE6A-2E9F5D4363FB}"/>
    <cellStyle name="Normal 7 4 3 8" xfId="2291" xr:uid="{C9503254-3B6D-4F85-888E-C6AED8362701}"/>
    <cellStyle name="Normal 7 4 4" xfId="2292" xr:uid="{C8D9E27E-56D7-4887-B6A1-CE30ABE60304}"/>
    <cellStyle name="Normal 7 4 4 2" xfId="2293" xr:uid="{3848C869-459C-4FA0-B46C-C406028C39F5}"/>
    <cellStyle name="Normal 7 4 4 2 2" xfId="2294" xr:uid="{60FEBFF3-64AC-40B6-A3F7-4F81E235E7FA}"/>
    <cellStyle name="Normal 7 4 4 2 2 2" xfId="2295" xr:uid="{FFA0B74F-0310-4392-9668-30D2270F6CE3}"/>
    <cellStyle name="Normal 7 4 4 2 2 3" xfId="2296" xr:uid="{C8D0E2E0-D97F-4501-B001-3B673AB864BF}"/>
    <cellStyle name="Normal 7 4 4 2 2 4" xfId="2297" xr:uid="{D8323650-E803-470E-9C1C-E4ED9C9894FE}"/>
    <cellStyle name="Normal 7 4 4 2 3" xfId="2298" xr:uid="{2C2421D7-996F-4A12-9A29-6402239B86CE}"/>
    <cellStyle name="Normal 7 4 4 2 4" xfId="2299" xr:uid="{C058AB38-C48A-4281-87E5-D801676EA7AB}"/>
    <cellStyle name="Normal 7 4 4 2 5" xfId="2300" xr:uid="{AC08171C-29C2-4EAF-BC22-085E74510BA6}"/>
    <cellStyle name="Normal 7 4 4 3" xfId="2301" xr:uid="{F3898EAB-277A-403C-9F18-B543C39ED080}"/>
    <cellStyle name="Normal 7 4 4 3 2" xfId="2302" xr:uid="{071AD048-6C62-480A-B669-F64B68DEF820}"/>
    <cellStyle name="Normal 7 4 4 3 3" xfId="2303" xr:uid="{C0748F5B-D6C6-495B-B455-8AF2FA259816}"/>
    <cellStyle name="Normal 7 4 4 3 4" xfId="2304" xr:uid="{D7C60D38-81E6-41D8-8A22-962DE7164D99}"/>
    <cellStyle name="Normal 7 4 4 4" xfId="2305" xr:uid="{D0C4804F-42BB-4273-8FF3-014A4D654D27}"/>
    <cellStyle name="Normal 7 4 4 4 2" xfId="2306" xr:uid="{833AFC86-7CA8-4FCF-B43F-D41D35C63BBB}"/>
    <cellStyle name="Normal 7 4 4 4 3" xfId="2307" xr:uid="{F0E0FB79-D2FC-4E05-BAA3-B94C2BF57EBC}"/>
    <cellStyle name="Normal 7 4 4 4 4" xfId="2308" xr:uid="{A7367442-54FF-4B94-B2FE-544654C74655}"/>
    <cellStyle name="Normal 7 4 4 5" xfId="2309" xr:uid="{D05C03AE-42C4-455F-A6AD-73EEDC1CFE7B}"/>
    <cellStyle name="Normal 7 4 4 6" xfId="2310" xr:uid="{AA9B5E7B-23AD-4CF4-942E-0702E92D4406}"/>
    <cellStyle name="Normal 7 4 4 7" xfId="2311" xr:uid="{9D2C08A2-EB91-4E5F-A65E-FF7228B2F3C3}"/>
    <cellStyle name="Normal 7 4 5" xfId="2312" xr:uid="{FE132602-C9A8-433D-9B47-72B60BA947FB}"/>
    <cellStyle name="Normal 7 4 5 2" xfId="2313" xr:uid="{25C89893-0CF6-42D3-8A2D-B0E7D19D3FFB}"/>
    <cellStyle name="Normal 7 4 5 2 2" xfId="2314" xr:uid="{19EA4D15-5E1C-41DB-8B15-7CFFFD07CED9}"/>
    <cellStyle name="Normal 7 4 5 2 3" xfId="2315" xr:uid="{3AD88084-34EF-4B8B-A883-9F6567E56A9E}"/>
    <cellStyle name="Normal 7 4 5 2 4" xfId="2316" xr:uid="{7B4ED439-3DEB-4F65-B3B3-1C2ADFEF3F00}"/>
    <cellStyle name="Normal 7 4 5 3" xfId="2317" xr:uid="{0B4813AD-2E86-4913-B52A-B6E56CD92F90}"/>
    <cellStyle name="Normal 7 4 5 3 2" xfId="2318" xr:uid="{8AFEEA20-9391-45EA-BF93-5C9390DEE53F}"/>
    <cellStyle name="Normal 7 4 5 3 3" xfId="2319" xr:uid="{CA3361CD-2AAE-4CB2-ADB3-78F2DFC58448}"/>
    <cellStyle name="Normal 7 4 5 3 4" xfId="2320" xr:uid="{8678D79E-F20E-47E1-BD1E-175966776FAF}"/>
    <cellStyle name="Normal 7 4 5 4" xfId="2321" xr:uid="{AD8132D4-FC36-40FC-B4D9-4F11F826BAFE}"/>
    <cellStyle name="Normal 7 4 5 5" xfId="2322" xr:uid="{3EFC79EC-6129-46B2-8D8B-20586C3E379D}"/>
    <cellStyle name="Normal 7 4 5 6" xfId="2323" xr:uid="{90B8628B-3033-4E13-A38B-734806D60C67}"/>
    <cellStyle name="Normal 7 4 6" xfId="2324" xr:uid="{DC91B4EC-3AA0-4054-8585-0CB35A94E2A0}"/>
    <cellStyle name="Normal 7 4 6 2" xfId="2325" xr:uid="{A4F9C138-AF6C-4703-85C2-60D52DC1E02A}"/>
    <cellStyle name="Normal 7 4 6 2 2" xfId="2326" xr:uid="{7A314937-C04F-4B7C-ACFA-EC30E012E130}"/>
    <cellStyle name="Normal 7 4 6 2 3" xfId="2327" xr:uid="{B28BA38C-211C-4ADD-9754-48F84F0C0302}"/>
    <cellStyle name="Normal 7 4 6 2 4" xfId="2328" xr:uid="{31511C40-7582-47A7-B239-A32E8A925E74}"/>
    <cellStyle name="Normal 7 4 6 3" xfId="2329" xr:uid="{9DEE29B1-23D7-41B8-AF9E-46AA7D277203}"/>
    <cellStyle name="Normal 7 4 6 4" xfId="2330" xr:uid="{22AF6F1C-3E4E-4025-B14D-97826CC9DC61}"/>
    <cellStyle name="Normal 7 4 6 5" xfId="2331" xr:uid="{27842F9A-F352-4D19-AE62-5777F1098B4D}"/>
    <cellStyle name="Normal 7 4 7" xfId="2332" xr:uid="{8014C350-AA1D-47C5-9046-157936E2F29D}"/>
    <cellStyle name="Normal 7 4 7 2" xfId="2333" xr:uid="{BC56BE77-38FA-40FC-A687-A2C827ED0AA7}"/>
    <cellStyle name="Normal 7 4 7 3" xfId="2334" xr:uid="{55D7DDD8-2180-4C92-9389-0CE8D4B0B1B1}"/>
    <cellStyle name="Normal 7 4 7 4" xfId="2335" xr:uid="{EEF2E907-1E13-4E7B-BD22-D931CEF5011E}"/>
    <cellStyle name="Normal 7 4 8" xfId="2336" xr:uid="{876DD98A-E0ED-4EBA-8375-86EE1F221F91}"/>
    <cellStyle name="Normal 7 4 8 2" xfId="2337" xr:uid="{6FE02013-8173-4D4D-BCFA-0F08685E950B}"/>
    <cellStyle name="Normal 7 4 8 3" xfId="2338" xr:uid="{F74B2E83-367A-43EE-A83F-C00027013305}"/>
    <cellStyle name="Normal 7 4 8 4" xfId="2339" xr:uid="{65EF0AE8-3E9F-44A0-8844-DB85A7FF92F0}"/>
    <cellStyle name="Normal 7 4 9" xfId="2340" xr:uid="{80F67F5D-490A-44CA-BB04-F5BA19C74C34}"/>
    <cellStyle name="Normal 7 5" xfId="2341" xr:uid="{5AB0321C-5BB8-4809-98E2-9D9D5E2ACF0A}"/>
    <cellStyle name="Normal 7 5 2" xfId="2342" xr:uid="{66A68271-A271-4F85-9F37-4A6E4756172E}"/>
    <cellStyle name="Normal 7 5 2 2" xfId="2343" xr:uid="{D6628CB0-89AD-4CD1-ADE8-CEB73F06D979}"/>
    <cellStyle name="Normal 7 5 2 2 2" xfId="2344" xr:uid="{FBDDDE34-ED3E-4F0E-96DB-43FA6932635E}"/>
    <cellStyle name="Normal 7 5 2 2 2 2" xfId="2345" xr:uid="{2DF2995B-85B9-41C0-AF81-5A67334E67B3}"/>
    <cellStyle name="Normal 7 5 2 2 2 3" xfId="2346" xr:uid="{C9C217D9-C584-4521-8D43-3F1FC45596F0}"/>
    <cellStyle name="Normal 7 5 2 2 2 4" xfId="2347" xr:uid="{6853B377-F003-4080-9A70-121747A46414}"/>
    <cellStyle name="Normal 7 5 2 2 3" xfId="2348" xr:uid="{0D3B9E98-B852-4AFE-B450-F28ED6C093BE}"/>
    <cellStyle name="Normal 7 5 2 2 3 2" xfId="2349" xr:uid="{E8B477BF-5981-4E55-AECD-7866EE4393DE}"/>
    <cellStyle name="Normal 7 5 2 2 3 3" xfId="2350" xr:uid="{0725A7F3-2A6F-47F8-B893-724F1A864759}"/>
    <cellStyle name="Normal 7 5 2 2 3 4" xfId="2351" xr:uid="{5615A6D1-D0D8-4DEF-B7E7-AB2BF297FDB1}"/>
    <cellStyle name="Normal 7 5 2 2 4" xfId="2352" xr:uid="{F1F76CDB-0F79-4CF6-9224-5B21AA26C754}"/>
    <cellStyle name="Normal 7 5 2 2 5" xfId="2353" xr:uid="{3A24F5A2-38B1-453F-8934-58CA620FB040}"/>
    <cellStyle name="Normal 7 5 2 2 6" xfId="2354" xr:uid="{0C970A82-11B5-4812-A496-533AA85F30D6}"/>
    <cellStyle name="Normal 7 5 2 3" xfId="2355" xr:uid="{9922414B-0429-4D23-8F9A-EFA0E0E07C15}"/>
    <cellStyle name="Normal 7 5 2 3 2" xfId="2356" xr:uid="{CAB5F5F4-A43F-4E45-B5A2-AF5B4BEFAF69}"/>
    <cellStyle name="Normal 7 5 2 3 2 2" xfId="2357" xr:uid="{8040E67A-7C21-4AD0-B27B-C7C106075196}"/>
    <cellStyle name="Normal 7 5 2 3 2 3" xfId="2358" xr:uid="{E66B3248-1145-4BA9-9FC3-4110893676A3}"/>
    <cellStyle name="Normal 7 5 2 3 2 4" xfId="2359" xr:uid="{5D50DD7B-7B0D-4D48-B323-7C28AA0105E5}"/>
    <cellStyle name="Normal 7 5 2 3 3" xfId="2360" xr:uid="{6EB0138D-C721-435D-AD72-6B057D271640}"/>
    <cellStyle name="Normal 7 5 2 3 4" xfId="2361" xr:uid="{33F1204D-B1F3-4E6F-A6BC-928F311E48C3}"/>
    <cellStyle name="Normal 7 5 2 3 5" xfId="2362" xr:uid="{7D118461-1853-4A3A-ADC7-3FDA1DF37838}"/>
    <cellStyle name="Normal 7 5 2 4" xfId="2363" xr:uid="{C7AE59D9-4616-4510-8917-C3F6EF1CE11E}"/>
    <cellStyle name="Normal 7 5 2 4 2" xfId="2364" xr:uid="{74F717C7-4B06-4823-9B15-1D361C66125E}"/>
    <cellStyle name="Normal 7 5 2 4 3" xfId="2365" xr:uid="{BC73FD34-A703-49C8-8887-F4436DD15F8D}"/>
    <cellStyle name="Normal 7 5 2 4 4" xfId="2366" xr:uid="{58CB4C3C-BDC5-4326-8CEE-BC194EAB4D0F}"/>
    <cellStyle name="Normal 7 5 2 5" xfId="2367" xr:uid="{4254319E-A582-45AC-A551-11C76A7047E5}"/>
    <cellStyle name="Normal 7 5 2 5 2" xfId="2368" xr:uid="{00F15C39-D1DA-49A7-A296-CB951F0F6395}"/>
    <cellStyle name="Normal 7 5 2 5 3" xfId="2369" xr:uid="{985030E4-76E7-4A09-98A5-8E4D277030D6}"/>
    <cellStyle name="Normal 7 5 2 5 4" xfId="2370" xr:uid="{D6467755-6B83-495A-9C35-4609A5EF4C84}"/>
    <cellStyle name="Normal 7 5 2 6" xfId="2371" xr:uid="{CD9AE262-0696-448D-A52B-658D8FF4ED7F}"/>
    <cellStyle name="Normal 7 5 2 7" xfId="2372" xr:uid="{F2DEBFA5-9854-426C-A50D-83F601273B4C}"/>
    <cellStyle name="Normal 7 5 2 8" xfId="2373" xr:uid="{E7EA8632-0DEE-4733-A5F3-637AC16365D5}"/>
    <cellStyle name="Normal 7 5 3" xfId="2374" xr:uid="{3CC3AFB0-347C-4487-B551-7E58F560F1E8}"/>
    <cellStyle name="Normal 7 5 3 2" xfId="2375" xr:uid="{124304D8-3FDD-4700-A503-8E6ECEF758BF}"/>
    <cellStyle name="Normal 7 5 3 2 2" xfId="2376" xr:uid="{AAE713EA-0B0D-4952-AEBB-648593506431}"/>
    <cellStyle name="Normal 7 5 3 2 3" xfId="2377" xr:uid="{59B2284D-AE20-42FC-BE07-7618CABC5113}"/>
    <cellStyle name="Normal 7 5 3 2 4" xfId="2378" xr:uid="{C4C8DEB4-50A2-4588-83C9-4907803DC451}"/>
    <cellStyle name="Normal 7 5 3 3" xfId="2379" xr:uid="{B3E3FFE4-41A5-4633-B957-E824FDC7F555}"/>
    <cellStyle name="Normal 7 5 3 3 2" xfId="2380" xr:uid="{3027BD30-B8C8-480C-8779-4971AF0C0EF3}"/>
    <cellStyle name="Normal 7 5 3 3 3" xfId="2381" xr:uid="{5DA2FDB5-08BD-4F67-9304-A809638A2273}"/>
    <cellStyle name="Normal 7 5 3 3 4" xfId="2382" xr:uid="{C73B2A00-28A7-49C8-A508-81212B5C82ED}"/>
    <cellStyle name="Normal 7 5 3 4" xfId="2383" xr:uid="{375C746C-1BB8-4BC2-A658-4D7C9BA4D505}"/>
    <cellStyle name="Normal 7 5 3 5" xfId="2384" xr:uid="{DB2452FB-E245-452E-9B02-4C9AEE369D47}"/>
    <cellStyle name="Normal 7 5 3 6" xfId="2385" xr:uid="{14CD0B5E-A388-4A83-8D46-DE993FE103E0}"/>
    <cellStyle name="Normal 7 5 4" xfId="2386" xr:uid="{CD02134C-F63E-4FA1-BE66-027D6DEDF4E0}"/>
    <cellStyle name="Normal 7 5 4 2" xfId="2387" xr:uid="{72D2A7BF-6BE5-456B-BAFD-AC409AAB6152}"/>
    <cellStyle name="Normal 7 5 4 2 2" xfId="2388" xr:uid="{614F4858-128F-486E-9E98-BB35FC73253C}"/>
    <cellStyle name="Normal 7 5 4 2 3" xfId="2389" xr:uid="{3E7D1940-D53C-49F3-AD59-2B16B35676E3}"/>
    <cellStyle name="Normal 7 5 4 2 4" xfId="2390" xr:uid="{4CE21530-0DFE-4DD4-A0F9-C3BEC655B11F}"/>
    <cellStyle name="Normal 7 5 4 3" xfId="2391" xr:uid="{CD25E2A6-CA52-43B6-94DD-EB5AAC4B77EA}"/>
    <cellStyle name="Normal 7 5 4 4" xfId="2392" xr:uid="{1C96D9DE-DC09-431D-BB70-0A110540AA43}"/>
    <cellStyle name="Normal 7 5 4 5" xfId="2393" xr:uid="{1FCAD335-9906-437F-8985-474E12B7C21E}"/>
    <cellStyle name="Normal 7 5 5" xfId="2394" xr:uid="{294F683A-A3A5-41B6-A7AC-37CCCC915B55}"/>
    <cellStyle name="Normal 7 5 5 2" xfId="2395" xr:uid="{26450EC0-E3B7-45A8-82E6-8E4640F2B64D}"/>
    <cellStyle name="Normal 7 5 5 3" xfId="2396" xr:uid="{78F84CE6-161F-4F92-9063-AC285229E327}"/>
    <cellStyle name="Normal 7 5 5 4" xfId="2397" xr:uid="{588A592B-BAB9-4766-B47F-D100B5DB8309}"/>
    <cellStyle name="Normal 7 5 6" xfId="2398" xr:uid="{1295012C-3389-4EA0-BE3C-566AD9017E93}"/>
    <cellStyle name="Normal 7 5 6 2" xfId="2399" xr:uid="{A4609C85-8268-4485-B547-4C10E093470C}"/>
    <cellStyle name="Normal 7 5 6 3" xfId="2400" xr:uid="{1E2BCCF0-617D-4C25-A7A5-13B6249A4199}"/>
    <cellStyle name="Normal 7 5 6 4" xfId="2401" xr:uid="{FCEE3D37-76FA-4E13-9CA4-0E6447B7CEF2}"/>
    <cellStyle name="Normal 7 5 7" xfId="2402" xr:uid="{D3DB9CEC-936F-4010-92F6-AA94BCA1BC6C}"/>
    <cellStyle name="Normal 7 5 8" xfId="2403" xr:uid="{10C68765-F598-491C-A919-089A17A68064}"/>
    <cellStyle name="Normal 7 5 9" xfId="2404" xr:uid="{5CB13B65-C7FD-4A74-8BD7-D786A21A83FD}"/>
    <cellStyle name="Normal 7 6" xfId="2405" xr:uid="{220D053A-2CE6-49A8-8484-6530BF295BBC}"/>
    <cellStyle name="Normal 7 6 2" xfId="2406" xr:uid="{93D9CA9F-662E-464E-93F3-CC55F6A484E9}"/>
    <cellStyle name="Normal 7 6 2 2" xfId="2407" xr:uid="{5BB482DF-959C-4819-8088-2CC7B7762D5D}"/>
    <cellStyle name="Normal 7 6 2 2 2" xfId="2408" xr:uid="{B8E5BF69-176A-479E-BBB1-A33B0458B97C}"/>
    <cellStyle name="Normal 7 6 2 2 2 2" xfId="4097" xr:uid="{89CB6D1F-C91C-44C7-B6E6-551FFB333956}"/>
    <cellStyle name="Normal 7 6 2 2 3" xfId="2409" xr:uid="{7E8D2819-97A9-41CC-B367-AB48F4066E59}"/>
    <cellStyle name="Normal 7 6 2 2 4" xfId="2410" xr:uid="{BBEF0A8E-DFF6-4CF0-B3C0-95DAFCABE4EF}"/>
    <cellStyle name="Normal 7 6 2 3" xfId="2411" xr:uid="{332A1A97-4EC1-4F9A-B8F1-E4BFB5FBDE2A}"/>
    <cellStyle name="Normal 7 6 2 3 2" xfId="2412" xr:uid="{FFA5218B-8BFC-4C9A-BACE-5327E35DF51B}"/>
    <cellStyle name="Normal 7 6 2 3 3" xfId="2413" xr:uid="{D7BC91B5-E93A-48BB-8801-03EA67E3E6D2}"/>
    <cellStyle name="Normal 7 6 2 3 4" xfId="2414" xr:uid="{5289A590-C5B4-42D6-A9AC-F4F7B77101AF}"/>
    <cellStyle name="Normal 7 6 2 4" xfId="2415" xr:uid="{45896647-171E-4841-BF20-51A3D4FD8C1E}"/>
    <cellStyle name="Normal 7 6 2 5" xfId="2416" xr:uid="{B7240E35-A9CF-4889-8C28-5FCF66A30D55}"/>
    <cellStyle name="Normal 7 6 2 6" xfId="2417" xr:uid="{8BE6630A-01C3-479E-80F1-DB33DE047D98}"/>
    <cellStyle name="Normal 7 6 3" xfId="2418" xr:uid="{6C6825DD-B551-4FC5-A6A5-DE4AE88EC515}"/>
    <cellStyle name="Normal 7 6 3 2" xfId="2419" xr:uid="{889B7B66-FB60-48DC-BDDE-4220CFBD742B}"/>
    <cellStyle name="Normal 7 6 3 2 2" xfId="2420" xr:uid="{DAB63F80-975C-455B-BA52-89998033C449}"/>
    <cellStyle name="Normal 7 6 3 2 3" xfId="2421" xr:uid="{49B43121-68D3-472A-92E8-077511CB82B6}"/>
    <cellStyle name="Normal 7 6 3 2 4" xfId="2422" xr:uid="{38D97AED-DA73-4720-8B41-3F039F030FB9}"/>
    <cellStyle name="Normal 7 6 3 3" xfId="2423" xr:uid="{33E8C8C7-4DDD-4AB7-8F04-F6B7E4F48496}"/>
    <cellStyle name="Normal 7 6 3 4" xfId="2424" xr:uid="{3DE1F95A-1DDE-4B3D-80EA-285653CABFA1}"/>
    <cellStyle name="Normal 7 6 3 5" xfId="2425" xr:uid="{A56290BA-E99F-4F29-BB9C-7864C0D34B5A}"/>
    <cellStyle name="Normal 7 6 4" xfId="2426" xr:uid="{A5266DBF-1496-443A-A5F2-163BB6450A16}"/>
    <cellStyle name="Normal 7 6 4 2" xfId="2427" xr:uid="{43398ABC-6E1B-4BEA-BF04-8FB79E7F73C6}"/>
    <cellStyle name="Normal 7 6 4 3" xfId="2428" xr:uid="{2B28AD47-C952-4971-80FB-41F68D64250F}"/>
    <cellStyle name="Normal 7 6 4 4" xfId="2429" xr:uid="{1AAC4FF0-6A8E-4D73-893B-150E2E718AC6}"/>
    <cellStyle name="Normal 7 6 5" xfId="2430" xr:uid="{E4FA6B4F-ED00-47C8-A7A4-ADCF9B810731}"/>
    <cellStyle name="Normal 7 6 5 2" xfId="2431" xr:uid="{21A3716D-C28E-46A6-B382-EABE1EAF683C}"/>
    <cellStyle name="Normal 7 6 5 3" xfId="2432" xr:uid="{DB00CCE5-6F03-427E-988A-0907DD7FAD44}"/>
    <cellStyle name="Normal 7 6 5 4" xfId="2433" xr:uid="{A82F0BE2-49FE-4F4C-9D8C-709585662BE0}"/>
    <cellStyle name="Normal 7 6 6" xfId="2434" xr:uid="{33A128BD-06E2-4B27-AA36-A4E5570CAEA8}"/>
    <cellStyle name="Normal 7 6 7" xfId="2435" xr:uid="{0EC9F280-3888-431C-A293-38A0DFFBCA7C}"/>
    <cellStyle name="Normal 7 6 8" xfId="2436" xr:uid="{525344AA-0D2C-4F0C-A864-3E3CE93C3C1C}"/>
    <cellStyle name="Normal 7 7" xfId="2437" xr:uid="{BB5A8BAD-251E-4C4A-9858-BF1CD18654FB}"/>
    <cellStyle name="Normal 7 7 2" xfId="2438" xr:uid="{76B91C40-8732-4931-91FA-13B4CE6477FB}"/>
    <cellStyle name="Normal 7 7 2 2" xfId="2439" xr:uid="{3807C463-0FF8-439E-B3D3-D959768D4CC9}"/>
    <cellStyle name="Normal 7 7 2 2 2" xfId="2440" xr:uid="{0F1E0C2D-0156-4EC5-B7F5-0086CE49CF40}"/>
    <cellStyle name="Normal 7 7 2 2 3" xfId="2441" xr:uid="{5CF4CF5D-FA10-46BB-B974-109F90DEDE1D}"/>
    <cellStyle name="Normal 7 7 2 2 4" xfId="2442" xr:uid="{E7822C7A-4A42-4BD2-97BE-39325937089E}"/>
    <cellStyle name="Normal 7 7 2 3" xfId="2443" xr:uid="{AE8DC6BA-8A38-4406-B82F-5B729A328217}"/>
    <cellStyle name="Normal 7 7 2 4" xfId="2444" xr:uid="{4C06F5F7-E1E6-436E-A2FE-B89C5851DA44}"/>
    <cellStyle name="Normal 7 7 2 5" xfId="2445" xr:uid="{00B7ABFA-4D43-48B3-AE17-BDB9848085D0}"/>
    <cellStyle name="Normal 7 7 3" xfId="2446" xr:uid="{A40D3BBF-2C9E-44A9-A158-C010005A7E93}"/>
    <cellStyle name="Normal 7 7 3 2" xfId="2447" xr:uid="{63EDD2CA-3BA3-44E6-9D78-1C1436A91DEC}"/>
    <cellStyle name="Normal 7 7 3 3" xfId="2448" xr:uid="{8D868790-021D-4757-99AE-AD201DC7A2D1}"/>
    <cellStyle name="Normal 7 7 3 4" xfId="2449" xr:uid="{9411FBEA-5DBF-4B01-9AF0-7C9EF8011DA7}"/>
    <cellStyle name="Normal 7 7 4" xfId="2450" xr:uid="{5987A33D-FD18-4666-B685-415427640EA0}"/>
    <cellStyle name="Normal 7 7 4 2" xfId="2451" xr:uid="{65425B2A-F468-409B-AD41-D2AF83280C21}"/>
    <cellStyle name="Normal 7 7 4 3" xfId="2452" xr:uid="{5E8B7C96-74AB-4096-B5FF-3E4412B18548}"/>
    <cellStyle name="Normal 7 7 4 4" xfId="2453" xr:uid="{1E274F72-7348-441C-9343-B8B2D12815B0}"/>
    <cellStyle name="Normal 7 7 5" xfId="2454" xr:uid="{3C58695D-26B2-449E-9E25-DA5E915196AD}"/>
    <cellStyle name="Normal 7 7 6" xfId="2455" xr:uid="{00DBEBBA-A9B1-481E-B1CC-2C682E077021}"/>
    <cellStyle name="Normal 7 7 7" xfId="2456" xr:uid="{65407363-C603-456A-875E-7E90C35753F2}"/>
    <cellStyle name="Normal 7 8" xfId="2457" xr:uid="{92766E15-D7DC-438C-BD27-9CC1168E8FB8}"/>
    <cellStyle name="Normal 7 8 2" xfId="2458" xr:uid="{8B3729F0-C088-44F3-B312-4F6BFFBE2E75}"/>
    <cellStyle name="Normal 7 8 2 2" xfId="2459" xr:uid="{0F1E36E3-D59C-492F-A94C-2BCE419D1E7F}"/>
    <cellStyle name="Normal 7 8 2 3" xfId="2460" xr:uid="{379B30A6-AEA1-4528-BDFD-1D61542302AD}"/>
    <cellStyle name="Normal 7 8 2 4" xfId="2461" xr:uid="{C700847F-98F9-487A-B194-60087583B60C}"/>
    <cellStyle name="Normal 7 8 3" xfId="2462" xr:uid="{1A33F196-D647-4819-8C92-A390BE1C0670}"/>
    <cellStyle name="Normal 7 8 3 2" xfId="2463" xr:uid="{4F99B16D-FEFC-47FD-B118-51C7BC3E472C}"/>
    <cellStyle name="Normal 7 8 3 3" xfId="2464" xr:uid="{C0918DFA-377B-48F2-8B57-3FEB9E13A963}"/>
    <cellStyle name="Normal 7 8 3 4" xfId="2465" xr:uid="{D16EA9E4-AA4B-45BD-846E-EA7AD1A09CB0}"/>
    <cellStyle name="Normal 7 8 4" xfId="2466" xr:uid="{29841805-D8A3-49E6-87A7-A4AB35EE103C}"/>
    <cellStyle name="Normal 7 8 5" xfId="2467" xr:uid="{C5F239D9-B3FF-4D45-8C44-3D001448F294}"/>
    <cellStyle name="Normal 7 8 6" xfId="2468" xr:uid="{E6E359C8-185F-4B85-91E7-F08801320495}"/>
    <cellStyle name="Normal 7 9" xfId="2469" xr:uid="{0BBBE31A-4799-464F-8232-42DAF6420730}"/>
    <cellStyle name="Normal 7 9 2" xfId="2470" xr:uid="{22059A26-5254-4DEC-9F38-68EA86F499C1}"/>
    <cellStyle name="Normal 7 9 2 2" xfId="2471" xr:uid="{35736436-9FA8-4EA6-83D0-4C555F5EA86A}"/>
    <cellStyle name="Normal 7 9 2 2 2" xfId="4380" xr:uid="{60A66703-DCB6-4C9A-BABE-3508DFD11457}"/>
    <cellStyle name="Normal 7 9 2 2 3" xfId="4612" xr:uid="{755D5E9E-B9F7-48CB-A779-7602E614D874}"/>
    <cellStyle name="Normal 7 9 2 3" xfId="2472" xr:uid="{28332584-99D7-465D-AA0A-CBFAED6B6C72}"/>
    <cellStyle name="Normal 7 9 2 4" xfId="2473" xr:uid="{4B819868-8FE1-41F4-9B0E-EDB7ED5EB75F}"/>
    <cellStyle name="Normal 7 9 3" xfId="2474" xr:uid="{BE60BFAA-C03A-410F-B119-3AC6431D08C2}"/>
    <cellStyle name="Normal 7 9 4" xfId="2475" xr:uid="{3069F363-0A9E-4201-B722-5DBA2D4EACFF}"/>
    <cellStyle name="Normal 7 9 4 2" xfId="4746" xr:uid="{6F07AAD4-4170-4043-A189-18D21D813CF4}"/>
    <cellStyle name="Normal 7 9 4 3" xfId="4613" xr:uid="{FFD0DD06-5398-466E-B726-BC66BEED8ADE}"/>
    <cellStyle name="Normal 7 9 4 4" xfId="4465" xr:uid="{AB96BA73-E7A4-4035-A08D-2AB06164A9C3}"/>
    <cellStyle name="Normal 7 9 5" xfId="2476" xr:uid="{B534E012-B213-4051-B092-F9F7437BED23}"/>
    <cellStyle name="Normal 8" xfId="88" xr:uid="{D886EEB3-E6DA-4807-8AB4-844BBBCABC2D}"/>
    <cellStyle name="Normal 8 10" xfId="2477" xr:uid="{F9D48382-84B2-4EDC-8516-CA25AD9923E1}"/>
    <cellStyle name="Normal 8 10 2" xfId="2478" xr:uid="{6402234F-5357-44D0-8EDF-7BA2853DAB18}"/>
    <cellStyle name="Normal 8 10 3" xfId="2479" xr:uid="{89F55109-25BE-4B30-88C8-F368D18B55FB}"/>
    <cellStyle name="Normal 8 10 4" xfId="2480" xr:uid="{3662109D-7003-4F18-A4DF-1DAFA5578E04}"/>
    <cellStyle name="Normal 8 11" xfId="2481" xr:uid="{75AEEBD1-C527-4334-85C9-EDC82CFCE7C4}"/>
    <cellStyle name="Normal 8 11 2" xfId="2482" xr:uid="{2C2A6685-43D8-490E-8471-F3A22F9EEC56}"/>
    <cellStyle name="Normal 8 11 3" xfId="2483" xr:uid="{93A05C8A-A320-40D3-8127-5AEAAC179AFC}"/>
    <cellStyle name="Normal 8 11 4" xfId="2484" xr:uid="{A40B482D-22DF-4E24-A007-2655F11C93D2}"/>
    <cellStyle name="Normal 8 12" xfId="2485" xr:uid="{0D5E8225-4C92-481B-855E-71AFBD54AB14}"/>
    <cellStyle name="Normal 8 12 2" xfId="2486" xr:uid="{A4666B65-5E9A-4EF2-A6C4-D56D92DDF277}"/>
    <cellStyle name="Normal 8 13" xfId="2487" xr:uid="{924F9C4C-A242-40B2-A9EF-6C1B560CD8B9}"/>
    <cellStyle name="Normal 8 14" xfId="2488" xr:uid="{7D26EEF6-12F5-446F-97A1-6941DF755932}"/>
    <cellStyle name="Normal 8 15" xfId="2489" xr:uid="{5C4CEC1B-FBF2-4BFB-9D03-DFD8D17C8854}"/>
    <cellStyle name="Normal 8 2" xfId="89" xr:uid="{1ADB2C39-0DD5-4A02-B058-B6C515DBCEDA}"/>
    <cellStyle name="Normal 8 2 10" xfId="2490" xr:uid="{4BBAAE57-EFDC-4D6E-8F2F-76C946110266}"/>
    <cellStyle name="Normal 8 2 11" xfId="2491" xr:uid="{FD0D980A-CE20-485E-9ED1-52CD353E174B}"/>
    <cellStyle name="Normal 8 2 2" xfId="2492" xr:uid="{060485DB-3224-43A6-9932-3F4E99E52986}"/>
    <cellStyle name="Normal 8 2 2 2" xfId="2493" xr:uid="{F1FC84E7-AEBD-447B-B188-742DC3EF540C}"/>
    <cellStyle name="Normal 8 2 2 2 2" xfId="2494" xr:uid="{F276E2E3-DC72-428B-BE49-A2CEDB7BD25C}"/>
    <cellStyle name="Normal 8 2 2 2 2 2" xfId="2495" xr:uid="{41FE9960-D68B-460C-9079-18F7BAA33C77}"/>
    <cellStyle name="Normal 8 2 2 2 2 2 2" xfId="2496" xr:uid="{A8470F1D-15E0-4851-8B6F-3E788AB4DC7D}"/>
    <cellStyle name="Normal 8 2 2 2 2 2 2 2" xfId="4098" xr:uid="{27FDED03-50B3-4240-9BFD-F27BBC4BC362}"/>
    <cellStyle name="Normal 8 2 2 2 2 2 2 2 2" xfId="4099" xr:uid="{CA90D5E1-FBC8-4B81-8395-BC1D8A02F1B4}"/>
    <cellStyle name="Normal 8 2 2 2 2 2 2 3" xfId="4100" xr:uid="{72472942-E82F-424B-B571-73EC0476E6BB}"/>
    <cellStyle name="Normal 8 2 2 2 2 2 3" xfId="2497" xr:uid="{9476BF56-C238-418E-86C4-E79CF6315D3A}"/>
    <cellStyle name="Normal 8 2 2 2 2 2 3 2" xfId="4101" xr:uid="{90CE8CFB-436D-4CC1-A7A0-04B86F6E80F5}"/>
    <cellStyle name="Normal 8 2 2 2 2 2 4" xfId="2498" xr:uid="{19AFAF6E-03B1-4B22-8460-3C3C51956E29}"/>
    <cellStyle name="Normal 8 2 2 2 2 3" xfId="2499" xr:uid="{B1382E58-BDD5-4AC8-85CC-83260E48F2DA}"/>
    <cellStyle name="Normal 8 2 2 2 2 3 2" xfId="2500" xr:uid="{9E51FBAB-EE76-4934-8F79-E71D0F2F822D}"/>
    <cellStyle name="Normal 8 2 2 2 2 3 2 2" xfId="4102" xr:uid="{344DCAC3-707B-4857-AE2B-20AEB80F4B29}"/>
    <cellStyle name="Normal 8 2 2 2 2 3 3" xfId="2501" xr:uid="{270C05B4-7F80-4267-B44A-CAE4A998EDB2}"/>
    <cellStyle name="Normal 8 2 2 2 2 3 4" xfId="2502" xr:uid="{6C867BCD-CAA6-40D7-B027-DE73C48ABBE8}"/>
    <cellStyle name="Normal 8 2 2 2 2 4" xfId="2503" xr:uid="{C1101910-575C-4E0F-A5D5-C88F177CD21E}"/>
    <cellStyle name="Normal 8 2 2 2 2 4 2" xfId="4103" xr:uid="{BE359D01-FFC2-4393-AE72-5141338AD648}"/>
    <cellStyle name="Normal 8 2 2 2 2 5" xfId="2504" xr:uid="{09206E8B-9249-47E7-8FDE-61ADC48B7E53}"/>
    <cellStyle name="Normal 8 2 2 2 2 6" xfId="2505" xr:uid="{6F84ABD5-34DC-4152-8422-40392204504B}"/>
    <cellStyle name="Normal 8 2 2 2 3" xfId="2506" xr:uid="{6D190926-8F78-4259-AF64-9BB1291FCA3D}"/>
    <cellStyle name="Normal 8 2 2 2 3 2" xfId="2507" xr:uid="{2849F33C-601D-4DDA-BE78-5405899B76D0}"/>
    <cellStyle name="Normal 8 2 2 2 3 2 2" xfId="2508" xr:uid="{9028DFBC-5D35-46FB-832E-9E15508C2EC0}"/>
    <cellStyle name="Normal 8 2 2 2 3 2 2 2" xfId="4104" xr:uid="{F6B92680-BCE2-4619-A52A-A3475F45AEEB}"/>
    <cellStyle name="Normal 8 2 2 2 3 2 2 2 2" xfId="4105" xr:uid="{339ECFF9-55C4-4A00-B91F-3B77095BDDEF}"/>
    <cellStyle name="Normal 8 2 2 2 3 2 2 3" xfId="4106" xr:uid="{02CDF4DB-037F-40F0-B255-5176BD61F9AE}"/>
    <cellStyle name="Normal 8 2 2 2 3 2 3" xfId="2509" xr:uid="{CB8D66AC-40D1-4D08-96B4-277DD8991D13}"/>
    <cellStyle name="Normal 8 2 2 2 3 2 3 2" xfId="4107" xr:uid="{0B23D04D-3CCA-4B33-94C9-9206A17BB813}"/>
    <cellStyle name="Normal 8 2 2 2 3 2 4" xfId="2510" xr:uid="{DAA09E4A-F802-4F34-AD4E-4E012A7C1A0A}"/>
    <cellStyle name="Normal 8 2 2 2 3 3" xfId="2511" xr:uid="{25330BA9-30D2-4100-933B-70228D42CE17}"/>
    <cellStyle name="Normal 8 2 2 2 3 3 2" xfId="4108" xr:uid="{5F775DBE-2003-4B95-ADA8-B17EC35F8422}"/>
    <cellStyle name="Normal 8 2 2 2 3 3 2 2" xfId="4109" xr:uid="{C102096B-71DC-403A-A248-4BCA5D9CE858}"/>
    <cellStyle name="Normal 8 2 2 2 3 3 3" xfId="4110" xr:uid="{1C008B4E-A97D-4EF9-B945-C33CB1632F51}"/>
    <cellStyle name="Normal 8 2 2 2 3 4" xfId="2512" xr:uid="{92C628F5-7181-489D-8247-AA669F9024DC}"/>
    <cellStyle name="Normal 8 2 2 2 3 4 2" xfId="4111" xr:uid="{34C10B4A-6791-4CA0-ADF7-DE1D47AAF7F0}"/>
    <cellStyle name="Normal 8 2 2 2 3 5" xfId="2513" xr:uid="{68F05327-96AE-4303-97F5-D2DAA5A9D975}"/>
    <cellStyle name="Normal 8 2 2 2 4" xfId="2514" xr:uid="{AB5788D3-58C9-4F8C-B079-C649E9D589B0}"/>
    <cellStyle name="Normal 8 2 2 2 4 2" xfId="2515" xr:uid="{E22558AB-BA8C-4D38-B284-C07B5CB1F786}"/>
    <cellStyle name="Normal 8 2 2 2 4 2 2" xfId="4112" xr:uid="{379C02C0-666C-461F-BEFE-6B99226BA745}"/>
    <cellStyle name="Normal 8 2 2 2 4 2 2 2" xfId="4113" xr:uid="{EFEF246B-F648-4DCB-B14C-02FB4E78AD90}"/>
    <cellStyle name="Normal 8 2 2 2 4 2 3" xfId="4114" xr:uid="{4E6593BC-3D49-4D3E-9F27-22570B213639}"/>
    <cellStyle name="Normal 8 2 2 2 4 3" xfId="2516" xr:uid="{426C255E-E0B5-4175-97B8-5778A452D8FC}"/>
    <cellStyle name="Normal 8 2 2 2 4 3 2" xfId="4115" xr:uid="{FFCE1225-3AC5-4C40-94FB-C06B9FE6CC82}"/>
    <cellStyle name="Normal 8 2 2 2 4 4" xfId="2517" xr:uid="{0BC8AFA7-1A35-4CEE-9C91-BAD3BD974D9F}"/>
    <cellStyle name="Normal 8 2 2 2 5" xfId="2518" xr:uid="{F3AC333E-A6FD-4824-86E3-157308EA3CC9}"/>
    <cellStyle name="Normal 8 2 2 2 5 2" xfId="2519" xr:uid="{CF3206B6-5FFC-4259-859B-6ED45DEFDF72}"/>
    <cellStyle name="Normal 8 2 2 2 5 2 2" xfId="4116" xr:uid="{9F8B67BE-1669-4A70-A5CC-A73D8CBEEE5F}"/>
    <cellStyle name="Normal 8 2 2 2 5 3" xfId="2520" xr:uid="{E5081B2A-6216-479C-A16C-9AFC22D8E8D6}"/>
    <cellStyle name="Normal 8 2 2 2 5 4" xfId="2521" xr:uid="{25D513F8-B9B2-4C4C-B006-187F0A7B4446}"/>
    <cellStyle name="Normal 8 2 2 2 6" xfId="2522" xr:uid="{A1A33B84-DA80-4381-AC87-3547CDA30717}"/>
    <cellStyle name="Normal 8 2 2 2 6 2" xfId="4117" xr:uid="{2B8163B3-EADD-4939-9FC6-2EC578035392}"/>
    <cellStyle name="Normal 8 2 2 2 7" xfId="2523" xr:uid="{A7FEB90B-2B99-4779-89F0-77465EC83FE9}"/>
    <cellStyle name="Normal 8 2 2 2 8" xfId="2524" xr:uid="{E0093217-AF1E-4077-A5F3-DF3D74528641}"/>
    <cellStyle name="Normal 8 2 2 3" xfId="2525" xr:uid="{F9D1C9AE-3A45-40D0-8FE6-63187FC99B6A}"/>
    <cellStyle name="Normal 8 2 2 3 2" xfId="2526" xr:uid="{C3811C81-2D06-439D-959B-ECACF531D056}"/>
    <cellStyle name="Normal 8 2 2 3 2 2" xfId="2527" xr:uid="{DCA8ABBE-6B2F-4D8E-A6B6-4A999DAC4034}"/>
    <cellStyle name="Normal 8 2 2 3 2 2 2" xfId="4118" xr:uid="{1ECB6DE8-1800-42AF-A8D2-D38F1B9508CD}"/>
    <cellStyle name="Normal 8 2 2 3 2 2 2 2" xfId="4119" xr:uid="{54690365-0B7A-4F97-8B49-B8AAE2546A1F}"/>
    <cellStyle name="Normal 8 2 2 3 2 2 3" xfId="4120" xr:uid="{03AE6FDC-8C96-426A-B757-AECA6FFF95BB}"/>
    <cellStyle name="Normal 8 2 2 3 2 3" xfId="2528" xr:uid="{67F6AAB3-868E-4882-90BD-5D0BF2169EC5}"/>
    <cellStyle name="Normal 8 2 2 3 2 3 2" xfId="4121" xr:uid="{70F3F269-D6DC-4E2A-BBC8-77E7D31A4BD1}"/>
    <cellStyle name="Normal 8 2 2 3 2 4" xfId="2529" xr:uid="{989BF22B-45DC-4D0E-9817-CAC94706071D}"/>
    <cellStyle name="Normal 8 2 2 3 3" xfId="2530" xr:uid="{8F8D0216-3E16-4F9C-8A5B-C80A33D059DD}"/>
    <cellStyle name="Normal 8 2 2 3 3 2" xfId="2531" xr:uid="{61CE83E8-8505-4B2A-90DB-FCCEFD5DCE04}"/>
    <cellStyle name="Normal 8 2 2 3 3 2 2" xfId="4122" xr:uid="{180B342E-4FE9-4338-9D9A-CEA45C65347F}"/>
    <cellStyle name="Normal 8 2 2 3 3 3" xfId="2532" xr:uid="{F2812865-0480-4C9A-8842-90A44C5B2517}"/>
    <cellStyle name="Normal 8 2 2 3 3 4" xfId="2533" xr:uid="{C2A4FCE9-8DBB-4C06-8F60-82C85282AD57}"/>
    <cellStyle name="Normal 8 2 2 3 4" xfId="2534" xr:uid="{848155BA-E8B9-426E-AE4F-B8E776FCB31B}"/>
    <cellStyle name="Normal 8 2 2 3 4 2" xfId="4123" xr:uid="{22A36604-7773-43E1-9115-9F63F82F199C}"/>
    <cellStyle name="Normal 8 2 2 3 5" xfId="2535" xr:uid="{86F6E878-D54B-4A13-A14A-5205F290A58D}"/>
    <cellStyle name="Normal 8 2 2 3 6" xfId="2536" xr:uid="{456786BB-1819-4BAA-98E1-785C197170B8}"/>
    <cellStyle name="Normal 8 2 2 4" xfId="2537" xr:uid="{BDDB6D03-9583-4113-B758-B1D8C7BD7F1B}"/>
    <cellStyle name="Normal 8 2 2 4 2" xfId="2538" xr:uid="{900B3582-DA69-401B-A85C-C813B2E6CE76}"/>
    <cellStyle name="Normal 8 2 2 4 2 2" xfId="2539" xr:uid="{EFC4661E-17B7-400F-8C97-D8D788EB9F60}"/>
    <cellStyle name="Normal 8 2 2 4 2 2 2" xfId="4124" xr:uid="{D75EB3A8-33D9-4349-94FE-BAC56D1F717E}"/>
    <cellStyle name="Normal 8 2 2 4 2 2 2 2" xfId="4125" xr:uid="{D2E4A67A-52B1-40F8-B500-A37A2C45F107}"/>
    <cellStyle name="Normal 8 2 2 4 2 2 3" xfId="4126" xr:uid="{A9248477-4928-48CC-B502-D5C97B84CFB8}"/>
    <cellStyle name="Normal 8 2 2 4 2 3" xfId="2540" xr:uid="{32BBAB23-4D04-4686-82F8-EC8A52C8366F}"/>
    <cellStyle name="Normal 8 2 2 4 2 3 2" xfId="4127" xr:uid="{2579537F-7EAB-4FB7-8725-FD70911E6628}"/>
    <cellStyle name="Normal 8 2 2 4 2 4" xfId="2541" xr:uid="{ED842C6B-2E5A-4F02-A18C-439AED5F83A3}"/>
    <cellStyle name="Normal 8 2 2 4 3" xfId="2542" xr:uid="{A32795F8-4F0B-40E5-9C47-03DC412C25DF}"/>
    <cellStyle name="Normal 8 2 2 4 3 2" xfId="4128" xr:uid="{5B175FBB-705D-430C-9362-080BECEBB20D}"/>
    <cellStyle name="Normal 8 2 2 4 3 2 2" xfId="4129" xr:uid="{49F312DF-4E09-470C-BB51-33444D05AF89}"/>
    <cellStyle name="Normal 8 2 2 4 3 3" xfId="4130" xr:uid="{585E022C-08A8-413B-9E1C-93CD6F820E4F}"/>
    <cellStyle name="Normal 8 2 2 4 4" xfId="2543" xr:uid="{30E435E0-9338-49E5-9762-28E12A87CEE6}"/>
    <cellStyle name="Normal 8 2 2 4 4 2" xfId="4131" xr:uid="{7EA27CB3-6472-4878-A521-E141D1B8E460}"/>
    <cellStyle name="Normal 8 2 2 4 5" xfId="2544" xr:uid="{44D96E27-6E15-4856-9394-CB93AB7CB9EA}"/>
    <cellStyle name="Normal 8 2 2 5" xfId="2545" xr:uid="{C2A97E20-164E-4C5B-8245-3EF3E6371CD2}"/>
    <cellStyle name="Normal 8 2 2 5 2" xfId="2546" xr:uid="{D5307212-FCD4-446A-9B48-EC6472952445}"/>
    <cellStyle name="Normal 8 2 2 5 2 2" xfId="4132" xr:uid="{BD7BBC3C-3152-4176-931E-69273BB007C3}"/>
    <cellStyle name="Normal 8 2 2 5 2 2 2" xfId="4133" xr:uid="{9348DA54-D2C4-4D0F-BCB9-91EAEDB45773}"/>
    <cellStyle name="Normal 8 2 2 5 2 3" xfId="4134" xr:uid="{4F23774B-170A-434A-B3B6-A859EEBA1ADD}"/>
    <cellStyle name="Normal 8 2 2 5 3" xfId="2547" xr:uid="{50BFF395-C6F5-427B-8048-D3C8722B2828}"/>
    <cellStyle name="Normal 8 2 2 5 3 2" xfId="4135" xr:uid="{9ABC1579-A309-4283-BB9C-EA01074FBC7F}"/>
    <cellStyle name="Normal 8 2 2 5 4" xfId="2548" xr:uid="{D007497D-A6C4-4FB2-8496-013E3178C668}"/>
    <cellStyle name="Normal 8 2 2 6" xfId="2549" xr:uid="{9D26B054-9A4C-4A63-A728-A0127029B207}"/>
    <cellStyle name="Normal 8 2 2 6 2" xfId="2550" xr:uid="{C6F63C15-7F5D-45F2-9F4A-53CAC0C6B834}"/>
    <cellStyle name="Normal 8 2 2 6 2 2" xfId="4136" xr:uid="{606C7141-8F90-44D8-8949-21C788660134}"/>
    <cellStyle name="Normal 8 2 2 6 3" xfId="2551" xr:uid="{EB71437F-D2B7-4871-9F46-404671625EBE}"/>
    <cellStyle name="Normal 8 2 2 6 4" xfId="2552" xr:uid="{B7D8790B-0A18-4208-96B1-50304D111638}"/>
    <cellStyle name="Normal 8 2 2 7" xfId="2553" xr:uid="{A4F96A17-EB75-4454-BB4F-0E739774BEB3}"/>
    <cellStyle name="Normal 8 2 2 7 2" xfId="4137" xr:uid="{AEDFFA02-EDCB-4B1C-B5D8-2CE8B91CD7D0}"/>
    <cellStyle name="Normal 8 2 2 8" xfId="2554" xr:uid="{8B20B23C-17B7-455B-B600-6456BCA5A578}"/>
    <cellStyle name="Normal 8 2 2 9" xfId="2555" xr:uid="{8DDCC006-C3BC-4223-92AB-D9A675DD42AC}"/>
    <cellStyle name="Normal 8 2 3" xfId="2556" xr:uid="{3B5ED0BD-629B-4CCF-B027-0B3A37C00CE5}"/>
    <cellStyle name="Normal 8 2 3 2" xfId="2557" xr:uid="{49832858-F47F-44F9-889E-C35BE795B075}"/>
    <cellStyle name="Normal 8 2 3 2 2" xfId="2558" xr:uid="{97437951-9CAF-404B-B7DB-9B88B17FBCF3}"/>
    <cellStyle name="Normal 8 2 3 2 2 2" xfId="2559" xr:uid="{0B3D27DE-DCF3-4BCF-AB09-BBD8EA32C6B8}"/>
    <cellStyle name="Normal 8 2 3 2 2 2 2" xfId="4138" xr:uid="{16285B4B-1784-4571-8C97-3CE9EBEF6FAD}"/>
    <cellStyle name="Normal 8 2 3 2 2 2 2 2" xfId="4139" xr:uid="{F903D8ED-8BF2-40CF-BEC8-11EBA60D223E}"/>
    <cellStyle name="Normal 8 2 3 2 2 2 3" xfId="4140" xr:uid="{24C37E80-A432-4F64-81BC-8FEEB25BF5AD}"/>
    <cellStyle name="Normal 8 2 3 2 2 3" xfId="2560" xr:uid="{6B54200A-F797-4F72-B10D-99BBABF6FE88}"/>
    <cellStyle name="Normal 8 2 3 2 2 3 2" xfId="4141" xr:uid="{36AF4BF9-A81B-47EB-9BFF-FB570FBDFB23}"/>
    <cellStyle name="Normal 8 2 3 2 2 4" xfId="2561" xr:uid="{4883E1FB-F47A-4B51-A39A-BDB819304FA1}"/>
    <cellStyle name="Normal 8 2 3 2 3" xfId="2562" xr:uid="{A62F9817-22C9-4138-8DA4-956AFA5FCA46}"/>
    <cellStyle name="Normal 8 2 3 2 3 2" xfId="2563" xr:uid="{09EA2FD2-6A22-4324-9E7F-2E9F7ADCFE0D}"/>
    <cellStyle name="Normal 8 2 3 2 3 2 2" xfId="4142" xr:uid="{10DC403D-AA8F-4E94-B928-7A6C4DC5B4AB}"/>
    <cellStyle name="Normal 8 2 3 2 3 3" xfId="2564" xr:uid="{474DE1EC-55BA-4E36-9AF4-5CD06F86C8A3}"/>
    <cellStyle name="Normal 8 2 3 2 3 4" xfId="2565" xr:uid="{097D7298-E39F-45EB-8359-2F9DA046C6E9}"/>
    <cellStyle name="Normal 8 2 3 2 4" xfId="2566" xr:uid="{BD359AF7-394E-478F-8CC4-3DF179D0CF8D}"/>
    <cellStyle name="Normal 8 2 3 2 4 2" xfId="4143" xr:uid="{43AE8B26-5A59-4189-8E3B-A35EBFAD6B0E}"/>
    <cellStyle name="Normal 8 2 3 2 5" xfId="2567" xr:uid="{5C6473FE-CB8C-4651-AFE7-D79A549D5890}"/>
    <cellStyle name="Normal 8 2 3 2 6" xfId="2568" xr:uid="{15A03689-1029-4379-88BB-CC3B87781073}"/>
    <cellStyle name="Normal 8 2 3 3" xfId="2569" xr:uid="{A33B2EBE-6911-452D-9431-25185DE9A188}"/>
    <cellStyle name="Normal 8 2 3 3 2" xfId="2570" xr:uid="{55EB4B68-DBA3-467D-B416-19656C5B6BC4}"/>
    <cellStyle name="Normal 8 2 3 3 2 2" xfId="2571" xr:uid="{A95DB6C4-842C-4390-931D-6FE0127556E5}"/>
    <cellStyle name="Normal 8 2 3 3 2 2 2" xfId="4144" xr:uid="{69AC029F-DA78-4693-8EB0-2F33B6583ABA}"/>
    <cellStyle name="Normal 8 2 3 3 2 2 2 2" xfId="4145" xr:uid="{CF17CA5B-E6E9-4767-B0D1-22D8BF2545F2}"/>
    <cellStyle name="Normal 8 2 3 3 2 2 3" xfId="4146" xr:uid="{9E345CA6-2957-46DA-A865-32C1EF3CAFA4}"/>
    <cellStyle name="Normal 8 2 3 3 2 3" xfId="2572" xr:uid="{CBD7532C-EF6F-42A8-8050-F515D4A344BE}"/>
    <cellStyle name="Normal 8 2 3 3 2 3 2" xfId="4147" xr:uid="{9A6367DA-89B2-43BF-B94E-C1515E08FB88}"/>
    <cellStyle name="Normal 8 2 3 3 2 4" xfId="2573" xr:uid="{A8638B28-6404-4C45-88E1-0B48D018BB8C}"/>
    <cellStyle name="Normal 8 2 3 3 3" xfId="2574" xr:uid="{7C8FC662-B121-4892-BA9C-E1C4CD7ED8E3}"/>
    <cellStyle name="Normal 8 2 3 3 3 2" xfId="4148" xr:uid="{9A092854-EF5D-4730-9305-72A9302C9DAE}"/>
    <cellStyle name="Normal 8 2 3 3 3 2 2" xfId="4149" xr:uid="{2230BD0A-AD48-4CCB-929E-13A602190FF3}"/>
    <cellStyle name="Normal 8 2 3 3 3 3" xfId="4150" xr:uid="{EF3CEAEC-AB7B-497E-A494-B2DE59DCAA12}"/>
    <cellStyle name="Normal 8 2 3 3 4" xfId="2575" xr:uid="{1E610CF6-7172-4D58-8FEE-549FBC8D34A3}"/>
    <cellStyle name="Normal 8 2 3 3 4 2" xfId="4151" xr:uid="{1BB8C959-8C65-403C-889C-E4EB0B6794B3}"/>
    <cellStyle name="Normal 8 2 3 3 5" xfId="2576" xr:uid="{E2B1DD67-0A58-41CE-BC0C-48B76222D946}"/>
    <cellStyle name="Normal 8 2 3 4" xfId="2577" xr:uid="{13DDD971-5585-4B01-8135-8E3B0F94620B}"/>
    <cellStyle name="Normal 8 2 3 4 2" xfId="2578" xr:uid="{5C598AD2-15E2-4CC5-89D6-B79FDD6EC4ED}"/>
    <cellStyle name="Normal 8 2 3 4 2 2" xfId="4152" xr:uid="{80C29CF7-0AB1-496E-BE30-F3FDD202EBC6}"/>
    <cellStyle name="Normal 8 2 3 4 2 2 2" xfId="4153" xr:uid="{4D1952C8-5B8B-48D2-B1D6-85B385074E4A}"/>
    <cellStyle name="Normal 8 2 3 4 2 3" xfId="4154" xr:uid="{96F86F16-9CA1-4668-86FF-4BCA007917BD}"/>
    <cellStyle name="Normal 8 2 3 4 3" xfId="2579" xr:uid="{B854245F-4CB1-4AAA-A634-5DE9239EDD92}"/>
    <cellStyle name="Normal 8 2 3 4 3 2" xfId="4155" xr:uid="{D07E37AA-D0C5-43DB-BB40-7673214AAF61}"/>
    <cellStyle name="Normal 8 2 3 4 4" xfId="2580" xr:uid="{4C187B5E-F21C-4CD7-9484-8001F2783B70}"/>
    <cellStyle name="Normal 8 2 3 5" xfId="2581" xr:uid="{812E0B90-A27E-4A87-B7B0-8135EE2DF151}"/>
    <cellStyle name="Normal 8 2 3 5 2" xfId="2582" xr:uid="{A5A171ED-8C1D-4662-9218-138673E557C4}"/>
    <cellStyle name="Normal 8 2 3 5 2 2" xfId="4156" xr:uid="{93CD8527-583A-486C-9BF2-DE19EC72F5B0}"/>
    <cellStyle name="Normal 8 2 3 5 3" xfId="2583" xr:uid="{E4247D13-2A34-4CBF-85ED-A21725583B02}"/>
    <cellStyle name="Normal 8 2 3 5 4" xfId="2584" xr:uid="{77956F1C-0887-4E42-B47E-30DBED73213E}"/>
    <cellStyle name="Normal 8 2 3 6" xfId="2585" xr:uid="{1E809F57-2EBB-4480-AE9D-D6A6759A7044}"/>
    <cellStyle name="Normal 8 2 3 6 2" xfId="4157" xr:uid="{1F03A10E-372B-444A-ACFD-58CE8761B2AF}"/>
    <cellStyle name="Normal 8 2 3 7" xfId="2586" xr:uid="{3B5CBDCE-8D9A-42C3-8973-65C3C6B2DDE2}"/>
    <cellStyle name="Normal 8 2 3 8" xfId="2587" xr:uid="{3FF8842E-7822-4879-B376-15A2F209B791}"/>
    <cellStyle name="Normal 8 2 4" xfId="2588" xr:uid="{D1C577E3-8CB6-46CF-A72E-04728F0962FD}"/>
    <cellStyle name="Normal 8 2 4 2" xfId="2589" xr:uid="{2E507F33-70D8-4EE9-AC5D-ACC223CFAB1A}"/>
    <cellStyle name="Normal 8 2 4 2 2" xfId="2590" xr:uid="{812B185D-C3DC-45C1-B1BE-C9AFF314B0CA}"/>
    <cellStyle name="Normal 8 2 4 2 2 2" xfId="2591" xr:uid="{17555E8B-8203-4D60-A3C4-A17E3E354BA6}"/>
    <cellStyle name="Normal 8 2 4 2 2 2 2" xfId="4158" xr:uid="{F5064E32-30FF-49FC-B6A2-3DD3FB13D3ED}"/>
    <cellStyle name="Normal 8 2 4 2 2 3" xfId="2592" xr:uid="{74A00D3D-7E00-4A4E-8255-2D5D13C75E31}"/>
    <cellStyle name="Normal 8 2 4 2 2 4" xfId="2593" xr:uid="{0F78E20E-B15A-44D8-8A9E-82A410F67014}"/>
    <cellStyle name="Normal 8 2 4 2 3" xfId="2594" xr:uid="{2C45663C-D38E-4BB2-BA8C-F61D297278D7}"/>
    <cellStyle name="Normal 8 2 4 2 3 2" xfId="4159" xr:uid="{4EA89C67-902C-4F97-BB3B-E1C6FDC27900}"/>
    <cellStyle name="Normal 8 2 4 2 4" xfId="2595" xr:uid="{7C092D73-D0D5-4FFF-8057-216A5EDB8EEE}"/>
    <cellStyle name="Normal 8 2 4 2 5" xfId="2596" xr:uid="{76399E31-63A5-468A-8993-887C05C2DF9B}"/>
    <cellStyle name="Normal 8 2 4 3" xfId="2597" xr:uid="{36A8A20A-DB00-4033-B099-33E76EE3370C}"/>
    <cellStyle name="Normal 8 2 4 3 2" xfId="2598" xr:uid="{F79B31AE-9F81-44CC-BF86-0F9692752C2C}"/>
    <cellStyle name="Normal 8 2 4 3 2 2" xfId="4160" xr:uid="{F8835862-CDA4-48C2-81D5-613173DEFD00}"/>
    <cellStyle name="Normal 8 2 4 3 3" xfId="2599" xr:uid="{76C39972-1C38-4B99-8B08-17A71E4047A4}"/>
    <cellStyle name="Normal 8 2 4 3 4" xfId="2600" xr:uid="{EBC57506-6545-4E74-82DB-AB4568591DEE}"/>
    <cellStyle name="Normal 8 2 4 4" xfId="2601" xr:uid="{F096A675-667D-4987-BBE8-466B290540DB}"/>
    <cellStyle name="Normal 8 2 4 4 2" xfId="2602" xr:uid="{7BB93D2A-4C1C-4D9B-9B20-6BAED1314605}"/>
    <cellStyle name="Normal 8 2 4 4 3" xfId="2603" xr:uid="{E007537E-BA2D-454E-AD8B-58A302123EF5}"/>
    <cellStyle name="Normal 8 2 4 4 4" xfId="2604" xr:uid="{149350EA-18B7-409B-9F95-E2EB7B8E3891}"/>
    <cellStyle name="Normal 8 2 4 5" xfId="2605" xr:uid="{E53A2EE4-32A4-42C4-8818-C9561C30624B}"/>
    <cellStyle name="Normal 8 2 4 6" xfId="2606" xr:uid="{1DD9A18D-6869-4367-A42A-888C67EBE8D2}"/>
    <cellStyle name="Normal 8 2 4 7" xfId="2607" xr:uid="{12587CCF-58E3-4C2E-A9DE-3091C72E7356}"/>
    <cellStyle name="Normal 8 2 5" xfId="2608" xr:uid="{58CEA879-4428-499B-8A1A-8F6082CD12F6}"/>
    <cellStyle name="Normal 8 2 5 2" xfId="2609" xr:uid="{DD974E81-0C03-4E32-9AB3-DF590E2720E4}"/>
    <cellStyle name="Normal 8 2 5 2 2" xfId="2610" xr:uid="{DD295882-DD86-49CA-909F-B98A06900B73}"/>
    <cellStyle name="Normal 8 2 5 2 2 2" xfId="4161" xr:uid="{491459D0-3ECC-4AF6-BCD7-721BA9FD4A2C}"/>
    <cellStyle name="Normal 8 2 5 2 2 2 2" xfId="4162" xr:uid="{30384783-CD0E-4037-8FA4-51C31645856A}"/>
    <cellStyle name="Normal 8 2 5 2 2 3" xfId="4163" xr:uid="{720AFF68-61C6-462F-83CA-FBF419118DE8}"/>
    <cellStyle name="Normal 8 2 5 2 3" xfId="2611" xr:uid="{9CF0974E-8AE9-455E-A306-EFFC9CB0E1BD}"/>
    <cellStyle name="Normal 8 2 5 2 3 2" xfId="4164" xr:uid="{36C6302B-0216-469F-85C8-B106A3A73A6F}"/>
    <cellStyle name="Normal 8 2 5 2 4" xfId="2612" xr:uid="{1A4E2726-950A-4923-BFE8-2743A60CA180}"/>
    <cellStyle name="Normal 8 2 5 3" xfId="2613" xr:uid="{C288CC72-9FCB-46DA-A05F-4B6BAB6BCD72}"/>
    <cellStyle name="Normal 8 2 5 3 2" xfId="2614" xr:uid="{FD7EB410-2DB9-441D-95E7-D05C819077B5}"/>
    <cellStyle name="Normal 8 2 5 3 2 2" xfId="4165" xr:uid="{B2BD3E01-F4A2-49D1-8A49-6BE719692069}"/>
    <cellStyle name="Normal 8 2 5 3 3" xfId="2615" xr:uid="{C1D72B7B-6855-4788-9310-0A3C741C8D06}"/>
    <cellStyle name="Normal 8 2 5 3 4" xfId="2616" xr:uid="{64602F24-49ED-40A4-82AD-84645E2514ED}"/>
    <cellStyle name="Normal 8 2 5 4" xfId="2617" xr:uid="{C3F8DD09-44C1-4B42-8F55-748A9A91C2CB}"/>
    <cellStyle name="Normal 8 2 5 4 2" xfId="4166" xr:uid="{6FFE7C35-CA6C-45CB-9B9B-8A40FF008D2E}"/>
    <cellStyle name="Normal 8 2 5 5" xfId="2618" xr:uid="{775E1436-4252-4CE8-9452-79A7BD30B15D}"/>
    <cellStyle name="Normal 8 2 5 6" xfId="2619" xr:uid="{0BFA9B23-1CF9-4CAB-932E-07A27BFE8941}"/>
    <cellStyle name="Normal 8 2 6" xfId="2620" xr:uid="{11031C92-33D5-429D-9154-63520355D7E1}"/>
    <cellStyle name="Normal 8 2 6 2" xfId="2621" xr:uid="{4F8D754C-93FA-49A8-8A76-D5EC947B4185}"/>
    <cellStyle name="Normal 8 2 6 2 2" xfId="2622" xr:uid="{8D5DBCAF-4029-477A-926A-787282CE41C5}"/>
    <cellStyle name="Normal 8 2 6 2 2 2" xfId="4167" xr:uid="{D24DDF49-29EA-4267-9AC6-40117F2BB6D3}"/>
    <cellStyle name="Normal 8 2 6 2 3" xfId="2623" xr:uid="{C89E8392-5802-4858-9186-0BA9B44C64C7}"/>
    <cellStyle name="Normal 8 2 6 2 4" xfId="2624" xr:uid="{3899F9EF-4CDB-416A-9888-0744C74B2F09}"/>
    <cellStyle name="Normal 8 2 6 3" xfId="2625" xr:uid="{E98158C5-3DF6-4680-9F37-7AB8717A1880}"/>
    <cellStyle name="Normal 8 2 6 3 2" xfId="4168" xr:uid="{0034FE46-9912-4D1B-BA99-8945759042B8}"/>
    <cellStyle name="Normal 8 2 6 4" xfId="2626" xr:uid="{114EEBB3-CB82-4603-AB5C-22CA301DB152}"/>
    <cellStyle name="Normal 8 2 6 5" xfId="2627" xr:uid="{49076172-9DA6-47AE-93D2-1E6157D15BB4}"/>
    <cellStyle name="Normal 8 2 7" xfId="2628" xr:uid="{42AAA382-FAD6-437F-B488-5DC6E9643706}"/>
    <cellStyle name="Normal 8 2 7 2" xfId="2629" xr:uid="{411A51B3-B4DE-4AB7-AF7B-071599366139}"/>
    <cellStyle name="Normal 8 2 7 2 2" xfId="4169" xr:uid="{9DD8C3C6-8B9D-488E-A087-60F5BBCE651F}"/>
    <cellStyle name="Normal 8 2 7 3" xfId="2630" xr:uid="{6B9E84C0-2439-4139-9F77-1EFEC4C09623}"/>
    <cellStyle name="Normal 8 2 7 4" xfId="2631" xr:uid="{7AC79922-45BA-4183-8C49-B12BF3C9AFB1}"/>
    <cellStyle name="Normal 8 2 8" xfId="2632" xr:uid="{069BAA46-0CD5-44C6-BCE8-9206A091A999}"/>
    <cellStyle name="Normal 8 2 8 2" xfId="2633" xr:uid="{7EBC2777-97B4-4087-A194-70E2A8DD8C8B}"/>
    <cellStyle name="Normal 8 2 8 3" xfId="2634" xr:uid="{B48AA596-5E57-4ECE-82DB-4C294DBB829C}"/>
    <cellStyle name="Normal 8 2 8 4" xfId="2635" xr:uid="{178EEF74-55D2-4DDD-B85A-3A60BBC3728A}"/>
    <cellStyle name="Normal 8 2 9" xfId="2636" xr:uid="{436AD46D-0A53-4C85-B687-338FF6839CE4}"/>
    <cellStyle name="Normal 8 3" xfId="2637" xr:uid="{FEBF4B61-A091-4745-9E48-998CFCB07BDF}"/>
    <cellStyle name="Normal 8 3 10" xfId="2638" xr:uid="{D988CCA6-AC16-401A-81E1-06BBA9B8929F}"/>
    <cellStyle name="Normal 8 3 11" xfId="2639" xr:uid="{33B68CC2-EB04-461E-AF2B-92674BB3F0B1}"/>
    <cellStyle name="Normal 8 3 2" xfId="2640" xr:uid="{F5F82678-CC46-4A50-A9CB-3F38F8711EA3}"/>
    <cellStyle name="Normal 8 3 2 2" xfId="2641" xr:uid="{7BE9C4FC-82A5-4D11-BEA0-230B7E1D153C}"/>
    <cellStyle name="Normal 8 3 2 2 2" xfId="2642" xr:uid="{72135729-8E29-49E0-8003-05A267882733}"/>
    <cellStyle name="Normal 8 3 2 2 2 2" xfId="2643" xr:uid="{0A2B9D81-E81C-4CC0-985B-1EB3833CFBB6}"/>
    <cellStyle name="Normal 8 3 2 2 2 2 2" xfId="2644" xr:uid="{E14863C4-CDBA-4A8D-AA0C-018FC27CAD29}"/>
    <cellStyle name="Normal 8 3 2 2 2 2 2 2" xfId="4170" xr:uid="{86102F18-9CC0-4A5B-9396-6650D568968C}"/>
    <cellStyle name="Normal 8 3 2 2 2 2 3" xfId="2645" xr:uid="{416D45C9-8922-4567-A350-F38EC29D81C8}"/>
    <cellStyle name="Normal 8 3 2 2 2 2 4" xfId="2646" xr:uid="{DC72013F-226F-4C7C-94F2-A88F61A55267}"/>
    <cellStyle name="Normal 8 3 2 2 2 3" xfId="2647" xr:uid="{462EBD64-FAEE-4CCD-AAF3-4444724588EB}"/>
    <cellStyle name="Normal 8 3 2 2 2 3 2" xfId="2648" xr:uid="{D70D5050-57BC-47E0-815E-5EE306370C95}"/>
    <cellStyle name="Normal 8 3 2 2 2 3 3" xfId="2649" xr:uid="{8463AF82-9A3F-4724-B35B-7CE3F545F76F}"/>
    <cellStyle name="Normal 8 3 2 2 2 3 4" xfId="2650" xr:uid="{9DF79F31-B39B-44F0-9246-60C5C53E47E8}"/>
    <cellStyle name="Normal 8 3 2 2 2 4" xfId="2651" xr:uid="{8A214510-AA1D-465C-9DCA-6F0A7E1A114B}"/>
    <cellStyle name="Normal 8 3 2 2 2 5" xfId="2652" xr:uid="{8D51CB20-532D-4D6A-B087-C1E039DFD880}"/>
    <cellStyle name="Normal 8 3 2 2 2 6" xfId="2653" xr:uid="{975AD003-53A1-43F6-A8EB-5D5A60231DCE}"/>
    <cellStyle name="Normal 8 3 2 2 3" xfId="2654" xr:uid="{915B5255-6324-48B8-8467-B2C9D41A15AF}"/>
    <cellStyle name="Normal 8 3 2 2 3 2" xfId="2655" xr:uid="{501123DE-7C7D-446B-AE55-E4F175AA5984}"/>
    <cellStyle name="Normal 8 3 2 2 3 2 2" xfId="2656" xr:uid="{03C6B5B8-DEC5-47F4-AA12-24BB1B76B05C}"/>
    <cellStyle name="Normal 8 3 2 2 3 2 3" xfId="2657" xr:uid="{82616799-E94F-44A1-8665-0604A831B9AE}"/>
    <cellStyle name="Normal 8 3 2 2 3 2 4" xfId="2658" xr:uid="{3ACE51D1-36C6-45C5-B607-F5F8A2410192}"/>
    <cellStyle name="Normal 8 3 2 2 3 3" xfId="2659" xr:uid="{85999AD2-543A-4BE5-A80A-21C9ABB222DD}"/>
    <cellStyle name="Normal 8 3 2 2 3 4" xfId="2660" xr:uid="{FCFC9B8D-8FE8-4275-A85F-6C4C3309E922}"/>
    <cellStyle name="Normal 8 3 2 2 3 5" xfId="2661" xr:uid="{69394F2F-7106-43A4-9996-4BC217C8F65B}"/>
    <cellStyle name="Normal 8 3 2 2 4" xfId="2662" xr:uid="{20FFF1F5-F4A1-41E5-93B7-46F3762F0B8F}"/>
    <cellStyle name="Normal 8 3 2 2 4 2" xfId="2663" xr:uid="{EB8BD743-2F40-49D0-BC6B-F86B8300BF09}"/>
    <cellStyle name="Normal 8 3 2 2 4 3" xfId="2664" xr:uid="{2B8239AF-D338-4981-BF2A-AD4F0877699A}"/>
    <cellStyle name="Normal 8 3 2 2 4 4" xfId="2665" xr:uid="{6CCCDCC9-C830-43E1-A845-D7827AA68A0D}"/>
    <cellStyle name="Normal 8 3 2 2 5" xfId="2666" xr:uid="{61033371-4A41-4DF5-93CC-7D8FA4844001}"/>
    <cellStyle name="Normal 8 3 2 2 5 2" xfId="2667" xr:uid="{435766D7-0C97-4353-8D76-C8B6978FA2D1}"/>
    <cellStyle name="Normal 8 3 2 2 5 3" xfId="2668" xr:uid="{02CB37EB-866E-4402-BBF5-C50FAE4509D2}"/>
    <cellStyle name="Normal 8 3 2 2 5 4" xfId="2669" xr:uid="{A3421851-56FE-4F19-9E74-563BBEE11B0C}"/>
    <cellStyle name="Normal 8 3 2 2 6" xfId="2670" xr:uid="{B500DD97-B607-42A8-AF55-57B85393DE3E}"/>
    <cellStyle name="Normal 8 3 2 2 7" xfId="2671" xr:uid="{B86F3872-A756-43A7-B9A4-9CAF42D0BDEA}"/>
    <cellStyle name="Normal 8 3 2 2 8" xfId="2672" xr:uid="{6C4591F8-5777-4E51-8F75-B7E1EF5B3323}"/>
    <cellStyle name="Normal 8 3 2 3" xfId="2673" xr:uid="{F904783B-EE26-4C72-8538-B0C2A70E8EB8}"/>
    <cellStyle name="Normal 8 3 2 3 2" xfId="2674" xr:uid="{3360A748-2ED5-448A-938D-1A26F1119FFC}"/>
    <cellStyle name="Normal 8 3 2 3 2 2" xfId="2675" xr:uid="{E5C48A04-C63A-4836-8308-269BE8EAC0C5}"/>
    <cellStyle name="Normal 8 3 2 3 2 2 2" xfId="4171" xr:uid="{67C75F9D-59A1-4435-9C6D-4A6D2D22E5F4}"/>
    <cellStyle name="Normal 8 3 2 3 2 2 2 2" xfId="4172" xr:uid="{D73D7808-EEB9-446D-B8B0-6E4331DC52D1}"/>
    <cellStyle name="Normal 8 3 2 3 2 2 3" xfId="4173" xr:uid="{8AA2E17F-9665-4767-82D9-973CC3DD299F}"/>
    <cellStyle name="Normal 8 3 2 3 2 3" xfId="2676" xr:uid="{E10FA5C6-419F-4FAF-960E-4212D35AA2A3}"/>
    <cellStyle name="Normal 8 3 2 3 2 3 2" xfId="4174" xr:uid="{8BF81C9F-CA58-4A4E-AE48-9AA01FB138B2}"/>
    <cellStyle name="Normal 8 3 2 3 2 4" xfId="2677" xr:uid="{1D21B16A-FF91-4125-905A-D3904C897BAA}"/>
    <cellStyle name="Normal 8 3 2 3 3" xfId="2678" xr:uid="{6CB1D1F9-2CE4-412A-B475-B1C435560FBB}"/>
    <cellStyle name="Normal 8 3 2 3 3 2" xfId="2679" xr:uid="{6C539D25-42E6-4FB3-B504-E8E31FBE5C66}"/>
    <cellStyle name="Normal 8 3 2 3 3 2 2" xfId="4175" xr:uid="{D6A89B38-1C38-4128-A33B-C961879DDA10}"/>
    <cellStyle name="Normal 8 3 2 3 3 3" xfId="2680" xr:uid="{69AC6574-E5C1-4B91-B316-F25F1272E202}"/>
    <cellStyle name="Normal 8 3 2 3 3 4" xfId="2681" xr:uid="{3460D71E-862C-4CAC-847E-563C759DCC21}"/>
    <cellStyle name="Normal 8 3 2 3 4" xfId="2682" xr:uid="{85813B03-6B3D-49A2-BA38-D81FD1143CB5}"/>
    <cellStyle name="Normal 8 3 2 3 4 2" xfId="4176" xr:uid="{AAE69131-3A10-411C-988C-D53CA23F2893}"/>
    <cellStyle name="Normal 8 3 2 3 5" xfId="2683" xr:uid="{577CF73D-2E66-41F0-8214-065385179588}"/>
    <cellStyle name="Normal 8 3 2 3 6" xfId="2684" xr:uid="{EC04C766-1E81-4A34-8D95-144936C25318}"/>
    <cellStyle name="Normal 8 3 2 4" xfId="2685" xr:uid="{098A0BC0-35F5-488F-942C-21FCCBEE6929}"/>
    <cellStyle name="Normal 8 3 2 4 2" xfId="2686" xr:uid="{D6C1DA59-38D1-4A1E-A819-FB7F5A687CCA}"/>
    <cellStyle name="Normal 8 3 2 4 2 2" xfId="2687" xr:uid="{4FF01BB1-7138-42C9-93AC-693F39A953DD}"/>
    <cellStyle name="Normal 8 3 2 4 2 2 2" xfId="4177" xr:uid="{5B3A8A31-A9A6-44E9-BAD7-98F9A83C93C3}"/>
    <cellStyle name="Normal 8 3 2 4 2 3" xfId="2688" xr:uid="{AF1E2854-A03A-470D-96AC-6056F00ECC14}"/>
    <cellStyle name="Normal 8 3 2 4 2 4" xfId="2689" xr:uid="{7133DAB1-247F-4ED5-80AB-BF6835431B75}"/>
    <cellStyle name="Normal 8 3 2 4 3" xfId="2690" xr:uid="{F5E8A89D-06B7-40E8-90E2-940E05DAF025}"/>
    <cellStyle name="Normal 8 3 2 4 3 2" xfId="4178" xr:uid="{ED791DC3-D8F2-4964-80E3-D41E4BBEAAC7}"/>
    <cellStyle name="Normal 8 3 2 4 4" xfId="2691" xr:uid="{40C5FD0F-C1AD-4503-AEB4-831C40CD8F65}"/>
    <cellStyle name="Normal 8 3 2 4 5" xfId="2692" xr:uid="{6CD6C07A-68E8-4471-8DE6-79020736A70C}"/>
    <cellStyle name="Normal 8 3 2 5" xfId="2693" xr:uid="{C1620DD8-E3AE-4DF8-B35E-32E887DC710A}"/>
    <cellStyle name="Normal 8 3 2 5 2" xfId="2694" xr:uid="{8C2F3B67-93E1-4AE5-8598-4BCB9DBD17DC}"/>
    <cellStyle name="Normal 8 3 2 5 2 2" xfId="4179" xr:uid="{80B85F90-A558-4E06-BCE0-CF7BBD7F4910}"/>
    <cellStyle name="Normal 8 3 2 5 3" xfId="2695" xr:uid="{B3E51F18-AB04-4153-BC51-03CB2DEE08D2}"/>
    <cellStyle name="Normal 8 3 2 5 4" xfId="2696" xr:uid="{643E6632-8494-4BAA-8C01-FFAE1376FB1C}"/>
    <cellStyle name="Normal 8 3 2 6" xfId="2697" xr:uid="{5EA8577A-CEA1-4DC5-8226-ACA2E5D52C65}"/>
    <cellStyle name="Normal 8 3 2 6 2" xfId="2698" xr:uid="{DBC38982-D12B-4B15-91C5-0A7C95F03036}"/>
    <cellStyle name="Normal 8 3 2 6 3" xfId="2699" xr:uid="{0A5DCAE4-62C3-40F5-8758-CF3C18215A69}"/>
    <cellStyle name="Normal 8 3 2 6 4" xfId="2700" xr:uid="{A6C799C5-572B-4209-97E7-1421CCC8D4DE}"/>
    <cellStyle name="Normal 8 3 2 7" xfId="2701" xr:uid="{9E913C0C-1644-4120-BDC0-0A7A01A44076}"/>
    <cellStyle name="Normal 8 3 2 8" xfId="2702" xr:uid="{5EE0F6B2-BA20-4F51-B48E-22C53DFC89AC}"/>
    <cellStyle name="Normal 8 3 2 9" xfId="2703" xr:uid="{4C58D983-EB55-4659-8DA0-F7AFF4DF1359}"/>
    <cellStyle name="Normal 8 3 3" xfId="2704" xr:uid="{2B64968B-53B9-4691-8A96-F5D57C00BC1B}"/>
    <cellStyle name="Normal 8 3 3 2" xfId="2705" xr:uid="{B1E86100-3318-4738-B7BF-F93BE6FAD683}"/>
    <cellStyle name="Normal 8 3 3 2 2" xfId="2706" xr:uid="{CD58CAE3-ED08-49B8-8673-AD6C5DFE89E1}"/>
    <cellStyle name="Normal 8 3 3 2 2 2" xfId="2707" xr:uid="{FD4A71CC-297A-49B5-8970-587C9DA4C59E}"/>
    <cellStyle name="Normal 8 3 3 2 2 2 2" xfId="4180" xr:uid="{F8080EE2-D50A-458C-882E-03EFE5C4A68C}"/>
    <cellStyle name="Normal 8 3 3 2 2 2 2 2" xfId="4664" xr:uid="{E59BDBA1-7106-4F02-92C5-00CDC058F535}"/>
    <cellStyle name="Normal 8 3 3 2 2 2 3" xfId="4665" xr:uid="{5044256C-9A0C-418B-8560-84BD5BEA95C4}"/>
    <cellStyle name="Normal 8 3 3 2 2 3" xfId="2708" xr:uid="{A7A311F0-F7CE-48EC-A540-FAA38AA30585}"/>
    <cellStyle name="Normal 8 3 3 2 2 3 2" xfId="4666" xr:uid="{F28B03D1-C374-4522-B690-B59E789B195B}"/>
    <cellStyle name="Normal 8 3 3 2 2 4" xfId="2709" xr:uid="{4B370857-7CC1-40B9-8953-9F54ABC0D10C}"/>
    <cellStyle name="Normal 8 3 3 2 3" xfId="2710" xr:uid="{1D15499C-BD4F-4FF3-9034-62E21FB296FC}"/>
    <cellStyle name="Normal 8 3 3 2 3 2" xfId="2711" xr:uid="{BA67EA95-E961-43C4-BFCB-A47B35C9B11F}"/>
    <cellStyle name="Normal 8 3 3 2 3 2 2" xfId="4667" xr:uid="{D1B83414-9C5A-4CBB-80B9-73CBC1E0763D}"/>
    <cellStyle name="Normal 8 3 3 2 3 3" xfId="2712" xr:uid="{EBED09C3-3982-4558-A969-C4C2ACFCF0AA}"/>
    <cellStyle name="Normal 8 3 3 2 3 4" xfId="2713" xr:uid="{3B1DE555-9616-4A4A-A9CD-1539D574A918}"/>
    <cellStyle name="Normal 8 3 3 2 4" xfId="2714" xr:uid="{0BD24DF9-E6C1-4B07-A72C-ADF9EC7B10F7}"/>
    <cellStyle name="Normal 8 3 3 2 4 2" xfId="4668" xr:uid="{2D7582DF-CD25-4E59-9D2E-BF96D6FDB9F5}"/>
    <cellStyle name="Normal 8 3 3 2 5" xfId="2715" xr:uid="{7BA70D1F-C9DA-4F20-82C6-9B032B2792A4}"/>
    <cellStyle name="Normal 8 3 3 2 6" xfId="2716" xr:uid="{368A936F-CF2B-438D-9285-271B4C789D9A}"/>
    <cellStyle name="Normal 8 3 3 3" xfId="2717" xr:uid="{3FBF50D6-5AFC-4F9A-8719-4252E7AFC47C}"/>
    <cellStyle name="Normal 8 3 3 3 2" xfId="2718" xr:uid="{5B798BC2-B66A-4FAC-90A5-D9ADF595EDDD}"/>
    <cellStyle name="Normal 8 3 3 3 2 2" xfId="2719" xr:uid="{1FEED7C7-6D98-4DBE-AF4F-8AFD88D7626D}"/>
    <cellStyle name="Normal 8 3 3 3 2 2 2" xfId="4669" xr:uid="{AE193D9D-E7B1-47C0-9BA1-2B276153CB09}"/>
    <cellStyle name="Normal 8 3 3 3 2 3" xfId="2720" xr:uid="{94A38817-0CC0-49FD-B43F-EDC9F2340421}"/>
    <cellStyle name="Normal 8 3 3 3 2 4" xfId="2721" xr:uid="{C0A3C7B6-DCF3-490E-A8CE-2F1FBA3288E4}"/>
    <cellStyle name="Normal 8 3 3 3 3" xfId="2722" xr:uid="{77DB9C2D-A50E-4201-900A-7A52346D07EE}"/>
    <cellStyle name="Normal 8 3 3 3 3 2" xfId="4670" xr:uid="{6691F9C3-7775-44D7-9EB8-05B3BD484ADE}"/>
    <cellStyle name="Normal 8 3 3 3 4" xfId="2723" xr:uid="{8083830A-CD5A-4526-AC65-8398519CFFA7}"/>
    <cellStyle name="Normal 8 3 3 3 5" xfId="2724" xr:uid="{BE67C490-3C48-4FBE-97F2-7FCB79090DF6}"/>
    <cellStyle name="Normal 8 3 3 4" xfId="2725" xr:uid="{73A5E0C7-C2D3-4C12-94E5-83FF50DF0ED9}"/>
    <cellStyle name="Normal 8 3 3 4 2" xfId="2726" xr:uid="{A9D495D3-304B-4139-93C7-AE3FBA2740FB}"/>
    <cellStyle name="Normal 8 3 3 4 2 2" xfId="4671" xr:uid="{DF4CA04B-D55F-4E48-8EC0-0C3A808DCAE7}"/>
    <cellStyle name="Normal 8 3 3 4 3" xfId="2727" xr:uid="{9B931850-B0F9-4B2B-BE26-EAB1FB124FAF}"/>
    <cellStyle name="Normal 8 3 3 4 4" xfId="2728" xr:uid="{849F66E5-D15E-43C8-9946-8154EFDF922D}"/>
    <cellStyle name="Normal 8 3 3 5" xfId="2729" xr:uid="{6F5915BF-43C4-4071-9F98-24C45BA58347}"/>
    <cellStyle name="Normal 8 3 3 5 2" xfId="2730" xr:uid="{ABBDCE2A-F054-47E8-9F58-9C8ADBFE17BC}"/>
    <cellStyle name="Normal 8 3 3 5 3" xfId="2731" xr:uid="{D42E1934-1147-4190-A062-439654F62E52}"/>
    <cellStyle name="Normal 8 3 3 5 4" xfId="2732" xr:uid="{F8AC84D9-FAA2-4670-ADB0-AD8B10CE154E}"/>
    <cellStyle name="Normal 8 3 3 6" xfId="2733" xr:uid="{CE407BF7-65F6-4034-866B-C7C1E20057F7}"/>
    <cellStyle name="Normal 8 3 3 7" xfId="2734" xr:uid="{64E9F24F-299E-40B1-B3C3-B462AADEDEE2}"/>
    <cellStyle name="Normal 8 3 3 8" xfId="2735" xr:uid="{D5C3F7AA-0AEC-4D85-AB7A-D4E2CC35EDAF}"/>
    <cellStyle name="Normal 8 3 4" xfId="2736" xr:uid="{A9C3D51E-EA6C-4FBB-B50B-A3648351F842}"/>
    <cellStyle name="Normal 8 3 4 2" xfId="2737" xr:uid="{6EBB9481-C5D2-45F2-A7ED-9F57B8804359}"/>
    <cellStyle name="Normal 8 3 4 2 2" xfId="2738" xr:uid="{AD420B2C-194C-4676-8039-078133B0931B}"/>
    <cellStyle name="Normal 8 3 4 2 2 2" xfId="2739" xr:uid="{CB6F3150-823B-4A8E-91C3-185253552144}"/>
    <cellStyle name="Normal 8 3 4 2 2 2 2" xfId="4181" xr:uid="{5281AA6D-1EEF-4181-96F7-2C7734A2D7D8}"/>
    <cellStyle name="Normal 8 3 4 2 2 3" xfId="2740" xr:uid="{94D18F65-8C40-41A0-900E-E0596D49FDC0}"/>
    <cellStyle name="Normal 8 3 4 2 2 4" xfId="2741" xr:uid="{5005075C-26E4-4115-AA4A-75F5C9771AEB}"/>
    <cellStyle name="Normal 8 3 4 2 3" xfId="2742" xr:uid="{F801C889-1731-4F70-B03D-21749AC2259F}"/>
    <cellStyle name="Normal 8 3 4 2 3 2" xfId="4182" xr:uid="{8D6C0E2C-CDF2-4444-9BFA-2696E2C8D07B}"/>
    <cellStyle name="Normal 8 3 4 2 4" xfId="2743" xr:uid="{3E558062-C460-4B5E-A1CD-BA53AD223305}"/>
    <cellStyle name="Normal 8 3 4 2 5" xfId="2744" xr:uid="{CA5706B3-B74C-47DD-830C-1AE0A07D5E4E}"/>
    <cellStyle name="Normal 8 3 4 3" xfId="2745" xr:uid="{A04609A7-27DA-40B7-968E-7333E1FFF47F}"/>
    <cellStyle name="Normal 8 3 4 3 2" xfId="2746" xr:uid="{B390B0E0-37C5-4135-9108-934248153AAE}"/>
    <cellStyle name="Normal 8 3 4 3 2 2" xfId="4183" xr:uid="{AADE7244-5AB3-4248-AD0D-4754680550A3}"/>
    <cellStyle name="Normal 8 3 4 3 3" xfId="2747" xr:uid="{EA9A3997-00A1-460A-A403-E6F352D47756}"/>
    <cellStyle name="Normal 8 3 4 3 4" xfId="2748" xr:uid="{BCB9DEC3-C081-4C46-8D23-C30608425B5D}"/>
    <cellStyle name="Normal 8 3 4 4" xfId="2749" xr:uid="{9B182E8C-8C92-4D85-BB3A-A78A6CE803FB}"/>
    <cellStyle name="Normal 8 3 4 4 2" xfId="2750" xr:uid="{AA3B1741-BB60-4A1D-88AE-5652A6D204BC}"/>
    <cellStyle name="Normal 8 3 4 4 3" xfId="2751" xr:uid="{BD9B4CF6-8143-4298-85D9-7E43B6F32701}"/>
    <cellStyle name="Normal 8 3 4 4 4" xfId="2752" xr:uid="{164427D4-6DB0-4449-8CAB-7733C58BE7BC}"/>
    <cellStyle name="Normal 8 3 4 5" xfId="2753" xr:uid="{6CF8B467-70DE-4A9C-9B95-E62945BB55B3}"/>
    <cellStyle name="Normal 8 3 4 6" xfId="2754" xr:uid="{2F06DA89-9A9D-48BA-9DF1-909DBE24B73C}"/>
    <cellStyle name="Normal 8 3 4 7" xfId="2755" xr:uid="{B17F332D-45A5-45C4-B727-68693F42549E}"/>
    <cellStyle name="Normal 8 3 5" xfId="2756" xr:uid="{DE0D1925-C094-4E9E-9A8F-F0BFAA64A275}"/>
    <cellStyle name="Normal 8 3 5 2" xfId="2757" xr:uid="{9FF2E76F-97C8-4949-A698-2C131B108833}"/>
    <cellStyle name="Normal 8 3 5 2 2" xfId="2758" xr:uid="{010B0CB4-9EB2-4784-893D-45BC113A0673}"/>
    <cellStyle name="Normal 8 3 5 2 2 2" xfId="4184" xr:uid="{788C0FFB-1872-4F5A-9D7C-D2BF5F24E286}"/>
    <cellStyle name="Normal 8 3 5 2 3" xfId="2759" xr:uid="{3F6E318A-6062-47C6-B353-CE133DB5EF82}"/>
    <cellStyle name="Normal 8 3 5 2 4" xfId="2760" xr:uid="{78DDE853-B86F-46C1-A30D-47E62E65D122}"/>
    <cellStyle name="Normal 8 3 5 3" xfId="2761" xr:uid="{378CDFAB-5C06-43C3-80F9-F383D1CE58EF}"/>
    <cellStyle name="Normal 8 3 5 3 2" xfId="2762" xr:uid="{F1C842BB-47DB-40AE-A31C-2062DBE8B89B}"/>
    <cellStyle name="Normal 8 3 5 3 3" xfId="2763" xr:uid="{C55B8EF1-2F60-4040-B760-552BF8692A1A}"/>
    <cellStyle name="Normal 8 3 5 3 4" xfId="2764" xr:uid="{01297455-DBCE-45BB-A751-BE26C7CCC795}"/>
    <cellStyle name="Normal 8 3 5 4" xfId="2765" xr:uid="{F4ED2719-6CE4-4EBB-A7E9-C71CC5669565}"/>
    <cellStyle name="Normal 8 3 5 5" xfId="2766" xr:uid="{5E06B3F8-4A10-4254-9E1F-EDD4B65D354B}"/>
    <cellStyle name="Normal 8 3 5 6" xfId="2767" xr:uid="{5A4DD4DD-3C39-4BF7-8933-D8DB50643EB2}"/>
    <cellStyle name="Normal 8 3 6" xfId="2768" xr:uid="{AEDB6E25-7F86-4E76-ADA3-3211905A306D}"/>
    <cellStyle name="Normal 8 3 6 2" xfId="2769" xr:uid="{E1903112-2D99-439A-9044-083A7C37A59B}"/>
    <cellStyle name="Normal 8 3 6 2 2" xfId="2770" xr:uid="{5B005FCA-4C79-42AE-88C3-F1C0B9F3127A}"/>
    <cellStyle name="Normal 8 3 6 2 3" xfId="2771" xr:uid="{2C06AA48-A90A-4223-9E3A-1B4313913D61}"/>
    <cellStyle name="Normal 8 3 6 2 4" xfId="2772" xr:uid="{7C0DC7B6-A48C-4671-B95A-F343FD26B633}"/>
    <cellStyle name="Normal 8 3 6 3" xfId="2773" xr:uid="{DC2327DD-E8DE-4AF0-ADD6-6FA357D08CAC}"/>
    <cellStyle name="Normal 8 3 6 4" xfId="2774" xr:uid="{CC2E5822-C420-4ECB-8FFF-BC398FD666CA}"/>
    <cellStyle name="Normal 8 3 6 5" xfId="2775" xr:uid="{72F251CA-3E94-4737-867F-BEED04A1D90E}"/>
    <cellStyle name="Normal 8 3 7" xfId="2776" xr:uid="{A630FEB9-6BBD-4BE3-AFD7-CBA51CA97442}"/>
    <cellStyle name="Normal 8 3 7 2" xfId="2777" xr:uid="{1F0CFA3D-320C-4B7D-A43C-85303DB0C89C}"/>
    <cellStyle name="Normal 8 3 7 3" xfId="2778" xr:uid="{85F6D9A6-6771-420B-9892-04D2F43D9319}"/>
    <cellStyle name="Normal 8 3 7 4" xfId="2779" xr:uid="{4DA7F65E-FE3E-4B28-9493-B44D2312F9C5}"/>
    <cellStyle name="Normal 8 3 8" xfId="2780" xr:uid="{01299470-B3F3-40BC-A4F0-73CE53296E4B}"/>
    <cellStyle name="Normal 8 3 8 2" xfId="2781" xr:uid="{1755E02A-BFB7-45E6-9A78-189A9C248B82}"/>
    <cellStyle name="Normal 8 3 8 3" xfId="2782" xr:uid="{B4C527C3-2EAC-4E0A-B1C5-C11290FADA36}"/>
    <cellStyle name="Normal 8 3 8 4" xfId="2783" xr:uid="{2DFDF71D-CCC6-4F9A-977D-2022B691761A}"/>
    <cellStyle name="Normal 8 3 9" xfId="2784" xr:uid="{491A11E2-10E9-42B3-8899-C969B6F21DDF}"/>
    <cellStyle name="Normal 8 4" xfId="2785" xr:uid="{4F88DE4F-A13E-48AD-A70F-772FC497A025}"/>
    <cellStyle name="Normal 8 4 10" xfId="2786" xr:uid="{B00687DE-CEFC-42FB-8EDB-4155B4CBA2E7}"/>
    <cellStyle name="Normal 8 4 11" xfId="2787" xr:uid="{D8171A66-61A1-41FE-8586-0F9B708AA1CA}"/>
    <cellStyle name="Normal 8 4 2" xfId="2788" xr:uid="{A738284C-E7F2-4F75-8EF2-B4F4C0A727EC}"/>
    <cellStyle name="Normal 8 4 2 2" xfId="2789" xr:uid="{9BBEB2FC-6225-4DA1-8AA3-B6E3314C7086}"/>
    <cellStyle name="Normal 8 4 2 2 2" xfId="2790" xr:uid="{E57C8F4B-368B-4A9F-8A99-BB39F8F38196}"/>
    <cellStyle name="Normal 8 4 2 2 2 2" xfId="2791" xr:uid="{C09A921D-18F9-4314-A0D0-23F2C98B0E47}"/>
    <cellStyle name="Normal 8 4 2 2 2 2 2" xfId="2792" xr:uid="{1719AF5B-FDC5-40E3-80C7-7C42BB92AC7F}"/>
    <cellStyle name="Normal 8 4 2 2 2 2 3" xfId="2793" xr:uid="{3187C4FB-3666-4357-82B7-2855A9015CDA}"/>
    <cellStyle name="Normal 8 4 2 2 2 2 4" xfId="2794" xr:uid="{CE67AD57-D13B-4ECB-ACF5-A111F1926656}"/>
    <cellStyle name="Normal 8 4 2 2 2 3" xfId="2795" xr:uid="{735B84DF-5226-40B1-B6D7-C0CF938E66C6}"/>
    <cellStyle name="Normal 8 4 2 2 2 3 2" xfId="2796" xr:uid="{D444E11E-E9EF-41CD-BD34-F75E32C13005}"/>
    <cellStyle name="Normal 8 4 2 2 2 3 3" xfId="2797" xr:uid="{41A0D125-7B98-4B60-A321-9F789BE303EB}"/>
    <cellStyle name="Normal 8 4 2 2 2 3 4" xfId="2798" xr:uid="{BE074170-3588-43E0-BF95-6CB2D3E24F37}"/>
    <cellStyle name="Normal 8 4 2 2 2 4" xfId="2799" xr:uid="{28DF8C25-77A3-4D17-9F89-F5706A21A698}"/>
    <cellStyle name="Normal 8 4 2 2 2 5" xfId="2800" xr:uid="{DDC28043-AE91-4261-87B2-AEA64124CF21}"/>
    <cellStyle name="Normal 8 4 2 2 2 6" xfId="2801" xr:uid="{30F2198D-0627-456C-B014-3848AC3124B3}"/>
    <cellStyle name="Normal 8 4 2 2 3" xfId="2802" xr:uid="{D53B479D-C32C-47F5-ACC0-901AD41257C7}"/>
    <cellStyle name="Normal 8 4 2 2 3 2" xfId="2803" xr:uid="{575E9EC5-35EA-4D51-9413-FB77A8240E65}"/>
    <cellStyle name="Normal 8 4 2 2 3 2 2" xfId="2804" xr:uid="{8B9A5308-0B9B-4148-96E1-3190FA988028}"/>
    <cellStyle name="Normal 8 4 2 2 3 2 3" xfId="2805" xr:uid="{630E5D51-8E5B-48A3-BD1A-018ACFF2D1CA}"/>
    <cellStyle name="Normal 8 4 2 2 3 2 4" xfId="2806" xr:uid="{73455785-3A81-48AC-8FE2-0E0F29C15EF2}"/>
    <cellStyle name="Normal 8 4 2 2 3 3" xfId="2807" xr:uid="{8D6D05CF-1F6E-431C-93D7-990C37325484}"/>
    <cellStyle name="Normal 8 4 2 2 3 4" xfId="2808" xr:uid="{DB46D6F4-1E97-4C3B-95E7-FA62DA03222D}"/>
    <cellStyle name="Normal 8 4 2 2 3 5" xfId="2809" xr:uid="{168BEB90-B2C6-44E6-9A4A-91250E2C9A8B}"/>
    <cellStyle name="Normal 8 4 2 2 4" xfId="2810" xr:uid="{8A048401-0AF1-4873-B3E3-193748557BA4}"/>
    <cellStyle name="Normal 8 4 2 2 4 2" xfId="2811" xr:uid="{F1EA72C7-A0D6-4018-A7D8-75BB9B434724}"/>
    <cellStyle name="Normal 8 4 2 2 4 3" xfId="2812" xr:uid="{C6D6FC9F-9A5C-4A6F-9678-83B99537D287}"/>
    <cellStyle name="Normal 8 4 2 2 4 4" xfId="2813" xr:uid="{1FF53EE8-3106-4623-B598-E3B6D76DE306}"/>
    <cellStyle name="Normal 8 4 2 2 5" xfId="2814" xr:uid="{E95D3C20-63A1-4AF1-82BA-69DA33FF3E8E}"/>
    <cellStyle name="Normal 8 4 2 2 5 2" xfId="2815" xr:uid="{FFC824A5-847D-4922-B96E-D648BE768478}"/>
    <cellStyle name="Normal 8 4 2 2 5 3" xfId="2816" xr:uid="{8A653C3A-E388-4583-A32C-A911E5A71432}"/>
    <cellStyle name="Normal 8 4 2 2 5 4" xfId="2817" xr:uid="{951A74F3-EE80-4AB9-AB49-B8C1DCE7A7C1}"/>
    <cellStyle name="Normal 8 4 2 2 6" xfId="2818" xr:uid="{79EBDBEA-7DBD-4BCA-A4FD-5FA39187150E}"/>
    <cellStyle name="Normal 8 4 2 2 7" xfId="2819" xr:uid="{7A656D3F-8421-4102-902D-01F5079FAA3F}"/>
    <cellStyle name="Normal 8 4 2 2 8" xfId="2820" xr:uid="{C07479DE-8109-4658-97BC-5F06CC01E866}"/>
    <cellStyle name="Normal 8 4 2 3" xfId="2821" xr:uid="{A2DA0D54-2D72-4E7E-86CB-197C336F8949}"/>
    <cellStyle name="Normal 8 4 2 3 2" xfId="2822" xr:uid="{72EA9795-D84C-45C0-AC15-3912FC4D3AAC}"/>
    <cellStyle name="Normal 8 4 2 3 2 2" xfId="2823" xr:uid="{BDA8C479-D2B3-4C3E-8F5C-A5FD6FB5A761}"/>
    <cellStyle name="Normal 8 4 2 3 2 3" xfId="2824" xr:uid="{94B5C882-CFD2-48C7-A4E8-B99C0E9E7B76}"/>
    <cellStyle name="Normal 8 4 2 3 2 4" xfId="2825" xr:uid="{A0CFC688-D605-4B63-8371-E7E4DD400185}"/>
    <cellStyle name="Normal 8 4 2 3 3" xfId="2826" xr:uid="{1F512A94-BF00-4919-8E5B-9636A231F5F2}"/>
    <cellStyle name="Normal 8 4 2 3 3 2" xfId="2827" xr:uid="{D7DA7D17-1893-4A8E-9497-E3DEB5ABA900}"/>
    <cellStyle name="Normal 8 4 2 3 3 3" xfId="2828" xr:uid="{AC632145-7E63-43FD-99F3-14ECBDC2E20D}"/>
    <cellStyle name="Normal 8 4 2 3 3 4" xfId="2829" xr:uid="{A11BEB04-2E6D-417C-B754-6ECFFB832184}"/>
    <cellStyle name="Normal 8 4 2 3 4" xfId="2830" xr:uid="{C3E5290D-438A-4600-B712-EEDFA80D2B37}"/>
    <cellStyle name="Normal 8 4 2 3 5" xfId="2831" xr:uid="{5957E610-55C6-41E6-897B-A8C4746E8754}"/>
    <cellStyle name="Normal 8 4 2 3 6" xfId="2832" xr:uid="{9AAB68C7-C1E0-472E-AEB3-5D6F038205B5}"/>
    <cellStyle name="Normal 8 4 2 4" xfId="2833" xr:uid="{598F425C-2B39-4A58-9F74-561A660BC3BF}"/>
    <cellStyle name="Normal 8 4 2 4 2" xfId="2834" xr:uid="{8F321410-26DF-49ED-AE4A-5B0E5023F809}"/>
    <cellStyle name="Normal 8 4 2 4 2 2" xfId="2835" xr:uid="{9E946DF0-C57A-4677-BE42-5003364E15EA}"/>
    <cellStyle name="Normal 8 4 2 4 2 3" xfId="2836" xr:uid="{E32BBD10-03C0-4898-A8C9-E05374A788B6}"/>
    <cellStyle name="Normal 8 4 2 4 2 4" xfId="2837" xr:uid="{D2FF1D93-185B-4A07-92C6-D1BCB2BBF0B8}"/>
    <cellStyle name="Normal 8 4 2 4 3" xfId="2838" xr:uid="{D8E8FA3A-19B9-4D36-9982-22584917504D}"/>
    <cellStyle name="Normal 8 4 2 4 4" xfId="2839" xr:uid="{E0844FF5-40AA-4497-8BAD-E39DA8517F6D}"/>
    <cellStyle name="Normal 8 4 2 4 5" xfId="2840" xr:uid="{312A0272-ED1A-4BD5-A160-670FA2A81EA7}"/>
    <cellStyle name="Normal 8 4 2 5" xfId="2841" xr:uid="{B9FB6195-5CCD-4857-B813-9119145C3C72}"/>
    <cellStyle name="Normal 8 4 2 5 2" xfId="2842" xr:uid="{6DED2DA9-A025-4997-9D22-32F704FBB8E9}"/>
    <cellStyle name="Normal 8 4 2 5 3" xfId="2843" xr:uid="{1C9F2C98-8BE2-4290-B60E-A641849C9EB2}"/>
    <cellStyle name="Normal 8 4 2 5 4" xfId="2844" xr:uid="{57BC9DB0-BF7F-4837-A1BD-005D8F40665C}"/>
    <cellStyle name="Normal 8 4 2 6" xfId="2845" xr:uid="{ABE0F520-A00A-4D60-B53B-461A9B39A487}"/>
    <cellStyle name="Normal 8 4 2 6 2" xfId="2846" xr:uid="{30356DD8-1933-4C10-AA82-2A9AABCFE68E}"/>
    <cellStyle name="Normal 8 4 2 6 3" xfId="2847" xr:uid="{23BD1C14-6AE5-4717-B544-8EBED9E50326}"/>
    <cellStyle name="Normal 8 4 2 6 4" xfId="2848" xr:uid="{7FC26F8D-7A89-45CA-85D8-2BF9E6B3C17D}"/>
    <cellStyle name="Normal 8 4 2 7" xfId="2849" xr:uid="{42685EB6-D32A-4302-8E6F-44F25122A62B}"/>
    <cellStyle name="Normal 8 4 2 8" xfId="2850" xr:uid="{E3F13877-F831-4812-B0DD-B47EC79F12C8}"/>
    <cellStyle name="Normal 8 4 2 9" xfId="2851" xr:uid="{DB6CF626-B813-47BD-BE9E-E94BC330DA60}"/>
    <cellStyle name="Normal 8 4 3" xfId="2852" xr:uid="{923EC70D-FB4E-4DAB-A7B1-F7A1F657CA65}"/>
    <cellStyle name="Normal 8 4 3 2" xfId="2853" xr:uid="{0F1FA183-80DF-42B0-B852-F72D116B973A}"/>
    <cellStyle name="Normal 8 4 3 2 2" xfId="2854" xr:uid="{DB939B69-A939-42D6-B2B9-E99E00580681}"/>
    <cellStyle name="Normal 8 4 3 2 2 2" xfId="2855" xr:uid="{CC6229F0-95F3-4918-A4C3-E8E3477CC044}"/>
    <cellStyle name="Normal 8 4 3 2 2 2 2" xfId="4185" xr:uid="{BB3AF904-8313-43A5-B2DC-EEB9A5905CAE}"/>
    <cellStyle name="Normal 8 4 3 2 2 3" xfId="2856" xr:uid="{86D60DE4-7BE2-4725-BB7C-388489B4A287}"/>
    <cellStyle name="Normal 8 4 3 2 2 4" xfId="2857" xr:uid="{AF9591E6-2168-49FD-ABAC-C954E89D8DF0}"/>
    <cellStyle name="Normal 8 4 3 2 3" xfId="2858" xr:uid="{CCD979DC-06A1-4B4C-882A-DAD36EED3B55}"/>
    <cellStyle name="Normal 8 4 3 2 3 2" xfId="2859" xr:uid="{DD094D86-9040-400E-A0FA-45191555C89C}"/>
    <cellStyle name="Normal 8 4 3 2 3 3" xfId="2860" xr:uid="{000544F3-6704-4CAA-BB46-53325009BC28}"/>
    <cellStyle name="Normal 8 4 3 2 3 4" xfId="2861" xr:uid="{9FEE6D95-199D-490A-A091-4D0F7BC4DFF1}"/>
    <cellStyle name="Normal 8 4 3 2 4" xfId="2862" xr:uid="{16193E31-17EB-4AE0-A2C8-FCBB40B32BFE}"/>
    <cellStyle name="Normal 8 4 3 2 5" xfId="2863" xr:uid="{DBA13972-5762-4A4D-974F-C3D019DB19F7}"/>
    <cellStyle name="Normal 8 4 3 2 6" xfId="2864" xr:uid="{ECA1E113-84AC-4AE1-B6A9-B1D9B3A793E5}"/>
    <cellStyle name="Normal 8 4 3 3" xfId="2865" xr:uid="{677D77E6-95B0-486C-887A-08DF10BC18E7}"/>
    <cellStyle name="Normal 8 4 3 3 2" xfId="2866" xr:uid="{B834BE76-6A54-4133-89C1-C3037A6F9A3E}"/>
    <cellStyle name="Normal 8 4 3 3 2 2" xfId="2867" xr:uid="{980FFC09-8CB4-4E96-A99E-327EBF0C9E7A}"/>
    <cellStyle name="Normal 8 4 3 3 2 3" xfId="2868" xr:uid="{8D7988F5-77D1-4149-A007-83FAC0DFC214}"/>
    <cellStyle name="Normal 8 4 3 3 2 4" xfId="2869" xr:uid="{019112C8-EE59-444F-9E5E-8A4266DCF66E}"/>
    <cellStyle name="Normal 8 4 3 3 3" xfId="2870" xr:uid="{37921322-C743-4887-AB91-A91C0EB3CCA8}"/>
    <cellStyle name="Normal 8 4 3 3 4" xfId="2871" xr:uid="{1F34E110-A04B-427C-B353-FC042C313406}"/>
    <cellStyle name="Normal 8 4 3 3 5" xfId="2872" xr:uid="{726FE667-CCB8-4A1C-BE6C-DFE6E5FE8BA0}"/>
    <cellStyle name="Normal 8 4 3 4" xfId="2873" xr:uid="{4D5E233D-0862-4A9D-BE54-48DBF6F8315F}"/>
    <cellStyle name="Normal 8 4 3 4 2" xfId="2874" xr:uid="{DE276D88-2A60-4CA1-A517-FAB59E2D827B}"/>
    <cellStyle name="Normal 8 4 3 4 3" xfId="2875" xr:uid="{A2B9E946-D3C2-4BC6-ADC1-5563EF9EEFFD}"/>
    <cellStyle name="Normal 8 4 3 4 4" xfId="2876" xr:uid="{858B7EAC-7A1D-4F8E-BB5A-00B0E679A06F}"/>
    <cellStyle name="Normal 8 4 3 5" xfId="2877" xr:uid="{8F2C67BB-3648-41F9-8B63-7049CF7DF426}"/>
    <cellStyle name="Normal 8 4 3 5 2" xfId="2878" xr:uid="{119CB750-7225-436F-BD16-83FA474F3757}"/>
    <cellStyle name="Normal 8 4 3 5 3" xfId="2879" xr:uid="{36832F48-4017-48AA-9841-0F03A1A102D0}"/>
    <cellStyle name="Normal 8 4 3 5 4" xfId="2880" xr:uid="{B8C62A1A-D1C1-4DD7-96AE-1C8FF61FDD9F}"/>
    <cellStyle name="Normal 8 4 3 6" xfId="2881" xr:uid="{8FD2D681-E353-448B-93FC-62B759520359}"/>
    <cellStyle name="Normal 8 4 3 7" xfId="2882" xr:uid="{A59BE941-8A63-469B-83CB-E93FE2CAAB3D}"/>
    <cellStyle name="Normal 8 4 3 8" xfId="2883" xr:uid="{F63159D3-2F26-4855-9B73-9A2B984AB980}"/>
    <cellStyle name="Normal 8 4 4" xfId="2884" xr:uid="{A729501B-B0AD-4865-887D-6704E2DED545}"/>
    <cellStyle name="Normal 8 4 4 2" xfId="2885" xr:uid="{15E6B286-62CE-4CCE-AE88-14A967AB9386}"/>
    <cellStyle name="Normal 8 4 4 2 2" xfId="2886" xr:uid="{28AFD6B5-44AB-404F-B3E1-94CAD3B8AD38}"/>
    <cellStyle name="Normal 8 4 4 2 2 2" xfId="2887" xr:uid="{234F75F5-9C72-4391-B082-A552CBCC1E82}"/>
    <cellStyle name="Normal 8 4 4 2 2 3" xfId="2888" xr:uid="{B5FD99C8-84EC-4BC7-A927-9A70FE12B51D}"/>
    <cellStyle name="Normal 8 4 4 2 2 4" xfId="2889" xr:uid="{96C6359E-98BC-4D4C-9700-6C6409FAE19C}"/>
    <cellStyle name="Normal 8 4 4 2 3" xfId="2890" xr:uid="{6F70F317-FABE-437F-803D-31EC324DF6A4}"/>
    <cellStyle name="Normal 8 4 4 2 4" xfId="2891" xr:uid="{BB9F0693-5495-4C5F-B605-DCA5784F27E4}"/>
    <cellStyle name="Normal 8 4 4 2 5" xfId="2892" xr:uid="{D32D51D2-3CCA-4096-93C0-D0460CA2085B}"/>
    <cellStyle name="Normal 8 4 4 3" xfId="2893" xr:uid="{B717920B-8F49-4F73-B833-D9F3836655A2}"/>
    <cellStyle name="Normal 8 4 4 3 2" xfId="2894" xr:uid="{AB06BE78-291C-4B50-ABB7-01945340CC0F}"/>
    <cellStyle name="Normal 8 4 4 3 3" xfId="2895" xr:uid="{6DDEC4D6-E4F0-4B38-A015-05E14CB7AE34}"/>
    <cellStyle name="Normal 8 4 4 3 4" xfId="2896" xr:uid="{F07B87BF-7AAB-42EA-8272-38B9562712C2}"/>
    <cellStyle name="Normal 8 4 4 4" xfId="2897" xr:uid="{4D840456-2B0E-4445-9821-D96683850926}"/>
    <cellStyle name="Normal 8 4 4 4 2" xfId="2898" xr:uid="{47547091-D824-4ADF-8192-0E5B210E2F87}"/>
    <cellStyle name="Normal 8 4 4 4 3" xfId="2899" xr:uid="{20C2C6B7-0155-45C2-A210-4A9D2C6EC960}"/>
    <cellStyle name="Normal 8 4 4 4 4" xfId="2900" xr:uid="{D74CDD40-CEBA-4C77-8CC2-D67B710407E1}"/>
    <cellStyle name="Normal 8 4 4 5" xfId="2901" xr:uid="{63BFF0FC-F297-48AE-886C-0171270455EE}"/>
    <cellStyle name="Normal 8 4 4 6" xfId="2902" xr:uid="{469ACF86-94E6-4ECF-BC7F-AD2B39035EC7}"/>
    <cellStyle name="Normal 8 4 4 7" xfId="2903" xr:uid="{B66B6A47-9F93-4F07-8200-E4BACF8137EC}"/>
    <cellStyle name="Normal 8 4 5" xfId="2904" xr:uid="{18129BEF-57B3-466D-9F4D-950FBE76AA93}"/>
    <cellStyle name="Normal 8 4 5 2" xfId="2905" xr:uid="{8F3DDA5D-1BE0-4115-8646-C3C7F7BBCB43}"/>
    <cellStyle name="Normal 8 4 5 2 2" xfId="2906" xr:uid="{A7500288-B566-468A-AC48-584B947DF6F2}"/>
    <cellStyle name="Normal 8 4 5 2 3" xfId="2907" xr:uid="{FBB8E3DB-E323-4A94-85A7-A61125439B0F}"/>
    <cellStyle name="Normal 8 4 5 2 4" xfId="2908" xr:uid="{6807BEA2-792D-4E66-8B03-3EFC5CF65AE8}"/>
    <cellStyle name="Normal 8 4 5 3" xfId="2909" xr:uid="{8E9A80C6-51F8-4093-9E19-A2C422C40005}"/>
    <cellStyle name="Normal 8 4 5 3 2" xfId="2910" xr:uid="{B972E0AD-A475-47BC-84DD-3D9C644FA4C3}"/>
    <cellStyle name="Normal 8 4 5 3 3" xfId="2911" xr:uid="{25361614-FF31-4D3D-9261-A126F10D67A9}"/>
    <cellStyle name="Normal 8 4 5 3 4" xfId="2912" xr:uid="{1118568A-DD84-4F25-B316-C3F49C42F185}"/>
    <cellStyle name="Normal 8 4 5 4" xfId="2913" xr:uid="{B3C78C69-5F29-4FFF-83CA-DB7FE336C5F5}"/>
    <cellStyle name="Normal 8 4 5 5" xfId="2914" xr:uid="{D08AC8DA-6E08-4F1E-981E-2CA94F1D6368}"/>
    <cellStyle name="Normal 8 4 5 6" xfId="2915" xr:uid="{9F4732DD-42CC-4F8E-8365-1B75B24BD038}"/>
    <cellStyle name="Normal 8 4 6" xfId="2916" xr:uid="{EB35D8AE-0127-467D-B141-4FE8CD9032BD}"/>
    <cellStyle name="Normal 8 4 6 2" xfId="2917" xr:uid="{4CA935BC-6D84-450A-827B-BCAD1143B5D9}"/>
    <cellStyle name="Normal 8 4 6 2 2" xfId="2918" xr:uid="{04C1448E-6363-4C9A-BE84-1C1A0DB05049}"/>
    <cellStyle name="Normal 8 4 6 2 3" xfId="2919" xr:uid="{CA603141-E79B-4ACD-AF2D-3140A8124E8A}"/>
    <cellStyle name="Normal 8 4 6 2 4" xfId="2920" xr:uid="{B0FDA5F7-6D30-46DE-B2FD-0F843F065CBF}"/>
    <cellStyle name="Normal 8 4 6 3" xfId="2921" xr:uid="{5612E316-61D1-4D2F-BA27-DD84DA6BC58C}"/>
    <cellStyle name="Normal 8 4 6 4" xfId="2922" xr:uid="{12D78561-037D-43EB-8DB4-E229145A876F}"/>
    <cellStyle name="Normal 8 4 6 5" xfId="2923" xr:uid="{449699EC-4085-452E-82EC-DF3849027169}"/>
    <cellStyle name="Normal 8 4 7" xfId="2924" xr:uid="{4A3A8529-F472-4589-9A08-B8B68BACC062}"/>
    <cellStyle name="Normal 8 4 7 2" xfId="2925" xr:uid="{3A1448B1-5D19-4AB4-A169-6AB66B4179A1}"/>
    <cellStyle name="Normal 8 4 7 3" xfId="2926" xr:uid="{96402E3E-CAFA-487B-A078-4DCA3926B3CC}"/>
    <cellStyle name="Normal 8 4 7 4" xfId="2927" xr:uid="{C2BA9194-68FF-4A14-8DC6-8782DCEA4789}"/>
    <cellStyle name="Normal 8 4 8" xfId="2928" xr:uid="{E4880AF2-DE01-4808-87F8-BF6C984D3614}"/>
    <cellStyle name="Normal 8 4 8 2" xfId="2929" xr:uid="{BD48F7CB-792C-496F-A0F8-13514DCBE7F7}"/>
    <cellStyle name="Normal 8 4 8 3" xfId="2930" xr:uid="{86AE6D82-A481-4D34-BF47-93A8C7979A19}"/>
    <cellStyle name="Normal 8 4 8 4" xfId="2931" xr:uid="{4DED3B9D-ECAF-47EA-A3ED-5769325768CF}"/>
    <cellStyle name="Normal 8 4 9" xfId="2932" xr:uid="{60C78C85-407F-4D44-85B4-EE4D2CB6BA34}"/>
    <cellStyle name="Normal 8 5" xfId="2933" xr:uid="{4CE0A921-C43C-4CF7-9284-FCD791D46B1A}"/>
    <cellStyle name="Normal 8 5 2" xfId="2934" xr:uid="{54F60A27-BF83-42AB-B7F8-263C2A6F72F3}"/>
    <cellStyle name="Normal 8 5 2 2" xfId="2935" xr:uid="{9D58A723-2E57-410B-8F7F-83396B5C896E}"/>
    <cellStyle name="Normal 8 5 2 2 2" xfId="2936" xr:uid="{F2A36E76-75F7-4492-ABC3-1B361724E944}"/>
    <cellStyle name="Normal 8 5 2 2 2 2" xfId="2937" xr:uid="{E6ED3D8E-9DCE-4466-9238-429416EDD652}"/>
    <cellStyle name="Normal 8 5 2 2 2 3" xfId="2938" xr:uid="{46EF49AC-D66D-4AD7-AA45-BCECE9215996}"/>
    <cellStyle name="Normal 8 5 2 2 2 4" xfId="2939" xr:uid="{01C34EC2-7990-448C-B387-0D9BF810F150}"/>
    <cellStyle name="Normal 8 5 2 2 3" xfId="2940" xr:uid="{E63ABD58-B071-467C-8817-6730E60861C0}"/>
    <cellStyle name="Normal 8 5 2 2 3 2" xfId="2941" xr:uid="{8AEDC31D-CC80-40A8-8407-6F6507B8F73A}"/>
    <cellStyle name="Normal 8 5 2 2 3 3" xfId="2942" xr:uid="{597385F9-7F3C-4FCC-BBF8-D75A8E5852CC}"/>
    <cellStyle name="Normal 8 5 2 2 3 4" xfId="2943" xr:uid="{3E6CEE27-D826-4EF4-A7FF-CAED6050DC56}"/>
    <cellStyle name="Normal 8 5 2 2 4" xfId="2944" xr:uid="{30AC16AD-5935-4272-BA35-CF9887710D47}"/>
    <cellStyle name="Normal 8 5 2 2 5" xfId="2945" xr:uid="{D9A9EFDF-1A3B-42E8-97AF-5E3B9178111E}"/>
    <cellStyle name="Normal 8 5 2 2 6" xfId="2946" xr:uid="{E34BCEA7-4036-481D-BD4D-4694AAA834B9}"/>
    <cellStyle name="Normal 8 5 2 3" xfId="2947" xr:uid="{F42B88D5-C074-4F98-BB51-07B5EA18C9C5}"/>
    <cellStyle name="Normal 8 5 2 3 2" xfId="2948" xr:uid="{CFBD7922-E8C8-4870-8E14-7A10CB70D256}"/>
    <cellStyle name="Normal 8 5 2 3 2 2" xfId="2949" xr:uid="{707771D0-FBE2-45D8-B391-B6BDDB25297C}"/>
    <cellStyle name="Normal 8 5 2 3 2 3" xfId="2950" xr:uid="{FFD09E93-8060-4A10-A3FD-7ED0A0E00392}"/>
    <cellStyle name="Normal 8 5 2 3 2 4" xfId="2951" xr:uid="{D6171B23-EC4E-4D70-A117-B99768AD7638}"/>
    <cellStyle name="Normal 8 5 2 3 3" xfId="2952" xr:uid="{B8E1C376-035E-4E2F-A4E1-4D8FC0F4A385}"/>
    <cellStyle name="Normal 8 5 2 3 4" xfId="2953" xr:uid="{2BF9A8C0-78FB-407A-926B-F1F9370F9A39}"/>
    <cellStyle name="Normal 8 5 2 3 5" xfId="2954" xr:uid="{2F243083-E0F8-4FA7-825F-CDC91C4B6A82}"/>
    <cellStyle name="Normal 8 5 2 4" xfId="2955" xr:uid="{55517980-E0C9-4F52-A271-A2B94B2CCBB8}"/>
    <cellStyle name="Normal 8 5 2 4 2" xfId="2956" xr:uid="{7CF708CB-3C20-4848-B06E-253A1AA48104}"/>
    <cellStyle name="Normal 8 5 2 4 3" xfId="2957" xr:uid="{9AABEB55-D920-40AF-AC27-D236319100F4}"/>
    <cellStyle name="Normal 8 5 2 4 4" xfId="2958" xr:uid="{6B965349-F99C-4111-86D5-350E9C18016D}"/>
    <cellStyle name="Normal 8 5 2 5" xfId="2959" xr:uid="{F6296EDB-3740-438F-96D7-85C4A03BD1AB}"/>
    <cellStyle name="Normal 8 5 2 5 2" xfId="2960" xr:uid="{44928365-C646-4858-AF4C-3D5986764C58}"/>
    <cellStyle name="Normal 8 5 2 5 3" xfId="2961" xr:uid="{007CBCB1-AADA-4BEF-9274-94AFA572967D}"/>
    <cellStyle name="Normal 8 5 2 5 4" xfId="2962" xr:uid="{FED5CFB5-3EC9-48D7-ACBA-5291CC483730}"/>
    <cellStyle name="Normal 8 5 2 6" xfId="2963" xr:uid="{1C6398B4-F270-4810-A39E-CE7952B40CB5}"/>
    <cellStyle name="Normal 8 5 2 7" xfId="2964" xr:uid="{B9EC9038-5AD3-4C0E-914A-2B6BD6FC9AA2}"/>
    <cellStyle name="Normal 8 5 2 8" xfId="2965" xr:uid="{25A4BFB7-252C-4FF8-805E-BA812E2CD699}"/>
    <cellStyle name="Normal 8 5 3" xfId="2966" xr:uid="{156DAEE0-7D9F-4705-AEC0-0F4211EBC6BC}"/>
    <cellStyle name="Normal 8 5 3 2" xfId="2967" xr:uid="{CAFCBE49-F357-4130-B381-F7C98C593AE9}"/>
    <cellStyle name="Normal 8 5 3 2 2" xfId="2968" xr:uid="{2637F490-91FD-4878-BFFC-27E2DDA22CF8}"/>
    <cellStyle name="Normal 8 5 3 2 3" xfId="2969" xr:uid="{2CE81317-980E-4E85-8BF4-15C1F80B44CA}"/>
    <cellStyle name="Normal 8 5 3 2 4" xfId="2970" xr:uid="{7AE5A581-E2C9-4729-B86F-0D3ADA939586}"/>
    <cellStyle name="Normal 8 5 3 3" xfId="2971" xr:uid="{E092E1CC-A963-4216-B722-3E1C38EB7D74}"/>
    <cellStyle name="Normal 8 5 3 3 2" xfId="2972" xr:uid="{BFD270C4-BF61-4F8E-A58A-BEDCEABFC7C9}"/>
    <cellStyle name="Normal 8 5 3 3 3" xfId="2973" xr:uid="{80FF3DBA-4625-4D08-B45D-D9BDF44BCAA8}"/>
    <cellStyle name="Normal 8 5 3 3 4" xfId="2974" xr:uid="{E0455697-A0D0-4872-A6AC-D5184B67810B}"/>
    <cellStyle name="Normal 8 5 3 4" xfId="2975" xr:uid="{44DAAB5F-A9D6-4D9D-95D2-8A7A91604883}"/>
    <cellStyle name="Normal 8 5 3 5" xfId="2976" xr:uid="{9B38F7FC-3EAD-4C25-AC31-9CFCF03905DB}"/>
    <cellStyle name="Normal 8 5 3 6" xfId="2977" xr:uid="{8C39AAE7-326B-4F2D-995C-B48C1F7EE873}"/>
    <cellStyle name="Normal 8 5 4" xfId="2978" xr:uid="{F76681CC-25E8-4343-BCF6-677952BEA139}"/>
    <cellStyle name="Normal 8 5 4 2" xfId="2979" xr:uid="{7AEBF18B-2B9D-4B6D-8A87-BBCADD370D0D}"/>
    <cellStyle name="Normal 8 5 4 2 2" xfId="2980" xr:uid="{7798E2C7-AB4E-4716-A675-EAE6A96F1F13}"/>
    <cellStyle name="Normal 8 5 4 2 3" xfId="2981" xr:uid="{22D70809-AF35-4800-8A01-36081B28CBED}"/>
    <cellStyle name="Normal 8 5 4 2 4" xfId="2982" xr:uid="{C78A4280-B228-496E-96E9-56388FD158E8}"/>
    <cellStyle name="Normal 8 5 4 3" xfId="2983" xr:uid="{F1E98443-9634-4916-9E8F-859AFB9D020C}"/>
    <cellStyle name="Normal 8 5 4 4" xfId="2984" xr:uid="{E41F78DE-E19A-4BDE-9F37-622851311EE4}"/>
    <cellStyle name="Normal 8 5 4 5" xfId="2985" xr:uid="{38252258-41EC-447B-AE94-27F66A967760}"/>
    <cellStyle name="Normal 8 5 5" xfId="2986" xr:uid="{E6DF93F8-BB55-4878-9607-A9BE491D5C28}"/>
    <cellStyle name="Normal 8 5 5 2" xfId="2987" xr:uid="{66EFB626-9471-4B86-B0B6-29CA895F58D7}"/>
    <cellStyle name="Normal 8 5 5 3" xfId="2988" xr:uid="{DF8A69D2-BB52-4FF4-B066-68F48F7BD770}"/>
    <cellStyle name="Normal 8 5 5 4" xfId="2989" xr:uid="{21E10715-A986-47F8-8DB8-E49FCA19A373}"/>
    <cellStyle name="Normal 8 5 6" xfId="2990" xr:uid="{41FFDC64-7A18-4285-B5FC-0FBF5761D8B7}"/>
    <cellStyle name="Normal 8 5 6 2" xfId="2991" xr:uid="{B8DBD4B5-98AD-4E49-ACA3-492582C329FC}"/>
    <cellStyle name="Normal 8 5 6 3" xfId="2992" xr:uid="{826D3493-6079-4519-BBE0-058E9C30F62E}"/>
    <cellStyle name="Normal 8 5 6 4" xfId="2993" xr:uid="{AC3CA7C3-4781-46A7-B934-471EA49024B3}"/>
    <cellStyle name="Normal 8 5 7" xfId="2994" xr:uid="{785E55C9-F762-4F9F-8D31-50D9C39ACA58}"/>
    <cellStyle name="Normal 8 5 8" xfId="2995" xr:uid="{90364C45-0EB0-4447-B113-91FEEAA1FD6F}"/>
    <cellStyle name="Normal 8 5 9" xfId="2996" xr:uid="{430BA94F-9AC4-4B2C-B514-087C9CEF6310}"/>
    <cellStyle name="Normal 8 6" xfId="2997" xr:uid="{C1CC4C01-5EE5-4096-B17C-76D6F27DF36C}"/>
    <cellStyle name="Normal 8 6 2" xfId="2998" xr:uid="{E3DEF32B-4860-45A0-B2F2-B5D10E3DA497}"/>
    <cellStyle name="Normal 8 6 2 2" xfId="2999" xr:uid="{84E25B1A-2D68-4B7B-8800-645C70952339}"/>
    <cellStyle name="Normal 8 6 2 2 2" xfId="3000" xr:uid="{B7F91DF9-94A9-4B91-BEBA-D3EEFF21EDDA}"/>
    <cellStyle name="Normal 8 6 2 2 2 2" xfId="4186" xr:uid="{C6EEBA6F-69C4-45B8-8DDF-F291C0500546}"/>
    <cellStyle name="Normal 8 6 2 2 3" xfId="3001" xr:uid="{471DD163-5518-4CE9-A41F-3306F08037CC}"/>
    <cellStyle name="Normal 8 6 2 2 4" xfId="3002" xr:uid="{36747E95-D2A0-4EB1-9B62-ABDC40B8F81E}"/>
    <cellStyle name="Normal 8 6 2 3" xfId="3003" xr:uid="{375889C1-F675-4F57-9FF2-19B7C41BCF3A}"/>
    <cellStyle name="Normal 8 6 2 3 2" xfId="3004" xr:uid="{113D56AF-BD29-47D8-A559-F83EDD0591EE}"/>
    <cellStyle name="Normal 8 6 2 3 3" xfId="3005" xr:uid="{42263572-3250-4418-A5FF-F8860444ADE7}"/>
    <cellStyle name="Normal 8 6 2 3 4" xfId="3006" xr:uid="{0C1E355F-6AE0-44F8-BB1B-2222E5B00BF0}"/>
    <cellStyle name="Normal 8 6 2 4" xfId="3007" xr:uid="{CDB61A6C-D7C9-44A8-9515-FCEC55C24DAE}"/>
    <cellStyle name="Normal 8 6 2 5" xfId="3008" xr:uid="{5F583120-2E0B-4DBA-9444-3FBEEB1FE3AB}"/>
    <cellStyle name="Normal 8 6 2 6" xfId="3009" xr:uid="{0406E9F0-3867-43DF-9948-F56E96D73283}"/>
    <cellStyle name="Normal 8 6 3" xfId="3010" xr:uid="{AE338046-888E-4A0E-86B1-9B199563480B}"/>
    <cellStyle name="Normal 8 6 3 2" xfId="3011" xr:uid="{D562007A-51DA-49D8-9670-54818C3CC289}"/>
    <cellStyle name="Normal 8 6 3 2 2" xfId="3012" xr:uid="{01850C09-7376-433B-BEDF-B27C0A289D67}"/>
    <cellStyle name="Normal 8 6 3 2 3" xfId="3013" xr:uid="{78F61C18-AE48-4152-996C-095C8E6843C5}"/>
    <cellStyle name="Normal 8 6 3 2 4" xfId="3014" xr:uid="{8D86A27A-DC8E-4288-B60D-CAD9E55FFF57}"/>
    <cellStyle name="Normal 8 6 3 3" xfId="3015" xr:uid="{D6D60618-3035-462A-97BA-BE3A6E43CF8C}"/>
    <cellStyle name="Normal 8 6 3 4" xfId="3016" xr:uid="{9FB5EB1E-5F47-4B54-8B9B-C3C413C35D7B}"/>
    <cellStyle name="Normal 8 6 3 5" xfId="3017" xr:uid="{CCA48679-2866-4C8E-A97F-3D8388B3A8A1}"/>
    <cellStyle name="Normal 8 6 4" xfId="3018" xr:uid="{071CC302-301F-4553-B131-55480AD1B3FB}"/>
    <cellStyle name="Normal 8 6 4 2" xfId="3019" xr:uid="{A0992A98-3986-45CB-8DCC-EC17731FD767}"/>
    <cellStyle name="Normal 8 6 4 3" xfId="3020" xr:uid="{93F23A9E-2CC6-48BF-AA7B-911A3EB9F0EE}"/>
    <cellStyle name="Normal 8 6 4 4" xfId="3021" xr:uid="{73C0A46E-B8C5-496C-B6A3-F0D8E5A160DC}"/>
    <cellStyle name="Normal 8 6 5" xfId="3022" xr:uid="{0EA038F5-A4E6-4927-855E-9A624ED9B47E}"/>
    <cellStyle name="Normal 8 6 5 2" xfId="3023" xr:uid="{2A5D5253-59B3-40E4-83CD-3D20211E67A7}"/>
    <cellStyle name="Normal 8 6 5 3" xfId="3024" xr:uid="{7A65882A-08DB-440F-9D4A-2AC710400B97}"/>
    <cellStyle name="Normal 8 6 5 4" xfId="3025" xr:uid="{4E993A0A-839D-48B8-8253-B7D7627ACB35}"/>
    <cellStyle name="Normal 8 6 6" xfId="3026" xr:uid="{E96AE7B0-5105-4BB9-B326-DFF8BBB8FB89}"/>
    <cellStyle name="Normal 8 6 7" xfId="3027" xr:uid="{B97ED5B9-CFA9-41F5-AA29-D111A6ABB531}"/>
    <cellStyle name="Normal 8 6 8" xfId="3028" xr:uid="{974BBC94-2CAE-4D9F-B127-F9462D5D8C26}"/>
    <cellStyle name="Normal 8 7" xfId="3029" xr:uid="{3AE27DDD-AD61-401F-9FF8-BEC741BAB710}"/>
    <cellStyle name="Normal 8 7 2" xfId="3030" xr:uid="{9E63A5BD-ECF9-4466-8FB1-A1CD333B2C29}"/>
    <cellStyle name="Normal 8 7 2 2" xfId="3031" xr:uid="{C4EDCA97-9D47-4C43-BF94-1CE8DD4CA364}"/>
    <cellStyle name="Normal 8 7 2 2 2" xfId="3032" xr:uid="{A6483B83-CFD1-4D1D-A773-7CDE65FE7281}"/>
    <cellStyle name="Normal 8 7 2 2 3" xfId="3033" xr:uid="{9BB449E9-D49D-4115-92AA-8721E654D43B}"/>
    <cellStyle name="Normal 8 7 2 2 4" xfId="3034" xr:uid="{BBE0ADFE-7BD6-4205-88A9-B74EB3B6F8E4}"/>
    <cellStyle name="Normal 8 7 2 3" xfId="3035" xr:uid="{C18F3437-E293-44BC-8429-6D6A34BDFA36}"/>
    <cellStyle name="Normal 8 7 2 4" xfId="3036" xr:uid="{F67FD19B-EFD0-4628-AE94-6B97D7EE365E}"/>
    <cellStyle name="Normal 8 7 2 5" xfId="3037" xr:uid="{D0602A05-2A56-4D76-95E6-125D6CE228CE}"/>
    <cellStyle name="Normal 8 7 3" xfId="3038" xr:uid="{1890C1EA-B760-456A-8ECD-7B6297B34AE7}"/>
    <cellStyle name="Normal 8 7 3 2" xfId="3039" xr:uid="{5E5876FF-DF76-4564-B549-F4A1567BB463}"/>
    <cellStyle name="Normal 8 7 3 3" xfId="3040" xr:uid="{91571255-DF61-4D4E-B620-F91C40211747}"/>
    <cellStyle name="Normal 8 7 3 4" xfId="3041" xr:uid="{E41F4C39-B4B9-4E27-806F-6FC88A62344C}"/>
    <cellStyle name="Normal 8 7 4" xfId="3042" xr:uid="{1683D16C-8F70-4398-BA86-C377C6992CFC}"/>
    <cellStyle name="Normal 8 7 4 2" xfId="3043" xr:uid="{325C3D24-4A8C-4AAF-9DF5-EF397D3163B0}"/>
    <cellStyle name="Normal 8 7 4 3" xfId="3044" xr:uid="{D2BD2047-46A4-43AC-820D-932195F7B7FF}"/>
    <cellStyle name="Normal 8 7 4 4" xfId="3045" xr:uid="{B3A27315-68D1-4BC1-9CB1-919D13D1DB6B}"/>
    <cellStyle name="Normal 8 7 5" xfId="3046" xr:uid="{9BD5E981-D0E5-4DD1-917C-5251393F80C9}"/>
    <cellStyle name="Normal 8 7 6" xfId="3047" xr:uid="{026F89EA-4F9C-4E60-8783-ABB322F36956}"/>
    <cellStyle name="Normal 8 7 7" xfId="3048" xr:uid="{932439A4-D313-48F6-9BB8-36B4FC4356E9}"/>
    <cellStyle name="Normal 8 8" xfId="3049" xr:uid="{0ED2D7A1-6A3C-41BE-8F84-5AD3DA84A6B9}"/>
    <cellStyle name="Normal 8 8 2" xfId="3050" xr:uid="{F24B4CAA-8224-4A48-80E1-307E82F319A8}"/>
    <cellStyle name="Normal 8 8 2 2" xfId="3051" xr:uid="{0D9F6493-6A7F-41E8-8D59-6CB1444DD0CD}"/>
    <cellStyle name="Normal 8 8 2 3" xfId="3052" xr:uid="{CE3E328A-B47C-4E4B-B8C0-4345CEDF6AA3}"/>
    <cellStyle name="Normal 8 8 2 4" xfId="3053" xr:uid="{CC96F429-0991-419F-8863-13C10A025B92}"/>
    <cellStyle name="Normal 8 8 3" xfId="3054" xr:uid="{6D56A0DD-05F3-4DFE-ACF4-AED784A3655C}"/>
    <cellStyle name="Normal 8 8 3 2" xfId="3055" xr:uid="{5C22F5B4-D06E-4681-9C10-5E9E4F71CB7D}"/>
    <cellStyle name="Normal 8 8 3 3" xfId="3056" xr:uid="{2A2784B6-B7E9-4E0B-BCDB-59A2310BD930}"/>
    <cellStyle name="Normal 8 8 3 4" xfId="3057" xr:uid="{BF9E9635-1C97-4CFD-8D80-413B35530510}"/>
    <cellStyle name="Normal 8 8 4" xfId="3058" xr:uid="{ECAFC418-B8B8-4719-9DB5-1BE6FD52E297}"/>
    <cellStyle name="Normal 8 8 5" xfId="3059" xr:uid="{854A1BF0-850F-4758-9F13-05DB1B3F278F}"/>
    <cellStyle name="Normal 8 8 6" xfId="3060" xr:uid="{178D9F3C-9968-489C-81B7-F65B229D4773}"/>
    <cellStyle name="Normal 8 9" xfId="3061" xr:uid="{A6BE647E-5D3A-4A4C-A564-D7CD5EED9FCA}"/>
    <cellStyle name="Normal 8 9 2" xfId="3062" xr:uid="{33289B51-914E-4317-90E5-A8EDEFEE8E83}"/>
    <cellStyle name="Normal 8 9 2 2" xfId="3063" xr:uid="{37222DAF-17FF-4446-9D4E-CCC1CB626D0A}"/>
    <cellStyle name="Normal 8 9 2 2 2" xfId="4382" xr:uid="{B540D9C9-7428-4C46-A968-4B4A82F4B3C1}"/>
    <cellStyle name="Normal 8 9 2 2 3" xfId="4614" xr:uid="{461AC784-2940-46A2-9BBF-7478D52844D1}"/>
    <cellStyle name="Normal 8 9 2 3" xfId="3064" xr:uid="{038EACEB-EDC9-4258-BE68-B1A1393C4A08}"/>
    <cellStyle name="Normal 8 9 2 4" xfId="3065" xr:uid="{A7D5E122-1731-44A7-8A8E-EF445ECB1379}"/>
    <cellStyle name="Normal 8 9 3" xfId="3066" xr:uid="{6238DA44-A31C-4838-8532-87C0ECD9A4E1}"/>
    <cellStyle name="Normal 8 9 4" xfId="3067" xr:uid="{E6F59A29-D406-40C4-B5CC-8274D929A74C}"/>
    <cellStyle name="Normal 8 9 4 2" xfId="4748" xr:uid="{7AFA7F93-B61F-4851-ADC5-B1545A90DFEC}"/>
    <cellStyle name="Normal 8 9 4 3" xfId="4615" xr:uid="{58A632A0-D706-41ED-A79A-C98266BCB43D}"/>
    <cellStyle name="Normal 8 9 4 4" xfId="4467" xr:uid="{407A67C9-7C6A-4724-B65F-B5121413DC21}"/>
    <cellStyle name="Normal 8 9 5" xfId="3068" xr:uid="{C950BBDF-CD9F-45F2-B3CC-74A0D99752A5}"/>
    <cellStyle name="Normal 9" xfId="90" xr:uid="{75AB07DC-2332-47D4-846E-15558499BE88}"/>
    <cellStyle name="Normal 9 10" xfId="3069" xr:uid="{FA83B2EB-0579-404F-B64A-4694C3442DE5}"/>
    <cellStyle name="Normal 9 10 2" xfId="3070" xr:uid="{71CA16AE-5160-4CB9-BB2F-EDD188EF11A8}"/>
    <cellStyle name="Normal 9 10 2 2" xfId="3071" xr:uid="{F093E33B-7105-499B-845D-9353E581EFBA}"/>
    <cellStyle name="Normal 9 10 2 3" xfId="3072" xr:uid="{3FAA487C-C95E-43BE-A13E-F83005849DD2}"/>
    <cellStyle name="Normal 9 10 2 4" xfId="3073" xr:uid="{C1084167-31D8-42E8-B80D-F2506E9BEADD}"/>
    <cellStyle name="Normal 9 10 3" xfId="3074" xr:uid="{31C71381-2122-4711-87C4-BA2BEB9E3139}"/>
    <cellStyle name="Normal 9 10 4" xfId="3075" xr:uid="{4EA6E5E9-6E21-43F5-8F74-8A54EC51E7B0}"/>
    <cellStyle name="Normal 9 10 5" xfId="3076" xr:uid="{994A6194-4390-441D-BBAB-D85F4C10CDBF}"/>
    <cellStyle name="Normal 9 11" xfId="3077" xr:uid="{89DE7934-7DFB-4718-8D02-74991954ED2C}"/>
    <cellStyle name="Normal 9 11 2" xfId="3078" xr:uid="{99E4B05A-7042-4A6E-A4D0-A373D6A74F31}"/>
    <cellStyle name="Normal 9 11 3" xfId="3079" xr:uid="{0FB7E6D3-EAE2-4809-A1AF-A7A2DFC8E6F7}"/>
    <cellStyle name="Normal 9 11 4" xfId="3080" xr:uid="{91B62A96-6101-45BC-8CFF-5CBD62782988}"/>
    <cellStyle name="Normal 9 12" xfId="3081" xr:uid="{DA51B6B8-FCB3-4DBC-A548-03A1887C6E76}"/>
    <cellStyle name="Normal 9 12 2" xfId="3082" xr:uid="{A527E5F4-9E92-4467-B80D-B0B899BDC7E6}"/>
    <cellStyle name="Normal 9 12 3" xfId="3083" xr:uid="{E9FA9E0D-A39D-451C-9912-13596F16B5CA}"/>
    <cellStyle name="Normal 9 12 4" xfId="3084" xr:uid="{5F33842F-F196-4956-9773-F3390E6F3E37}"/>
    <cellStyle name="Normal 9 13" xfId="3085" xr:uid="{707EEBAE-498A-4AFE-AA96-8F676DE5B066}"/>
    <cellStyle name="Normal 9 13 2" xfId="3086" xr:uid="{27AAE51C-4028-46F5-97C9-EDD266FBC240}"/>
    <cellStyle name="Normal 9 14" xfId="3087" xr:uid="{75ADC5CE-E802-47DF-9DD9-AC5C32A73C88}"/>
    <cellStyle name="Normal 9 15" xfId="3088" xr:uid="{5F279979-4BE8-452C-8FC8-368D1A3C23C4}"/>
    <cellStyle name="Normal 9 16" xfId="3089" xr:uid="{700C612F-6461-44F9-842B-DF6FAEAE8770}"/>
    <cellStyle name="Normal 9 2" xfId="91" xr:uid="{9DD5E27F-6016-455A-86F3-079B780F966F}"/>
    <cellStyle name="Normal 9 2 2" xfId="3730" xr:uid="{8037C519-1476-47D9-8445-588000667D40}"/>
    <cellStyle name="Normal 9 2 2 2" xfId="4594" xr:uid="{841B5711-BFD5-4805-B54C-285EAA776527}"/>
    <cellStyle name="Normal 9 2 3" xfId="4595" xr:uid="{346EA550-EDB6-4C38-A66C-F9286C673D67}"/>
    <cellStyle name="Normal 9 3" xfId="92" xr:uid="{53E93175-0E17-4E1C-AB46-89447578E267}"/>
    <cellStyle name="Normal 9 3 10" xfId="3090" xr:uid="{AB7F050D-809A-4146-98F1-95FA658D1FF8}"/>
    <cellStyle name="Normal 9 3 11" xfId="3091" xr:uid="{B54F8A32-0428-4CD6-92D2-568970BA2382}"/>
    <cellStyle name="Normal 9 3 2" xfId="3092" xr:uid="{27F3510D-0E0D-41E7-93AA-1872A3273869}"/>
    <cellStyle name="Normal 9 3 2 2" xfId="3093" xr:uid="{560511ED-FE0B-4338-A9D2-5BAFD3175B7E}"/>
    <cellStyle name="Normal 9 3 2 2 2" xfId="3094" xr:uid="{375F268C-370F-4094-B2E6-792C6759EEF0}"/>
    <cellStyle name="Normal 9 3 2 2 2 2" xfId="3095" xr:uid="{3978A95B-BE62-4D1F-A4B3-3B2A1F2A7DA1}"/>
    <cellStyle name="Normal 9 3 2 2 2 2 2" xfId="3096" xr:uid="{E3F1C6AD-0F91-40F9-94D5-1826543F21C7}"/>
    <cellStyle name="Normal 9 3 2 2 2 2 2 2" xfId="4187" xr:uid="{6F6546E7-0849-440A-BEB1-6E85DB563F93}"/>
    <cellStyle name="Normal 9 3 2 2 2 2 2 2 2" xfId="4188" xr:uid="{68961DE4-5890-4677-8B11-F838DE07F81E}"/>
    <cellStyle name="Normal 9 3 2 2 2 2 2 3" xfId="4189" xr:uid="{9DD0FA1F-E375-4975-8285-83899D4D6808}"/>
    <cellStyle name="Normal 9 3 2 2 2 2 3" xfId="3097" xr:uid="{C82D9D7A-6D07-40A7-81E3-B6B9860B2BD1}"/>
    <cellStyle name="Normal 9 3 2 2 2 2 3 2" xfId="4190" xr:uid="{1C8AC3D7-7E0D-4F20-80ED-80E672746810}"/>
    <cellStyle name="Normal 9 3 2 2 2 2 4" xfId="3098" xr:uid="{F7597109-355C-45FA-8E71-BC07892EC755}"/>
    <cellStyle name="Normal 9 3 2 2 2 3" xfId="3099" xr:uid="{8338CC52-F6A1-4EA2-9961-26A2DA275314}"/>
    <cellStyle name="Normal 9 3 2 2 2 3 2" xfId="3100" xr:uid="{157217AE-8F31-46A0-BF3E-CDFAC7DA27F1}"/>
    <cellStyle name="Normal 9 3 2 2 2 3 2 2" xfId="4191" xr:uid="{DB69C19D-32F3-462A-8AC5-D5A5F379FBAA}"/>
    <cellStyle name="Normal 9 3 2 2 2 3 3" xfId="3101" xr:uid="{32E2C8D3-BD2F-48C6-BCEF-03CB8EA1E932}"/>
    <cellStyle name="Normal 9 3 2 2 2 3 4" xfId="3102" xr:uid="{C497B250-57C0-4F73-8C9F-98EC4468D35A}"/>
    <cellStyle name="Normal 9 3 2 2 2 4" xfId="3103" xr:uid="{9B0E5DDC-1EBB-4DAC-BF20-F042C7F2864F}"/>
    <cellStyle name="Normal 9 3 2 2 2 4 2" xfId="4192" xr:uid="{3072B845-155F-44F3-B485-9ABE16534624}"/>
    <cellStyle name="Normal 9 3 2 2 2 5" xfId="3104" xr:uid="{5E148180-7FF6-49DF-9F4F-F6C225287B3E}"/>
    <cellStyle name="Normal 9 3 2 2 2 6" xfId="3105" xr:uid="{E6E1B99D-A2C1-4512-B919-0C7BBBEA5743}"/>
    <cellStyle name="Normal 9 3 2 2 3" xfId="3106" xr:uid="{10187C6D-06AD-4CE9-A6FB-DF6A8218307F}"/>
    <cellStyle name="Normal 9 3 2 2 3 2" xfId="3107" xr:uid="{9060D6F0-58AE-4FD4-A1C8-34943BCDC3D0}"/>
    <cellStyle name="Normal 9 3 2 2 3 2 2" xfId="3108" xr:uid="{E9DBA2B4-D635-4D0E-988E-3E512B91CA20}"/>
    <cellStyle name="Normal 9 3 2 2 3 2 2 2" xfId="4193" xr:uid="{585145CA-EBFD-43E4-8528-5AB8613F4640}"/>
    <cellStyle name="Normal 9 3 2 2 3 2 2 2 2" xfId="4194" xr:uid="{5743EBEA-EC30-4E0E-AE43-CC4D27FE3F46}"/>
    <cellStyle name="Normal 9 3 2 2 3 2 2 3" xfId="4195" xr:uid="{1AA37B50-9CA9-462C-9724-6056DF3D97E8}"/>
    <cellStyle name="Normal 9 3 2 2 3 2 3" xfId="3109" xr:uid="{C0946B59-F22E-4D35-960B-DF1DF7572F21}"/>
    <cellStyle name="Normal 9 3 2 2 3 2 3 2" xfId="4196" xr:uid="{B755B5EA-B2F9-46DD-8339-76DA44542568}"/>
    <cellStyle name="Normal 9 3 2 2 3 2 4" xfId="3110" xr:uid="{A3C8204A-A9C3-463A-8231-18E8196F27A9}"/>
    <cellStyle name="Normal 9 3 2 2 3 3" xfId="3111" xr:uid="{DBB8008D-77EE-487F-BA34-98D170C2574C}"/>
    <cellStyle name="Normal 9 3 2 2 3 3 2" xfId="4197" xr:uid="{2A5C1F05-6136-470B-ADA8-96AE4D1641CA}"/>
    <cellStyle name="Normal 9 3 2 2 3 3 2 2" xfId="4198" xr:uid="{E6FD029B-F2D2-4B0F-9348-83FB60302093}"/>
    <cellStyle name="Normal 9 3 2 2 3 3 3" xfId="4199" xr:uid="{588A6E96-5142-4861-94CD-FB7249614A9D}"/>
    <cellStyle name="Normal 9 3 2 2 3 4" xfId="3112" xr:uid="{F01BDD13-3C47-40B5-B546-EB49C781763A}"/>
    <cellStyle name="Normal 9 3 2 2 3 4 2" xfId="4200" xr:uid="{C3D080D4-B5CE-4A64-AAFA-9DBA5DA51B7E}"/>
    <cellStyle name="Normal 9 3 2 2 3 5" xfId="3113" xr:uid="{5CC6D55C-309F-4DB4-9104-9B01FE4EFB72}"/>
    <cellStyle name="Normal 9 3 2 2 4" xfId="3114" xr:uid="{738E8589-458C-43FB-8895-BF8D561BE684}"/>
    <cellStyle name="Normal 9 3 2 2 4 2" xfId="3115" xr:uid="{5A1327F3-1F97-47C5-90D7-C8831112A74C}"/>
    <cellStyle name="Normal 9 3 2 2 4 2 2" xfId="4201" xr:uid="{A6626F69-9DDE-484D-9E87-CA46F6F388F4}"/>
    <cellStyle name="Normal 9 3 2 2 4 2 2 2" xfId="4202" xr:uid="{F9A81416-565B-4159-B0B6-A3E3F155EF1F}"/>
    <cellStyle name="Normal 9 3 2 2 4 2 3" xfId="4203" xr:uid="{663F541A-D6CD-4FD4-9473-CB5F73E66BA8}"/>
    <cellStyle name="Normal 9 3 2 2 4 3" xfId="3116" xr:uid="{CAE65F61-A38D-40E7-981A-EAED353536BD}"/>
    <cellStyle name="Normal 9 3 2 2 4 3 2" xfId="4204" xr:uid="{389E44A4-82ED-48DE-B43E-BCDE7B7AD1D9}"/>
    <cellStyle name="Normal 9 3 2 2 4 4" xfId="3117" xr:uid="{8144A8B5-DC5D-4E43-9851-443EB17EC6F0}"/>
    <cellStyle name="Normal 9 3 2 2 5" xfId="3118" xr:uid="{9D79454E-D9EB-40B6-B2B0-9D8C5132C009}"/>
    <cellStyle name="Normal 9 3 2 2 5 2" xfId="3119" xr:uid="{7683BFF8-2C45-46CD-8CA2-E9E84EA63A3C}"/>
    <cellStyle name="Normal 9 3 2 2 5 2 2" xfId="4205" xr:uid="{D45B73DF-05CA-4CFC-AF08-895E5098E548}"/>
    <cellStyle name="Normal 9 3 2 2 5 3" xfId="3120" xr:uid="{6AEF4386-5BED-4F5F-A822-4EA5D0D123A3}"/>
    <cellStyle name="Normal 9 3 2 2 5 4" xfId="3121" xr:uid="{F2F4E11F-BE35-4A8C-BE80-72117BCE857C}"/>
    <cellStyle name="Normal 9 3 2 2 6" xfId="3122" xr:uid="{F52C1557-032B-462F-9CC6-95B1F0146FB9}"/>
    <cellStyle name="Normal 9 3 2 2 6 2" xfId="4206" xr:uid="{D4BA16E3-3D8E-4DCD-8396-54B7251E2E05}"/>
    <cellStyle name="Normal 9 3 2 2 7" xfId="3123" xr:uid="{22D9F2F8-A439-48E2-A0EC-CA67BCC15DE2}"/>
    <cellStyle name="Normal 9 3 2 2 8" xfId="3124" xr:uid="{EF2CAD9A-6D54-4B63-B2D8-AE282F1F9DA0}"/>
    <cellStyle name="Normal 9 3 2 3" xfId="3125" xr:uid="{EB4101F4-DF36-40F2-8153-1527AB751754}"/>
    <cellStyle name="Normal 9 3 2 3 2" xfId="3126" xr:uid="{C9B8437D-9260-4DCF-BC7E-BE15F35D840B}"/>
    <cellStyle name="Normal 9 3 2 3 2 2" xfId="3127" xr:uid="{2B2A1B73-A007-493F-A38F-29F879E87289}"/>
    <cellStyle name="Normal 9 3 2 3 2 2 2" xfId="4207" xr:uid="{89E3E947-BA3C-4971-A298-FCD300F3B494}"/>
    <cellStyle name="Normal 9 3 2 3 2 2 2 2" xfId="4208" xr:uid="{5B743AEF-5EC0-4B5D-B1F4-4089B2B0374E}"/>
    <cellStyle name="Normal 9 3 2 3 2 2 3" xfId="4209" xr:uid="{FC553E2E-F2C5-435E-9C60-9F2EFCC51AF1}"/>
    <cellStyle name="Normal 9 3 2 3 2 3" xfId="3128" xr:uid="{46617B63-563F-4076-8FBF-373311D7A795}"/>
    <cellStyle name="Normal 9 3 2 3 2 3 2" xfId="4210" xr:uid="{F1A2FE85-7B35-4F2A-92CF-29C17CFE8C06}"/>
    <cellStyle name="Normal 9 3 2 3 2 4" xfId="3129" xr:uid="{6799B8DA-3954-4025-8C0D-B7ACC12D8470}"/>
    <cellStyle name="Normal 9 3 2 3 3" xfId="3130" xr:uid="{367739E7-DB45-468F-86E5-60F53E6CAB05}"/>
    <cellStyle name="Normal 9 3 2 3 3 2" xfId="3131" xr:uid="{C67B323F-E823-456D-919B-9D3EE70C8EC4}"/>
    <cellStyle name="Normal 9 3 2 3 3 2 2" xfId="4211" xr:uid="{DC5D5230-5074-43DB-AFAB-9E206DEF588A}"/>
    <cellStyle name="Normal 9 3 2 3 3 3" xfId="3132" xr:uid="{17632922-D823-4AF9-9D2A-C3801958C75D}"/>
    <cellStyle name="Normal 9 3 2 3 3 4" xfId="3133" xr:uid="{94EE0F43-FAB7-4CFE-8E38-BB166289A83D}"/>
    <cellStyle name="Normal 9 3 2 3 4" xfId="3134" xr:uid="{61C80897-5FE8-4CF1-A57C-190FDBDBC3A6}"/>
    <cellStyle name="Normal 9 3 2 3 4 2" xfId="4212" xr:uid="{37523368-DDED-48C3-A7EA-91E4EFFF3885}"/>
    <cellStyle name="Normal 9 3 2 3 5" xfId="3135" xr:uid="{AC8CBDD3-2D28-4EA1-BE86-0CA50D2214DC}"/>
    <cellStyle name="Normal 9 3 2 3 6" xfId="3136" xr:uid="{3364F234-B5DF-4012-A44A-EAE29FBF0536}"/>
    <cellStyle name="Normal 9 3 2 4" xfId="3137" xr:uid="{2CEBD7D5-5CC6-4A7E-B9BD-D9D2C46B5CAE}"/>
    <cellStyle name="Normal 9 3 2 4 2" xfId="3138" xr:uid="{5BD0E26F-50DB-4645-96B5-36483E394485}"/>
    <cellStyle name="Normal 9 3 2 4 2 2" xfId="3139" xr:uid="{C4FC2EC6-DA87-4068-A2EC-8B3962EFB3DB}"/>
    <cellStyle name="Normal 9 3 2 4 2 2 2" xfId="4213" xr:uid="{35D06735-C178-43CB-8F26-90AEA0B71DA2}"/>
    <cellStyle name="Normal 9 3 2 4 2 2 2 2" xfId="4214" xr:uid="{50D1D834-17C3-4599-9879-FAEE9DC73DA1}"/>
    <cellStyle name="Normal 9 3 2 4 2 2 3" xfId="4215" xr:uid="{9E4A6F3D-85AC-451F-9B74-EE7244C62AA0}"/>
    <cellStyle name="Normal 9 3 2 4 2 3" xfId="3140" xr:uid="{FF9FDDA5-E8DE-4539-88B8-7EC407CC6D22}"/>
    <cellStyle name="Normal 9 3 2 4 2 3 2" xfId="4216" xr:uid="{1A2152E7-9D5B-4FBD-B1D1-6CCE80D3FA9D}"/>
    <cellStyle name="Normal 9 3 2 4 2 4" xfId="3141" xr:uid="{6798F75C-41B5-4650-83BC-C550599599A3}"/>
    <cellStyle name="Normal 9 3 2 4 3" xfId="3142" xr:uid="{8844A20D-99F6-4D28-B838-19E489F01834}"/>
    <cellStyle name="Normal 9 3 2 4 3 2" xfId="4217" xr:uid="{A57DEEC7-8AAA-49D4-8830-3F883DD646DF}"/>
    <cellStyle name="Normal 9 3 2 4 3 2 2" xfId="4218" xr:uid="{2DE426DB-C0F5-4EBF-90F1-87D00F87484D}"/>
    <cellStyle name="Normal 9 3 2 4 3 3" xfId="4219" xr:uid="{A3AAA512-BFDC-4412-AAEA-928237A231F7}"/>
    <cellStyle name="Normal 9 3 2 4 4" xfId="3143" xr:uid="{30FD55E2-5EFE-4C17-A89E-31F162627296}"/>
    <cellStyle name="Normal 9 3 2 4 4 2" xfId="4220" xr:uid="{0B256B1F-4D18-42C2-8CC2-A4B05AF434DF}"/>
    <cellStyle name="Normal 9 3 2 4 5" xfId="3144" xr:uid="{53D630CA-AD5C-4A68-9859-25056D44AB22}"/>
    <cellStyle name="Normal 9 3 2 5" xfId="3145" xr:uid="{1C6C2B74-BDFD-491C-8D48-20CD5EA01B0D}"/>
    <cellStyle name="Normal 9 3 2 5 2" xfId="3146" xr:uid="{6DE6D73A-CDA4-48B4-A262-86003A0A4962}"/>
    <cellStyle name="Normal 9 3 2 5 2 2" xfId="4221" xr:uid="{40CB74D9-42E9-422F-9B73-3BDADDF0C3CC}"/>
    <cellStyle name="Normal 9 3 2 5 2 2 2" xfId="4222" xr:uid="{18EF2EEA-0209-4136-8084-8D97CEB20A95}"/>
    <cellStyle name="Normal 9 3 2 5 2 3" xfId="4223" xr:uid="{FF3D7842-DD87-49FF-90C0-30C8FE8E1358}"/>
    <cellStyle name="Normal 9 3 2 5 3" xfId="3147" xr:uid="{1FCFACED-8A47-444B-9A97-D2362FA8A4F0}"/>
    <cellStyle name="Normal 9 3 2 5 3 2" xfId="4224" xr:uid="{34926CBC-93B3-4440-96B4-9FDFC87758AB}"/>
    <cellStyle name="Normal 9 3 2 5 4" xfId="3148" xr:uid="{8B596B59-8E09-4575-80CE-976DDB1EA237}"/>
    <cellStyle name="Normal 9 3 2 6" xfId="3149" xr:uid="{6486919C-2AF0-49AA-A1DE-85A524FEB146}"/>
    <cellStyle name="Normal 9 3 2 6 2" xfId="3150" xr:uid="{63199C5C-E32F-4FCE-BEAC-934F8759E720}"/>
    <cellStyle name="Normal 9 3 2 6 2 2" xfId="4225" xr:uid="{BF0691BC-2818-4522-80E8-C78C97F4B2D5}"/>
    <cellStyle name="Normal 9 3 2 6 3" xfId="3151" xr:uid="{EEC87B27-9360-4647-96C7-D55A5583028B}"/>
    <cellStyle name="Normal 9 3 2 6 4" xfId="3152" xr:uid="{D33D79AE-34FD-4BB4-97A4-C38B16087D56}"/>
    <cellStyle name="Normal 9 3 2 7" xfId="3153" xr:uid="{D5650B75-371C-4628-9A27-7A44CAA2FEB9}"/>
    <cellStyle name="Normal 9 3 2 7 2" xfId="4226" xr:uid="{A6950FB9-F696-448F-A78A-BA3E4CAC6E2A}"/>
    <cellStyle name="Normal 9 3 2 8" xfId="3154" xr:uid="{9490EE47-1AE1-4C1E-93B1-265843BB4066}"/>
    <cellStyle name="Normal 9 3 2 9" xfId="3155" xr:uid="{7D8F8A14-4CE2-43C0-B3AC-3398EAA553ED}"/>
    <cellStyle name="Normal 9 3 3" xfId="3156" xr:uid="{FB675EA9-0E54-4B63-A928-2842BC30B289}"/>
    <cellStyle name="Normal 9 3 3 2" xfId="3157" xr:uid="{A0124700-7100-49EF-969C-5C54CFF421D6}"/>
    <cellStyle name="Normal 9 3 3 2 2" xfId="3158" xr:uid="{58DCFF29-0801-4964-B3B4-5F44FA1658F3}"/>
    <cellStyle name="Normal 9 3 3 2 2 2" xfId="3159" xr:uid="{7F18F97F-AEA6-4F16-8420-3762EF016B78}"/>
    <cellStyle name="Normal 9 3 3 2 2 2 2" xfId="4227" xr:uid="{BF2D8995-6D0A-4AAC-8457-8380741034A3}"/>
    <cellStyle name="Normal 9 3 3 2 2 2 2 2" xfId="4228" xr:uid="{A923FB5B-B181-4FB4-ACFC-C02626B96145}"/>
    <cellStyle name="Normal 9 3 3 2 2 2 3" xfId="4229" xr:uid="{6AD93579-8461-4E3A-9E4C-2E2228B53C41}"/>
    <cellStyle name="Normal 9 3 3 2 2 3" xfId="3160" xr:uid="{A82FB555-4464-46FC-A5A9-EFBB7C0D8BF6}"/>
    <cellStyle name="Normal 9 3 3 2 2 3 2" xfId="4230" xr:uid="{4F2445AD-3049-472C-81F9-4065F3F9AA8B}"/>
    <cellStyle name="Normal 9 3 3 2 2 4" xfId="3161" xr:uid="{B940085F-8D63-46BD-94BC-14CC6EC0297A}"/>
    <cellStyle name="Normal 9 3 3 2 3" xfId="3162" xr:uid="{7BC0CA6D-A159-480B-85DA-3D149178D43A}"/>
    <cellStyle name="Normal 9 3 3 2 3 2" xfId="3163" xr:uid="{F232F99A-FFC8-43C0-A1A2-4F5259913DB8}"/>
    <cellStyle name="Normal 9 3 3 2 3 2 2" xfId="4231" xr:uid="{E64EF6CA-2BF6-40F0-AAEA-4035169BC9A2}"/>
    <cellStyle name="Normal 9 3 3 2 3 3" xfId="3164" xr:uid="{8CEBAFAD-5874-423D-8640-337DFC14D066}"/>
    <cellStyle name="Normal 9 3 3 2 3 4" xfId="3165" xr:uid="{FCB45021-DB5C-4946-A9DA-AA9D1A365A78}"/>
    <cellStyle name="Normal 9 3 3 2 4" xfId="3166" xr:uid="{B803D72B-2EAE-4C6C-8B86-78E30DF7143E}"/>
    <cellStyle name="Normal 9 3 3 2 4 2" xfId="4232" xr:uid="{F7CCDB44-0A5A-48D8-B517-DE2DD0BC7668}"/>
    <cellStyle name="Normal 9 3 3 2 5" xfId="3167" xr:uid="{CEDF6AA6-E680-45E2-A403-16834C47DF09}"/>
    <cellStyle name="Normal 9 3 3 2 6" xfId="3168" xr:uid="{97F589C4-1FF4-42E2-87DE-12E7116A399D}"/>
    <cellStyle name="Normal 9 3 3 3" xfId="3169" xr:uid="{066A98B3-3C99-49FB-A1A6-5DC51CDF9CBF}"/>
    <cellStyle name="Normal 9 3 3 3 2" xfId="3170" xr:uid="{DDB7C6A7-5341-4492-B493-674DDD814DF0}"/>
    <cellStyle name="Normal 9 3 3 3 2 2" xfId="3171" xr:uid="{ABB7DF94-C276-4D25-B391-F4608738D312}"/>
    <cellStyle name="Normal 9 3 3 3 2 2 2" xfId="4233" xr:uid="{30D686D6-868B-4A80-8254-0F557B4A790D}"/>
    <cellStyle name="Normal 9 3 3 3 2 2 2 2" xfId="4234" xr:uid="{FB69532B-B605-48B6-8475-95D02767E1E3}"/>
    <cellStyle name="Normal 9 3 3 3 2 2 2 2 2" xfId="4767" xr:uid="{AF651653-481F-407E-A382-608FD48BCACE}"/>
    <cellStyle name="Normal 9 3 3 3 2 2 3" xfId="4235" xr:uid="{05F6B192-8AC8-412C-970F-A305BB7C410D}"/>
    <cellStyle name="Normal 9 3 3 3 2 2 3 2" xfId="4768" xr:uid="{5E868F64-FCBF-4218-B0AE-BCB6B45E0B5C}"/>
    <cellStyle name="Normal 9 3 3 3 2 3" xfId="3172" xr:uid="{B59C70E1-BC73-44EC-9406-D863EE387F32}"/>
    <cellStyle name="Normal 9 3 3 3 2 3 2" xfId="4236" xr:uid="{97763521-5F7E-4644-8F9B-A0A623E5BA1C}"/>
    <cellStyle name="Normal 9 3 3 3 2 3 2 2" xfId="4770" xr:uid="{064C401E-3650-4E49-A09B-AF36BD212CC6}"/>
    <cellStyle name="Normal 9 3 3 3 2 3 3" xfId="4769" xr:uid="{3BA30105-2AE9-4982-B17E-209B62ED8FB0}"/>
    <cellStyle name="Normal 9 3 3 3 2 4" xfId="3173" xr:uid="{87FEF832-19C3-4650-AD17-31DF8004DF3B}"/>
    <cellStyle name="Normal 9 3 3 3 2 4 2" xfId="4771" xr:uid="{DEB5F699-BB47-419D-B10F-EDFF60300B3B}"/>
    <cellStyle name="Normal 9 3 3 3 3" xfId="3174" xr:uid="{9751DF6E-7312-4008-BF8A-0AD8CF431D33}"/>
    <cellStyle name="Normal 9 3 3 3 3 2" xfId="4237" xr:uid="{D43303C2-FA39-4BC0-BA50-517869E6B9E5}"/>
    <cellStyle name="Normal 9 3 3 3 3 2 2" xfId="4238" xr:uid="{6AB554B2-1711-4F58-B33F-E92BCD7AA855}"/>
    <cellStyle name="Normal 9 3 3 3 3 2 2 2" xfId="4774" xr:uid="{089FB58B-6A6E-43AA-9D35-F450672AE836}"/>
    <cellStyle name="Normal 9 3 3 3 3 2 3" xfId="4773" xr:uid="{78BFC40A-B8CD-44BD-8B5F-5D1FA9E6AE80}"/>
    <cellStyle name="Normal 9 3 3 3 3 3" xfId="4239" xr:uid="{B1A32A2C-6A31-4B31-9B79-7DC50356A63F}"/>
    <cellStyle name="Normal 9 3 3 3 3 3 2" xfId="4775" xr:uid="{247C5F47-2494-4485-AB22-D191060734F3}"/>
    <cellStyle name="Normal 9 3 3 3 3 4" xfId="4772" xr:uid="{627E4B10-6251-4959-9E0D-EBF99365F04E}"/>
    <cellStyle name="Normal 9 3 3 3 4" xfId="3175" xr:uid="{114E38A5-E3BD-40B5-870E-681614D9057B}"/>
    <cellStyle name="Normal 9 3 3 3 4 2" xfId="4240" xr:uid="{6E043D12-37F9-4D7D-9490-A0184E8C7404}"/>
    <cellStyle name="Normal 9 3 3 3 4 2 2" xfId="4777" xr:uid="{FC31C536-27C6-4944-A92E-80E1B44217D7}"/>
    <cellStyle name="Normal 9 3 3 3 4 3" xfId="4776" xr:uid="{31C9251C-56E6-4784-9F48-47DBA2F4AD9A}"/>
    <cellStyle name="Normal 9 3 3 3 5" xfId="3176" xr:uid="{C4369DB3-3395-4CEF-9E97-C3BC6A3EF875}"/>
    <cellStyle name="Normal 9 3 3 3 5 2" xfId="4778" xr:uid="{B2B8C299-395B-41F2-B37D-C383CB68C828}"/>
    <cellStyle name="Normal 9 3 3 4" xfId="3177" xr:uid="{C9D0C822-6B09-4F60-8113-1CDD2E757D52}"/>
    <cellStyle name="Normal 9 3 3 4 2" xfId="3178" xr:uid="{456788D8-4340-4D0E-8C95-B28C95E77C6D}"/>
    <cellStyle name="Normal 9 3 3 4 2 2" xfId="4241" xr:uid="{4830701E-07A5-4288-954C-50CADA2F75BA}"/>
    <cellStyle name="Normal 9 3 3 4 2 2 2" xfId="4242" xr:uid="{1EFC25AB-1025-43D8-BA52-911F06EEC8CA}"/>
    <cellStyle name="Normal 9 3 3 4 2 2 2 2" xfId="4782" xr:uid="{19EF638A-374A-452F-816B-84FD57687898}"/>
    <cellStyle name="Normal 9 3 3 4 2 2 3" xfId="4781" xr:uid="{6B2D78FC-BD85-4F2A-8C70-648E45784BC4}"/>
    <cellStyle name="Normal 9 3 3 4 2 3" xfId="4243" xr:uid="{FF3D0A69-A8DF-4B95-8F51-885DFF922327}"/>
    <cellStyle name="Normal 9 3 3 4 2 3 2" xfId="4783" xr:uid="{4BA8E630-E41F-420A-98F2-AAEBAB19B3DD}"/>
    <cellStyle name="Normal 9 3 3 4 2 4" xfId="4780" xr:uid="{22D6789E-79BC-4BBB-9DF1-C78FF32B54D1}"/>
    <cellStyle name="Normal 9 3 3 4 3" xfId="3179" xr:uid="{33EF6375-571D-491A-A3C2-F6BDB9E98A14}"/>
    <cellStyle name="Normal 9 3 3 4 3 2" xfId="4244" xr:uid="{2AE19434-58F1-48B9-88D4-80FA770ED132}"/>
    <cellStyle name="Normal 9 3 3 4 3 2 2" xfId="4785" xr:uid="{A28E69DE-03F0-497B-AF04-7B69086658AE}"/>
    <cellStyle name="Normal 9 3 3 4 3 3" xfId="4784" xr:uid="{A9B36E7C-01A3-4E9F-82C7-EAF56049A7E6}"/>
    <cellStyle name="Normal 9 3 3 4 4" xfId="3180" xr:uid="{B91E6EE9-30F5-4C0F-B965-77384DED38F3}"/>
    <cellStyle name="Normal 9 3 3 4 4 2" xfId="4786" xr:uid="{5E7B7269-7FD9-450C-BA62-3B2A8F3470BC}"/>
    <cellStyle name="Normal 9 3 3 4 5" xfId="4779" xr:uid="{00189F08-75E8-4311-90B6-9EA788654D27}"/>
    <cellStyle name="Normal 9 3 3 5" xfId="3181" xr:uid="{09A1AB42-A0C2-4ACE-840D-BFA117E73317}"/>
    <cellStyle name="Normal 9 3 3 5 2" xfId="3182" xr:uid="{D357BC67-35EA-46A1-A2D8-8BA90CB2B109}"/>
    <cellStyle name="Normal 9 3 3 5 2 2" xfId="4245" xr:uid="{8DA45C45-E2BC-4478-99DF-A91BAF34562E}"/>
    <cellStyle name="Normal 9 3 3 5 2 2 2" xfId="4789" xr:uid="{6A1780EC-5BA4-41C2-AFD4-6C2C7715E488}"/>
    <cellStyle name="Normal 9 3 3 5 2 3" xfId="4788" xr:uid="{31E25033-BDA5-4397-A153-98B320637A11}"/>
    <cellStyle name="Normal 9 3 3 5 3" xfId="3183" xr:uid="{22DD39E2-7923-4955-8787-92C938AED978}"/>
    <cellStyle name="Normal 9 3 3 5 3 2" xfId="4790" xr:uid="{A13CCC4E-50E9-423D-8F2F-8434670832C9}"/>
    <cellStyle name="Normal 9 3 3 5 4" xfId="3184" xr:uid="{F8177A9C-EFDC-4528-9B60-772A404AEA96}"/>
    <cellStyle name="Normal 9 3 3 5 4 2" xfId="4791" xr:uid="{8FBC6D75-1968-4E77-A11D-BBFE85F12E8D}"/>
    <cellStyle name="Normal 9 3 3 5 5" xfId="4787" xr:uid="{53D236F6-7BCD-4080-968B-00283C9C649E}"/>
    <cellStyle name="Normal 9 3 3 6" xfId="3185" xr:uid="{00E80B53-2567-4C0A-89DB-357C5C23336F}"/>
    <cellStyle name="Normal 9 3 3 6 2" xfId="4246" xr:uid="{0030DDC2-8710-4C5F-B83C-B7A54F41BF88}"/>
    <cellStyle name="Normal 9 3 3 6 2 2" xfId="4793" xr:uid="{C236CB54-5201-4C37-B47D-1ED795C5D9E5}"/>
    <cellStyle name="Normal 9 3 3 6 3" xfId="4792" xr:uid="{A90B0F32-8BEB-4B1B-9EFA-64DC42A49712}"/>
    <cellStyle name="Normal 9 3 3 7" xfId="3186" xr:uid="{BD2D6353-4318-4C9C-BBF5-6D988CDBFDE3}"/>
    <cellStyle name="Normal 9 3 3 7 2" xfId="4794" xr:uid="{ABD4A67E-B8BC-4436-B806-601C172B822F}"/>
    <cellStyle name="Normal 9 3 3 8" xfId="3187" xr:uid="{6BC4409D-D324-42C1-8D75-A5C0EFC3BD53}"/>
    <cellStyle name="Normal 9 3 3 8 2" xfId="4795" xr:uid="{2139C9A1-7DDA-473A-A057-3B600138768A}"/>
    <cellStyle name="Normal 9 3 4" xfId="3188" xr:uid="{FF0490A1-C4F5-40A7-9615-00B936BA7A5D}"/>
    <cellStyle name="Normal 9 3 4 2" xfId="3189" xr:uid="{624E0B93-FE8A-4AE2-A233-34AD0C15F2FC}"/>
    <cellStyle name="Normal 9 3 4 2 2" xfId="3190" xr:uid="{F46C6BE3-5040-42D7-8F31-97E18DBD339D}"/>
    <cellStyle name="Normal 9 3 4 2 2 2" xfId="3191" xr:uid="{5E18EA0C-A079-4465-9CE1-B58B66339E2E}"/>
    <cellStyle name="Normal 9 3 4 2 2 2 2" xfId="4247" xr:uid="{31D75FE6-F822-43AC-9433-2C5EF9AC26AC}"/>
    <cellStyle name="Normal 9 3 4 2 2 2 2 2" xfId="4800" xr:uid="{2A3D8AB1-DC32-44B0-BD76-B89C36B6EE16}"/>
    <cellStyle name="Normal 9 3 4 2 2 2 3" xfId="4799" xr:uid="{5E4C04BB-4EDC-4ED8-AE6A-812BF74B5F9D}"/>
    <cellStyle name="Normal 9 3 4 2 2 3" xfId="3192" xr:uid="{623642B8-868F-438B-AA7F-AE61DDBB16EC}"/>
    <cellStyle name="Normal 9 3 4 2 2 3 2" xfId="4801" xr:uid="{5088A47B-BA85-448C-AB92-9E9315DB743A}"/>
    <cellStyle name="Normal 9 3 4 2 2 4" xfId="3193" xr:uid="{E3D06586-61FC-4D6C-8C10-8AD6E2C7F08A}"/>
    <cellStyle name="Normal 9 3 4 2 2 4 2" xfId="4802" xr:uid="{90DB11A5-2588-453D-8A66-0470F2A506C6}"/>
    <cellStyle name="Normal 9 3 4 2 2 5" xfId="4798" xr:uid="{34F30A3D-9C89-4124-B6B5-9852A1B731E0}"/>
    <cellStyle name="Normal 9 3 4 2 3" xfId="3194" xr:uid="{A1726B19-7E8D-4BFE-B7CF-18B7FAB02216}"/>
    <cellStyle name="Normal 9 3 4 2 3 2" xfId="4248" xr:uid="{30E1B9F5-72E0-49D5-93FC-E1EC61DE1A4F}"/>
    <cellStyle name="Normal 9 3 4 2 3 2 2" xfId="4804" xr:uid="{3FD86021-5C9E-4763-9547-54361563EFEA}"/>
    <cellStyle name="Normal 9 3 4 2 3 3" xfId="4803" xr:uid="{AB10CD7F-2C47-44F6-978B-FDFAA39A69B1}"/>
    <cellStyle name="Normal 9 3 4 2 4" xfId="3195" xr:uid="{3F08A408-8F07-4846-A776-F0B3194F7CD7}"/>
    <cellStyle name="Normal 9 3 4 2 4 2" xfId="4805" xr:uid="{45A0DAB8-C97F-483D-A6FA-B1304CA4A485}"/>
    <cellStyle name="Normal 9 3 4 2 5" xfId="3196" xr:uid="{8643B52D-1A5D-4D5E-96F1-9A4ED3B0CBEB}"/>
    <cellStyle name="Normal 9 3 4 2 5 2" xfId="4806" xr:uid="{7CDC3033-4D02-43D9-B764-B2F6344777B9}"/>
    <cellStyle name="Normal 9 3 4 2 6" xfId="4797" xr:uid="{A0D70E0E-4334-4310-9C22-40B30442F704}"/>
    <cellStyle name="Normal 9 3 4 3" xfId="3197" xr:uid="{05F71366-1178-40D9-B9B0-B10072DA6BAA}"/>
    <cellStyle name="Normal 9 3 4 3 2" xfId="3198" xr:uid="{E489DFBB-AC96-4DB9-A60F-39C64D251330}"/>
    <cellStyle name="Normal 9 3 4 3 2 2" xfId="4249" xr:uid="{572F56D3-CA7E-4751-BAC3-225DC899C4D0}"/>
    <cellStyle name="Normal 9 3 4 3 2 2 2" xfId="4809" xr:uid="{807DEE81-B2C7-4BAA-BF04-5C0B4A1654DE}"/>
    <cellStyle name="Normal 9 3 4 3 2 3" xfId="4808" xr:uid="{7AC82BB9-AAED-4082-9EC0-BAF7FE4B2FFC}"/>
    <cellStyle name="Normal 9 3 4 3 3" xfId="3199" xr:uid="{D38E4418-FD2B-4DCC-BB4E-4D8A3CBA1B2E}"/>
    <cellStyle name="Normal 9 3 4 3 3 2" xfId="4810" xr:uid="{50B4E502-DCA5-4E79-81F9-FE92D6272795}"/>
    <cellStyle name="Normal 9 3 4 3 4" xfId="3200" xr:uid="{5CB5A2C8-C435-4ACC-8F33-9CAB20A96F8A}"/>
    <cellStyle name="Normal 9 3 4 3 4 2" xfId="4811" xr:uid="{B10977BF-956F-4CB0-AB21-FF3FEF34D051}"/>
    <cellStyle name="Normal 9 3 4 3 5" xfId="4807" xr:uid="{1D4900D2-F2A4-4B31-9CD6-965C92DB3585}"/>
    <cellStyle name="Normal 9 3 4 4" xfId="3201" xr:uid="{A2466BF3-9E51-4D45-8F98-51AD9F1C64DF}"/>
    <cellStyle name="Normal 9 3 4 4 2" xfId="3202" xr:uid="{B048016C-D68E-4259-9D19-00EC8FB38D13}"/>
    <cellStyle name="Normal 9 3 4 4 2 2" xfId="4813" xr:uid="{E3BC4132-D8D2-4001-92F4-E55338C8A920}"/>
    <cellStyle name="Normal 9 3 4 4 3" xfId="3203" xr:uid="{D14AC8BD-1230-485D-B386-DF7118A5A56D}"/>
    <cellStyle name="Normal 9 3 4 4 3 2" xfId="4814" xr:uid="{2DED8A85-5BC9-47A9-A12F-94FDC674EF64}"/>
    <cellStyle name="Normal 9 3 4 4 4" xfId="3204" xr:uid="{A0F8D3D1-26A3-42F4-873F-471B8CBE35B7}"/>
    <cellStyle name="Normal 9 3 4 4 4 2" xfId="4815" xr:uid="{A7F95413-29B1-42E4-B959-DDBF1AE4857B}"/>
    <cellStyle name="Normal 9 3 4 4 5" xfId="4812" xr:uid="{FEF0715F-6F34-4F7C-8001-500AD3C1AA7C}"/>
    <cellStyle name="Normal 9 3 4 5" xfId="3205" xr:uid="{365DF553-5AFB-456D-9B29-382BC3504BD9}"/>
    <cellStyle name="Normal 9 3 4 5 2" xfId="4816" xr:uid="{7C7BB5BE-122D-4CAC-BC9D-648641B96AED}"/>
    <cellStyle name="Normal 9 3 4 6" xfId="3206" xr:uid="{69E67549-0625-465C-8930-5E11AF47246F}"/>
    <cellStyle name="Normal 9 3 4 6 2" xfId="4817" xr:uid="{F2A30FF3-A7C4-4EDB-BE8F-1BE22A144FA9}"/>
    <cellStyle name="Normal 9 3 4 7" xfId="3207" xr:uid="{C3DF16F2-05B7-4F53-8464-2BE1B5F7A433}"/>
    <cellStyle name="Normal 9 3 4 7 2" xfId="4818" xr:uid="{5D686CF6-89A1-40D0-9216-C10799083534}"/>
    <cellStyle name="Normal 9 3 4 8" xfId="4796" xr:uid="{A28D4F75-6348-408C-943E-335A101F74B1}"/>
    <cellStyle name="Normal 9 3 5" xfId="3208" xr:uid="{D9A69AC4-C451-4ED2-BC4F-105BD70B99CA}"/>
    <cellStyle name="Normal 9 3 5 2" xfId="3209" xr:uid="{582066D9-728F-4DC5-B02D-8F1F2483823A}"/>
    <cellStyle name="Normal 9 3 5 2 2" xfId="3210" xr:uid="{1D7A6DA3-4D4C-46AA-921F-3E4AA7D7BFC8}"/>
    <cellStyle name="Normal 9 3 5 2 2 2" xfId="4250" xr:uid="{758DC7C4-BE44-41E4-89E5-F05CFEE30C88}"/>
    <cellStyle name="Normal 9 3 5 2 2 2 2" xfId="4251" xr:uid="{BFEF4690-75D4-4F4F-ADDE-3F7F2B3246A0}"/>
    <cellStyle name="Normal 9 3 5 2 2 2 2 2" xfId="4823" xr:uid="{6505B188-34A6-4854-8755-672375C9D022}"/>
    <cellStyle name="Normal 9 3 5 2 2 2 3" xfId="4822" xr:uid="{AD3B8584-E528-42BC-BD7C-D6490E8C0216}"/>
    <cellStyle name="Normal 9 3 5 2 2 3" xfId="4252" xr:uid="{ECDCB7AB-BC79-492F-9502-7F962706F0FB}"/>
    <cellStyle name="Normal 9 3 5 2 2 3 2" xfId="4824" xr:uid="{412EB48C-3D42-40A6-8E4D-D4916F089B91}"/>
    <cellStyle name="Normal 9 3 5 2 2 4" xfId="4821" xr:uid="{8E92FDA0-6923-4010-B001-6E82DB991408}"/>
    <cellStyle name="Normal 9 3 5 2 3" xfId="3211" xr:uid="{69EA388B-1C16-43AD-88F0-B6B0C8C4B2C8}"/>
    <cellStyle name="Normal 9 3 5 2 3 2" xfId="4253" xr:uid="{A9F18639-1555-48CD-953C-A9340A40AE79}"/>
    <cellStyle name="Normal 9 3 5 2 3 2 2" xfId="4826" xr:uid="{67EF3D63-5A28-4ABC-ACA0-08B2F7050989}"/>
    <cellStyle name="Normal 9 3 5 2 3 3" xfId="4825" xr:uid="{C08ADCDA-3F36-435E-AC35-4F2DEC2D11D3}"/>
    <cellStyle name="Normal 9 3 5 2 4" xfId="3212" xr:uid="{15AF3773-78A5-473F-A442-57C12540F437}"/>
    <cellStyle name="Normal 9 3 5 2 4 2" xfId="4827" xr:uid="{FE25F679-81AE-432E-B3EB-27A4C54DE76F}"/>
    <cellStyle name="Normal 9 3 5 2 5" xfId="4820" xr:uid="{FEBF280E-2C6E-44B7-BFF1-EFA6A3515940}"/>
    <cellStyle name="Normal 9 3 5 3" xfId="3213" xr:uid="{0974613F-75FA-4C5E-A36E-45CD6F23D86F}"/>
    <cellStyle name="Normal 9 3 5 3 2" xfId="3214" xr:uid="{19E9EE58-8CFD-4685-BCA6-4B7D10A19ECC}"/>
    <cellStyle name="Normal 9 3 5 3 2 2" xfId="4254" xr:uid="{C4A00E27-2F46-4D8D-98DE-33BB16FCE1EC}"/>
    <cellStyle name="Normal 9 3 5 3 2 2 2" xfId="4830" xr:uid="{D4E5B8E8-56BF-48BA-A19F-A91F0010E8CD}"/>
    <cellStyle name="Normal 9 3 5 3 2 3" xfId="4829" xr:uid="{A4FA9B54-BAF7-4509-B89B-D4D863D17315}"/>
    <cellStyle name="Normal 9 3 5 3 3" xfId="3215" xr:uid="{92A9370A-68A0-4384-94BB-B9891C897182}"/>
    <cellStyle name="Normal 9 3 5 3 3 2" xfId="4831" xr:uid="{86B5FF8C-FCF8-400B-8069-61ECFB6E84E6}"/>
    <cellStyle name="Normal 9 3 5 3 4" xfId="3216" xr:uid="{3C49CC82-DA50-44F9-BA79-60ABA64F3AE0}"/>
    <cellStyle name="Normal 9 3 5 3 4 2" xfId="4832" xr:uid="{205DD3E3-6FCD-4033-A076-D6B7434C5C75}"/>
    <cellStyle name="Normal 9 3 5 3 5" xfId="4828" xr:uid="{57C9A9FC-FB84-4A0E-B664-AF2CCAF59A59}"/>
    <cellStyle name="Normal 9 3 5 4" xfId="3217" xr:uid="{FEBB48C1-AC37-488E-AA0A-C8273777926C}"/>
    <cellStyle name="Normal 9 3 5 4 2" xfId="4255" xr:uid="{0896FAA3-9258-4B71-A657-033AD242831E}"/>
    <cellStyle name="Normal 9 3 5 4 2 2" xfId="4834" xr:uid="{B666C950-F356-47F7-BA1A-5CCFDED02C10}"/>
    <cellStyle name="Normal 9 3 5 4 3" xfId="4833" xr:uid="{274691B2-DE35-489C-99A2-524405333303}"/>
    <cellStyle name="Normal 9 3 5 5" xfId="3218" xr:uid="{BF20C0FE-2902-4CC6-8367-E605D0D7DC71}"/>
    <cellStyle name="Normal 9 3 5 5 2" xfId="4835" xr:uid="{7950F792-E557-4A29-8918-AE06F2A46015}"/>
    <cellStyle name="Normal 9 3 5 6" xfId="3219" xr:uid="{EC4DD015-1EFB-4F88-AB06-6EDEE5FDB539}"/>
    <cellStyle name="Normal 9 3 5 6 2" xfId="4836" xr:uid="{817CA04F-3D1F-4F65-A1CE-AFD4E5B14CAB}"/>
    <cellStyle name="Normal 9 3 5 7" xfId="4819" xr:uid="{2CCBC5B6-E352-43BB-BBED-DDE0D8FB7805}"/>
    <cellStyle name="Normal 9 3 6" xfId="3220" xr:uid="{A553E03A-646E-4DEB-ABB5-CC88D7812EA8}"/>
    <cellStyle name="Normal 9 3 6 2" xfId="3221" xr:uid="{3D8D2600-95BD-439C-9CCE-333784DCEBB7}"/>
    <cellStyle name="Normal 9 3 6 2 2" xfId="3222" xr:uid="{E6BBB2CD-CA4A-4D2B-9054-9A9CD3ACE68A}"/>
    <cellStyle name="Normal 9 3 6 2 2 2" xfId="4256" xr:uid="{DD1EF77F-998C-452A-9478-91CF6A9F35BD}"/>
    <cellStyle name="Normal 9 3 6 2 2 2 2" xfId="4840" xr:uid="{05EBB0C1-6D09-477A-BF58-0FA32C505FC4}"/>
    <cellStyle name="Normal 9 3 6 2 2 3" xfId="4839" xr:uid="{25D8E5F3-DC9A-455F-BADC-CBE5F8BBE624}"/>
    <cellStyle name="Normal 9 3 6 2 3" xfId="3223" xr:uid="{A4D8AED5-F4DE-4833-A58D-D73241C7AFE3}"/>
    <cellStyle name="Normal 9 3 6 2 3 2" xfId="4841" xr:uid="{6FCD5725-9CD8-4547-B5C5-11867898BC70}"/>
    <cellStyle name="Normal 9 3 6 2 4" xfId="3224" xr:uid="{BCBA48E8-0DA6-4F62-BDA5-2FD014D86E3E}"/>
    <cellStyle name="Normal 9 3 6 2 4 2" xfId="4842" xr:uid="{FE5371E1-D394-4571-A672-9A15CE022774}"/>
    <cellStyle name="Normal 9 3 6 2 5" xfId="4838" xr:uid="{4D201935-7E53-4232-9CBA-50B807D882F2}"/>
    <cellStyle name="Normal 9 3 6 3" xfId="3225" xr:uid="{6592307F-4E7E-4030-8412-FCA832A07C0F}"/>
    <cellStyle name="Normal 9 3 6 3 2" xfId="4257" xr:uid="{434036E6-DCC9-48B0-BEF4-7D52C94573FA}"/>
    <cellStyle name="Normal 9 3 6 3 2 2" xfId="4844" xr:uid="{8AB3581F-E16C-475D-A444-A2A88CE4BA3B}"/>
    <cellStyle name="Normal 9 3 6 3 3" xfId="4843" xr:uid="{1FA09CED-003C-4E94-A791-BC8BFE544ECF}"/>
    <cellStyle name="Normal 9 3 6 4" xfId="3226" xr:uid="{3AA03C38-6039-4A02-9DA5-765B41920F29}"/>
    <cellStyle name="Normal 9 3 6 4 2" xfId="4845" xr:uid="{FFFBAE03-9772-4541-8731-93B17EAA58D7}"/>
    <cellStyle name="Normal 9 3 6 5" xfId="3227" xr:uid="{2CA76CA3-EAB7-42D7-B5EB-357F66D22669}"/>
    <cellStyle name="Normal 9 3 6 5 2" xfId="4846" xr:uid="{21F79B99-C568-4734-AD09-A8356355A8CC}"/>
    <cellStyle name="Normal 9 3 6 6" xfId="4837" xr:uid="{E3626066-C25B-4202-B66E-590D642606F6}"/>
    <cellStyle name="Normal 9 3 7" xfId="3228" xr:uid="{314C95DF-D595-41B2-8923-0BAD69ADB98C}"/>
    <cellStyle name="Normal 9 3 7 2" xfId="3229" xr:uid="{AC2D8569-D86E-4967-B56C-CE6E426C4FB8}"/>
    <cellStyle name="Normal 9 3 7 2 2" xfId="4258" xr:uid="{C756E731-71CF-4B5F-9780-4D911C3897C0}"/>
    <cellStyle name="Normal 9 3 7 2 2 2" xfId="4849" xr:uid="{AB349AC3-E8F1-4269-88F4-7792D185FA8B}"/>
    <cellStyle name="Normal 9 3 7 2 3" xfId="4848" xr:uid="{595C3C60-A8EC-4DF4-B1F4-A88982795F77}"/>
    <cellStyle name="Normal 9 3 7 3" xfId="3230" xr:uid="{D26E8D99-EC46-4D05-B828-7E4AE708BE4A}"/>
    <cellStyle name="Normal 9 3 7 3 2" xfId="4850" xr:uid="{20C857A4-AB38-4F9B-8218-05A2623B2E60}"/>
    <cellStyle name="Normal 9 3 7 4" xfId="3231" xr:uid="{2F608B1E-FDAA-41BC-9224-F7D52CC9E560}"/>
    <cellStyle name="Normal 9 3 7 4 2" xfId="4851" xr:uid="{4E8CC988-BABB-4EF9-B9E2-8045A400077C}"/>
    <cellStyle name="Normal 9 3 7 5" xfId="4847" xr:uid="{2E9783F8-15A2-404F-8DBB-E5BE791BE648}"/>
    <cellStyle name="Normal 9 3 8" xfId="3232" xr:uid="{F18D51D1-BF01-4A70-B319-69BCF76C3998}"/>
    <cellStyle name="Normal 9 3 8 2" xfId="3233" xr:uid="{C0EC9D1A-11B7-4A7E-A0A9-D100255FB917}"/>
    <cellStyle name="Normal 9 3 8 2 2" xfId="4853" xr:uid="{767E56FE-090B-4CEB-B763-11BE8DD4DD12}"/>
    <cellStyle name="Normal 9 3 8 3" xfId="3234" xr:uid="{6F006D3A-0CAF-400D-AD05-F8420BD29FFC}"/>
    <cellStyle name="Normal 9 3 8 3 2" xfId="4854" xr:uid="{F980D39F-F051-4B30-A89A-923F88C8DB45}"/>
    <cellStyle name="Normal 9 3 8 4" xfId="3235" xr:uid="{11FDE365-1CFC-4BBC-BF39-55D43E2E1293}"/>
    <cellStyle name="Normal 9 3 8 4 2" xfId="4855" xr:uid="{81D80798-7CC8-4A5B-9968-C4AB65816EB6}"/>
    <cellStyle name="Normal 9 3 8 5" xfId="4852" xr:uid="{22F43D9F-6424-4A30-A815-404ABD135A90}"/>
    <cellStyle name="Normal 9 3 9" xfId="3236" xr:uid="{87B3B4E4-2E42-487D-BF9C-F84C6E8B72D9}"/>
    <cellStyle name="Normal 9 3 9 2" xfId="4856" xr:uid="{004A5D94-FF2D-4485-958C-9D3DA7A20E25}"/>
    <cellStyle name="Normal 9 4" xfId="3237" xr:uid="{1BD1A93B-08B5-4D5E-8143-83A68ABA225E}"/>
    <cellStyle name="Normal 9 4 10" xfId="3238" xr:uid="{951E6C0F-C9A8-413E-B583-C53EE3C0FF3F}"/>
    <cellStyle name="Normal 9 4 10 2" xfId="4858" xr:uid="{55DAA082-49D7-4709-A66A-3775C86A21EC}"/>
    <cellStyle name="Normal 9 4 11" xfId="3239" xr:uid="{8A9B277F-7F4C-4A8D-876E-FFA68ABA2F86}"/>
    <cellStyle name="Normal 9 4 11 2" xfId="4859" xr:uid="{EB1D390A-9FB4-46DF-BB1A-4232B76B69F6}"/>
    <cellStyle name="Normal 9 4 12" xfId="4857" xr:uid="{BC661AC2-77F8-4ABD-8316-4D01EF8358FC}"/>
    <cellStyle name="Normal 9 4 2" xfId="3240" xr:uid="{A0CF64B5-AB51-49B5-A786-2FB9E9D90861}"/>
    <cellStyle name="Normal 9 4 2 10" xfId="4860" xr:uid="{CCEE3837-9E13-4063-B201-6C15DE431D7D}"/>
    <cellStyle name="Normal 9 4 2 2" xfId="3241" xr:uid="{DD972E2B-42D8-4C0F-B922-5EFE6DFF9910}"/>
    <cellStyle name="Normal 9 4 2 2 2" xfId="3242" xr:uid="{235385E0-2218-4DCE-8936-0D7AE9B63597}"/>
    <cellStyle name="Normal 9 4 2 2 2 2" xfId="3243" xr:uid="{AFF40509-F4E5-400A-94F5-1CFC480A6BE5}"/>
    <cellStyle name="Normal 9 4 2 2 2 2 2" xfId="3244" xr:uid="{A6F2DD2B-0CD1-4CA9-8FA8-F9227FA9E074}"/>
    <cellStyle name="Normal 9 4 2 2 2 2 2 2" xfId="4259" xr:uid="{F21A8683-B7DE-4C45-B722-252A1E3759D5}"/>
    <cellStyle name="Normal 9 4 2 2 2 2 2 2 2" xfId="4865" xr:uid="{19166620-9721-43EA-A013-2E0D0460BE8E}"/>
    <cellStyle name="Normal 9 4 2 2 2 2 2 3" xfId="4864" xr:uid="{32BC7320-0176-45BD-9434-EADE735D82CD}"/>
    <cellStyle name="Normal 9 4 2 2 2 2 3" xfId="3245" xr:uid="{6F4D055D-F78E-4C3C-8606-802F906F2F32}"/>
    <cellStyle name="Normal 9 4 2 2 2 2 3 2" xfId="4866" xr:uid="{7152F197-CC53-4510-85C9-D17536C838FC}"/>
    <cellStyle name="Normal 9 4 2 2 2 2 4" xfId="3246" xr:uid="{9013CDDA-9674-49DC-9151-145D7E906176}"/>
    <cellStyle name="Normal 9 4 2 2 2 2 4 2" xfId="4867" xr:uid="{90B2C7A6-35C3-4C69-B8BC-07476AEFD91E}"/>
    <cellStyle name="Normal 9 4 2 2 2 2 5" xfId="4863" xr:uid="{A07240C4-644B-4F5E-80A4-FA3A8F7EED10}"/>
    <cellStyle name="Normal 9 4 2 2 2 3" xfId="3247" xr:uid="{D5A27FEC-4161-45F8-9971-1D77D2D4CCB4}"/>
    <cellStyle name="Normal 9 4 2 2 2 3 2" xfId="3248" xr:uid="{7A54E213-50CE-4DF7-A3B6-E1745BB02B66}"/>
    <cellStyle name="Normal 9 4 2 2 2 3 2 2" xfId="4869" xr:uid="{2C0869FE-7B86-4281-A0C5-017B2D771832}"/>
    <cellStyle name="Normal 9 4 2 2 2 3 3" xfId="3249" xr:uid="{7BB686E9-A684-4D5D-A010-CD9DD8D8EC04}"/>
    <cellStyle name="Normal 9 4 2 2 2 3 3 2" xfId="4870" xr:uid="{CA59B67E-52E9-4AE6-B558-D951C3BD6287}"/>
    <cellStyle name="Normal 9 4 2 2 2 3 4" xfId="3250" xr:uid="{C3403722-4963-497E-BC9F-1359AFAE2822}"/>
    <cellStyle name="Normal 9 4 2 2 2 3 4 2" xfId="4871" xr:uid="{FA26A80E-DDE1-4C71-B30C-850920B78AEC}"/>
    <cellStyle name="Normal 9 4 2 2 2 3 5" xfId="4868" xr:uid="{C316E31C-6748-4ADB-B207-842EFDDB586B}"/>
    <cellStyle name="Normal 9 4 2 2 2 4" xfId="3251" xr:uid="{67BBCBC6-8CDB-4D63-BB97-32090B486B0F}"/>
    <cellStyle name="Normal 9 4 2 2 2 4 2" xfId="4872" xr:uid="{AB1E94C0-9A50-4708-9F2A-DE4CABC53C6D}"/>
    <cellStyle name="Normal 9 4 2 2 2 5" xfId="3252" xr:uid="{DF309882-6336-4C81-911D-498630C638A3}"/>
    <cellStyle name="Normal 9 4 2 2 2 5 2" xfId="4873" xr:uid="{73C039A3-9105-4961-ACF1-C77CB5956282}"/>
    <cellStyle name="Normal 9 4 2 2 2 6" xfId="3253" xr:uid="{3223B907-EAED-4CFB-8C3A-BFA7F321A213}"/>
    <cellStyle name="Normal 9 4 2 2 2 6 2" xfId="4874" xr:uid="{132E13BB-671A-4F40-B34D-8B777727A7A8}"/>
    <cellStyle name="Normal 9 4 2 2 2 7" xfId="4862" xr:uid="{929E2488-7482-4E7B-8CBB-8D87A7A708F3}"/>
    <cellStyle name="Normal 9 4 2 2 3" xfId="3254" xr:uid="{F10F43F5-534D-402E-8F76-4269FCB20337}"/>
    <cellStyle name="Normal 9 4 2 2 3 2" xfId="3255" xr:uid="{D038B724-D612-4E3C-8E52-B16608407F79}"/>
    <cellStyle name="Normal 9 4 2 2 3 2 2" xfId="3256" xr:uid="{DE0C7AD8-C549-4A86-88DB-0A74695D5250}"/>
    <cellStyle name="Normal 9 4 2 2 3 2 2 2" xfId="4877" xr:uid="{F5750E55-B09E-427B-AF5B-DAEE7F759BDC}"/>
    <cellStyle name="Normal 9 4 2 2 3 2 3" xfId="3257" xr:uid="{6E70AA29-CB43-49D3-86C3-B740C7B795A4}"/>
    <cellStyle name="Normal 9 4 2 2 3 2 3 2" xfId="4878" xr:uid="{90198958-C737-4E55-AE37-59DE492DBCAE}"/>
    <cellStyle name="Normal 9 4 2 2 3 2 4" xfId="3258" xr:uid="{1D69814F-D661-4505-B81F-E20B0C22FD50}"/>
    <cellStyle name="Normal 9 4 2 2 3 2 4 2" xfId="4879" xr:uid="{FF3347C5-5FE6-4B95-8455-10DDA2C08607}"/>
    <cellStyle name="Normal 9 4 2 2 3 2 5" xfId="4876" xr:uid="{224D95A9-A113-4860-9966-C149115ECBA8}"/>
    <cellStyle name="Normal 9 4 2 2 3 3" xfId="3259" xr:uid="{2C5DC164-B3F9-458A-91B6-0086A1F2C7D5}"/>
    <cellStyle name="Normal 9 4 2 2 3 3 2" xfId="4880" xr:uid="{271D76E4-0917-42B7-8A4D-E7A87D865BDF}"/>
    <cellStyle name="Normal 9 4 2 2 3 4" xfId="3260" xr:uid="{238A4CBD-BF0B-4838-B461-9B579FEF148F}"/>
    <cellStyle name="Normal 9 4 2 2 3 4 2" xfId="4881" xr:uid="{58684C57-D6C4-4590-A08F-E1312A964C29}"/>
    <cellStyle name="Normal 9 4 2 2 3 5" xfId="3261" xr:uid="{B3160F6E-BDBE-4F02-B0AE-4882C597E8F7}"/>
    <cellStyle name="Normal 9 4 2 2 3 5 2" xfId="4882" xr:uid="{8DECBD41-8FFE-4F73-ACF6-0A2B6E0FBAFE}"/>
    <cellStyle name="Normal 9 4 2 2 3 6" xfId="4875" xr:uid="{50E39ACF-190C-46A7-9991-603AD7F68CF4}"/>
    <cellStyle name="Normal 9 4 2 2 4" xfId="3262" xr:uid="{241BF0F4-91FA-4A18-8C22-8B75500FC7B5}"/>
    <cellStyle name="Normal 9 4 2 2 4 2" xfId="3263" xr:uid="{07A339A4-E9CC-4FDD-BFA7-D7443B35B0A5}"/>
    <cellStyle name="Normal 9 4 2 2 4 2 2" xfId="4884" xr:uid="{77A43F34-0DCD-4942-9598-F9971635F380}"/>
    <cellStyle name="Normal 9 4 2 2 4 3" xfId="3264" xr:uid="{B496232C-719B-43D2-A746-4DAC7691CA8F}"/>
    <cellStyle name="Normal 9 4 2 2 4 3 2" xfId="4885" xr:uid="{E821C0AD-7260-44FA-9BFF-16C15B914976}"/>
    <cellStyle name="Normal 9 4 2 2 4 4" xfId="3265" xr:uid="{D495F592-5998-401F-B85B-4809665916D3}"/>
    <cellStyle name="Normal 9 4 2 2 4 4 2" xfId="4886" xr:uid="{F9D957C1-0EC4-4482-91A0-DA4F0788A068}"/>
    <cellStyle name="Normal 9 4 2 2 4 5" xfId="4883" xr:uid="{A16DEF6E-9677-4688-B977-CD070ADBE5CB}"/>
    <cellStyle name="Normal 9 4 2 2 5" xfId="3266" xr:uid="{03F1A63E-C34D-400A-B8A0-F9375D901B60}"/>
    <cellStyle name="Normal 9 4 2 2 5 2" xfId="3267" xr:uid="{30944393-230F-4EA3-8AB6-68AF449540A9}"/>
    <cellStyle name="Normal 9 4 2 2 5 2 2" xfId="4888" xr:uid="{356A6FC0-4E64-4BAE-A1E2-52764BA4F038}"/>
    <cellStyle name="Normal 9 4 2 2 5 3" xfId="3268" xr:uid="{146511B3-A662-4F12-AE59-13BE4B48CC57}"/>
    <cellStyle name="Normal 9 4 2 2 5 3 2" xfId="4889" xr:uid="{98482A50-E905-443E-B5CF-F8313756151E}"/>
    <cellStyle name="Normal 9 4 2 2 5 4" xfId="3269" xr:uid="{F115B15B-7DD6-477A-8A03-68FD9D4944CD}"/>
    <cellStyle name="Normal 9 4 2 2 5 4 2" xfId="4890" xr:uid="{21F602A4-BB9A-45B5-B3FD-016CA4567445}"/>
    <cellStyle name="Normal 9 4 2 2 5 5" xfId="4887" xr:uid="{72F378EE-BAA7-43B9-86F8-27248B6F2EE9}"/>
    <cellStyle name="Normal 9 4 2 2 6" xfId="3270" xr:uid="{44884340-AF77-4C38-966E-E2439A8A08E5}"/>
    <cellStyle name="Normal 9 4 2 2 6 2" xfId="4891" xr:uid="{1D860BC2-EA00-4145-9198-4E41758F1676}"/>
    <cellStyle name="Normal 9 4 2 2 7" xfId="3271" xr:uid="{44AB6A7B-C177-4707-ADA8-AAE7B2A60337}"/>
    <cellStyle name="Normal 9 4 2 2 7 2" xfId="4892" xr:uid="{82A9E5F6-89BF-4F38-9FB2-B5F475EAD900}"/>
    <cellStyle name="Normal 9 4 2 2 8" xfId="3272" xr:uid="{CB224E96-F1CD-4C85-A92E-30E7D3DD9F67}"/>
    <cellStyle name="Normal 9 4 2 2 8 2" xfId="4893" xr:uid="{F8B5ADED-8AC1-4686-9A1F-0F1A8ADC0146}"/>
    <cellStyle name="Normal 9 4 2 2 9" xfId="4861" xr:uid="{584091C7-0820-4750-9B87-C65F32F3ED86}"/>
    <cellStyle name="Normal 9 4 2 3" xfId="3273" xr:uid="{0F3F7422-00DF-466F-97C0-539D86F2B96B}"/>
    <cellStyle name="Normal 9 4 2 3 2" xfId="3274" xr:uid="{755E079A-E7AC-4FCE-AC8A-3F318370C10B}"/>
    <cellStyle name="Normal 9 4 2 3 2 2" xfId="3275" xr:uid="{CFAFD86E-DFDF-4866-BB7F-24DE9486EFD5}"/>
    <cellStyle name="Normal 9 4 2 3 2 2 2" xfId="4260" xr:uid="{FD7445BA-8F36-46BF-BDEA-BC927C9D0A1D}"/>
    <cellStyle name="Normal 9 4 2 3 2 2 2 2" xfId="4261" xr:uid="{1F615E5B-DA52-4101-931E-891899006D84}"/>
    <cellStyle name="Normal 9 4 2 3 2 2 2 2 2" xfId="4898" xr:uid="{D941DDDF-397C-4297-BF5C-9CBB6648FE59}"/>
    <cellStyle name="Normal 9 4 2 3 2 2 2 3" xfId="4897" xr:uid="{F012E8F2-047D-4156-AE7D-ABF5377FA90A}"/>
    <cellStyle name="Normal 9 4 2 3 2 2 3" xfId="4262" xr:uid="{42C0CD75-7357-4217-8ACF-73EC905D42C2}"/>
    <cellStyle name="Normal 9 4 2 3 2 2 3 2" xfId="4899" xr:uid="{251FD17A-7762-44C4-BB39-BF0C206EFA23}"/>
    <cellStyle name="Normal 9 4 2 3 2 2 4" xfId="4896" xr:uid="{52299EF9-B531-42BA-AE36-AA9FEA288EF2}"/>
    <cellStyle name="Normal 9 4 2 3 2 3" xfId="3276" xr:uid="{21CD7EE1-CC80-46DE-9CB4-A5AE094D287C}"/>
    <cellStyle name="Normal 9 4 2 3 2 3 2" xfId="4263" xr:uid="{5A571F3A-C51D-470F-8339-EA1A4922098F}"/>
    <cellStyle name="Normal 9 4 2 3 2 3 2 2" xfId="4901" xr:uid="{A094698D-6DE1-46A1-B64F-A3A908F2AE0E}"/>
    <cellStyle name="Normal 9 4 2 3 2 3 3" xfId="4900" xr:uid="{002AF660-28F2-4A53-ABE8-207905F44392}"/>
    <cellStyle name="Normal 9 4 2 3 2 4" xfId="3277" xr:uid="{58BC55EB-184E-4551-87C0-7859A2CB6DB2}"/>
    <cellStyle name="Normal 9 4 2 3 2 4 2" xfId="4902" xr:uid="{D065A3CA-B910-48AD-9161-792218C8C150}"/>
    <cellStyle name="Normal 9 4 2 3 2 5" xfId="4895" xr:uid="{DFEC459D-14B0-43A2-A9CF-33E120BD2BFB}"/>
    <cellStyle name="Normal 9 4 2 3 3" xfId="3278" xr:uid="{F04D68D1-977C-4F21-9450-E854C3524AEB}"/>
    <cellStyle name="Normal 9 4 2 3 3 2" xfId="3279" xr:uid="{C30AFF9B-8646-4F82-A33A-8D6715572A80}"/>
    <cellStyle name="Normal 9 4 2 3 3 2 2" xfId="4264" xr:uid="{6F012CB9-818C-4726-A87D-D68F7421D82E}"/>
    <cellStyle name="Normal 9 4 2 3 3 2 2 2" xfId="4905" xr:uid="{5F638B39-4E19-425D-AD38-3314F28C3373}"/>
    <cellStyle name="Normal 9 4 2 3 3 2 3" xfId="4904" xr:uid="{9AA914E0-B1C3-47B9-B4F6-FC2DBB371649}"/>
    <cellStyle name="Normal 9 4 2 3 3 3" xfId="3280" xr:uid="{70F4A27E-07AB-4E50-9F70-151720EE67D7}"/>
    <cellStyle name="Normal 9 4 2 3 3 3 2" xfId="4906" xr:uid="{0738BAF9-FC6F-4E28-9391-34734F7011FC}"/>
    <cellStyle name="Normal 9 4 2 3 3 4" xfId="3281" xr:uid="{06D950A6-5065-4126-B1AA-14D3F96235B6}"/>
    <cellStyle name="Normal 9 4 2 3 3 4 2" xfId="4907" xr:uid="{F056BB03-3FEF-4FA1-81DC-BD03C22B7B3E}"/>
    <cellStyle name="Normal 9 4 2 3 3 5" xfId="4903" xr:uid="{EDC29830-1758-4DC3-A620-44284DD71324}"/>
    <cellStyle name="Normal 9 4 2 3 4" xfId="3282" xr:uid="{11D2C0DC-746C-45A2-A3F7-0ABE3611675F}"/>
    <cellStyle name="Normal 9 4 2 3 4 2" xfId="4265" xr:uid="{E91CFE2B-1868-4779-A483-CE00359C697F}"/>
    <cellStyle name="Normal 9 4 2 3 4 2 2" xfId="4909" xr:uid="{DABC5FEA-E1A7-4785-B9E2-8D4D9B6F6CBC}"/>
    <cellStyle name="Normal 9 4 2 3 4 3" xfId="4908" xr:uid="{387A351A-5BEE-4B32-A158-46F8B148E99B}"/>
    <cellStyle name="Normal 9 4 2 3 5" xfId="3283" xr:uid="{B2AD7685-7EF4-4CE2-B0E4-E313696A51E5}"/>
    <cellStyle name="Normal 9 4 2 3 5 2" xfId="4910" xr:uid="{0DB8FF13-8033-4758-8759-5ADAED16B98D}"/>
    <cellStyle name="Normal 9 4 2 3 6" xfId="3284" xr:uid="{76A6F856-9122-4701-AC6E-631C04F63578}"/>
    <cellStyle name="Normal 9 4 2 3 6 2" xfId="4911" xr:uid="{DBE7BFFB-0FF6-42ED-B03C-CF242485E0F5}"/>
    <cellStyle name="Normal 9 4 2 3 7" xfId="4894" xr:uid="{DD900B33-D3C5-4A5B-A071-07C732E8C217}"/>
    <cellStyle name="Normal 9 4 2 4" xfId="3285" xr:uid="{D3E05DAC-CCF8-4394-8374-8F668F1C2548}"/>
    <cellStyle name="Normal 9 4 2 4 2" xfId="3286" xr:uid="{C063950B-8698-4D31-A1CD-08B76F13EDA9}"/>
    <cellStyle name="Normal 9 4 2 4 2 2" xfId="3287" xr:uid="{9264BBC4-A3BF-4DF0-8A1D-599948AA149B}"/>
    <cellStyle name="Normal 9 4 2 4 2 2 2" xfId="4266" xr:uid="{F0BFF080-C65E-45BF-8605-19933BA2B1D1}"/>
    <cellStyle name="Normal 9 4 2 4 2 2 2 2" xfId="4915" xr:uid="{8AA1C2D3-C506-47AA-9939-EBF813FBC82D}"/>
    <cellStyle name="Normal 9 4 2 4 2 2 3" xfId="4914" xr:uid="{A02F73E7-5D55-4960-BE10-D7ACEB5C9B62}"/>
    <cellStyle name="Normal 9 4 2 4 2 3" xfId="3288" xr:uid="{9BFA0A03-BBD6-48EA-86B7-EE41501D4ABC}"/>
    <cellStyle name="Normal 9 4 2 4 2 3 2" xfId="4916" xr:uid="{DAA325E4-5BA6-47CF-B669-2BF55224C2D9}"/>
    <cellStyle name="Normal 9 4 2 4 2 4" xfId="3289" xr:uid="{4795EFDE-2E88-4C60-B8D8-2B6344B6C2C1}"/>
    <cellStyle name="Normal 9 4 2 4 2 4 2" xfId="4917" xr:uid="{790C7F2A-912F-4112-8DE6-5E477269B554}"/>
    <cellStyle name="Normal 9 4 2 4 2 5" xfId="4913" xr:uid="{FF0DAF21-8017-4CA4-A2F1-BFAA5C63ABFC}"/>
    <cellStyle name="Normal 9 4 2 4 3" xfId="3290" xr:uid="{1A2B96AC-5F2E-4C0D-B56A-E7A7E2F57275}"/>
    <cellStyle name="Normal 9 4 2 4 3 2" xfId="4267" xr:uid="{406D69F4-3870-4F13-89C6-C95B808E0B80}"/>
    <cellStyle name="Normal 9 4 2 4 3 2 2" xfId="4919" xr:uid="{5AA9D86E-9642-42E1-9DB9-FDA6B5E3252F}"/>
    <cellStyle name="Normal 9 4 2 4 3 3" xfId="4918" xr:uid="{E02F069B-3559-44E6-B715-8C56205B2692}"/>
    <cellStyle name="Normal 9 4 2 4 4" xfId="3291" xr:uid="{516DBF01-076E-4CAD-A2A7-5E1DCBC33B5D}"/>
    <cellStyle name="Normal 9 4 2 4 4 2" xfId="4920" xr:uid="{4FCB13F4-6CA0-4709-8D38-8E838E0079D0}"/>
    <cellStyle name="Normal 9 4 2 4 5" xfId="3292" xr:uid="{935CA676-CD9A-4893-80F5-A693EDB2DBE6}"/>
    <cellStyle name="Normal 9 4 2 4 5 2" xfId="4921" xr:uid="{222D2F5B-0440-4729-B6BA-EAEDD3515BB1}"/>
    <cellStyle name="Normal 9 4 2 4 6" xfId="4912" xr:uid="{66C04816-F15C-49E7-B848-B62706A6C353}"/>
    <cellStyle name="Normal 9 4 2 5" xfId="3293" xr:uid="{9CF22056-11D8-4327-A1FA-86F3F8048BC7}"/>
    <cellStyle name="Normal 9 4 2 5 2" xfId="3294" xr:uid="{7490136A-EDF4-4F68-ACCA-68E2FD5DB46D}"/>
    <cellStyle name="Normal 9 4 2 5 2 2" xfId="4268" xr:uid="{248AF053-A4FF-4212-9E39-2CF5D6556B2A}"/>
    <cellStyle name="Normal 9 4 2 5 2 2 2" xfId="4924" xr:uid="{C96E5373-0666-4C30-90AE-ABAA8E40E0CE}"/>
    <cellStyle name="Normal 9 4 2 5 2 3" xfId="4923" xr:uid="{242D39EB-76F7-416E-BB33-755B454FBB92}"/>
    <cellStyle name="Normal 9 4 2 5 3" xfId="3295" xr:uid="{DA470FD5-5790-43CB-BC61-F3454FF4C7BA}"/>
    <cellStyle name="Normal 9 4 2 5 3 2" xfId="4925" xr:uid="{A050F42A-111F-4683-A93C-B467A845D09A}"/>
    <cellStyle name="Normal 9 4 2 5 4" xfId="3296" xr:uid="{14072BCE-A0DC-4075-88C2-CAF1D1882DEB}"/>
    <cellStyle name="Normal 9 4 2 5 4 2" xfId="4926" xr:uid="{656A15F7-7569-42EC-BD2A-2EDF3231A6EF}"/>
    <cellStyle name="Normal 9 4 2 5 5" xfId="4922" xr:uid="{30F84E4A-4A4D-4D46-A24A-05953FF47B34}"/>
    <cellStyle name="Normal 9 4 2 6" xfId="3297" xr:uid="{9E799497-1C2E-426B-BBF9-4450E099BC90}"/>
    <cellStyle name="Normal 9 4 2 6 2" xfId="3298" xr:uid="{B99FF526-972D-41A7-A32F-9500FCDBA46D}"/>
    <cellStyle name="Normal 9 4 2 6 2 2" xfId="4928" xr:uid="{05AEAD6F-1036-4341-B96A-F5C045105CE9}"/>
    <cellStyle name="Normal 9 4 2 6 3" xfId="3299" xr:uid="{CBBC85DA-6592-4714-A19E-B064F5ABEAED}"/>
    <cellStyle name="Normal 9 4 2 6 3 2" xfId="4929" xr:uid="{5787B81C-6510-4EC9-8A75-46B5EFE1199A}"/>
    <cellStyle name="Normal 9 4 2 6 4" xfId="3300" xr:uid="{6B3B9409-7C51-4DE7-A073-E24C35AFF487}"/>
    <cellStyle name="Normal 9 4 2 6 4 2" xfId="4930" xr:uid="{E80F4364-9DDA-4080-BA79-7DC0E97579A8}"/>
    <cellStyle name="Normal 9 4 2 6 5" xfId="4927" xr:uid="{E62D3CCF-6368-4CA4-A562-F9EFE0FC8A0D}"/>
    <cellStyle name="Normal 9 4 2 7" xfId="3301" xr:uid="{7E4787EF-459C-4151-8B8F-831C51EDED41}"/>
    <cellStyle name="Normal 9 4 2 7 2" xfId="4931" xr:uid="{A7756074-E7EC-4285-A15D-E65148717C7F}"/>
    <cellStyle name="Normal 9 4 2 8" xfId="3302" xr:uid="{637C4AC2-BFB6-4475-8678-A32DABC78532}"/>
    <cellStyle name="Normal 9 4 2 8 2" xfId="4932" xr:uid="{1E4AB022-C236-4738-8DDC-0531DC68FA0E}"/>
    <cellStyle name="Normal 9 4 2 9" xfId="3303" xr:uid="{BA6F9DFB-DBB3-4E30-A449-E015E643FCBF}"/>
    <cellStyle name="Normal 9 4 2 9 2" xfId="4933" xr:uid="{15808053-1453-4F94-944D-3DB6668AA06B}"/>
    <cellStyle name="Normal 9 4 3" xfId="3304" xr:uid="{2F608AD3-2F71-4DB7-9361-D17FE92CA414}"/>
    <cellStyle name="Normal 9 4 3 2" xfId="3305" xr:uid="{32DFB83F-C655-4503-8FF4-34FAD61E5DF1}"/>
    <cellStyle name="Normal 9 4 3 2 2" xfId="3306" xr:uid="{AB2DEDD4-604E-4532-8B0B-7623AA3C1E3E}"/>
    <cellStyle name="Normal 9 4 3 2 2 2" xfId="3307" xr:uid="{DC747B1F-F10C-4F8D-A41C-B4F41F5B840A}"/>
    <cellStyle name="Normal 9 4 3 2 2 2 2" xfId="4269" xr:uid="{CDB45F6E-82C4-48AF-8AA1-9F2492CD4F2E}"/>
    <cellStyle name="Normal 9 4 3 2 2 2 2 2" xfId="4672" xr:uid="{67EE377F-09E1-450B-BD45-2F4ED9C95FA9}"/>
    <cellStyle name="Normal 9 4 3 2 2 2 2 2 2" xfId="5309" xr:uid="{1C244CED-CD82-48A5-A0C2-E7F517342425}"/>
    <cellStyle name="Normal 9 4 3 2 2 2 2 2 3" xfId="4938" xr:uid="{A09654FA-EF4B-4BF6-8F8A-0E29450CD2BB}"/>
    <cellStyle name="Normal 9 4 3 2 2 2 3" xfId="4673" xr:uid="{D5858934-6E1D-48B8-B6E6-F57935D0721B}"/>
    <cellStyle name="Normal 9 4 3 2 2 2 3 2" xfId="5310" xr:uid="{E4B7DA58-9EBC-47F8-87CF-B452DC5784E6}"/>
    <cellStyle name="Normal 9 4 3 2 2 2 3 3" xfId="4937" xr:uid="{65354B9B-91F9-4495-AD40-70DC634F8449}"/>
    <cellStyle name="Normal 9 4 3 2 2 3" xfId="3308" xr:uid="{B053E95B-0AD9-42FC-82B3-CF6534430DBF}"/>
    <cellStyle name="Normal 9 4 3 2 2 3 2" xfId="4674" xr:uid="{6B1B1F75-FEA4-4264-A8EE-13BCC99D418B}"/>
    <cellStyle name="Normal 9 4 3 2 2 3 2 2" xfId="5311" xr:uid="{41F32763-27FD-4371-B5E2-50FB7C64B20C}"/>
    <cellStyle name="Normal 9 4 3 2 2 3 2 3" xfId="4939" xr:uid="{AD5A4EAC-CB15-47FC-B802-AA01440B688E}"/>
    <cellStyle name="Normal 9 4 3 2 2 4" xfId="3309" xr:uid="{4C33AD11-0DEE-4AB2-978B-2BC850C14ACD}"/>
    <cellStyle name="Normal 9 4 3 2 2 4 2" xfId="4940" xr:uid="{ABB13541-7D91-43F7-AF71-F962BFC3CE11}"/>
    <cellStyle name="Normal 9 4 3 2 2 5" xfId="4936" xr:uid="{6747F2C9-B91F-45CF-AB2E-D7E341D7F85F}"/>
    <cellStyle name="Normal 9 4 3 2 3" xfId="3310" xr:uid="{BDF84675-548D-47AD-9F44-2EDCD88345CB}"/>
    <cellStyle name="Normal 9 4 3 2 3 2" xfId="3311" xr:uid="{C0DED335-2830-4A7F-9542-E38823D90A02}"/>
    <cellStyle name="Normal 9 4 3 2 3 2 2" xfId="4675" xr:uid="{0DE53FDB-086E-4BE5-8F02-DAE6A8535E9D}"/>
    <cellStyle name="Normal 9 4 3 2 3 2 2 2" xfId="5312" xr:uid="{CF589BE3-D330-4FD6-8489-B0B58D8F0011}"/>
    <cellStyle name="Normal 9 4 3 2 3 2 2 3" xfId="4942" xr:uid="{23ACA3B3-15AF-472D-82F3-E64413D9ADC6}"/>
    <cellStyle name="Normal 9 4 3 2 3 3" xfId="3312" xr:uid="{64967583-E002-48C0-BD59-82FA29579543}"/>
    <cellStyle name="Normal 9 4 3 2 3 3 2" xfId="4943" xr:uid="{3944A540-426A-484E-88B9-4403F623104A}"/>
    <cellStyle name="Normal 9 4 3 2 3 4" xfId="3313" xr:uid="{BD43F88E-A2AE-4B88-AC27-2D073FF97EB1}"/>
    <cellStyle name="Normal 9 4 3 2 3 4 2" xfId="4944" xr:uid="{55B7CBFE-B579-4818-904F-9DE29AFB6E1B}"/>
    <cellStyle name="Normal 9 4 3 2 3 5" xfId="4941" xr:uid="{CE7CA86B-AC50-4E2D-84B7-A1C3E2CF91A5}"/>
    <cellStyle name="Normal 9 4 3 2 4" xfId="3314" xr:uid="{B0E1B0A7-743B-470B-B11F-7BB2EC3F0D9C}"/>
    <cellStyle name="Normal 9 4 3 2 4 2" xfId="4676" xr:uid="{C1A29139-C2B4-4FD9-B4D7-0DB4645A6218}"/>
    <cellStyle name="Normal 9 4 3 2 4 2 2" xfId="5313" xr:uid="{01DB5373-B7DF-49D3-9F6C-2201D13BCBEF}"/>
    <cellStyle name="Normal 9 4 3 2 4 2 3" xfId="4945" xr:uid="{30F99611-CED5-4141-A702-684581734D73}"/>
    <cellStyle name="Normal 9 4 3 2 5" xfId="3315" xr:uid="{B7D79D82-CDA3-4BE8-B383-DD8C1ECE804D}"/>
    <cellStyle name="Normal 9 4 3 2 5 2" xfId="4946" xr:uid="{5C3A443D-C9FC-41AE-BA03-0AE91B147DFF}"/>
    <cellStyle name="Normal 9 4 3 2 6" xfId="3316" xr:uid="{770FE337-9CE3-49AA-A983-FD49333E3D66}"/>
    <cellStyle name="Normal 9 4 3 2 6 2" xfId="4947" xr:uid="{0A3F12EC-07B8-4CA6-9F40-2C819375C819}"/>
    <cellStyle name="Normal 9 4 3 2 7" xfId="4935" xr:uid="{6D151BCC-70C3-4D2F-AB62-A50170568D09}"/>
    <cellStyle name="Normal 9 4 3 3" xfId="3317" xr:uid="{60581FE7-CEC0-431D-867C-DA5FD04F406B}"/>
    <cellStyle name="Normal 9 4 3 3 2" xfId="3318" xr:uid="{75FE559A-A9AB-4078-89BE-2A4737AB3CEE}"/>
    <cellStyle name="Normal 9 4 3 3 2 2" xfId="3319" xr:uid="{7BE38DE3-1015-464E-BF9B-8C000F5626BC}"/>
    <cellStyle name="Normal 9 4 3 3 2 2 2" xfId="4677" xr:uid="{21D49C46-6DD7-4C9F-903D-6C9D1F7DC2C5}"/>
    <cellStyle name="Normal 9 4 3 3 2 2 2 2" xfId="5314" xr:uid="{ADFB56BF-1399-46AD-A94C-238A28D33FDA}"/>
    <cellStyle name="Normal 9 4 3 3 2 2 2 3" xfId="4950" xr:uid="{456D9ED4-86B7-4C8C-83FD-5B9A17C30999}"/>
    <cellStyle name="Normal 9 4 3 3 2 3" xfId="3320" xr:uid="{81F1BFFC-E0DE-47C0-81AC-E64B1E557D58}"/>
    <cellStyle name="Normal 9 4 3 3 2 3 2" xfId="4951" xr:uid="{F0D6B45A-0CE8-4A81-B0D8-3A46643D6A4C}"/>
    <cellStyle name="Normal 9 4 3 3 2 4" xfId="3321" xr:uid="{D66F13C9-3FA6-4174-873D-20D818FB7658}"/>
    <cellStyle name="Normal 9 4 3 3 2 4 2" xfId="4952" xr:uid="{92972619-380C-41A0-84C5-01B287762AC7}"/>
    <cellStyle name="Normal 9 4 3 3 2 5" xfId="4949" xr:uid="{ED13A568-7D44-4C7B-B036-59AD7F429067}"/>
    <cellStyle name="Normal 9 4 3 3 3" xfId="3322" xr:uid="{BFB03034-5DF2-4614-A193-C970083BE424}"/>
    <cellStyle name="Normal 9 4 3 3 3 2" xfId="4678" xr:uid="{40BEE23C-81BF-4FF6-AA50-2E9ADE04E54D}"/>
    <cellStyle name="Normal 9 4 3 3 3 2 2" xfId="5315" xr:uid="{64E7435A-56FD-4005-9699-6796E7AB7E3E}"/>
    <cellStyle name="Normal 9 4 3 3 3 2 3" xfId="4953" xr:uid="{727B5B17-4D5A-4697-B77E-2BBECE06B3A8}"/>
    <cellStyle name="Normal 9 4 3 3 4" xfId="3323" xr:uid="{208F5B0D-582D-4C10-AB6B-624D6796129D}"/>
    <cellStyle name="Normal 9 4 3 3 4 2" xfId="4954" xr:uid="{BB751B03-D89E-42DE-B819-7B4B9C50F7F5}"/>
    <cellStyle name="Normal 9 4 3 3 5" xfId="3324" xr:uid="{5A200D55-B950-457C-998E-7C8F8E73F46C}"/>
    <cellStyle name="Normal 9 4 3 3 5 2" xfId="4955" xr:uid="{898646CF-91D5-4D93-BCCF-5560109C23B0}"/>
    <cellStyle name="Normal 9 4 3 3 6" xfId="4948" xr:uid="{C90A7F53-82B8-4219-BB95-031A7F61847F}"/>
    <cellStyle name="Normal 9 4 3 4" xfId="3325" xr:uid="{96CFA89A-9836-4A8E-A632-7B5DC2901D50}"/>
    <cellStyle name="Normal 9 4 3 4 2" xfId="3326" xr:uid="{E4E42E33-10AF-4EE2-B9FB-7935CC35E470}"/>
    <cellStyle name="Normal 9 4 3 4 2 2" xfId="4679" xr:uid="{DCE00016-CA3A-4AD6-BA75-E55BB2DCAF87}"/>
    <cellStyle name="Normal 9 4 3 4 2 2 2" xfId="5316" xr:uid="{921373AA-AAFD-4C87-90AF-D238DC43E912}"/>
    <cellStyle name="Normal 9 4 3 4 2 2 3" xfId="4957" xr:uid="{9530BAFE-44D0-4BC9-A3F5-151805497072}"/>
    <cellStyle name="Normal 9 4 3 4 3" xfId="3327" xr:uid="{79F11A63-DB50-4D2D-A2FF-FBB95D835E1E}"/>
    <cellStyle name="Normal 9 4 3 4 3 2" xfId="4958" xr:uid="{2ABC3152-3D37-4364-A793-C336DCC9F053}"/>
    <cellStyle name="Normal 9 4 3 4 4" xfId="3328" xr:uid="{5531F05D-E64F-4DBA-B6F0-8707D12F3137}"/>
    <cellStyle name="Normal 9 4 3 4 4 2" xfId="4959" xr:uid="{96386F43-E659-4966-98CE-69AAAB52F2A7}"/>
    <cellStyle name="Normal 9 4 3 4 5" xfId="4956" xr:uid="{5B943AB2-6F10-486A-A6E4-D6BE7D893FAE}"/>
    <cellStyle name="Normal 9 4 3 5" xfId="3329" xr:uid="{AAFED10E-D4A5-42A3-846A-4A6FD17412D8}"/>
    <cellStyle name="Normal 9 4 3 5 2" xfId="3330" xr:uid="{B97BD0FB-7119-4F44-A4F1-A56CE449B473}"/>
    <cellStyle name="Normal 9 4 3 5 2 2" xfId="4961" xr:uid="{FEE9CEDD-9C40-4EB4-B7BC-71D4EBD383DA}"/>
    <cellStyle name="Normal 9 4 3 5 3" xfId="3331" xr:uid="{EC639574-DD26-4D86-9DDC-1C9C458ADAF9}"/>
    <cellStyle name="Normal 9 4 3 5 3 2" xfId="4962" xr:uid="{BFB4108C-AB0C-4CF4-B4FE-8A28608A27FA}"/>
    <cellStyle name="Normal 9 4 3 5 4" xfId="3332" xr:uid="{F5815AE2-D922-4171-86C6-0C5BC9EE5561}"/>
    <cellStyle name="Normal 9 4 3 5 4 2" xfId="4963" xr:uid="{00741411-8988-4AE8-8831-FFB7BEA056CE}"/>
    <cellStyle name="Normal 9 4 3 5 5" xfId="4960" xr:uid="{552237EB-382E-449A-A99C-B676B4CEEADF}"/>
    <cellStyle name="Normal 9 4 3 6" xfId="3333" xr:uid="{03EA5D7F-F3A1-44FF-99E8-EE7C07795620}"/>
    <cellStyle name="Normal 9 4 3 6 2" xfId="4964" xr:uid="{F1B1DD2A-9BF0-4142-9962-E8FEC5DE54CF}"/>
    <cellStyle name="Normal 9 4 3 7" xfId="3334" xr:uid="{5D2BD64E-1D29-4B04-A0E2-D5E21E05EE8E}"/>
    <cellStyle name="Normal 9 4 3 7 2" xfId="4965" xr:uid="{A51152E0-618D-4C89-B7C4-FBC65C74DF00}"/>
    <cellStyle name="Normal 9 4 3 8" xfId="3335" xr:uid="{5FC01E91-EAD5-4301-A797-BE8D6F667EBB}"/>
    <cellStyle name="Normal 9 4 3 8 2" xfId="4966" xr:uid="{BD91813A-3CBF-44E6-AA3D-2A89020D86E3}"/>
    <cellStyle name="Normal 9 4 3 9" xfId="4934" xr:uid="{85B702C9-F1AD-4095-9D68-ABBA5DA9AD7A}"/>
    <cellStyle name="Normal 9 4 4" xfId="3336" xr:uid="{EF6041D0-EFB9-42BE-BB04-6D23176B26E1}"/>
    <cellStyle name="Normal 9 4 4 2" xfId="3337" xr:uid="{D65AF35E-8A70-41B1-A9F2-9F795C42B3CD}"/>
    <cellStyle name="Normal 9 4 4 2 2" xfId="3338" xr:uid="{E74D54F4-369B-4472-BA36-2BC74C261DDF}"/>
    <cellStyle name="Normal 9 4 4 2 2 2" xfId="3339" xr:uid="{E3C905E7-338F-426F-867B-F1275AA7669D}"/>
    <cellStyle name="Normal 9 4 4 2 2 2 2" xfId="4270" xr:uid="{C56A5B63-843A-44C4-82CF-75D7E493C591}"/>
    <cellStyle name="Normal 9 4 4 2 2 2 2 2" xfId="4971" xr:uid="{DA9E7B94-C570-4A4E-93E0-10A829D2E79F}"/>
    <cellStyle name="Normal 9 4 4 2 2 2 3" xfId="4970" xr:uid="{FDA00546-6721-4B1B-88E9-A717735FF203}"/>
    <cellStyle name="Normal 9 4 4 2 2 3" xfId="3340" xr:uid="{4C7EF091-FAA9-4672-924D-107A70F11430}"/>
    <cellStyle name="Normal 9 4 4 2 2 3 2" xfId="4972" xr:uid="{B2F87275-71BC-4323-941C-F8D350A339FF}"/>
    <cellStyle name="Normal 9 4 4 2 2 4" xfId="3341" xr:uid="{A33507C1-D934-498A-9971-7EBFDAF27AF2}"/>
    <cellStyle name="Normal 9 4 4 2 2 4 2" xfId="4973" xr:uid="{A55EC296-497B-4919-B7F0-A074472BDC68}"/>
    <cellStyle name="Normal 9 4 4 2 2 5" xfId="4969" xr:uid="{1A6DAED4-0C37-4877-9ECE-68A0C7B192FC}"/>
    <cellStyle name="Normal 9 4 4 2 3" xfId="3342" xr:uid="{CB000026-B775-4BC0-B293-93E78E64D93F}"/>
    <cellStyle name="Normal 9 4 4 2 3 2" xfId="4271" xr:uid="{0AF965C9-129C-4EA4-9B09-0E78E7B749DC}"/>
    <cellStyle name="Normal 9 4 4 2 3 2 2" xfId="4975" xr:uid="{61891887-20F4-424E-A0B3-05676F95C0DF}"/>
    <cellStyle name="Normal 9 4 4 2 3 3" xfId="4974" xr:uid="{55AE7B1F-9D44-4B70-9915-5C9059AA0896}"/>
    <cellStyle name="Normal 9 4 4 2 4" xfId="3343" xr:uid="{E5E5B5B9-0EA4-493B-BB16-A167A95EEB6F}"/>
    <cellStyle name="Normal 9 4 4 2 4 2" xfId="4976" xr:uid="{E08BF684-3724-4543-A2A2-B8FF26B63A7A}"/>
    <cellStyle name="Normal 9 4 4 2 5" xfId="3344" xr:uid="{8CBAB73B-0A61-489E-B1BC-88315CBAC735}"/>
    <cellStyle name="Normal 9 4 4 2 5 2" xfId="4977" xr:uid="{A95A2E96-A942-41CD-ACA6-D7A2F67F0C37}"/>
    <cellStyle name="Normal 9 4 4 2 6" xfId="4968" xr:uid="{A167164D-B815-4582-A000-3F57BB43877F}"/>
    <cellStyle name="Normal 9 4 4 3" xfId="3345" xr:uid="{85D36C9D-AE62-4DC4-8962-23174DD1F0E9}"/>
    <cellStyle name="Normal 9 4 4 3 2" xfId="3346" xr:uid="{BC05CBAF-BE92-4FCC-A50E-E9EC0E0E058E}"/>
    <cellStyle name="Normal 9 4 4 3 2 2" xfId="4272" xr:uid="{801BCF06-C399-4C7B-97C6-272592E1A81F}"/>
    <cellStyle name="Normal 9 4 4 3 2 2 2" xfId="4980" xr:uid="{0C82B4FB-68E1-48A3-87AF-B3D14150E742}"/>
    <cellStyle name="Normal 9 4 4 3 2 3" xfId="4979" xr:uid="{33FE690A-AA94-4B51-93CA-4491A2A4C547}"/>
    <cellStyle name="Normal 9 4 4 3 3" xfId="3347" xr:uid="{7F3DC6E4-51BE-47C6-BFCA-2F0367663420}"/>
    <cellStyle name="Normal 9 4 4 3 3 2" xfId="4981" xr:uid="{D2F42E85-96B7-4D7B-A412-0C241E419D17}"/>
    <cellStyle name="Normal 9 4 4 3 4" xfId="3348" xr:uid="{2B451D88-E441-4D58-9E36-385AE74FA0E0}"/>
    <cellStyle name="Normal 9 4 4 3 4 2" xfId="4982" xr:uid="{1C0C9C1B-BAC6-47C1-BEFF-FFD807323289}"/>
    <cellStyle name="Normal 9 4 4 3 5" xfId="4978" xr:uid="{79B63DE5-64A3-4932-B2D2-F9067833EC23}"/>
    <cellStyle name="Normal 9 4 4 4" xfId="3349" xr:uid="{9EC03AF5-4830-4379-B4A5-AFB856C10734}"/>
    <cellStyle name="Normal 9 4 4 4 2" xfId="3350" xr:uid="{5BA0A373-FA41-49B5-9AC3-A1743D5CA781}"/>
    <cellStyle name="Normal 9 4 4 4 2 2" xfId="4984" xr:uid="{8BF3A74A-F557-4992-B8F6-19569681E148}"/>
    <cellStyle name="Normal 9 4 4 4 3" xfId="3351" xr:uid="{0565D7AA-5C42-4E21-B96A-34E8C62A443D}"/>
    <cellStyle name="Normal 9 4 4 4 3 2" xfId="4985" xr:uid="{57804F6F-C501-444C-AEFE-B64A7B6B9649}"/>
    <cellStyle name="Normal 9 4 4 4 4" xfId="3352" xr:uid="{7B1F773D-7856-453F-A6A2-59BC86E16FCB}"/>
    <cellStyle name="Normal 9 4 4 4 4 2" xfId="4986" xr:uid="{11657F0C-5EDD-4479-A379-1FFEEDBDC5E6}"/>
    <cellStyle name="Normal 9 4 4 4 5" xfId="4983" xr:uid="{4B724CA7-99A9-4900-AB9B-B73F94990FC6}"/>
    <cellStyle name="Normal 9 4 4 5" xfId="3353" xr:uid="{E6A25A92-3A7F-4A03-B937-43E16F2F1B3E}"/>
    <cellStyle name="Normal 9 4 4 5 2" xfId="4987" xr:uid="{A7EC7680-F129-4DCB-A5FC-8D8320CF8D98}"/>
    <cellStyle name="Normal 9 4 4 6" xfId="3354" xr:uid="{88FF3D8D-13BF-4A6E-84F8-5B27EFBCB0D8}"/>
    <cellStyle name="Normal 9 4 4 6 2" xfId="4988" xr:uid="{22F955FC-7C21-451D-9F1C-0F54634E5C5E}"/>
    <cellStyle name="Normal 9 4 4 7" xfId="3355" xr:uid="{A90AF87A-0AEE-4569-B841-3A86E0A165BD}"/>
    <cellStyle name="Normal 9 4 4 7 2" xfId="4989" xr:uid="{95BF3291-F925-46DA-B1BE-94EFA89C2B5E}"/>
    <cellStyle name="Normal 9 4 4 8" xfId="4967" xr:uid="{743C54DC-E2F1-4330-8D48-FF22AAE45194}"/>
    <cellStyle name="Normal 9 4 5" xfId="3356" xr:uid="{352A7BE8-714C-4BB1-BA8F-2E1F2FA1579B}"/>
    <cellStyle name="Normal 9 4 5 2" xfId="3357" xr:uid="{E648D4B8-D4DA-4D0C-BB92-D0C37FF3ED02}"/>
    <cellStyle name="Normal 9 4 5 2 2" xfId="3358" xr:uid="{DE53D149-D810-446D-8DDB-D898DFC3596F}"/>
    <cellStyle name="Normal 9 4 5 2 2 2" xfId="4273" xr:uid="{DA64CE6B-E9DE-48A6-8A5B-AB906CA842C4}"/>
    <cellStyle name="Normal 9 4 5 2 2 2 2" xfId="4993" xr:uid="{E058B339-D4BB-4064-8583-95D678E7BA1C}"/>
    <cellStyle name="Normal 9 4 5 2 2 3" xfId="4992" xr:uid="{69AF5378-E8C9-40AE-98FC-212A88ED80ED}"/>
    <cellStyle name="Normal 9 4 5 2 3" xfId="3359" xr:uid="{462A5833-1BE4-45F4-8055-24B39DC51869}"/>
    <cellStyle name="Normal 9 4 5 2 3 2" xfId="4994" xr:uid="{6065E26A-0AFC-4C74-976D-06559023B58F}"/>
    <cellStyle name="Normal 9 4 5 2 4" xfId="3360" xr:uid="{EDD58ADB-3820-4F00-9739-BF7A27B29801}"/>
    <cellStyle name="Normal 9 4 5 2 4 2" xfId="4995" xr:uid="{BEED2213-B8E5-4B60-9BC0-559D4CF87F0E}"/>
    <cellStyle name="Normal 9 4 5 2 5" xfId="4991" xr:uid="{3DA8178A-762B-4A22-A570-4E6AB9752CA3}"/>
    <cellStyle name="Normal 9 4 5 3" xfId="3361" xr:uid="{D1B0B1C6-6F97-4ED2-A0C1-7059BFA6ACEA}"/>
    <cellStyle name="Normal 9 4 5 3 2" xfId="3362" xr:uid="{4936243E-9A7A-46C4-B40B-D34609FDDAED}"/>
    <cellStyle name="Normal 9 4 5 3 2 2" xfId="4997" xr:uid="{0A4919BD-8DD6-43DF-8F6E-03B419A755EF}"/>
    <cellStyle name="Normal 9 4 5 3 3" xfId="3363" xr:uid="{9944BCE2-E9FF-4684-94A5-E875D4DAC08D}"/>
    <cellStyle name="Normal 9 4 5 3 3 2" xfId="4998" xr:uid="{8315BADA-20B1-4E26-BC81-46B068096961}"/>
    <cellStyle name="Normal 9 4 5 3 4" xfId="3364" xr:uid="{CEC4F845-6DB6-4699-8C1D-B69F4B377F7A}"/>
    <cellStyle name="Normal 9 4 5 3 4 2" xfId="4999" xr:uid="{810E9F9C-28CD-4876-9ED7-533914B74F8F}"/>
    <cellStyle name="Normal 9 4 5 3 5" xfId="4996" xr:uid="{AF26356E-2534-4C2F-9193-7B8D9A6C0903}"/>
    <cellStyle name="Normal 9 4 5 4" xfId="3365" xr:uid="{935DE2A7-D329-48EE-B378-149CF7538090}"/>
    <cellStyle name="Normal 9 4 5 4 2" xfId="5000" xr:uid="{66FEAC38-A4B9-4AD4-AE07-2E9C3AEA5BB7}"/>
    <cellStyle name="Normal 9 4 5 5" xfId="3366" xr:uid="{7230B4B2-0742-4D46-A3A1-39A204732A1D}"/>
    <cellStyle name="Normal 9 4 5 5 2" xfId="5001" xr:uid="{3558DC55-0AA3-4649-9640-863F7DFDD1D8}"/>
    <cellStyle name="Normal 9 4 5 6" xfId="3367" xr:uid="{1B69087C-E352-4D5E-86E3-A916D850D0B5}"/>
    <cellStyle name="Normal 9 4 5 6 2" xfId="5002" xr:uid="{63CF54D9-D801-4003-A044-6B847D9C9F3B}"/>
    <cellStyle name="Normal 9 4 5 7" xfId="4990" xr:uid="{72A4AB19-B212-4D6C-B926-DA43089B0D15}"/>
    <cellStyle name="Normal 9 4 6" xfId="3368" xr:uid="{C2877319-8E26-49C2-9C29-FB2667ACA53B}"/>
    <cellStyle name="Normal 9 4 6 2" xfId="3369" xr:uid="{B794A4A2-9A95-49EF-9AAB-0B2F650A6A76}"/>
    <cellStyle name="Normal 9 4 6 2 2" xfId="3370" xr:uid="{5816A5FC-0373-480E-9892-F58C7CE40F5A}"/>
    <cellStyle name="Normal 9 4 6 2 2 2" xfId="5005" xr:uid="{A51A37C4-B24C-4C5F-9840-37444DF3F955}"/>
    <cellStyle name="Normal 9 4 6 2 3" xfId="3371" xr:uid="{4B0257DE-D06D-4E80-8587-ACCAB096502C}"/>
    <cellStyle name="Normal 9 4 6 2 3 2" xfId="5006" xr:uid="{A0341897-7019-46EF-BCCC-96CF16285371}"/>
    <cellStyle name="Normal 9 4 6 2 4" xfId="3372" xr:uid="{EAD6719B-03AB-4F8C-9D27-DB494BAA8E54}"/>
    <cellStyle name="Normal 9 4 6 2 4 2" xfId="5007" xr:uid="{5142A6CD-7E13-482C-BFF8-D73ECA121B59}"/>
    <cellStyle name="Normal 9 4 6 2 5" xfId="5004" xr:uid="{19D3F4F2-270E-43FE-804E-E45344B43D9D}"/>
    <cellStyle name="Normal 9 4 6 3" xfId="3373" xr:uid="{BAC25507-91F7-4279-B46F-7935AD0F0D09}"/>
    <cellStyle name="Normal 9 4 6 3 2" xfId="5008" xr:uid="{50A2E478-26C7-498C-9407-2C7FADC6A47B}"/>
    <cellStyle name="Normal 9 4 6 4" xfId="3374" xr:uid="{CBFC540E-DACF-4539-A6C3-C672B881D194}"/>
    <cellStyle name="Normal 9 4 6 4 2" xfId="5009" xr:uid="{6EE35631-0694-4121-B6C3-AB44424B87ED}"/>
    <cellStyle name="Normal 9 4 6 5" xfId="3375" xr:uid="{0F624391-5807-4DBE-9FC2-BCA8D22E49B3}"/>
    <cellStyle name="Normal 9 4 6 5 2" xfId="5010" xr:uid="{A2D62A4A-8352-4974-AEA3-B5C1D495E238}"/>
    <cellStyle name="Normal 9 4 6 6" xfId="5003" xr:uid="{65A04363-4607-4097-A347-7431FC97438C}"/>
    <cellStyle name="Normal 9 4 7" xfId="3376" xr:uid="{DF342CE0-EE8A-4E5B-8BA2-7FE6C6165AE0}"/>
    <cellStyle name="Normal 9 4 7 2" xfId="3377" xr:uid="{9A0050C5-6DB0-4334-9958-125B39612232}"/>
    <cellStyle name="Normal 9 4 7 2 2" xfId="5012" xr:uid="{AAC688BC-5B3C-4DE4-A497-045C0C0C5175}"/>
    <cellStyle name="Normal 9 4 7 3" xfId="3378" xr:uid="{8D2BB32E-8523-45EF-8212-BC99118DE794}"/>
    <cellStyle name="Normal 9 4 7 3 2" xfId="5013" xr:uid="{A4695B61-CDA4-43EB-BB36-8C4BF41EF6C4}"/>
    <cellStyle name="Normal 9 4 7 4" xfId="3379" xr:uid="{AAECB144-F41D-4CCF-9BF6-E0927BC22751}"/>
    <cellStyle name="Normal 9 4 7 4 2" xfId="5014" xr:uid="{7FB7C1BD-F956-416A-8E73-662F9E0B6ADA}"/>
    <cellStyle name="Normal 9 4 7 5" xfId="5011" xr:uid="{2BF9CC93-57DA-4CDA-AC9A-AAD01EBD6BCE}"/>
    <cellStyle name="Normal 9 4 8" xfId="3380" xr:uid="{D0B6B2A4-9CA6-41E6-B399-D09F8B7A502D}"/>
    <cellStyle name="Normal 9 4 8 2" xfId="3381" xr:uid="{6DC5EC5E-F9D9-4D04-BE13-3D7235371C7F}"/>
    <cellStyle name="Normal 9 4 8 2 2" xfId="5016" xr:uid="{5F5D676F-51EE-4343-AC36-74E1D317D5E0}"/>
    <cellStyle name="Normal 9 4 8 3" xfId="3382" xr:uid="{A4639256-6943-4887-8106-AC046B9A7E02}"/>
    <cellStyle name="Normal 9 4 8 3 2" xfId="5017" xr:uid="{CA279854-0B63-4767-8AAB-2B2F9040F27D}"/>
    <cellStyle name="Normal 9 4 8 4" xfId="3383" xr:uid="{481DDE44-B607-4999-8EDE-830D7F1C70BB}"/>
    <cellStyle name="Normal 9 4 8 4 2" xfId="5018" xr:uid="{16F8C8FC-0716-4855-857B-2F84951B0511}"/>
    <cellStyle name="Normal 9 4 8 5" xfId="5015" xr:uid="{64997AC5-FC73-48CA-9A58-DF144CB0A8BB}"/>
    <cellStyle name="Normal 9 4 9" xfId="3384" xr:uid="{1A7214AC-62CA-4D94-9AEB-B935AB47584D}"/>
    <cellStyle name="Normal 9 4 9 2" xfId="5019" xr:uid="{B9C1AC4D-D8A8-4FEA-9417-E921C958CD1D}"/>
    <cellStyle name="Normal 9 5" xfId="3385" xr:uid="{23753677-241C-4A95-9F1A-CB3273413B58}"/>
    <cellStyle name="Normal 9 5 10" xfId="3386" xr:uid="{62657FE3-18AE-4834-822C-00D99B3607CC}"/>
    <cellStyle name="Normal 9 5 10 2" xfId="5021" xr:uid="{DFA0DF2B-B1B3-431E-8568-2C53CF66767D}"/>
    <cellStyle name="Normal 9 5 11" xfId="3387" xr:uid="{4117B6CA-E53E-41BF-B4FA-6B871EB15825}"/>
    <cellStyle name="Normal 9 5 11 2" xfId="5022" xr:uid="{F177DBA5-23F5-4CFB-ACFF-7EF26B5D1CF5}"/>
    <cellStyle name="Normal 9 5 12" xfId="5020" xr:uid="{74FF25F3-8CBD-41F0-A70F-4D11EF62BF03}"/>
    <cellStyle name="Normal 9 5 2" xfId="3388" xr:uid="{7AEFAB2B-B253-4EA7-ADBA-7EAAAF3EB122}"/>
    <cellStyle name="Normal 9 5 2 10" xfId="5023" xr:uid="{0E146DED-CAD7-4A64-B0C4-155CB71E9766}"/>
    <cellStyle name="Normal 9 5 2 2" xfId="3389" xr:uid="{657A4FB7-3966-444E-87F6-24251606C922}"/>
    <cellStyle name="Normal 9 5 2 2 2" xfId="3390" xr:uid="{4788668E-C056-448C-9C4E-3AC13E8C99E7}"/>
    <cellStyle name="Normal 9 5 2 2 2 2" xfId="3391" xr:uid="{E70C2194-9843-4918-8A4F-FED222203C3D}"/>
    <cellStyle name="Normal 9 5 2 2 2 2 2" xfId="3392" xr:uid="{5D359586-E21B-4E08-90EC-E4587E875D36}"/>
    <cellStyle name="Normal 9 5 2 2 2 2 2 2" xfId="5027" xr:uid="{69B99466-5C5D-4170-823A-6523C3845882}"/>
    <cellStyle name="Normal 9 5 2 2 2 2 3" xfId="3393" xr:uid="{896FDFE8-6C8C-4501-A3F7-306D39A863E6}"/>
    <cellStyle name="Normal 9 5 2 2 2 2 3 2" xfId="5028" xr:uid="{2D77D166-50FF-4838-8CD1-54F58A62C4BC}"/>
    <cellStyle name="Normal 9 5 2 2 2 2 4" xfId="3394" xr:uid="{E5BBC741-77CD-4DCC-BC42-FE531020F3F4}"/>
    <cellStyle name="Normal 9 5 2 2 2 2 4 2" xfId="5029" xr:uid="{C46D8574-FC68-4E0E-B165-54742333C212}"/>
    <cellStyle name="Normal 9 5 2 2 2 2 5" xfId="5026" xr:uid="{AB81EF30-4906-4F09-B4A7-1024A309DFBF}"/>
    <cellStyle name="Normal 9 5 2 2 2 3" xfId="3395" xr:uid="{46CF2701-ACCF-44C7-BA08-B71B6C25DE41}"/>
    <cellStyle name="Normal 9 5 2 2 2 3 2" xfId="3396" xr:uid="{808FAFED-19DF-46DB-8204-722A81DAFA0C}"/>
    <cellStyle name="Normal 9 5 2 2 2 3 2 2" xfId="5031" xr:uid="{0183E2A5-0B92-4DFD-9395-532CD0D3BE6D}"/>
    <cellStyle name="Normal 9 5 2 2 2 3 3" xfId="3397" xr:uid="{33641864-3463-4FD9-8152-FF00458EDEE2}"/>
    <cellStyle name="Normal 9 5 2 2 2 3 3 2" xfId="5032" xr:uid="{B0B5DBDC-ED6E-4AEC-865F-0D8B17964D42}"/>
    <cellStyle name="Normal 9 5 2 2 2 3 4" xfId="3398" xr:uid="{3627A1C1-3CA5-4ABC-BB7E-3CBEDDDDC25A}"/>
    <cellStyle name="Normal 9 5 2 2 2 3 4 2" xfId="5033" xr:uid="{6664C172-B213-45A0-A44C-6F74F31DF9C4}"/>
    <cellStyle name="Normal 9 5 2 2 2 3 5" xfId="5030" xr:uid="{B9FE2834-D254-4DF1-B5A3-F906669176B1}"/>
    <cellStyle name="Normal 9 5 2 2 2 4" xfId="3399" xr:uid="{F51F0F42-4C47-4275-8E5E-377DE8C609D9}"/>
    <cellStyle name="Normal 9 5 2 2 2 4 2" xfId="5034" xr:uid="{00D676B7-E471-46BB-8E11-7CC987FE3F9D}"/>
    <cellStyle name="Normal 9 5 2 2 2 5" xfId="3400" xr:uid="{1FAC87D9-5990-473B-B820-E3C5AF403772}"/>
    <cellStyle name="Normal 9 5 2 2 2 5 2" xfId="5035" xr:uid="{0E6AE6BE-9C5A-4E24-9A1E-85133C298D65}"/>
    <cellStyle name="Normal 9 5 2 2 2 6" xfId="3401" xr:uid="{F5AB2862-8AFD-4D25-A047-C11503DB6CAF}"/>
    <cellStyle name="Normal 9 5 2 2 2 6 2" xfId="5036" xr:uid="{C657D79F-6557-4DE3-A11E-252DC5896D3B}"/>
    <cellStyle name="Normal 9 5 2 2 2 7" xfId="5025" xr:uid="{04444B19-BB5C-4665-AAAC-931CB8BC0895}"/>
    <cellStyle name="Normal 9 5 2 2 3" xfId="3402" xr:uid="{E7B99C4E-4067-4248-B3D1-344857CFF998}"/>
    <cellStyle name="Normal 9 5 2 2 3 2" xfId="3403" xr:uid="{31AE4A9D-583E-4FCD-BD80-FB2CE8E70344}"/>
    <cellStyle name="Normal 9 5 2 2 3 2 2" xfId="3404" xr:uid="{AFC2E859-972C-4361-ACF3-E489A916FEAD}"/>
    <cellStyle name="Normal 9 5 2 2 3 2 2 2" xfId="5039" xr:uid="{7133CFDE-E43E-4515-A085-59DE87259215}"/>
    <cellStyle name="Normal 9 5 2 2 3 2 3" xfId="3405" xr:uid="{D17B2CE5-C71C-4222-98C9-56A166521822}"/>
    <cellStyle name="Normal 9 5 2 2 3 2 3 2" xfId="5040" xr:uid="{53D4D1F2-9F96-40C0-B816-036E5EDE0E33}"/>
    <cellStyle name="Normal 9 5 2 2 3 2 4" xfId="3406" xr:uid="{F16BBCE0-6932-48D5-994D-B50274CEB17B}"/>
    <cellStyle name="Normal 9 5 2 2 3 2 4 2" xfId="5041" xr:uid="{30F2700B-A9FA-49C2-A099-5579CE6BA50D}"/>
    <cellStyle name="Normal 9 5 2 2 3 2 5" xfId="5038" xr:uid="{6A64C67F-5C21-4022-A0BF-557206E4E89F}"/>
    <cellStyle name="Normal 9 5 2 2 3 3" xfId="3407" xr:uid="{6F2C1960-C45E-4067-9D73-6833D63D8BC5}"/>
    <cellStyle name="Normal 9 5 2 2 3 3 2" xfId="5042" xr:uid="{E86CF38C-3379-446A-AD35-D4CC147ACC0D}"/>
    <cellStyle name="Normal 9 5 2 2 3 4" xfId="3408" xr:uid="{3D44EB71-2AC2-473C-91E4-5168446B8E73}"/>
    <cellStyle name="Normal 9 5 2 2 3 4 2" xfId="5043" xr:uid="{89F52443-FEA5-460C-92FB-8F3D58059FE8}"/>
    <cellStyle name="Normal 9 5 2 2 3 5" xfId="3409" xr:uid="{1F8FCD00-8DB3-4661-B1F6-22B02B6C4FEA}"/>
    <cellStyle name="Normal 9 5 2 2 3 5 2" xfId="5044" xr:uid="{50DA8EF3-65FF-45F3-B546-525F09D1F7FA}"/>
    <cellStyle name="Normal 9 5 2 2 3 6" xfId="5037" xr:uid="{63CFA2CA-0808-4F30-949B-DEEF7A5625E1}"/>
    <cellStyle name="Normal 9 5 2 2 4" xfId="3410" xr:uid="{B808A306-2ADD-4C81-93AD-6612E6D94096}"/>
    <cellStyle name="Normal 9 5 2 2 4 2" xfId="3411" xr:uid="{A876FF66-20AB-4C57-BE72-0EC98F52E3FE}"/>
    <cellStyle name="Normal 9 5 2 2 4 2 2" xfId="5046" xr:uid="{2BE59E85-897E-49DE-925E-5D8DC54DF45E}"/>
    <cellStyle name="Normal 9 5 2 2 4 3" xfId="3412" xr:uid="{54F19FF1-0812-4C29-A479-E8C56093C0C7}"/>
    <cellStyle name="Normal 9 5 2 2 4 3 2" xfId="5047" xr:uid="{A39E0D9A-1CBC-4BCB-A79D-E923FA3EC2FD}"/>
    <cellStyle name="Normal 9 5 2 2 4 4" xfId="3413" xr:uid="{FEAA2E43-F2FC-43A0-A02F-208180D51B2A}"/>
    <cellStyle name="Normal 9 5 2 2 4 4 2" xfId="5048" xr:uid="{99A9EE04-FE88-4AF4-8EEA-1A55A0E4EBC1}"/>
    <cellStyle name="Normal 9 5 2 2 4 5" xfId="5045" xr:uid="{2E2084CC-5CC7-4778-A421-4BF7DD1BAF19}"/>
    <cellStyle name="Normal 9 5 2 2 5" xfId="3414" xr:uid="{D0543E5D-F01B-44FC-ACDD-A16FCFE098DE}"/>
    <cellStyle name="Normal 9 5 2 2 5 2" xfId="3415" xr:uid="{10E0C0FB-878F-40C9-A9BE-29F02DF93EEB}"/>
    <cellStyle name="Normal 9 5 2 2 5 2 2" xfId="5050" xr:uid="{E7EEFA04-F26C-4AA2-9BCE-58040ED78105}"/>
    <cellStyle name="Normal 9 5 2 2 5 3" xfId="3416" xr:uid="{14E5DB9B-0E85-4282-9C40-D404AB7CDC04}"/>
    <cellStyle name="Normal 9 5 2 2 5 3 2" xfId="5051" xr:uid="{A7E282B1-B3D9-4344-AD36-4EBAAFDD2437}"/>
    <cellStyle name="Normal 9 5 2 2 5 4" xfId="3417" xr:uid="{75D8FA02-8E0C-455D-B2A2-A47B7732EB6A}"/>
    <cellStyle name="Normal 9 5 2 2 5 4 2" xfId="5052" xr:uid="{7ECCB0DE-0050-4024-BE7C-D1E7ABB65570}"/>
    <cellStyle name="Normal 9 5 2 2 5 5" xfId="5049" xr:uid="{36687BAD-D3BA-4E92-AC1C-0DF92E9D3B6A}"/>
    <cellStyle name="Normal 9 5 2 2 6" xfId="3418" xr:uid="{D7A18A6F-2798-406B-A89D-2C650684C782}"/>
    <cellStyle name="Normal 9 5 2 2 6 2" xfId="5053" xr:uid="{C3900068-913D-4C36-B8D8-5DBEAA0FA806}"/>
    <cellStyle name="Normal 9 5 2 2 7" xfId="3419" xr:uid="{3D68F209-FC93-40A8-9EC2-981A8C4466EE}"/>
    <cellStyle name="Normal 9 5 2 2 7 2" xfId="5054" xr:uid="{8AB30F3B-AF37-4CE8-88E6-0F31F1071F5A}"/>
    <cellStyle name="Normal 9 5 2 2 8" xfId="3420" xr:uid="{84D4B421-2B5A-43EC-A506-63407472E3D0}"/>
    <cellStyle name="Normal 9 5 2 2 8 2" xfId="5055" xr:uid="{82364773-451A-43B4-8D3A-7A24D471BDD1}"/>
    <cellStyle name="Normal 9 5 2 2 9" xfId="5024" xr:uid="{BB88ED06-9FE0-47AD-B20C-FBBF0D68DF16}"/>
    <cellStyle name="Normal 9 5 2 3" xfId="3421" xr:uid="{DD8801D8-ACDF-49B6-B6A4-CD18A4882128}"/>
    <cellStyle name="Normal 9 5 2 3 2" xfId="3422" xr:uid="{7B727271-6AE0-4B0C-B03A-25D05E92B90A}"/>
    <cellStyle name="Normal 9 5 2 3 2 2" xfId="3423" xr:uid="{F3F86845-65F3-4136-8F91-FE684B4891A0}"/>
    <cellStyle name="Normal 9 5 2 3 2 2 2" xfId="5058" xr:uid="{C01724F1-48C9-4DEE-9F84-7A6C084E6139}"/>
    <cellStyle name="Normal 9 5 2 3 2 3" xfId="3424" xr:uid="{53D26899-29D1-4246-969F-053A7B9DF2CE}"/>
    <cellStyle name="Normal 9 5 2 3 2 3 2" xfId="5059" xr:uid="{2A34E1FF-9027-4CC6-B798-A72E815981F5}"/>
    <cellStyle name="Normal 9 5 2 3 2 4" xfId="3425" xr:uid="{B1AD49C4-4B7D-433B-92FD-35BC01D1B68B}"/>
    <cellStyle name="Normal 9 5 2 3 2 4 2" xfId="5060" xr:uid="{41A48CEE-7B54-4DED-B168-B59D51A6BBF9}"/>
    <cellStyle name="Normal 9 5 2 3 2 5" xfId="5057" xr:uid="{2F70BEE9-6252-4359-8822-2375BC2AFBB6}"/>
    <cellStyle name="Normal 9 5 2 3 3" xfId="3426" xr:uid="{6D90D0CD-D55C-43F6-9FFC-94E5584174C6}"/>
    <cellStyle name="Normal 9 5 2 3 3 2" xfId="3427" xr:uid="{07006584-519C-48FD-8D20-F7D38019694D}"/>
    <cellStyle name="Normal 9 5 2 3 3 2 2" xfId="5062" xr:uid="{CE19CFBB-82F3-4415-9D0A-BDF40985CE53}"/>
    <cellStyle name="Normal 9 5 2 3 3 3" xfId="3428" xr:uid="{BCA513B6-B1AF-44CA-ABA6-1B4435F3946C}"/>
    <cellStyle name="Normal 9 5 2 3 3 3 2" xfId="5063" xr:uid="{5833CA93-9599-42CD-BB0B-53AE9811FED0}"/>
    <cellStyle name="Normal 9 5 2 3 3 4" xfId="3429" xr:uid="{636342B3-FA68-4E51-B364-EEB45039BEC1}"/>
    <cellStyle name="Normal 9 5 2 3 3 4 2" xfId="5064" xr:uid="{90763025-C914-4935-8405-74E0AC4A1079}"/>
    <cellStyle name="Normal 9 5 2 3 3 5" xfId="5061" xr:uid="{E93D9A3F-0B7C-47CF-9715-FDD528D6FE3D}"/>
    <cellStyle name="Normal 9 5 2 3 4" xfId="3430" xr:uid="{373E11C7-9D38-426E-A0DF-93028AAF8B99}"/>
    <cellStyle name="Normal 9 5 2 3 4 2" xfId="5065" xr:uid="{82DA57C9-678D-4572-9E18-44F5C889FEBC}"/>
    <cellStyle name="Normal 9 5 2 3 5" xfId="3431" xr:uid="{1B206CE4-B75B-41CF-8B09-FBC173658ECB}"/>
    <cellStyle name="Normal 9 5 2 3 5 2" xfId="5066" xr:uid="{102CAF55-217D-4A33-982D-EAA68845598B}"/>
    <cellStyle name="Normal 9 5 2 3 6" xfId="3432" xr:uid="{C9BBD0A9-96A8-4769-A4D3-D00DBF6BC16C}"/>
    <cellStyle name="Normal 9 5 2 3 6 2" xfId="5067" xr:uid="{49AC4E76-1C7F-487A-BA3E-D072C8729737}"/>
    <cellStyle name="Normal 9 5 2 3 7" xfId="5056" xr:uid="{73282A75-FA0F-4C14-8367-524B29A75E1F}"/>
    <cellStyle name="Normal 9 5 2 4" xfId="3433" xr:uid="{0BBDFA7D-FBB2-465A-A388-7F8284EC2072}"/>
    <cellStyle name="Normal 9 5 2 4 2" xfId="3434" xr:uid="{19C3E749-D4BF-48C1-AA3B-AA5C285381B6}"/>
    <cellStyle name="Normal 9 5 2 4 2 2" xfId="3435" xr:uid="{336598C2-5433-4879-8F57-2621EDCD69AC}"/>
    <cellStyle name="Normal 9 5 2 4 2 2 2" xfId="5070" xr:uid="{3EEBB1DC-F3C9-445D-B300-048B993C6084}"/>
    <cellStyle name="Normal 9 5 2 4 2 3" xfId="3436" xr:uid="{F2289086-5B90-48CC-8585-135C479A9B0D}"/>
    <cellStyle name="Normal 9 5 2 4 2 3 2" xfId="5071" xr:uid="{3CD77CAE-9C72-48A9-B95A-FA09418405C3}"/>
    <cellStyle name="Normal 9 5 2 4 2 4" xfId="3437" xr:uid="{37D47961-9C24-40E4-ACDC-4CD206C89A52}"/>
    <cellStyle name="Normal 9 5 2 4 2 4 2" xfId="5072" xr:uid="{EF72AB15-7091-4A00-92E3-D0EE1A14B1C5}"/>
    <cellStyle name="Normal 9 5 2 4 2 5" xfId="5069" xr:uid="{DA2A8515-4DEC-49CE-9F69-ECC134C61369}"/>
    <cellStyle name="Normal 9 5 2 4 3" xfId="3438" xr:uid="{067F169D-879D-435E-8260-953A1B6F9A2F}"/>
    <cellStyle name="Normal 9 5 2 4 3 2" xfId="5073" xr:uid="{0F319516-5421-4DE1-B4AC-06789B041306}"/>
    <cellStyle name="Normal 9 5 2 4 4" xfId="3439" xr:uid="{EC2E396D-0505-430B-BEF8-7003DF7C73F8}"/>
    <cellStyle name="Normal 9 5 2 4 4 2" xfId="5074" xr:uid="{C21B0586-0656-41D0-9FEC-3FF155FC5B3B}"/>
    <cellStyle name="Normal 9 5 2 4 5" xfId="3440" xr:uid="{F663381F-291F-40D7-8B70-247943C63F94}"/>
    <cellStyle name="Normal 9 5 2 4 5 2" xfId="5075" xr:uid="{018673B9-3F09-4C18-9D7D-CBF7A919A079}"/>
    <cellStyle name="Normal 9 5 2 4 6" xfId="5068" xr:uid="{545BBBE2-F2C0-4006-B481-0E6863F5106C}"/>
    <cellStyle name="Normal 9 5 2 5" xfId="3441" xr:uid="{F5CD3ED8-DA64-483B-B9DD-4A465C575009}"/>
    <cellStyle name="Normal 9 5 2 5 2" xfId="3442" xr:uid="{2108388C-FBDB-482D-94AA-2BA5C57811B4}"/>
    <cellStyle name="Normal 9 5 2 5 2 2" xfId="5077" xr:uid="{FF9971C9-D05A-4F89-A5A8-628361A2367C}"/>
    <cellStyle name="Normal 9 5 2 5 3" xfId="3443" xr:uid="{B723594D-8B9D-4B2A-88F4-94CD7345B526}"/>
    <cellStyle name="Normal 9 5 2 5 3 2" xfId="5078" xr:uid="{E1475661-20B8-4692-B445-3F4DBA683374}"/>
    <cellStyle name="Normal 9 5 2 5 4" xfId="3444" xr:uid="{FE11F5A4-DEBF-485F-BE52-577AD824E112}"/>
    <cellStyle name="Normal 9 5 2 5 4 2" xfId="5079" xr:uid="{A58684BE-05E5-4EF8-BB2E-C1471AB934B8}"/>
    <cellStyle name="Normal 9 5 2 5 5" xfId="5076" xr:uid="{453BE5A6-2033-4A70-A8F3-DC7168C70983}"/>
    <cellStyle name="Normal 9 5 2 6" xfId="3445" xr:uid="{1847351C-7C14-403D-AC0E-7ADAA21BA16C}"/>
    <cellStyle name="Normal 9 5 2 6 2" xfId="3446" xr:uid="{0C1FFC4A-A998-4EC0-89FF-AB8E98A460E1}"/>
    <cellStyle name="Normal 9 5 2 6 2 2" xfId="5081" xr:uid="{9B5C0890-7741-4A20-8EC6-11FB66524418}"/>
    <cellStyle name="Normal 9 5 2 6 3" xfId="3447" xr:uid="{BB074CD1-DA80-48AB-9650-F86F0787A624}"/>
    <cellStyle name="Normal 9 5 2 6 3 2" xfId="5082" xr:uid="{F8A03482-A70F-4E52-BB0F-33240BBE94CF}"/>
    <cellStyle name="Normal 9 5 2 6 4" xfId="3448" xr:uid="{2B3AE924-C6C6-41C2-B0BF-1EBDDD574D2B}"/>
    <cellStyle name="Normal 9 5 2 6 4 2" xfId="5083" xr:uid="{A28B7C39-ED6F-4B7B-AD3F-48F27AC8DDC2}"/>
    <cellStyle name="Normal 9 5 2 6 5" xfId="5080" xr:uid="{3304855E-9626-4275-84C2-6CB3936FA35F}"/>
    <cellStyle name="Normal 9 5 2 7" xfId="3449" xr:uid="{0C24DDF0-909E-44AA-9D55-E231787F96AD}"/>
    <cellStyle name="Normal 9 5 2 7 2" xfId="5084" xr:uid="{76AD7935-73A2-4BB6-B293-7D1D081ECEF7}"/>
    <cellStyle name="Normal 9 5 2 8" xfId="3450" xr:uid="{FE6EA7FA-0CD9-4D3B-B608-4CFBD9029D06}"/>
    <cellStyle name="Normal 9 5 2 8 2" xfId="5085" xr:uid="{8C7C3482-9455-4EAA-80E9-014AA98FF85F}"/>
    <cellStyle name="Normal 9 5 2 9" xfId="3451" xr:uid="{684E37F6-4341-4D6F-919C-D310EEC53D03}"/>
    <cellStyle name="Normal 9 5 2 9 2" xfId="5086" xr:uid="{59121374-D947-4B9C-B325-86A5D9159397}"/>
    <cellStyle name="Normal 9 5 3" xfId="3452" xr:uid="{EF41EC9B-184C-41A0-8D55-2A67565E8293}"/>
    <cellStyle name="Normal 9 5 3 2" xfId="3453" xr:uid="{4E8D59F2-0D5F-446F-A475-F16043372FA8}"/>
    <cellStyle name="Normal 9 5 3 2 2" xfId="3454" xr:uid="{D0F99ADE-5EC3-46F2-AAEC-7937E0F04589}"/>
    <cellStyle name="Normal 9 5 3 2 2 2" xfId="3455" xr:uid="{D349BBA9-B5C3-4110-998A-1CFB4E4E0793}"/>
    <cellStyle name="Normal 9 5 3 2 2 2 2" xfId="4274" xr:uid="{57409FF9-FADF-4A08-9FC3-DD272EFCE6E4}"/>
    <cellStyle name="Normal 9 5 3 2 2 2 2 2" xfId="5091" xr:uid="{C8DDB8F4-A62D-496F-8F07-C6A680D68E20}"/>
    <cellStyle name="Normal 9 5 3 2 2 2 3" xfId="5090" xr:uid="{FC9F7C8C-791D-4245-9C7E-3D883C1F973A}"/>
    <cellStyle name="Normal 9 5 3 2 2 3" xfId="3456" xr:uid="{5B20A63F-783C-4443-B03B-CC76FC8368A2}"/>
    <cellStyle name="Normal 9 5 3 2 2 3 2" xfId="5092" xr:uid="{330945C5-EB44-4EEB-B310-DA460795D6D8}"/>
    <cellStyle name="Normal 9 5 3 2 2 4" xfId="3457" xr:uid="{F9418592-9733-4648-B1D4-0D7B8B0BC680}"/>
    <cellStyle name="Normal 9 5 3 2 2 4 2" xfId="5093" xr:uid="{81FAD8BD-044F-4005-A1C5-EB03D4DDA0F7}"/>
    <cellStyle name="Normal 9 5 3 2 2 5" xfId="5089" xr:uid="{B07E3A90-9B1A-4AF3-9649-6BB61225084F}"/>
    <cellStyle name="Normal 9 5 3 2 3" xfId="3458" xr:uid="{1B96E5FF-CD71-4019-9E2E-1B237D760518}"/>
    <cellStyle name="Normal 9 5 3 2 3 2" xfId="3459" xr:uid="{FB17380D-A734-4DC2-9925-07D8F89C510B}"/>
    <cellStyle name="Normal 9 5 3 2 3 2 2" xfId="5095" xr:uid="{F8838BB2-BA75-41F3-9445-DFE743449BA1}"/>
    <cellStyle name="Normal 9 5 3 2 3 3" xfId="3460" xr:uid="{3C9DBA2B-4345-465A-ACD9-A7ED89D90120}"/>
    <cellStyle name="Normal 9 5 3 2 3 3 2" xfId="5096" xr:uid="{849AA79E-48E9-4049-80FB-774E73DAFE57}"/>
    <cellStyle name="Normal 9 5 3 2 3 4" xfId="3461" xr:uid="{BC6CCB39-A80D-456F-B893-1D08BDA750A2}"/>
    <cellStyle name="Normal 9 5 3 2 3 4 2" xfId="5097" xr:uid="{8E20B3B8-7E0F-43A1-BE32-2CEF97274401}"/>
    <cellStyle name="Normal 9 5 3 2 3 5" xfId="5094" xr:uid="{E6363461-2FC9-460F-840B-FA69786F381C}"/>
    <cellStyle name="Normal 9 5 3 2 4" xfId="3462" xr:uid="{8F7B5DA6-68BD-4BA8-B692-784962C1DEDC}"/>
    <cellStyle name="Normal 9 5 3 2 4 2" xfId="5098" xr:uid="{1CC12882-0854-45CB-8C7E-6187CEF7AF6A}"/>
    <cellStyle name="Normal 9 5 3 2 5" xfId="3463" xr:uid="{83ABFB2E-2C81-4015-970B-B5E85690C67F}"/>
    <cellStyle name="Normal 9 5 3 2 5 2" xfId="5099" xr:uid="{9D39E242-C138-4FEF-9C69-858703D8ED69}"/>
    <cellStyle name="Normal 9 5 3 2 6" xfId="3464" xr:uid="{34A04D94-37B8-4859-ABEC-E592F3552E98}"/>
    <cellStyle name="Normal 9 5 3 2 6 2" xfId="5100" xr:uid="{8146A9AA-2C00-494E-9292-95BF8476C24B}"/>
    <cellStyle name="Normal 9 5 3 2 7" xfId="5088" xr:uid="{167A542B-7897-448B-8004-F4673943A25A}"/>
    <cellStyle name="Normal 9 5 3 3" xfId="3465" xr:uid="{917D1C02-3906-4619-95EC-7DA292D71819}"/>
    <cellStyle name="Normal 9 5 3 3 2" xfId="3466" xr:uid="{2F8E697B-EE36-4EA1-BCE4-D598690D607C}"/>
    <cellStyle name="Normal 9 5 3 3 2 2" xfId="3467" xr:uid="{DD7729D2-4481-4486-A42F-1E0A07603DF9}"/>
    <cellStyle name="Normal 9 5 3 3 2 2 2" xfId="5103" xr:uid="{A185B3CE-CF80-4B0E-BE39-8A5E8441D493}"/>
    <cellStyle name="Normal 9 5 3 3 2 3" xfId="3468" xr:uid="{178AA9F4-75D4-4928-897B-7E9835EF2903}"/>
    <cellStyle name="Normal 9 5 3 3 2 3 2" xfId="5104" xr:uid="{C4C3AFED-77D0-4BD8-B336-02A118AC53D2}"/>
    <cellStyle name="Normal 9 5 3 3 2 4" xfId="3469" xr:uid="{A7E23689-AB9D-41E8-9D4E-6F669952CF3C}"/>
    <cellStyle name="Normal 9 5 3 3 2 4 2" xfId="5105" xr:uid="{873AFAC4-ACE5-4F47-B696-81F70539C23A}"/>
    <cellStyle name="Normal 9 5 3 3 2 5" xfId="5102" xr:uid="{17CA7BF6-5AC1-45A2-ADAF-36AC95AABA5A}"/>
    <cellStyle name="Normal 9 5 3 3 3" xfId="3470" xr:uid="{71A8C816-5A1E-4F09-8AB3-F0E6A00F306D}"/>
    <cellStyle name="Normal 9 5 3 3 3 2" xfId="5106" xr:uid="{3C9C6F03-7A3F-41F9-867A-9D5C660330AE}"/>
    <cellStyle name="Normal 9 5 3 3 4" xfId="3471" xr:uid="{750BDB34-3826-43B4-8A18-68A2ADBB2D95}"/>
    <cellStyle name="Normal 9 5 3 3 4 2" xfId="5107" xr:uid="{92013114-C208-4D6F-8AAA-0710DED9A1FF}"/>
    <cellStyle name="Normal 9 5 3 3 5" xfId="3472" xr:uid="{C82B2061-DCBC-4386-91A0-A4B4CE63D3B1}"/>
    <cellStyle name="Normal 9 5 3 3 5 2" xfId="5108" xr:uid="{639D14B8-5D4F-4864-B4A0-6BE31CCA4B25}"/>
    <cellStyle name="Normal 9 5 3 3 6" xfId="5101" xr:uid="{E9BF9204-60D2-452E-B61C-973AEF09A09B}"/>
    <cellStyle name="Normal 9 5 3 4" xfId="3473" xr:uid="{807BF847-ECB5-4952-AA81-952F5B43B0E3}"/>
    <cellStyle name="Normal 9 5 3 4 2" xfId="3474" xr:uid="{196A0636-5441-4D97-B06C-BD641F0F57FE}"/>
    <cellStyle name="Normal 9 5 3 4 2 2" xfId="5110" xr:uid="{7718314B-FCE2-4351-8764-3161367298AC}"/>
    <cellStyle name="Normal 9 5 3 4 3" xfId="3475" xr:uid="{2B9E6BD3-E966-4988-ABAA-EDEACAE4CAC2}"/>
    <cellStyle name="Normal 9 5 3 4 3 2" xfId="5111" xr:uid="{31E79C74-E6A9-4269-B53C-B14ED4CDEA2C}"/>
    <cellStyle name="Normal 9 5 3 4 4" xfId="3476" xr:uid="{0139EF95-1067-45E2-8501-AC4F5AD5C9D2}"/>
    <cellStyle name="Normal 9 5 3 4 4 2" xfId="5112" xr:uid="{FFE2D8A8-10C8-4360-9137-EAA6272FA119}"/>
    <cellStyle name="Normal 9 5 3 4 5" xfId="5109" xr:uid="{3E634F5E-08B7-4822-B812-223AB44BA7F8}"/>
    <cellStyle name="Normal 9 5 3 5" xfId="3477" xr:uid="{E4645A09-8112-40FE-BCE2-7765B69DEE35}"/>
    <cellStyle name="Normal 9 5 3 5 2" xfId="3478" xr:uid="{110C49FE-BB7A-44EB-9936-C09A376A2666}"/>
    <cellStyle name="Normal 9 5 3 5 2 2" xfId="5114" xr:uid="{9F1747C4-A659-4AB4-A9CE-873251E97EBA}"/>
    <cellStyle name="Normal 9 5 3 5 3" xfId="3479" xr:uid="{D5958BE4-EE2A-4B04-AE4F-792D03F23962}"/>
    <cellStyle name="Normal 9 5 3 5 3 2" xfId="5115" xr:uid="{73FFF951-F5E9-4D24-8C51-757BB6A6F9E0}"/>
    <cellStyle name="Normal 9 5 3 5 4" xfId="3480" xr:uid="{3DC1B8A7-5604-4463-BCF4-34473B438DC5}"/>
    <cellStyle name="Normal 9 5 3 5 4 2" xfId="5116" xr:uid="{81ACFA23-CA2E-43C4-9128-CF4932DB2B04}"/>
    <cellStyle name="Normal 9 5 3 5 5" xfId="5113" xr:uid="{43CC66E6-BCF6-4E2F-8503-CD8C9206AB13}"/>
    <cellStyle name="Normal 9 5 3 6" xfId="3481" xr:uid="{D0B28868-6663-4F4F-8C2B-8040CE001662}"/>
    <cellStyle name="Normal 9 5 3 6 2" xfId="5117" xr:uid="{3EC50C81-53C9-4846-9E44-567218FABB69}"/>
    <cellStyle name="Normal 9 5 3 7" xfId="3482" xr:uid="{EF1F3D4A-FCC3-4C48-A0D8-BE3AB7BE5C27}"/>
    <cellStyle name="Normal 9 5 3 7 2" xfId="5118" xr:uid="{14F401A4-4989-4EBC-AF1F-9B78BCDE4A25}"/>
    <cellStyle name="Normal 9 5 3 8" xfId="3483" xr:uid="{F87DBAA2-D6CE-490C-84ED-B0D3E0BE9CE5}"/>
    <cellStyle name="Normal 9 5 3 8 2" xfId="5119" xr:uid="{CAC925DD-A0AF-4019-866B-47C6EEF8CE21}"/>
    <cellStyle name="Normal 9 5 3 9" xfId="5087" xr:uid="{35F1EBE0-CFC6-4D06-B8D2-385C8E3F7C5F}"/>
    <cellStyle name="Normal 9 5 4" xfId="3484" xr:uid="{720FCF95-B387-4836-A9B8-A6EEAE968619}"/>
    <cellStyle name="Normal 9 5 4 2" xfId="3485" xr:uid="{B5BE3B8C-4701-480A-8C36-68FBF58FB522}"/>
    <cellStyle name="Normal 9 5 4 2 2" xfId="3486" xr:uid="{43D90222-3242-4716-8AEA-4385A6EE3A5F}"/>
    <cellStyle name="Normal 9 5 4 2 2 2" xfId="3487" xr:uid="{EDA7D82A-6F77-4C0B-A6B7-AF7BD6CD6B9A}"/>
    <cellStyle name="Normal 9 5 4 2 2 2 2" xfId="5123" xr:uid="{27BD1C09-9618-46C9-96D1-BFD7CB708B6B}"/>
    <cellStyle name="Normal 9 5 4 2 2 3" xfId="3488" xr:uid="{4896C173-8B9B-4ABD-B075-73A7B56CB80B}"/>
    <cellStyle name="Normal 9 5 4 2 2 3 2" xfId="5124" xr:uid="{90564D43-18F8-41D2-B724-FBE554ABE633}"/>
    <cellStyle name="Normal 9 5 4 2 2 4" xfId="3489" xr:uid="{4E0ACBB0-7A6C-462F-8538-BDC2B26552B6}"/>
    <cellStyle name="Normal 9 5 4 2 2 4 2" xfId="5125" xr:uid="{97312F01-B5B7-4C4C-B8F0-5C2F8E945002}"/>
    <cellStyle name="Normal 9 5 4 2 2 5" xfId="5122" xr:uid="{E5C9996A-1FDA-437A-BC48-22F55D30D68B}"/>
    <cellStyle name="Normal 9 5 4 2 3" xfId="3490" xr:uid="{DC0EE347-D74C-4A35-B458-30DAE11791B2}"/>
    <cellStyle name="Normal 9 5 4 2 3 2" xfId="5126" xr:uid="{E0322706-B5CC-42BA-80A7-30D964E7CC0E}"/>
    <cellStyle name="Normal 9 5 4 2 4" xfId="3491" xr:uid="{CAF5F6A1-169D-4FE4-A621-F36774F9028B}"/>
    <cellStyle name="Normal 9 5 4 2 4 2" xfId="5127" xr:uid="{1ACA9124-7A4E-44FB-9AB0-4545B40D1BF6}"/>
    <cellStyle name="Normal 9 5 4 2 5" xfId="3492" xr:uid="{632EB445-3B04-400D-BB6F-83817B2A7360}"/>
    <cellStyle name="Normal 9 5 4 2 5 2" xfId="5128" xr:uid="{CD68AE5B-3688-4446-AC0C-7C1DDB8B2D34}"/>
    <cellStyle name="Normal 9 5 4 2 6" xfId="5121" xr:uid="{DCE1CBFC-A2FC-454B-9353-6CC226481EC5}"/>
    <cellStyle name="Normal 9 5 4 3" xfId="3493" xr:uid="{BFE4D89F-3E60-4F0A-A9E0-E349E555C0EF}"/>
    <cellStyle name="Normal 9 5 4 3 2" xfId="3494" xr:uid="{A1A0777E-2C6B-4B91-9F3F-D1BC4626E550}"/>
    <cellStyle name="Normal 9 5 4 3 2 2" xfId="5130" xr:uid="{DDFFB1FC-8367-4990-984F-717DF06F06EB}"/>
    <cellStyle name="Normal 9 5 4 3 3" xfId="3495" xr:uid="{E339C2F2-1488-40F6-BC0D-7868D6E50C6C}"/>
    <cellStyle name="Normal 9 5 4 3 3 2" xfId="5131" xr:uid="{894CCCFC-7813-460A-8497-97C00F4ACAB6}"/>
    <cellStyle name="Normal 9 5 4 3 4" xfId="3496" xr:uid="{DF1F9C87-96B1-4E35-BB61-75ED0E20CCBA}"/>
    <cellStyle name="Normal 9 5 4 3 4 2" xfId="5132" xr:uid="{2E554FD8-C0A4-43A3-A7AA-2DC78E03652A}"/>
    <cellStyle name="Normal 9 5 4 3 5" xfId="5129" xr:uid="{5D9123EF-26F0-452D-9F59-0F83E1A7EDDA}"/>
    <cellStyle name="Normal 9 5 4 4" xfId="3497" xr:uid="{EDB3300A-107E-4CC1-AAF7-93F0BA95EEA8}"/>
    <cellStyle name="Normal 9 5 4 4 2" xfId="3498" xr:uid="{1E206EB3-F3E5-45C5-992A-2E7AB8C192E0}"/>
    <cellStyle name="Normal 9 5 4 4 2 2" xfId="5134" xr:uid="{51269A9E-61CF-4B5F-93CC-C0B59E31A9C5}"/>
    <cellStyle name="Normal 9 5 4 4 3" xfId="3499" xr:uid="{9EB8348B-BDE9-43ED-BC15-744332258E59}"/>
    <cellStyle name="Normal 9 5 4 4 3 2" xfId="5135" xr:uid="{67144373-FCA1-40D5-8BD5-426B09D1CC6B}"/>
    <cellStyle name="Normal 9 5 4 4 4" xfId="3500" xr:uid="{E96B5D62-2BCD-487C-966A-A5DBB54F17C8}"/>
    <cellStyle name="Normal 9 5 4 4 4 2" xfId="5136" xr:uid="{556E8D2F-7597-4817-B394-8374A85F18F5}"/>
    <cellStyle name="Normal 9 5 4 4 5" xfId="5133" xr:uid="{AB873427-D4F0-456F-8AC3-8A22DDC7B7C7}"/>
    <cellStyle name="Normal 9 5 4 5" xfId="3501" xr:uid="{5B5C3C3B-A66C-4BFF-818F-CFFC49383428}"/>
    <cellStyle name="Normal 9 5 4 5 2" xfId="5137" xr:uid="{AC8836F7-2909-47E9-B526-C408241A227C}"/>
    <cellStyle name="Normal 9 5 4 6" xfId="3502" xr:uid="{EC964163-A372-4858-89F7-4461602D5319}"/>
    <cellStyle name="Normal 9 5 4 6 2" xfId="5138" xr:uid="{20F004D4-6ED1-44B0-9AC2-2553914A77D3}"/>
    <cellStyle name="Normal 9 5 4 7" xfId="3503" xr:uid="{5B040550-10C9-4BC8-822A-59D9F3E15DA4}"/>
    <cellStyle name="Normal 9 5 4 7 2" xfId="5139" xr:uid="{01ACBB5D-2616-4734-9D7F-3633DAA41B5F}"/>
    <cellStyle name="Normal 9 5 4 8" xfId="5120" xr:uid="{C074D4D9-4482-4D9B-AAAB-83484E03276D}"/>
    <cellStyle name="Normal 9 5 5" xfId="3504" xr:uid="{3D16345A-075F-47AC-B1B8-E803DF08E1CE}"/>
    <cellStyle name="Normal 9 5 5 2" xfId="3505" xr:uid="{879AF165-7586-4CEB-9604-FDFA672526F6}"/>
    <cellStyle name="Normal 9 5 5 2 2" xfId="3506" xr:uid="{371323A6-E454-4042-B0BA-F4B2B45EF7CA}"/>
    <cellStyle name="Normal 9 5 5 2 2 2" xfId="5142" xr:uid="{BB730399-3E74-457D-96AB-D1DE83474EBA}"/>
    <cellStyle name="Normal 9 5 5 2 3" xfId="3507" xr:uid="{75153D69-3821-4B72-A27A-35EB7879C095}"/>
    <cellStyle name="Normal 9 5 5 2 3 2" xfId="5143" xr:uid="{02F03B34-64EF-47D9-A123-9BF4F36F47BC}"/>
    <cellStyle name="Normal 9 5 5 2 4" xfId="3508" xr:uid="{F51248AA-3658-4ADB-AD7D-1EE5AA9FA5C4}"/>
    <cellStyle name="Normal 9 5 5 2 4 2" xfId="5144" xr:uid="{162449A7-F546-4B7F-94EB-31F8C07DBE3A}"/>
    <cellStyle name="Normal 9 5 5 2 5" xfId="5141" xr:uid="{23B601B9-6542-4D05-8B03-EBBC7A106BD7}"/>
    <cellStyle name="Normal 9 5 5 3" xfId="3509" xr:uid="{769F874A-1AB2-4351-BCDB-F3D4ACBE3BF6}"/>
    <cellStyle name="Normal 9 5 5 3 2" xfId="3510" xr:uid="{1B1692C0-7F47-4579-92E3-EC32B7663666}"/>
    <cellStyle name="Normal 9 5 5 3 2 2" xfId="5146" xr:uid="{A08EFA8C-E764-48A1-9B64-28BF0E3F3F1E}"/>
    <cellStyle name="Normal 9 5 5 3 3" xfId="3511" xr:uid="{E66C571D-AAF8-4D00-877D-057EE5F3CFCF}"/>
    <cellStyle name="Normal 9 5 5 3 3 2" xfId="5147" xr:uid="{99260585-31E5-4807-ACA9-A8D570D8205C}"/>
    <cellStyle name="Normal 9 5 5 3 4" xfId="3512" xr:uid="{EB42CE81-24A5-4650-953C-237317A76024}"/>
    <cellStyle name="Normal 9 5 5 3 4 2" xfId="5148" xr:uid="{1E1129B5-5847-4F5C-A666-3581E48C8243}"/>
    <cellStyle name="Normal 9 5 5 3 5" xfId="5145" xr:uid="{2DA0CE14-781E-4ACD-B55B-E3352E545FD8}"/>
    <cellStyle name="Normal 9 5 5 4" xfId="3513" xr:uid="{F87CC1FA-90B7-4F80-B86D-57CB270AE106}"/>
    <cellStyle name="Normal 9 5 5 4 2" xfId="5149" xr:uid="{CA419585-1692-4D36-AD8C-D3AE86AF9B0C}"/>
    <cellStyle name="Normal 9 5 5 5" xfId="3514" xr:uid="{29A5410F-FA3F-4E89-9352-84B67E276814}"/>
    <cellStyle name="Normal 9 5 5 5 2" xfId="5150" xr:uid="{F7245782-94EB-4468-8884-538986980265}"/>
    <cellStyle name="Normal 9 5 5 6" xfId="3515" xr:uid="{E0BC1C83-B190-4FCF-9009-9BC3626E0339}"/>
    <cellStyle name="Normal 9 5 5 6 2" xfId="5151" xr:uid="{05A84E1A-DDB1-473B-B56F-C04E55CD65FD}"/>
    <cellStyle name="Normal 9 5 5 7" xfId="5140" xr:uid="{E3641F2C-A3E6-448E-B4C3-90B765666791}"/>
    <cellStyle name="Normal 9 5 6" xfId="3516" xr:uid="{F9042D96-3670-4CA3-8C28-DAC54C151951}"/>
    <cellStyle name="Normal 9 5 6 2" xfId="3517" xr:uid="{9664587F-C13D-43FC-BADB-05D960DC6DA6}"/>
    <cellStyle name="Normal 9 5 6 2 2" xfId="3518" xr:uid="{32B0F3B4-9555-4FB6-B07E-8CE803B16022}"/>
    <cellStyle name="Normal 9 5 6 2 2 2" xfId="5154" xr:uid="{14F2B0BF-CF00-4798-B232-1B00C57ACA9D}"/>
    <cellStyle name="Normal 9 5 6 2 3" xfId="3519" xr:uid="{49472EE4-AC41-4893-B8C6-FCD3E8C45AE8}"/>
    <cellStyle name="Normal 9 5 6 2 3 2" xfId="5155" xr:uid="{087F6B89-B5D7-45FB-833C-ED9E0CD354DC}"/>
    <cellStyle name="Normal 9 5 6 2 4" xfId="3520" xr:uid="{C464A4DB-47FF-4AC6-966A-150DB87A5EDF}"/>
    <cellStyle name="Normal 9 5 6 2 4 2" xfId="5156" xr:uid="{1003A865-A526-499D-913A-02D2EEE47894}"/>
    <cellStyle name="Normal 9 5 6 2 5" xfId="5153" xr:uid="{E88C9503-F2E5-4711-957E-DFC28A95190D}"/>
    <cellStyle name="Normal 9 5 6 3" xfId="3521" xr:uid="{932ED2C2-7007-4B44-A96E-F4D8C5B3AB4F}"/>
    <cellStyle name="Normal 9 5 6 3 2" xfId="5157" xr:uid="{2C6F0EA4-6A10-4C5A-8C74-FA8130BCD870}"/>
    <cellStyle name="Normal 9 5 6 4" xfId="3522" xr:uid="{FBDD17B7-9EFD-472E-A38A-A5E4249AC094}"/>
    <cellStyle name="Normal 9 5 6 4 2" xfId="5158" xr:uid="{C948A1B1-22B9-4C15-90F8-D2D270644D58}"/>
    <cellStyle name="Normal 9 5 6 5" xfId="3523" xr:uid="{A0422004-70CE-4BDE-807B-9DB8E5A42BDF}"/>
    <cellStyle name="Normal 9 5 6 5 2" xfId="5159" xr:uid="{82A468CA-6038-4C1C-8B6B-D28C1011263D}"/>
    <cellStyle name="Normal 9 5 6 6" xfId="5152" xr:uid="{0AB4C445-5510-4380-A66F-FB3815DBFF50}"/>
    <cellStyle name="Normal 9 5 7" xfId="3524" xr:uid="{E3BB1CCE-240A-4963-8A71-C180207670F6}"/>
    <cellStyle name="Normal 9 5 7 2" xfId="3525" xr:uid="{3F68244F-D1EF-403B-BB2C-655069AB62E2}"/>
    <cellStyle name="Normal 9 5 7 2 2" xfId="5161" xr:uid="{68C1303E-B32F-4D29-8529-BEA88AA3E290}"/>
    <cellStyle name="Normal 9 5 7 3" xfId="3526" xr:uid="{6021226F-0D92-4BAC-A208-A53C53060054}"/>
    <cellStyle name="Normal 9 5 7 3 2" xfId="5162" xr:uid="{F740A21A-A2C1-455F-A1BC-720ACD1806B7}"/>
    <cellStyle name="Normal 9 5 7 4" xfId="3527" xr:uid="{1DAD2F16-7BF2-4B96-959B-998CB9C04751}"/>
    <cellStyle name="Normal 9 5 7 4 2" xfId="5163" xr:uid="{B8B858EE-4FBF-4109-A143-57D307554A32}"/>
    <cellStyle name="Normal 9 5 7 5" xfId="5160" xr:uid="{16869657-050D-4919-BA87-BF101A9B302F}"/>
    <cellStyle name="Normal 9 5 8" xfId="3528" xr:uid="{FFB89359-03A3-4E46-8B2A-C36F037AD7C0}"/>
    <cellStyle name="Normal 9 5 8 2" xfId="3529" xr:uid="{2E01C132-F737-4AEA-BA78-8E9BFDF527CF}"/>
    <cellStyle name="Normal 9 5 8 2 2" xfId="5165" xr:uid="{33BBBDE1-18CD-4F79-ABC8-B3741A5D01F4}"/>
    <cellStyle name="Normal 9 5 8 3" xfId="3530" xr:uid="{4DCD79F2-C1F4-46C9-9732-60693856C81E}"/>
    <cellStyle name="Normal 9 5 8 3 2" xfId="5166" xr:uid="{A19F4575-7451-4E44-B9EA-A8182B354BE5}"/>
    <cellStyle name="Normal 9 5 8 4" xfId="3531" xr:uid="{F05C4ED2-68D7-440E-BC83-D74061B7D6A5}"/>
    <cellStyle name="Normal 9 5 8 4 2" xfId="5167" xr:uid="{E3D917C3-692F-41C5-93B1-DCD04FAA42EA}"/>
    <cellStyle name="Normal 9 5 8 5" xfId="5164" xr:uid="{D8A3D15E-8B8A-4FEF-B262-689ED6C4FEAC}"/>
    <cellStyle name="Normal 9 5 9" xfId="3532" xr:uid="{8103ACCF-EF2A-4F75-8221-EDB8EFBBC6B1}"/>
    <cellStyle name="Normal 9 5 9 2" xfId="5168" xr:uid="{B96DD86C-5939-4B8C-9D64-D66BC511885E}"/>
    <cellStyle name="Normal 9 6" xfId="3533" xr:uid="{469746A5-FFF3-414D-8EA9-1F9F1F20BB8B}"/>
    <cellStyle name="Normal 9 6 10" xfId="5169" xr:uid="{E9C295A0-9E03-4E64-8285-5EEE9F2207CF}"/>
    <cellStyle name="Normal 9 6 2" xfId="3534" xr:uid="{1B724947-42A3-48BC-8699-0EB1A7D508A9}"/>
    <cellStyle name="Normal 9 6 2 2" xfId="3535" xr:uid="{77DE04E7-DCA8-42C2-A096-5EE9ECBF60A3}"/>
    <cellStyle name="Normal 9 6 2 2 2" xfId="3536" xr:uid="{C9CCD789-BBA0-428D-9135-B63EB2DE9387}"/>
    <cellStyle name="Normal 9 6 2 2 2 2" xfId="3537" xr:uid="{77A93397-2B01-4A03-B60D-1D198E026D2F}"/>
    <cellStyle name="Normal 9 6 2 2 2 2 2" xfId="5173" xr:uid="{0E54FD78-EE50-4E4F-B04D-1FB7EFB13A41}"/>
    <cellStyle name="Normal 9 6 2 2 2 3" xfId="3538" xr:uid="{9E2F1297-8B2D-4C61-9627-40F8C90DB41A}"/>
    <cellStyle name="Normal 9 6 2 2 2 3 2" xfId="5174" xr:uid="{447E72EB-800D-4956-B1D6-B573FDB8CA59}"/>
    <cellStyle name="Normal 9 6 2 2 2 4" xfId="3539" xr:uid="{BB72F8CE-454B-427C-B8EB-4C027E693FF5}"/>
    <cellStyle name="Normal 9 6 2 2 2 4 2" xfId="5175" xr:uid="{D73012CC-0B85-40A5-BCDF-CDFFA06EA628}"/>
    <cellStyle name="Normal 9 6 2 2 2 5" xfId="5172" xr:uid="{8449CC24-3C8A-42D5-8E5F-E9CD00F59A67}"/>
    <cellStyle name="Normal 9 6 2 2 3" xfId="3540" xr:uid="{9B73EB44-9308-496C-85F4-1450CAA276F4}"/>
    <cellStyle name="Normal 9 6 2 2 3 2" xfId="3541" xr:uid="{D9577920-96E7-402F-B173-C7A78786A250}"/>
    <cellStyle name="Normal 9 6 2 2 3 2 2" xfId="5177" xr:uid="{98466931-88B6-4F97-93E0-D288A31D8889}"/>
    <cellStyle name="Normal 9 6 2 2 3 3" xfId="3542" xr:uid="{1E3AC75B-0575-493C-8DC2-5DD3008EDBF0}"/>
    <cellStyle name="Normal 9 6 2 2 3 3 2" xfId="5178" xr:uid="{192385FE-7836-4D2E-A95C-C285C9FB143E}"/>
    <cellStyle name="Normal 9 6 2 2 3 4" xfId="3543" xr:uid="{C88A203F-4764-4B4D-923F-5C5257A8007A}"/>
    <cellStyle name="Normal 9 6 2 2 3 4 2" xfId="5179" xr:uid="{9A44AD2C-E088-413C-AD3D-E0A5F686D624}"/>
    <cellStyle name="Normal 9 6 2 2 3 5" xfId="5176" xr:uid="{8D17307A-9186-4E57-B71A-96A94A7CA9FA}"/>
    <cellStyle name="Normal 9 6 2 2 4" xfId="3544" xr:uid="{E002C913-C71C-4D33-A6B8-B0DF2BB455ED}"/>
    <cellStyle name="Normal 9 6 2 2 4 2" xfId="5180" xr:uid="{B968BA71-9342-4D0A-AE2F-820B44B87F6F}"/>
    <cellStyle name="Normal 9 6 2 2 5" xfId="3545" xr:uid="{5CFD9D12-17BA-42D0-AE88-D2D84EEB318E}"/>
    <cellStyle name="Normal 9 6 2 2 5 2" xfId="5181" xr:uid="{C9C3EFD4-2EB3-4CB4-9B49-D414A77D4D06}"/>
    <cellStyle name="Normal 9 6 2 2 6" xfId="3546" xr:uid="{31764847-215E-49A0-810A-6E77019B8D5B}"/>
    <cellStyle name="Normal 9 6 2 2 6 2" xfId="5182" xr:uid="{C4638514-5273-4E1F-9A4B-7EBB7AE85121}"/>
    <cellStyle name="Normal 9 6 2 2 7" xfId="5171" xr:uid="{734ECD56-3791-470E-AB62-F7F6092FC818}"/>
    <cellStyle name="Normal 9 6 2 3" xfId="3547" xr:uid="{CFBB7128-8480-4560-8AC3-056F23AEF829}"/>
    <cellStyle name="Normal 9 6 2 3 2" xfId="3548" xr:uid="{70891A48-0C7F-48B6-8ADF-03CD2D949F81}"/>
    <cellStyle name="Normal 9 6 2 3 2 2" xfId="3549" xr:uid="{52A04A6D-7EBC-48E0-8CE4-14980D1B3AED}"/>
    <cellStyle name="Normal 9 6 2 3 2 2 2" xfId="5185" xr:uid="{214F7942-878B-42F0-93AC-B3D51CBEB503}"/>
    <cellStyle name="Normal 9 6 2 3 2 3" xfId="3550" xr:uid="{8741F638-B0E0-4DF7-98FF-7B762605E374}"/>
    <cellStyle name="Normal 9 6 2 3 2 3 2" xfId="5186" xr:uid="{04EA330F-061C-4D71-81AF-5A4CA67D3850}"/>
    <cellStyle name="Normal 9 6 2 3 2 4" xfId="3551" xr:uid="{32FABAC9-1226-49C4-BD44-59AAEFC9FEDC}"/>
    <cellStyle name="Normal 9 6 2 3 2 4 2" xfId="5187" xr:uid="{A4F2E1FF-7652-4D7D-A644-5FCD026EAD1F}"/>
    <cellStyle name="Normal 9 6 2 3 2 5" xfId="5184" xr:uid="{6CDE5E38-CFAA-4743-AF29-71736BDF9B74}"/>
    <cellStyle name="Normal 9 6 2 3 3" xfId="3552" xr:uid="{F16BA666-C4DA-4EC0-9522-1AC5486A263C}"/>
    <cellStyle name="Normal 9 6 2 3 3 2" xfId="5188" xr:uid="{40A2F37A-00B7-46C5-B3AB-948E51375A5C}"/>
    <cellStyle name="Normal 9 6 2 3 4" xfId="3553" xr:uid="{E75CAAA6-D9E1-4C1B-B571-14FA8A1DF5DD}"/>
    <cellStyle name="Normal 9 6 2 3 4 2" xfId="5189" xr:uid="{B92BBBEB-9684-4059-BC8C-B3AD156AC010}"/>
    <cellStyle name="Normal 9 6 2 3 5" xfId="3554" xr:uid="{C200CDF1-853D-4EAA-8FC6-B735F80198C6}"/>
    <cellStyle name="Normal 9 6 2 3 5 2" xfId="5190" xr:uid="{5E1D3170-64A7-4FE2-A633-108777C92AD5}"/>
    <cellStyle name="Normal 9 6 2 3 6" xfId="5183" xr:uid="{F7E11D0B-6D53-498B-84A1-8B112E946112}"/>
    <cellStyle name="Normal 9 6 2 4" xfId="3555" xr:uid="{1EC62B64-F5B5-46DA-AB60-C7002DE69187}"/>
    <cellStyle name="Normal 9 6 2 4 2" xfId="3556" xr:uid="{41B9A15B-9A88-413F-8B81-9419BAFAF1A1}"/>
    <cellStyle name="Normal 9 6 2 4 2 2" xfId="5192" xr:uid="{DE7B21D0-E8B8-49D5-8EAC-FE6311861C0A}"/>
    <cellStyle name="Normal 9 6 2 4 3" xfId="3557" xr:uid="{A986E876-7DD2-4382-9D3D-7551A5684973}"/>
    <cellStyle name="Normal 9 6 2 4 3 2" xfId="5193" xr:uid="{59AE46B4-405C-4414-81D9-6FD29641888A}"/>
    <cellStyle name="Normal 9 6 2 4 4" xfId="3558" xr:uid="{78FE027A-70F9-4EBB-9F8B-F6F2B6154129}"/>
    <cellStyle name="Normal 9 6 2 4 4 2" xfId="5194" xr:uid="{9B455AFC-66EC-45C3-887F-A1DA1FFB1222}"/>
    <cellStyle name="Normal 9 6 2 4 5" xfId="5191" xr:uid="{E27B5DEF-8939-429A-AEF8-CF4264CA5BB8}"/>
    <cellStyle name="Normal 9 6 2 5" xfId="3559" xr:uid="{E0D9FCE7-1E1E-4DBE-9188-52C05C448AC8}"/>
    <cellStyle name="Normal 9 6 2 5 2" xfId="3560" xr:uid="{0502EFB2-0D53-48DA-A5D1-71067697C67C}"/>
    <cellStyle name="Normal 9 6 2 5 2 2" xfId="5196" xr:uid="{D88B5FF6-EC23-467A-A25A-89E8AC5DEEC1}"/>
    <cellStyle name="Normal 9 6 2 5 3" xfId="3561" xr:uid="{94A8E94B-7F37-4BB2-954C-D33E75DA335B}"/>
    <cellStyle name="Normal 9 6 2 5 3 2" xfId="5197" xr:uid="{1C4740F5-B8CE-4CB9-B8FA-EAEDC77EE9E5}"/>
    <cellStyle name="Normal 9 6 2 5 4" xfId="3562" xr:uid="{4BB71821-AFDC-467F-8B59-722EB58BA266}"/>
    <cellStyle name="Normal 9 6 2 5 4 2" xfId="5198" xr:uid="{1BEACAB3-5EC6-4134-9A8F-ADBB17A03EA4}"/>
    <cellStyle name="Normal 9 6 2 5 5" xfId="5195" xr:uid="{C16847FB-477C-471D-966F-971E2A1E1D2E}"/>
    <cellStyle name="Normal 9 6 2 6" xfId="3563" xr:uid="{066D1C0D-FEF5-4FC5-8790-69F05E7093F6}"/>
    <cellStyle name="Normal 9 6 2 6 2" xfId="5199" xr:uid="{4A6CF0D9-2568-4E63-9AC9-EB14C58CCA4B}"/>
    <cellStyle name="Normal 9 6 2 7" xfId="3564" xr:uid="{6279792F-743F-4D1B-B4A1-E499A6AB21D3}"/>
    <cellStyle name="Normal 9 6 2 7 2" xfId="5200" xr:uid="{5B3AE137-0C13-4752-AD54-BF510F36E29B}"/>
    <cellStyle name="Normal 9 6 2 8" xfId="3565" xr:uid="{FE9B9E45-CC52-48C6-B95B-A655DFB04941}"/>
    <cellStyle name="Normal 9 6 2 8 2" xfId="5201" xr:uid="{18D729DE-BF7C-47B2-ACFD-D06ADF50ED4B}"/>
    <cellStyle name="Normal 9 6 2 9" xfId="5170" xr:uid="{1E545A9E-88C2-4E4B-B2D6-079E0EB6A5E5}"/>
    <cellStyle name="Normal 9 6 3" xfId="3566" xr:uid="{2766EFB3-C14B-4448-A387-13B5B76E116F}"/>
    <cellStyle name="Normal 9 6 3 2" xfId="3567" xr:uid="{4939F346-0E64-48BA-921F-015557DAF23C}"/>
    <cellStyle name="Normal 9 6 3 2 2" xfId="3568" xr:uid="{BB7B5523-E8BC-4AC5-9806-76361766FDED}"/>
    <cellStyle name="Normal 9 6 3 2 2 2" xfId="5204" xr:uid="{E6BFA7B3-C590-4ADA-A3EF-343BFF483954}"/>
    <cellStyle name="Normal 9 6 3 2 3" xfId="3569" xr:uid="{9EBB4BB2-4302-4188-983D-EE931632770D}"/>
    <cellStyle name="Normal 9 6 3 2 3 2" xfId="5205" xr:uid="{6C46F059-7F27-4F36-A0FF-9B13E5606469}"/>
    <cellStyle name="Normal 9 6 3 2 4" xfId="3570" xr:uid="{9ECE2F41-14AF-4366-902D-85F546B8047D}"/>
    <cellStyle name="Normal 9 6 3 2 4 2" xfId="5206" xr:uid="{F45D39A9-DAEC-4D10-BBF1-5D801662579F}"/>
    <cellStyle name="Normal 9 6 3 2 5" xfId="5203" xr:uid="{A3B0909F-5975-4072-AAFD-CE15A9DD660F}"/>
    <cellStyle name="Normal 9 6 3 3" xfId="3571" xr:uid="{FBBF0398-95A1-4038-807C-84206E4AF107}"/>
    <cellStyle name="Normal 9 6 3 3 2" xfId="3572" xr:uid="{F480EA25-6364-47D6-9243-CD14E514DC20}"/>
    <cellStyle name="Normal 9 6 3 3 2 2" xfId="5208" xr:uid="{1AD3C7D1-779A-414E-9875-DFF2C085F2B2}"/>
    <cellStyle name="Normal 9 6 3 3 3" xfId="3573" xr:uid="{8B48807D-501C-4D43-94B2-A5EF4E362C62}"/>
    <cellStyle name="Normal 9 6 3 3 3 2" xfId="5209" xr:uid="{CC74C64E-4E5F-48A8-A55C-21E6F83DF7B5}"/>
    <cellStyle name="Normal 9 6 3 3 4" xfId="3574" xr:uid="{BDCE01F5-AF62-4CD8-AECF-289B2586B55F}"/>
    <cellStyle name="Normal 9 6 3 3 4 2" xfId="5210" xr:uid="{73636331-E07C-416A-B570-7790F6AA9C7F}"/>
    <cellStyle name="Normal 9 6 3 3 5" xfId="5207" xr:uid="{CE2E86FF-2CF3-47FF-A065-304A4192232F}"/>
    <cellStyle name="Normal 9 6 3 4" xfId="3575" xr:uid="{8ED833B6-6592-453F-B3F1-04FCFD121170}"/>
    <cellStyle name="Normal 9 6 3 4 2" xfId="5211" xr:uid="{07C5E30A-60F8-488D-909B-300B01428323}"/>
    <cellStyle name="Normal 9 6 3 5" xfId="3576" xr:uid="{08A42010-7153-469C-9A6A-F7ED304540F6}"/>
    <cellStyle name="Normal 9 6 3 5 2" xfId="5212" xr:uid="{01BB4300-25C6-46C1-B0BE-3E301BC222F7}"/>
    <cellStyle name="Normal 9 6 3 6" xfId="3577" xr:uid="{21EFE4FE-A246-4715-96DF-F4BCD1C7EC7B}"/>
    <cellStyle name="Normal 9 6 3 6 2" xfId="5213" xr:uid="{FC03B049-37C7-4DAE-9657-CFD6D4F11209}"/>
    <cellStyle name="Normal 9 6 3 7" xfId="5202" xr:uid="{1A24E856-C908-409D-89A2-7F62A3C02BE5}"/>
    <cellStyle name="Normal 9 6 4" xfId="3578" xr:uid="{664B4BA9-D895-4045-B76F-3C76A99A2809}"/>
    <cellStyle name="Normal 9 6 4 2" xfId="3579" xr:uid="{CCA96146-349A-443B-91DC-50BEF8FBED7D}"/>
    <cellStyle name="Normal 9 6 4 2 2" xfId="3580" xr:uid="{F70C1DC2-712B-450E-B007-60BE659B50EC}"/>
    <cellStyle name="Normal 9 6 4 2 2 2" xfId="5216" xr:uid="{2E0A7F32-7501-4C5F-86C6-FA9E32760701}"/>
    <cellStyle name="Normal 9 6 4 2 3" xfId="3581" xr:uid="{E2908BD2-C548-4446-8A5D-CC5779FCB58A}"/>
    <cellStyle name="Normal 9 6 4 2 3 2" xfId="5217" xr:uid="{5B870AD3-97F3-4078-B359-1558947B73C3}"/>
    <cellStyle name="Normal 9 6 4 2 4" xfId="3582" xr:uid="{2A92FF26-63E9-4081-A6E7-0B15A6720585}"/>
    <cellStyle name="Normal 9 6 4 2 4 2" xfId="5218" xr:uid="{66BC4CB0-5805-4DF9-983A-CF9B463B476D}"/>
    <cellStyle name="Normal 9 6 4 2 5" xfId="5215" xr:uid="{A6115939-4A36-42B8-AE4E-A7207D30C3A7}"/>
    <cellStyle name="Normal 9 6 4 3" xfId="3583" xr:uid="{0348C0A3-5272-4B71-88B8-08D9C3AEBDC5}"/>
    <cellStyle name="Normal 9 6 4 3 2" xfId="5219" xr:uid="{3C2BDA9A-F8E7-4B76-945C-A8F5B108AD7D}"/>
    <cellStyle name="Normal 9 6 4 4" xfId="3584" xr:uid="{6C3217C6-486F-4175-8AE0-3A3A705A4D2C}"/>
    <cellStyle name="Normal 9 6 4 4 2" xfId="5220" xr:uid="{EB971008-8928-4E92-BD60-541492329C41}"/>
    <cellStyle name="Normal 9 6 4 5" xfId="3585" xr:uid="{16123BD0-AD3E-4890-819B-82E6148C13B5}"/>
    <cellStyle name="Normal 9 6 4 5 2" xfId="5221" xr:uid="{3D3A9645-544C-49A8-9308-72820AFFDF5D}"/>
    <cellStyle name="Normal 9 6 4 6" xfId="5214" xr:uid="{2C41F8F3-C0BB-414C-83C6-6830EC7AA84D}"/>
    <cellStyle name="Normal 9 6 5" xfId="3586" xr:uid="{646970F7-8822-4C61-99BB-F127A0B12079}"/>
    <cellStyle name="Normal 9 6 5 2" xfId="3587" xr:uid="{48437840-5EAF-4CA1-A8E7-86AA0F631C3C}"/>
    <cellStyle name="Normal 9 6 5 2 2" xfId="5223" xr:uid="{F28EEEA4-1C15-4201-BF92-05A0EFB7761C}"/>
    <cellStyle name="Normal 9 6 5 3" xfId="3588" xr:uid="{7D1FECD5-6570-4E4F-BA64-1BA848484659}"/>
    <cellStyle name="Normal 9 6 5 3 2" xfId="5224" xr:uid="{D7FE81FB-169D-4F1C-BFC0-A8282FFDA975}"/>
    <cellStyle name="Normal 9 6 5 4" xfId="3589" xr:uid="{9946B380-1D99-453D-8652-CEDA0D68FBFF}"/>
    <cellStyle name="Normal 9 6 5 4 2" xfId="5225" xr:uid="{A3D536B7-BC53-4431-A4A3-E2068C5647FC}"/>
    <cellStyle name="Normal 9 6 5 5" xfId="5222" xr:uid="{320F65E4-CEE9-47AD-9FB3-96F6F69E3BA9}"/>
    <cellStyle name="Normal 9 6 6" xfId="3590" xr:uid="{E23E63DA-ACBD-424F-8753-BB7487E59996}"/>
    <cellStyle name="Normal 9 6 6 2" xfId="3591" xr:uid="{3443D556-E7D8-49EE-9960-73BA6D86041E}"/>
    <cellStyle name="Normal 9 6 6 2 2" xfId="5227" xr:uid="{81E9FB02-06C3-435C-AE6F-F27AF7E7E099}"/>
    <cellStyle name="Normal 9 6 6 3" xfId="3592" xr:uid="{336E797C-E053-4AF1-9651-39C6AD6972FD}"/>
    <cellStyle name="Normal 9 6 6 3 2" xfId="5228" xr:uid="{B4C6500E-757C-404C-9618-DB849DB980DB}"/>
    <cellStyle name="Normal 9 6 6 4" xfId="3593" xr:uid="{79421B4A-BA2F-4353-BA8E-43FC7980BF7E}"/>
    <cellStyle name="Normal 9 6 6 4 2" xfId="5229" xr:uid="{404F2EF6-3F63-43E9-92CB-2876705CB2D1}"/>
    <cellStyle name="Normal 9 6 6 5" xfId="5226" xr:uid="{88D06FA1-2DAA-43F7-A0EB-2BAB81AD9E58}"/>
    <cellStyle name="Normal 9 6 7" xfId="3594" xr:uid="{00294B36-CEEB-4956-BA79-D07DEC80B0F6}"/>
    <cellStyle name="Normal 9 6 7 2" xfId="5230" xr:uid="{E7F258A8-873F-4ABC-B000-14C375B28241}"/>
    <cellStyle name="Normal 9 6 8" xfId="3595" xr:uid="{CCE18128-E44D-4B7F-B76C-5A2E72E85755}"/>
    <cellStyle name="Normal 9 6 8 2" xfId="5231" xr:uid="{ECD64947-5201-4390-91EE-AAAFA7EA4CB8}"/>
    <cellStyle name="Normal 9 6 9" xfId="3596" xr:uid="{DA4762EB-31D8-4E0C-AE82-642E8C8D7B43}"/>
    <cellStyle name="Normal 9 6 9 2" xfId="5232" xr:uid="{425CC8D1-CB72-410B-AE56-121DF7C13432}"/>
    <cellStyle name="Normal 9 7" xfId="3597" xr:uid="{BD291DBE-E46F-475D-9070-ADA562CED811}"/>
    <cellStyle name="Normal 9 7 2" xfId="3598" xr:uid="{1706CBA0-6B30-45DC-91D6-AA34DF81C7C1}"/>
    <cellStyle name="Normal 9 7 2 2" xfId="3599" xr:uid="{6E9149D2-1FFB-449D-949B-8B3C58B026BC}"/>
    <cellStyle name="Normal 9 7 2 2 2" xfId="3600" xr:uid="{82B18417-2588-4188-8B85-9667DDF3C58F}"/>
    <cellStyle name="Normal 9 7 2 2 2 2" xfId="4275" xr:uid="{DB329823-56EF-4CA7-AC07-CE6DC37E2FCE}"/>
    <cellStyle name="Normal 9 7 2 2 2 2 2" xfId="5237" xr:uid="{841D3992-72CC-4081-AA00-13499E3EB96A}"/>
    <cellStyle name="Normal 9 7 2 2 2 3" xfId="5236" xr:uid="{9609BBAE-BB9C-4254-A78E-40D3CA8192D0}"/>
    <cellStyle name="Normal 9 7 2 2 3" xfId="3601" xr:uid="{9475AE30-EFC1-4B75-894A-4315F91DF343}"/>
    <cellStyle name="Normal 9 7 2 2 3 2" xfId="5238" xr:uid="{EFCAC4FD-C119-44E8-AC28-E7CA0F0B8682}"/>
    <cellStyle name="Normal 9 7 2 2 4" xfId="3602" xr:uid="{F778DCC6-6459-4F07-A94F-2A488DEB0CD9}"/>
    <cellStyle name="Normal 9 7 2 2 4 2" xfId="5239" xr:uid="{95391D92-626D-4201-BF8D-D32820E60991}"/>
    <cellStyle name="Normal 9 7 2 2 5" xfId="5235" xr:uid="{E25F804B-B093-4117-AA54-3BFE8E57E827}"/>
    <cellStyle name="Normal 9 7 2 3" xfId="3603" xr:uid="{4D3DE825-493D-43FE-B238-C5B05D2C0B3E}"/>
    <cellStyle name="Normal 9 7 2 3 2" xfId="3604" xr:uid="{7C060B8F-89E5-4E23-9E4E-68866BA10C67}"/>
    <cellStyle name="Normal 9 7 2 3 2 2" xfId="5241" xr:uid="{58DCD851-30A9-4101-9A3D-DABEEAA1435A}"/>
    <cellStyle name="Normal 9 7 2 3 3" xfId="3605" xr:uid="{0960D9C3-B633-4729-8441-334F45B00390}"/>
    <cellStyle name="Normal 9 7 2 3 3 2" xfId="5242" xr:uid="{D5A92F7A-1525-4152-8158-668936E36B99}"/>
    <cellStyle name="Normal 9 7 2 3 4" xfId="3606" xr:uid="{9A1B8AEF-B117-4A5F-88F5-7C8047D56AA6}"/>
    <cellStyle name="Normal 9 7 2 3 4 2" xfId="5243" xr:uid="{ADB0BDD2-0A1C-421F-80E4-391680C6CEE1}"/>
    <cellStyle name="Normal 9 7 2 3 5" xfId="5240" xr:uid="{40B3CEAB-59C2-418B-9019-E5B57A60B3E5}"/>
    <cellStyle name="Normal 9 7 2 4" xfId="3607" xr:uid="{99710F69-5D3B-44B6-B106-24A3DC6C6D88}"/>
    <cellStyle name="Normal 9 7 2 4 2" xfId="5244" xr:uid="{13A9B504-2CF1-46EC-85A6-34AAE359F45A}"/>
    <cellStyle name="Normal 9 7 2 5" xfId="3608" xr:uid="{18D3D1FC-42F4-40A1-BDF4-9EF8C02692FF}"/>
    <cellStyle name="Normal 9 7 2 5 2" xfId="5245" xr:uid="{CCC6C877-E84F-4D7F-AC8E-4D5D48FA057E}"/>
    <cellStyle name="Normal 9 7 2 6" xfId="3609" xr:uid="{094F42C5-98C1-452F-B159-64CA7AF354CD}"/>
    <cellStyle name="Normal 9 7 2 6 2" xfId="5246" xr:uid="{00CE33D1-0EE3-4B06-9C18-7138C5B89939}"/>
    <cellStyle name="Normal 9 7 2 7" xfId="5234" xr:uid="{58C23CBE-6CF1-457C-A12D-B7AE3F1C03C0}"/>
    <cellStyle name="Normal 9 7 3" xfId="3610" xr:uid="{E926F2A5-5D47-4032-A7BF-28DCF7C5B305}"/>
    <cellStyle name="Normal 9 7 3 2" xfId="3611" xr:uid="{80CB3B0C-2377-44C8-8B53-974C8E0D4996}"/>
    <cellStyle name="Normal 9 7 3 2 2" xfId="3612" xr:uid="{6CDF9831-F63B-48DA-8CED-ADB0EDACCA13}"/>
    <cellStyle name="Normal 9 7 3 2 2 2" xfId="5249" xr:uid="{BD2FF940-EE40-47F3-BDD6-A31512FA38B5}"/>
    <cellStyle name="Normal 9 7 3 2 3" xfId="3613" xr:uid="{91CA45A9-99B9-4A1C-8BED-AE98B1E86FFF}"/>
    <cellStyle name="Normal 9 7 3 2 3 2" xfId="5250" xr:uid="{292BB062-FC9B-4EAB-AFAE-EB94839838A3}"/>
    <cellStyle name="Normal 9 7 3 2 4" xfId="3614" xr:uid="{BE13A08F-4C3B-487A-812D-AFBA62F3508D}"/>
    <cellStyle name="Normal 9 7 3 2 4 2" xfId="5251" xr:uid="{C3DAA4D5-0D51-498D-9C37-3A4E15E2DF5F}"/>
    <cellStyle name="Normal 9 7 3 2 5" xfId="5248" xr:uid="{499BCA2A-FABB-4CA0-9DED-774684D60D93}"/>
    <cellStyle name="Normal 9 7 3 3" xfId="3615" xr:uid="{6A6FA391-9F40-40E5-9F79-A8469F09AE29}"/>
    <cellStyle name="Normal 9 7 3 3 2" xfId="5252" xr:uid="{106B8A99-B8D2-47FE-A9EF-E5BFEF55F3D3}"/>
    <cellStyle name="Normal 9 7 3 4" xfId="3616" xr:uid="{13A837B0-C5A1-401C-8270-3F754640AF70}"/>
    <cellStyle name="Normal 9 7 3 4 2" xfId="5253" xr:uid="{4D91F85D-9E2C-49DB-926F-1060CD7D1EB1}"/>
    <cellStyle name="Normal 9 7 3 5" xfId="3617" xr:uid="{886C35F1-BAA8-44AC-9480-F548B4C9DD98}"/>
    <cellStyle name="Normal 9 7 3 5 2" xfId="5254" xr:uid="{74F3D190-656C-48CA-ABB3-16A6CBAD5D2C}"/>
    <cellStyle name="Normal 9 7 3 6" xfId="5247" xr:uid="{2D4B1178-3D9B-48B7-805B-2CBB005DE248}"/>
    <cellStyle name="Normal 9 7 4" xfId="3618" xr:uid="{F4C38E30-AFF1-42C8-B84A-B7C99AC28B89}"/>
    <cellStyle name="Normal 9 7 4 2" xfId="3619" xr:uid="{F68FBA99-D368-4824-88C6-1F9263246257}"/>
    <cellStyle name="Normal 9 7 4 2 2" xfId="5256" xr:uid="{1DAC0A08-E113-4A78-98EE-11CC251FAF99}"/>
    <cellStyle name="Normal 9 7 4 3" xfId="3620" xr:uid="{0B877FDF-A6C4-4A41-BA64-4029552DF2BD}"/>
    <cellStyle name="Normal 9 7 4 3 2" xfId="5257" xr:uid="{37B25BE7-629B-4925-838B-B665E4D4C8CA}"/>
    <cellStyle name="Normal 9 7 4 4" xfId="3621" xr:uid="{CEDB28FE-2B8A-4287-BFD9-4AE79748BCB0}"/>
    <cellStyle name="Normal 9 7 4 4 2" xfId="5258" xr:uid="{E339F57C-D5AC-40EF-8A52-803023EF9693}"/>
    <cellStyle name="Normal 9 7 4 5" xfId="5255" xr:uid="{02086BA4-434B-47B9-977A-B88FB3AE3B66}"/>
    <cellStyle name="Normal 9 7 5" xfId="3622" xr:uid="{2D14ECE2-AF0D-4339-B3FA-5F4597D900C8}"/>
    <cellStyle name="Normal 9 7 5 2" xfId="3623" xr:uid="{43702A55-33AC-4F6D-831D-4D7AB813B31D}"/>
    <cellStyle name="Normal 9 7 5 2 2" xfId="5260" xr:uid="{E285BE4B-D871-4F6B-9707-D39184DE1380}"/>
    <cellStyle name="Normal 9 7 5 3" xfId="3624" xr:uid="{B3A027E9-229C-4582-A727-82E4DB755C1C}"/>
    <cellStyle name="Normal 9 7 5 3 2" xfId="5261" xr:uid="{D52DF025-0FF8-4A27-97FB-80201715CE3B}"/>
    <cellStyle name="Normal 9 7 5 4" xfId="3625" xr:uid="{8F96B5A9-626C-4419-BB86-8C9E1248C6AF}"/>
    <cellStyle name="Normal 9 7 5 4 2" xfId="5262" xr:uid="{E1807917-7366-4493-B572-73364A23AE1C}"/>
    <cellStyle name="Normal 9 7 5 5" xfId="5259" xr:uid="{182D5DCF-C6FD-4D16-85F6-FFE841E74993}"/>
    <cellStyle name="Normal 9 7 6" xfId="3626" xr:uid="{FB21CF10-0ABC-4D7A-BDB7-8818BA05E81F}"/>
    <cellStyle name="Normal 9 7 6 2" xfId="5263" xr:uid="{8140C292-1E8B-4AE4-B6AE-BBDFF62B3CE9}"/>
    <cellStyle name="Normal 9 7 7" xfId="3627" xr:uid="{AA30239C-DA14-4737-BC13-4E95D09581DE}"/>
    <cellStyle name="Normal 9 7 7 2" xfId="5264" xr:uid="{8FABF7C9-DE47-45EF-A68F-3DD6A5A017E3}"/>
    <cellStyle name="Normal 9 7 8" xfId="3628" xr:uid="{813BB8FD-F734-4285-ABE7-85BD98C555A8}"/>
    <cellStyle name="Normal 9 7 8 2" xfId="5265" xr:uid="{11F16D8A-CFB4-4B94-BADA-7AF509597AA5}"/>
    <cellStyle name="Normal 9 7 9" xfId="5233" xr:uid="{550A8318-6EF1-4CE0-B13B-DA19C210F2DD}"/>
    <cellStyle name="Normal 9 8" xfId="3629" xr:uid="{63009416-89C9-4197-8F4B-6B16665A046D}"/>
    <cellStyle name="Normal 9 8 2" xfId="3630" xr:uid="{2F892800-C142-42CC-857D-7BC4344275A4}"/>
    <cellStyle name="Normal 9 8 2 2" xfId="3631" xr:uid="{D37C69EA-8B8D-4E27-AE65-33851BE112C6}"/>
    <cellStyle name="Normal 9 8 2 2 2" xfId="3632" xr:uid="{2CD4F45E-7BA4-4056-AE89-2F0E2BF2B3C7}"/>
    <cellStyle name="Normal 9 8 2 2 2 2" xfId="5269" xr:uid="{17E2A560-BF39-4CBE-BBD9-F3699E64D404}"/>
    <cellStyle name="Normal 9 8 2 2 3" xfId="3633" xr:uid="{06B7E10C-B8B3-4839-BC07-857D25E6682C}"/>
    <cellStyle name="Normal 9 8 2 2 3 2" xfId="5270" xr:uid="{DD0E1EB6-EF42-4BA9-90B9-2C61D82C62CD}"/>
    <cellStyle name="Normal 9 8 2 2 4" xfId="3634" xr:uid="{22C19F02-CABC-4084-80CA-28CA2309A95E}"/>
    <cellStyle name="Normal 9 8 2 2 4 2" xfId="5271" xr:uid="{69331D50-ECFF-4B4C-9207-2C7CBA25B72A}"/>
    <cellStyle name="Normal 9 8 2 2 5" xfId="5268" xr:uid="{375B2DDA-F1E5-48D3-9CA7-1E7DB153C4D4}"/>
    <cellStyle name="Normal 9 8 2 3" xfId="3635" xr:uid="{0178D8A0-052F-40F0-9D8D-EA856C66B5C0}"/>
    <cellStyle name="Normal 9 8 2 3 2" xfId="5272" xr:uid="{E43E0AB2-96A1-4003-8B93-EB043F16F5CA}"/>
    <cellStyle name="Normal 9 8 2 4" xfId="3636" xr:uid="{DF53264A-93D0-4F48-A9F5-F4B2CA4F4736}"/>
    <cellStyle name="Normal 9 8 2 4 2" xfId="5273" xr:uid="{EE85FB99-A58C-4111-AEBB-5073A790E865}"/>
    <cellStyle name="Normal 9 8 2 5" xfId="3637" xr:uid="{5B918A93-F254-4307-8766-07416568423C}"/>
    <cellStyle name="Normal 9 8 2 5 2" xfId="5274" xr:uid="{4D653461-799F-4826-8EC1-B6C5CD470756}"/>
    <cellStyle name="Normal 9 8 2 6" xfId="5267" xr:uid="{2A90F4AF-6EF3-4F92-9414-BE36D9570D8E}"/>
    <cellStyle name="Normal 9 8 3" xfId="3638" xr:uid="{8088B7EE-727A-4720-B7B2-54D342DC0329}"/>
    <cellStyle name="Normal 9 8 3 2" xfId="3639" xr:uid="{F1880EB2-1CC1-48D4-9C30-10177D3CB44F}"/>
    <cellStyle name="Normal 9 8 3 2 2" xfId="5276" xr:uid="{E31B6A5A-1A75-4D8D-B845-69C3F66C0C05}"/>
    <cellStyle name="Normal 9 8 3 3" xfId="3640" xr:uid="{8DD07A6E-6999-47F1-BFED-C959FB05366F}"/>
    <cellStyle name="Normal 9 8 3 3 2" xfId="5277" xr:uid="{687D0185-2BF3-404E-8BFF-DA170CEA4433}"/>
    <cellStyle name="Normal 9 8 3 4" xfId="3641" xr:uid="{52C9E277-D30F-41FC-A32A-1CA78BD40C71}"/>
    <cellStyle name="Normal 9 8 3 4 2" xfId="5278" xr:uid="{6CDBC2EC-EDE6-4D0C-9C5F-BB538BD0C164}"/>
    <cellStyle name="Normal 9 8 3 5" xfId="5275" xr:uid="{0209CDEE-9622-413F-B55B-595CA77B5F74}"/>
    <cellStyle name="Normal 9 8 4" xfId="3642" xr:uid="{8CBFCB7C-DBF7-4C0D-B238-CA54E284F8A1}"/>
    <cellStyle name="Normal 9 8 4 2" xfId="3643" xr:uid="{B8423EED-C486-4526-A06F-FA733A0E50A7}"/>
    <cellStyle name="Normal 9 8 4 2 2" xfId="5280" xr:uid="{92A21E20-333F-4D66-826C-A0A5DA5B42F7}"/>
    <cellStyle name="Normal 9 8 4 3" xfId="3644" xr:uid="{31555F3E-EBAF-4D91-BE2D-CC305B57D071}"/>
    <cellStyle name="Normal 9 8 4 3 2" xfId="5281" xr:uid="{908643BB-0AC3-48A3-9FD3-3E8CC47CC478}"/>
    <cellStyle name="Normal 9 8 4 4" xfId="3645" xr:uid="{D129AAAD-1E77-44E3-8E96-F49FD7BC7256}"/>
    <cellStyle name="Normal 9 8 4 4 2" xfId="5282" xr:uid="{7CC4985E-9240-45F1-BCC3-89EFB41998BD}"/>
    <cellStyle name="Normal 9 8 4 5" xfId="5279" xr:uid="{33EB7525-A743-4F45-BBA1-9F4059A5EF69}"/>
    <cellStyle name="Normal 9 8 5" xfId="3646" xr:uid="{CCE834B5-3792-4076-9CAA-5E757C9E4B37}"/>
    <cellStyle name="Normal 9 8 5 2" xfId="5283" xr:uid="{61F306DB-A39D-456F-A399-19EF8542D97E}"/>
    <cellStyle name="Normal 9 8 6" xfId="3647" xr:uid="{8C461BE1-725E-42EB-952C-2E4379AEF6D8}"/>
    <cellStyle name="Normal 9 8 6 2" xfId="5284" xr:uid="{220348FE-11A1-46B2-97AC-D26B03897760}"/>
    <cellStyle name="Normal 9 8 7" xfId="3648" xr:uid="{AF3E762C-68AC-46B5-9187-59054F00F603}"/>
    <cellStyle name="Normal 9 8 7 2" xfId="5285" xr:uid="{9C170901-E1D4-4268-BD09-E908CC53C901}"/>
    <cellStyle name="Normal 9 8 8" xfId="5266" xr:uid="{48C67F00-502D-4A93-B3B9-E79AC1802BAF}"/>
    <cellStyle name="Normal 9 9" xfId="3649" xr:uid="{FF5FBB16-EC20-4F02-B482-D29C89547C08}"/>
    <cellStyle name="Normal 9 9 2" xfId="3650" xr:uid="{2C8CA998-E12E-4D73-981A-A14B636AE563}"/>
    <cellStyle name="Normal 9 9 2 2" xfId="3651" xr:uid="{66B51834-150A-4150-A7D5-0EE204F62E53}"/>
    <cellStyle name="Normal 9 9 2 2 2" xfId="5288" xr:uid="{9E5BCBF1-42EF-4ED0-89BB-B34455120D4C}"/>
    <cellStyle name="Normal 9 9 2 3" xfId="3652" xr:uid="{09835E2E-33C4-463E-B86E-9AC39C02AAAE}"/>
    <cellStyle name="Normal 9 9 2 3 2" xfId="5289" xr:uid="{B92F7D8D-2A93-46E5-AE23-DA0E981DF203}"/>
    <cellStyle name="Normal 9 9 2 4" xfId="3653" xr:uid="{3E24A505-1C2D-4549-B941-C377C1974FA2}"/>
    <cellStyle name="Normal 9 9 2 4 2" xfId="5290" xr:uid="{568F73ED-25DC-4F2A-8701-95D527E3380F}"/>
    <cellStyle name="Normal 9 9 2 5" xfId="5287" xr:uid="{7881D79B-26BB-4CE0-BAE8-CC227C43AA5F}"/>
    <cellStyle name="Normal 9 9 3" xfId="3654" xr:uid="{EB0818BB-7DE0-41CC-9766-22DCCF260AE8}"/>
    <cellStyle name="Normal 9 9 3 2" xfId="3655" xr:uid="{3BE2B31D-1A04-4922-8730-4CBC1AB459D0}"/>
    <cellStyle name="Normal 9 9 3 2 2" xfId="5292" xr:uid="{3223E287-AD76-4279-B1A6-37416E9D9E15}"/>
    <cellStyle name="Normal 9 9 3 3" xfId="3656" xr:uid="{1E91DEB9-E97C-4678-9EF2-4285EC8E0E91}"/>
    <cellStyle name="Normal 9 9 3 3 2" xfId="5293" xr:uid="{EE777033-3327-400B-B2E0-925BACEFEB6D}"/>
    <cellStyle name="Normal 9 9 3 4" xfId="3657" xr:uid="{DF902F62-7FB7-404C-AAC8-39067E1ADD27}"/>
    <cellStyle name="Normal 9 9 3 4 2" xfId="5294" xr:uid="{72A42269-3A4E-4EF1-B299-A360A44D5915}"/>
    <cellStyle name="Normal 9 9 3 5" xfId="5291" xr:uid="{75845C70-A1FD-4FF3-A0F2-799BB0FD4DC5}"/>
    <cellStyle name="Normal 9 9 4" xfId="3658" xr:uid="{4869C2DF-9EFE-410B-9967-63B02B380986}"/>
    <cellStyle name="Normal 9 9 4 2" xfId="5295" xr:uid="{A670CA98-0FF5-4F3F-85F2-ED4F6E547B37}"/>
    <cellStyle name="Normal 9 9 5" xfId="3659" xr:uid="{A62EFDB7-3E6B-4A61-AD9A-4F70276F1273}"/>
    <cellStyle name="Normal 9 9 5 2" xfId="5296" xr:uid="{F9D8D48C-1106-429B-8561-000E55363AA6}"/>
    <cellStyle name="Normal 9 9 6" xfId="3660" xr:uid="{CD1E4CA6-4F3D-414B-AC5F-93BC17FCCD15}"/>
    <cellStyle name="Normal 9 9 6 2" xfId="5297" xr:uid="{5E8FD869-A579-4938-9DD4-4CB3755E6906}"/>
    <cellStyle name="Normal 9 9 7" xfId="5286" xr:uid="{1F5B1B52-F02D-4AAF-B4DF-D0288CACD347}"/>
    <cellStyle name="Percent 2" xfId="93" xr:uid="{534D1EC4-0D23-40C7-BB20-E008437A5ABD}"/>
    <cellStyle name="Percent 2 2" xfId="5298" xr:uid="{723AFD1A-206B-4F65-B58E-863698E97BBB}"/>
    <cellStyle name="Гиперссылка 2" xfId="4" xr:uid="{49BAA0F8-B3D3-41B5-87DD-435502328B29}"/>
    <cellStyle name="Гиперссылка 2 2" xfId="5299" xr:uid="{9AEB36B2-89E9-4503-88F8-222FF58EFE36}"/>
    <cellStyle name="Обычный 2" xfId="1" xr:uid="{A3CD5D5E-4502-4158-8112-08CDD679ACF5}"/>
    <cellStyle name="Обычный 2 2" xfId="5" xr:uid="{D19F253E-EE9B-4476-9D91-2EE3A6D7A3DC}"/>
    <cellStyle name="Обычный 2 2 2" xfId="5301" xr:uid="{B3106F6A-610B-4081-AE1B-3E60AF12C9E5}"/>
    <cellStyle name="Обычный 2 3" xfId="5300" xr:uid="{2E6E3E6B-324B-4EA0-A22F-AAD7D3D4A868}"/>
    <cellStyle name="常规_Sheet1_1" xfId="4383" xr:uid="{5841688D-7E27-4AC9-9573-F5DEDE6337E2}"/>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7"/>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35">
        <v>51250</v>
      </c>
      <c r="K10" s="115"/>
    </row>
    <row r="11" spans="1:11">
      <c r="A11" s="114"/>
      <c r="B11" s="114" t="s">
        <v>709</v>
      </c>
      <c r="C11" s="120"/>
      <c r="D11" s="120"/>
      <c r="E11" s="120"/>
      <c r="F11" s="115"/>
      <c r="G11" s="116"/>
      <c r="H11" s="116" t="s">
        <v>709</v>
      </c>
      <c r="I11" s="120"/>
      <c r="J11" s="136"/>
      <c r="K11" s="115"/>
    </row>
    <row r="12" spans="1:11">
      <c r="A12" s="114"/>
      <c r="B12" s="114" t="s">
        <v>710</v>
      </c>
      <c r="C12" s="120"/>
      <c r="D12" s="120"/>
      <c r="E12" s="120"/>
      <c r="F12" s="115"/>
      <c r="G12" s="116"/>
      <c r="H12" s="116" t="s">
        <v>710</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c r="C14" s="120"/>
      <c r="D14" s="120"/>
      <c r="E14" s="120"/>
      <c r="F14" s="115"/>
      <c r="G14" s="116"/>
      <c r="H14" s="116" t="s">
        <v>6</v>
      </c>
      <c r="I14" s="120"/>
      <c r="J14" s="137">
        <v>45169</v>
      </c>
      <c r="K14" s="115"/>
    </row>
    <row r="15" spans="1:11" ht="15" customHeight="1">
      <c r="A15" s="114"/>
      <c r="B15" s="6" t="s">
        <v>6</v>
      </c>
      <c r="C15" s="7"/>
      <c r="D15" s="7"/>
      <c r="E15" s="7"/>
      <c r="F15" s="8"/>
      <c r="G15" s="116"/>
      <c r="H15" s="9"/>
      <c r="I15" s="120"/>
      <c r="J15" s="138"/>
      <c r="K15" s="115"/>
    </row>
    <row r="16" spans="1:11" ht="15" customHeight="1">
      <c r="A16" s="114"/>
      <c r="B16" s="120"/>
      <c r="C16" s="120"/>
      <c r="D16" s="120"/>
      <c r="E16" s="120"/>
      <c r="F16" s="120"/>
      <c r="G16" s="120"/>
      <c r="H16" s="120"/>
      <c r="I16" s="123" t="s">
        <v>142</v>
      </c>
      <c r="J16" s="129">
        <v>39816</v>
      </c>
      <c r="K16" s="115"/>
    </row>
    <row r="17" spans="1:11">
      <c r="A17" s="114"/>
      <c r="B17" s="120" t="s">
        <v>712</v>
      </c>
      <c r="C17" s="120"/>
      <c r="D17" s="120"/>
      <c r="E17" s="120"/>
      <c r="F17" s="120"/>
      <c r="G17" s="120"/>
      <c r="H17" s="120"/>
      <c r="I17" s="123" t="s">
        <v>143</v>
      </c>
      <c r="J17" s="129" t="s">
        <v>799</v>
      </c>
      <c r="K17" s="115"/>
    </row>
    <row r="18" spans="1:11" ht="18">
      <c r="A18" s="114"/>
      <c r="B18" s="120" t="s">
        <v>713</v>
      </c>
      <c r="C18" s="120"/>
      <c r="D18" s="120"/>
      <c r="E18" s="120"/>
      <c r="F18" s="120"/>
      <c r="G18" s="120"/>
      <c r="H18" s="120"/>
      <c r="I18" s="122" t="s">
        <v>258</v>
      </c>
      <c r="J18" s="104" t="s">
        <v>776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39" t="s">
        <v>201</v>
      </c>
      <c r="G20" s="140"/>
      <c r="H20" s="100" t="s">
        <v>169</v>
      </c>
      <c r="I20" s="100" t="s">
        <v>202</v>
      </c>
      <c r="J20" s="100" t="s">
        <v>21</v>
      </c>
      <c r="K20" s="115"/>
    </row>
    <row r="21" spans="1:11">
      <c r="A21" s="114"/>
      <c r="B21" s="105"/>
      <c r="C21" s="105"/>
      <c r="D21" s="106"/>
      <c r="E21" s="106"/>
      <c r="F21" s="141"/>
      <c r="G21" s="142"/>
      <c r="H21" s="105" t="s">
        <v>141</v>
      </c>
      <c r="I21" s="105"/>
      <c r="J21" s="105"/>
      <c r="K21" s="115"/>
    </row>
    <row r="22" spans="1:11" ht="24" customHeight="1">
      <c r="A22" s="114"/>
      <c r="B22" s="107">
        <v>2</v>
      </c>
      <c r="C22" s="10" t="s">
        <v>714</v>
      </c>
      <c r="D22" s="118" t="s">
        <v>714</v>
      </c>
      <c r="E22" s="118" t="s">
        <v>273</v>
      </c>
      <c r="F22" s="133"/>
      <c r="G22" s="134"/>
      <c r="H22" s="11" t="s">
        <v>794</v>
      </c>
      <c r="I22" s="14">
        <v>29.22</v>
      </c>
      <c r="J22" s="109">
        <f t="shared" ref="J22:J53" si="0">I22*B22</f>
        <v>58.44</v>
      </c>
      <c r="K22" s="115"/>
    </row>
    <row r="23" spans="1:11">
      <c r="A23" s="114"/>
      <c r="B23" s="107">
        <v>2</v>
      </c>
      <c r="C23" s="10" t="s">
        <v>715</v>
      </c>
      <c r="D23" s="118" t="s">
        <v>715</v>
      </c>
      <c r="E23" s="118" t="s">
        <v>29</v>
      </c>
      <c r="F23" s="133"/>
      <c r="G23" s="134"/>
      <c r="H23" s="11" t="s">
        <v>716</v>
      </c>
      <c r="I23" s="14">
        <v>44.91</v>
      </c>
      <c r="J23" s="109">
        <f t="shared" si="0"/>
        <v>89.82</v>
      </c>
      <c r="K23" s="115"/>
    </row>
    <row r="24" spans="1:11">
      <c r="A24" s="114"/>
      <c r="B24" s="107">
        <v>2</v>
      </c>
      <c r="C24" s="10" t="s">
        <v>717</v>
      </c>
      <c r="D24" s="118" t="s">
        <v>717</v>
      </c>
      <c r="E24" s="118" t="s">
        <v>29</v>
      </c>
      <c r="F24" s="133"/>
      <c r="G24" s="134"/>
      <c r="H24" s="11" t="s">
        <v>718</v>
      </c>
      <c r="I24" s="14">
        <v>29.22</v>
      </c>
      <c r="J24" s="109">
        <f t="shared" si="0"/>
        <v>58.44</v>
      </c>
      <c r="K24" s="115"/>
    </row>
    <row r="25" spans="1:11">
      <c r="A25" s="114"/>
      <c r="B25" s="107">
        <v>2</v>
      </c>
      <c r="C25" s="10" t="s">
        <v>717</v>
      </c>
      <c r="D25" s="118" t="s">
        <v>717</v>
      </c>
      <c r="E25" s="118" t="s">
        <v>48</v>
      </c>
      <c r="F25" s="133"/>
      <c r="G25" s="134"/>
      <c r="H25" s="11" t="s">
        <v>718</v>
      </c>
      <c r="I25" s="14">
        <v>29.22</v>
      </c>
      <c r="J25" s="109">
        <f t="shared" si="0"/>
        <v>58.44</v>
      </c>
      <c r="K25" s="115"/>
    </row>
    <row r="26" spans="1:11">
      <c r="A26" s="114"/>
      <c r="B26" s="107">
        <v>2</v>
      </c>
      <c r="C26" s="10" t="s">
        <v>719</v>
      </c>
      <c r="D26" s="118" t="s">
        <v>719</v>
      </c>
      <c r="E26" s="118" t="s">
        <v>28</v>
      </c>
      <c r="F26" s="133"/>
      <c r="G26" s="134"/>
      <c r="H26" s="11" t="s">
        <v>720</v>
      </c>
      <c r="I26" s="14">
        <v>19.420000000000002</v>
      </c>
      <c r="J26" s="109">
        <f t="shared" si="0"/>
        <v>38.840000000000003</v>
      </c>
      <c r="K26" s="115"/>
    </row>
    <row r="27" spans="1:11">
      <c r="A27" s="114"/>
      <c r="B27" s="107">
        <v>2</v>
      </c>
      <c r="C27" s="10" t="s">
        <v>721</v>
      </c>
      <c r="D27" s="118" t="s">
        <v>721</v>
      </c>
      <c r="E27" s="118" t="s">
        <v>28</v>
      </c>
      <c r="F27" s="133"/>
      <c r="G27" s="134"/>
      <c r="H27" s="11" t="s">
        <v>722</v>
      </c>
      <c r="I27" s="14">
        <v>13.53</v>
      </c>
      <c r="J27" s="109">
        <f t="shared" si="0"/>
        <v>27.06</v>
      </c>
      <c r="K27" s="115"/>
    </row>
    <row r="28" spans="1:11" ht="24">
      <c r="A28" s="114"/>
      <c r="B28" s="107">
        <v>20</v>
      </c>
      <c r="C28" s="10" t="s">
        <v>723</v>
      </c>
      <c r="D28" s="118" t="s">
        <v>723</v>
      </c>
      <c r="E28" s="118" t="s">
        <v>27</v>
      </c>
      <c r="F28" s="133" t="s">
        <v>107</v>
      </c>
      <c r="G28" s="134"/>
      <c r="H28" s="11" t="s">
        <v>724</v>
      </c>
      <c r="I28" s="14">
        <v>13.53</v>
      </c>
      <c r="J28" s="109">
        <f t="shared" si="0"/>
        <v>270.59999999999997</v>
      </c>
      <c r="K28" s="115"/>
    </row>
    <row r="29" spans="1:11" ht="12" customHeight="1">
      <c r="A29" s="114"/>
      <c r="B29" s="107">
        <v>2</v>
      </c>
      <c r="C29" s="10" t="s">
        <v>725</v>
      </c>
      <c r="D29" s="118" t="s">
        <v>725</v>
      </c>
      <c r="E29" s="118" t="s">
        <v>28</v>
      </c>
      <c r="F29" s="133"/>
      <c r="G29" s="134"/>
      <c r="H29" s="11" t="s">
        <v>726</v>
      </c>
      <c r="I29" s="14">
        <v>4.71</v>
      </c>
      <c r="J29" s="109">
        <f t="shared" si="0"/>
        <v>9.42</v>
      </c>
      <c r="K29" s="115"/>
    </row>
    <row r="30" spans="1:11" ht="12" customHeight="1">
      <c r="A30" s="114"/>
      <c r="B30" s="107">
        <v>2</v>
      </c>
      <c r="C30" s="10" t="s">
        <v>725</v>
      </c>
      <c r="D30" s="118" t="s">
        <v>725</v>
      </c>
      <c r="E30" s="118" t="s">
        <v>29</v>
      </c>
      <c r="F30" s="133"/>
      <c r="G30" s="134"/>
      <c r="H30" s="11" t="s">
        <v>726</v>
      </c>
      <c r="I30" s="14">
        <v>4.71</v>
      </c>
      <c r="J30" s="109">
        <f t="shared" si="0"/>
        <v>9.42</v>
      </c>
      <c r="K30" s="115"/>
    </row>
    <row r="31" spans="1:11" ht="24">
      <c r="A31" s="114"/>
      <c r="B31" s="107">
        <v>1</v>
      </c>
      <c r="C31" s="10" t="s">
        <v>727</v>
      </c>
      <c r="D31" s="118" t="s">
        <v>777</v>
      </c>
      <c r="E31" s="118" t="s">
        <v>728</v>
      </c>
      <c r="F31" s="133"/>
      <c r="G31" s="134"/>
      <c r="H31" s="11" t="s">
        <v>795</v>
      </c>
      <c r="I31" s="14">
        <v>19.420000000000002</v>
      </c>
      <c r="J31" s="109">
        <f t="shared" si="0"/>
        <v>19.420000000000002</v>
      </c>
      <c r="K31" s="115"/>
    </row>
    <row r="32" spans="1:11" ht="24">
      <c r="A32" s="114"/>
      <c r="B32" s="107">
        <v>1</v>
      </c>
      <c r="C32" s="10" t="s">
        <v>727</v>
      </c>
      <c r="D32" s="118" t="s">
        <v>778</v>
      </c>
      <c r="E32" s="118" t="s">
        <v>729</v>
      </c>
      <c r="F32" s="133"/>
      <c r="G32" s="134"/>
      <c r="H32" s="11" t="s">
        <v>795</v>
      </c>
      <c r="I32" s="14">
        <v>20.59</v>
      </c>
      <c r="J32" s="109">
        <f t="shared" si="0"/>
        <v>20.59</v>
      </c>
      <c r="K32" s="115"/>
    </row>
    <row r="33" spans="1:11">
      <c r="A33" s="114"/>
      <c r="B33" s="107">
        <v>1</v>
      </c>
      <c r="C33" s="10" t="s">
        <v>730</v>
      </c>
      <c r="D33" s="118" t="s">
        <v>779</v>
      </c>
      <c r="E33" s="118" t="s">
        <v>728</v>
      </c>
      <c r="F33" s="133"/>
      <c r="G33" s="134"/>
      <c r="H33" s="11" t="s">
        <v>731</v>
      </c>
      <c r="I33" s="14">
        <v>27.26</v>
      </c>
      <c r="J33" s="109">
        <f t="shared" si="0"/>
        <v>27.26</v>
      </c>
      <c r="K33" s="115"/>
    </row>
    <row r="34" spans="1:11">
      <c r="A34" s="114"/>
      <c r="B34" s="107">
        <v>1</v>
      </c>
      <c r="C34" s="10" t="s">
        <v>730</v>
      </c>
      <c r="D34" s="118" t="s">
        <v>780</v>
      </c>
      <c r="E34" s="118" t="s">
        <v>729</v>
      </c>
      <c r="F34" s="133"/>
      <c r="G34" s="134"/>
      <c r="H34" s="11" t="s">
        <v>731</v>
      </c>
      <c r="I34" s="14">
        <v>29.22</v>
      </c>
      <c r="J34" s="109">
        <f t="shared" si="0"/>
        <v>29.22</v>
      </c>
      <c r="K34" s="115"/>
    </row>
    <row r="35" spans="1:11">
      <c r="A35" s="114"/>
      <c r="B35" s="107">
        <v>1</v>
      </c>
      <c r="C35" s="10" t="s">
        <v>732</v>
      </c>
      <c r="D35" s="118" t="s">
        <v>781</v>
      </c>
      <c r="E35" s="118" t="s">
        <v>728</v>
      </c>
      <c r="F35" s="133" t="s">
        <v>273</v>
      </c>
      <c r="G35" s="134"/>
      <c r="H35" s="11" t="s">
        <v>733</v>
      </c>
      <c r="I35" s="14">
        <v>12.16</v>
      </c>
      <c r="J35" s="109">
        <f t="shared" si="0"/>
        <v>12.16</v>
      </c>
      <c r="K35" s="115"/>
    </row>
    <row r="36" spans="1:11">
      <c r="A36" s="114"/>
      <c r="B36" s="107">
        <v>1</v>
      </c>
      <c r="C36" s="10" t="s">
        <v>732</v>
      </c>
      <c r="D36" s="118" t="s">
        <v>782</v>
      </c>
      <c r="E36" s="118" t="s">
        <v>729</v>
      </c>
      <c r="F36" s="133" t="s">
        <v>273</v>
      </c>
      <c r="G36" s="134"/>
      <c r="H36" s="11" t="s">
        <v>733</v>
      </c>
      <c r="I36" s="14">
        <v>12.94</v>
      </c>
      <c r="J36" s="109">
        <f t="shared" si="0"/>
        <v>12.94</v>
      </c>
      <c r="K36" s="115"/>
    </row>
    <row r="37" spans="1:11" ht="36">
      <c r="A37" s="114"/>
      <c r="B37" s="107">
        <v>2</v>
      </c>
      <c r="C37" s="10" t="s">
        <v>734</v>
      </c>
      <c r="D37" s="118" t="s">
        <v>783</v>
      </c>
      <c r="E37" s="118" t="s">
        <v>234</v>
      </c>
      <c r="F37" s="133" t="s">
        <v>110</v>
      </c>
      <c r="G37" s="134"/>
      <c r="H37" s="11" t="s">
        <v>735</v>
      </c>
      <c r="I37" s="14">
        <v>25.3</v>
      </c>
      <c r="J37" s="109">
        <f t="shared" si="0"/>
        <v>50.6</v>
      </c>
      <c r="K37" s="115"/>
    </row>
    <row r="38" spans="1:11" ht="36">
      <c r="A38" s="114"/>
      <c r="B38" s="107">
        <v>2</v>
      </c>
      <c r="C38" s="10" t="s">
        <v>734</v>
      </c>
      <c r="D38" s="118" t="s">
        <v>783</v>
      </c>
      <c r="E38" s="118" t="s">
        <v>234</v>
      </c>
      <c r="F38" s="133" t="s">
        <v>736</v>
      </c>
      <c r="G38" s="134"/>
      <c r="H38" s="11" t="s">
        <v>735</v>
      </c>
      <c r="I38" s="14">
        <v>25.3</v>
      </c>
      <c r="J38" s="109">
        <f t="shared" si="0"/>
        <v>50.6</v>
      </c>
      <c r="K38" s="115"/>
    </row>
    <row r="39" spans="1:11" ht="36">
      <c r="A39" s="114"/>
      <c r="B39" s="107">
        <v>2</v>
      </c>
      <c r="C39" s="10" t="s">
        <v>734</v>
      </c>
      <c r="D39" s="118" t="s">
        <v>783</v>
      </c>
      <c r="E39" s="118" t="s">
        <v>234</v>
      </c>
      <c r="F39" s="133" t="s">
        <v>737</v>
      </c>
      <c r="G39" s="134"/>
      <c r="H39" s="11" t="s">
        <v>735</v>
      </c>
      <c r="I39" s="14">
        <v>25.3</v>
      </c>
      <c r="J39" s="109">
        <f t="shared" si="0"/>
        <v>50.6</v>
      </c>
      <c r="K39" s="115"/>
    </row>
    <row r="40" spans="1:11" ht="24">
      <c r="A40" s="114"/>
      <c r="B40" s="107">
        <v>10</v>
      </c>
      <c r="C40" s="10" t="s">
        <v>738</v>
      </c>
      <c r="D40" s="118" t="s">
        <v>738</v>
      </c>
      <c r="E40" s="118"/>
      <c r="F40" s="133"/>
      <c r="G40" s="134"/>
      <c r="H40" s="11" t="s">
        <v>739</v>
      </c>
      <c r="I40" s="14">
        <v>2.75</v>
      </c>
      <c r="J40" s="109">
        <f t="shared" si="0"/>
        <v>27.5</v>
      </c>
      <c r="K40" s="115"/>
    </row>
    <row r="41" spans="1:11">
      <c r="A41" s="114"/>
      <c r="B41" s="107">
        <v>1</v>
      </c>
      <c r="C41" s="10" t="s">
        <v>740</v>
      </c>
      <c r="D41" s="118" t="s">
        <v>784</v>
      </c>
      <c r="E41" s="118" t="s">
        <v>728</v>
      </c>
      <c r="F41" s="133"/>
      <c r="G41" s="134"/>
      <c r="H41" s="11" t="s">
        <v>741</v>
      </c>
      <c r="I41" s="14">
        <v>34.119999999999997</v>
      </c>
      <c r="J41" s="109">
        <f t="shared" si="0"/>
        <v>34.119999999999997</v>
      </c>
      <c r="K41" s="115"/>
    </row>
    <row r="42" spans="1:11">
      <c r="A42" s="114"/>
      <c r="B42" s="107">
        <v>1</v>
      </c>
      <c r="C42" s="10" t="s">
        <v>740</v>
      </c>
      <c r="D42" s="118" t="s">
        <v>785</v>
      </c>
      <c r="E42" s="118" t="s">
        <v>729</v>
      </c>
      <c r="F42" s="133"/>
      <c r="G42" s="134"/>
      <c r="H42" s="11" t="s">
        <v>741</v>
      </c>
      <c r="I42" s="14">
        <v>40.01</v>
      </c>
      <c r="J42" s="109">
        <f t="shared" si="0"/>
        <v>40.01</v>
      </c>
      <c r="K42" s="115"/>
    </row>
    <row r="43" spans="1:11">
      <c r="A43" s="114"/>
      <c r="B43" s="107">
        <v>4</v>
      </c>
      <c r="C43" s="10" t="s">
        <v>68</v>
      </c>
      <c r="D43" s="118" t="s">
        <v>68</v>
      </c>
      <c r="E43" s="118" t="s">
        <v>651</v>
      </c>
      <c r="F43" s="133" t="s">
        <v>272</v>
      </c>
      <c r="G43" s="134"/>
      <c r="H43" s="11" t="s">
        <v>742</v>
      </c>
      <c r="I43" s="14">
        <v>38.049999999999997</v>
      </c>
      <c r="J43" s="109">
        <f t="shared" si="0"/>
        <v>152.19999999999999</v>
      </c>
      <c r="K43" s="115"/>
    </row>
    <row r="44" spans="1:11">
      <c r="A44" s="114"/>
      <c r="B44" s="107">
        <v>12</v>
      </c>
      <c r="C44" s="10" t="s">
        <v>68</v>
      </c>
      <c r="D44" s="118" t="s">
        <v>68</v>
      </c>
      <c r="E44" s="118" t="s">
        <v>26</v>
      </c>
      <c r="F44" s="133" t="s">
        <v>272</v>
      </c>
      <c r="G44" s="134"/>
      <c r="H44" s="11" t="s">
        <v>742</v>
      </c>
      <c r="I44" s="14">
        <v>38.049999999999997</v>
      </c>
      <c r="J44" s="109">
        <f t="shared" si="0"/>
        <v>456.59999999999997</v>
      </c>
      <c r="K44" s="115"/>
    </row>
    <row r="45" spans="1:11">
      <c r="A45" s="114"/>
      <c r="B45" s="107">
        <v>2</v>
      </c>
      <c r="C45" s="10" t="s">
        <v>68</v>
      </c>
      <c r="D45" s="118" t="s">
        <v>68</v>
      </c>
      <c r="E45" s="118" t="s">
        <v>27</v>
      </c>
      <c r="F45" s="133" t="s">
        <v>272</v>
      </c>
      <c r="G45" s="134"/>
      <c r="H45" s="11" t="s">
        <v>742</v>
      </c>
      <c r="I45" s="14">
        <v>38.049999999999997</v>
      </c>
      <c r="J45" s="109">
        <f t="shared" si="0"/>
        <v>76.099999999999994</v>
      </c>
      <c r="K45" s="115"/>
    </row>
    <row r="46" spans="1:11" ht="12" customHeight="1">
      <c r="A46" s="114"/>
      <c r="B46" s="107">
        <v>5</v>
      </c>
      <c r="C46" s="10" t="s">
        <v>98</v>
      </c>
      <c r="D46" s="118" t="s">
        <v>98</v>
      </c>
      <c r="E46" s="118" t="s">
        <v>23</v>
      </c>
      <c r="F46" s="133" t="s">
        <v>273</v>
      </c>
      <c r="G46" s="134"/>
      <c r="H46" s="11" t="s">
        <v>743</v>
      </c>
      <c r="I46" s="14">
        <v>11.57</v>
      </c>
      <c r="J46" s="109">
        <f t="shared" si="0"/>
        <v>57.85</v>
      </c>
      <c r="K46" s="115"/>
    </row>
    <row r="47" spans="1:11" ht="12" customHeight="1">
      <c r="A47" s="114"/>
      <c r="B47" s="107">
        <v>5</v>
      </c>
      <c r="C47" s="10" t="s">
        <v>98</v>
      </c>
      <c r="D47" s="118" t="s">
        <v>98</v>
      </c>
      <c r="E47" s="118" t="s">
        <v>23</v>
      </c>
      <c r="F47" s="133" t="s">
        <v>272</v>
      </c>
      <c r="G47" s="134"/>
      <c r="H47" s="11" t="s">
        <v>743</v>
      </c>
      <c r="I47" s="14">
        <v>11.57</v>
      </c>
      <c r="J47" s="109">
        <f t="shared" si="0"/>
        <v>57.85</v>
      </c>
      <c r="K47" s="115"/>
    </row>
    <row r="48" spans="1:11" ht="12" customHeight="1">
      <c r="A48" s="114"/>
      <c r="B48" s="107">
        <v>2</v>
      </c>
      <c r="C48" s="10" t="s">
        <v>98</v>
      </c>
      <c r="D48" s="118" t="s">
        <v>98</v>
      </c>
      <c r="E48" s="118" t="s">
        <v>25</v>
      </c>
      <c r="F48" s="133" t="s">
        <v>273</v>
      </c>
      <c r="G48" s="134"/>
      <c r="H48" s="11" t="s">
        <v>743</v>
      </c>
      <c r="I48" s="14">
        <v>11.57</v>
      </c>
      <c r="J48" s="109">
        <f t="shared" si="0"/>
        <v>23.14</v>
      </c>
      <c r="K48" s="115"/>
    </row>
    <row r="49" spans="1:11" ht="12" customHeight="1">
      <c r="A49" s="114"/>
      <c r="B49" s="107">
        <v>5</v>
      </c>
      <c r="C49" s="10" t="s">
        <v>98</v>
      </c>
      <c r="D49" s="118" t="s">
        <v>98</v>
      </c>
      <c r="E49" s="118" t="s">
        <v>25</v>
      </c>
      <c r="F49" s="133" t="s">
        <v>272</v>
      </c>
      <c r="G49" s="134"/>
      <c r="H49" s="11" t="s">
        <v>743</v>
      </c>
      <c r="I49" s="14">
        <v>11.57</v>
      </c>
      <c r="J49" s="109">
        <f t="shared" si="0"/>
        <v>57.85</v>
      </c>
      <c r="K49" s="115"/>
    </row>
    <row r="50" spans="1:11" ht="24">
      <c r="A50" s="114"/>
      <c r="B50" s="107">
        <v>1</v>
      </c>
      <c r="C50" s="10" t="s">
        <v>744</v>
      </c>
      <c r="D50" s="118" t="s">
        <v>786</v>
      </c>
      <c r="E50" s="118" t="s">
        <v>745</v>
      </c>
      <c r="F50" s="133"/>
      <c r="G50" s="134"/>
      <c r="H50" s="11" t="s">
        <v>746</v>
      </c>
      <c r="I50" s="14">
        <v>48.83</v>
      </c>
      <c r="J50" s="109">
        <f t="shared" si="0"/>
        <v>48.83</v>
      </c>
      <c r="K50" s="115"/>
    </row>
    <row r="51" spans="1:11" ht="24">
      <c r="A51" s="114"/>
      <c r="B51" s="107">
        <v>1</v>
      </c>
      <c r="C51" s="10" t="s">
        <v>744</v>
      </c>
      <c r="D51" s="118" t="s">
        <v>787</v>
      </c>
      <c r="E51" s="118" t="s">
        <v>747</v>
      </c>
      <c r="F51" s="133"/>
      <c r="G51" s="134"/>
      <c r="H51" s="11" t="s">
        <v>746</v>
      </c>
      <c r="I51" s="14">
        <v>48.83</v>
      </c>
      <c r="J51" s="109">
        <f t="shared" si="0"/>
        <v>48.83</v>
      </c>
      <c r="K51" s="115"/>
    </row>
    <row r="52" spans="1:11" ht="24">
      <c r="A52" s="114"/>
      <c r="B52" s="107">
        <v>1</v>
      </c>
      <c r="C52" s="10" t="s">
        <v>744</v>
      </c>
      <c r="D52" s="118" t="s">
        <v>788</v>
      </c>
      <c r="E52" s="118" t="s">
        <v>748</v>
      </c>
      <c r="F52" s="133"/>
      <c r="G52" s="134"/>
      <c r="H52" s="11" t="s">
        <v>746</v>
      </c>
      <c r="I52" s="14">
        <v>54.72</v>
      </c>
      <c r="J52" s="109">
        <f t="shared" si="0"/>
        <v>54.72</v>
      </c>
      <c r="K52" s="115"/>
    </row>
    <row r="53" spans="1:11" ht="24">
      <c r="A53" s="114"/>
      <c r="B53" s="107">
        <v>1</v>
      </c>
      <c r="C53" s="10" t="s">
        <v>744</v>
      </c>
      <c r="D53" s="118" t="s">
        <v>789</v>
      </c>
      <c r="E53" s="118" t="s">
        <v>749</v>
      </c>
      <c r="F53" s="133"/>
      <c r="G53" s="134"/>
      <c r="H53" s="11" t="s">
        <v>746</v>
      </c>
      <c r="I53" s="14">
        <v>54.72</v>
      </c>
      <c r="J53" s="109">
        <f t="shared" si="0"/>
        <v>54.72</v>
      </c>
      <c r="K53" s="115"/>
    </row>
    <row r="54" spans="1:11">
      <c r="A54" s="114"/>
      <c r="B54" s="107">
        <v>2</v>
      </c>
      <c r="C54" s="10" t="s">
        <v>750</v>
      </c>
      <c r="D54" s="118" t="s">
        <v>790</v>
      </c>
      <c r="E54" s="118" t="s">
        <v>728</v>
      </c>
      <c r="F54" s="133" t="s">
        <v>635</v>
      </c>
      <c r="G54" s="134"/>
      <c r="H54" s="11" t="s">
        <v>751</v>
      </c>
      <c r="I54" s="14">
        <v>12.75</v>
      </c>
      <c r="J54" s="109">
        <f t="shared" ref="J54:J75" si="1">I54*B54</f>
        <v>25.5</v>
      </c>
      <c r="K54" s="115"/>
    </row>
    <row r="55" spans="1:11">
      <c r="A55" s="114"/>
      <c r="B55" s="107">
        <v>4</v>
      </c>
      <c r="C55" s="10" t="s">
        <v>752</v>
      </c>
      <c r="D55" s="118" t="s">
        <v>752</v>
      </c>
      <c r="E55" s="118" t="s">
        <v>50</v>
      </c>
      <c r="F55" s="133"/>
      <c r="G55" s="134"/>
      <c r="H55" s="11" t="s">
        <v>753</v>
      </c>
      <c r="I55" s="14">
        <v>25.3</v>
      </c>
      <c r="J55" s="109">
        <f t="shared" si="1"/>
        <v>101.2</v>
      </c>
      <c r="K55" s="115"/>
    </row>
    <row r="56" spans="1:11">
      <c r="A56" s="114"/>
      <c r="B56" s="107">
        <v>4</v>
      </c>
      <c r="C56" s="10" t="s">
        <v>752</v>
      </c>
      <c r="D56" s="118" t="s">
        <v>752</v>
      </c>
      <c r="E56" s="118" t="s">
        <v>51</v>
      </c>
      <c r="F56" s="133"/>
      <c r="G56" s="134"/>
      <c r="H56" s="11" t="s">
        <v>753</v>
      </c>
      <c r="I56" s="14">
        <v>25.3</v>
      </c>
      <c r="J56" s="109">
        <f t="shared" si="1"/>
        <v>101.2</v>
      </c>
      <c r="K56" s="115"/>
    </row>
    <row r="57" spans="1:11">
      <c r="A57" s="114"/>
      <c r="B57" s="107">
        <v>2</v>
      </c>
      <c r="C57" s="10" t="s">
        <v>752</v>
      </c>
      <c r="D57" s="118" t="s">
        <v>752</v>
      </c>
      <c r="E57" s="118" t="s">
        <v>49</v>
      </c>
      <c r="F57" s="133"/>
      <c r="G57" s="134"/>
      <c r="H57" s="11" t="s">
        <v>753</v>
      </c>
      <c r="I57" s="14">
        <v>25.3</v>
      </c>
      <c r="J57" s="109">
        <f t="shared" si="1"/>
        <v>50.6</v>
      </c>
      <c r="K57" s="115"/>
    </row>
    <row r="58" spans="1:11" ht="24">
      <c r="A58" s="114"/>
      <c r="B58" s="107">
        <v>1</v>
      </c>
      <c r="C58" s="10" t="s">
        <v>754</v>
      </c>
      <c r="D58" s="118" t="s">
        <v>754</v>
      </c>
      <c r="E58" s="118" t="s">
        <v>23</v>
      </c>
      <c r="F58" s="133"/>
      <c r="G58" s="134"/>
      <c r="H58" s="11" t="s">
        <v>755</v>
      </c>
      <c r="I58" s="14">
        <v>40.6</v>
      </c>
      <c r="J58" s="109">
        <f t="shared" si="1"/>
        <v>40.6</v>
      </c>
      <c r="K58" s="115"/>
    </row>
    <row r="59" spans="1:11" ht="24">
      <c r="A59" s="114"/>
      <c r="B59" s="107">
        <v>2</v>
      </c>
      <c r="C59" s="10" t="s">
        <v>754</v>
      </c>
      <c r="D59" s="118" t="s">
        <v>754</v>
      </c>
      <c r="E59" s="118" t="s">
        <v>651</v>
      </c>
      <c r="F59" s="133"/>
      <c r="G59" s="134"/>
      <c r="H59" s="11" t="s">
        <v>755</v>
      </c>
      <c r="I59" s="14">
        <v>40.6</v>
      </c>
      <c r="J59" s="109">
        <f t="shared" si="1"/>
        <v>81.2</v>
      </c>
      <c r="K59" s="115"/>
    </row>
    <row r="60" spans="1:11" ht="24">
      <c r="A60" s="114"/>
      <c r="B60" s="107">
        <v>1</v>
      </c>
      <c r="C60" s="10" t="s">
        <v>756</v>
      </c>
      <c r="D60" s="118" t="s">
        <v>756</v>
      </c>
      <c r="E60" s="118" t="s">
        <v>27</v>
      </c>
      <c r="F60" s="133" t="s">
        <v>273</v>
      </c>
      <c r="G60" s="134"/>
      <c r="H60" s="11" t="s">
        <v>757</v>
      </c>
      <c r="I60" s="14">
        <v>15.3</v>
      </c>
      <c r="J60" s="109">
        <f t="shared" si="1"/>
        <v>15.3</v>
      </c>
      <c r="K60" s="115"/>
    </row>
    <row r="61" spans="1:11" ht="24">
      <c r="A61" s="114"/>
      <c r="B61" s="107">
        <v>1</v>
      </c>
      <c r="C61" s="10" t="s">
        <v>758</v>
      </c>
      <c r="D61" s="118" t="s">
        <v>758</v>
      </c>
      <c r="E61" s="118" t="s">
        <v>25</v>
      </c>
      <c r="F61" s="133" t="s">
        <v>273</v>
      </c>
      <c r="G61" s="134"/>
      <c r="H61" s="11" t="s">
        <v>759</v>
      </c>
      <c r="I61" s="14">
        <v>15.3</v>
      </c>
      <c r="J61" s="109">
        <f t="shared" si="1"/>
        <v>15.3</v>
      </c>
      <c r="K61" s="115"/>
    </row>
    <row r="62" spans="1:11" ht="24">
      <c r="A62" s="114"/>
      <c r="B62" s="107">
        <v>2</v>
      </c>
      <c r="C62" s="10" t="s">
        <v>760</v>
      </c>
      <c r="D62" s="118" t="s">
        <v>760</v>
      </c>
      <c r="E62" s="118" t="s">
        <v>107</v>
      </c>
      <c r="F62" s="133"/>
      <c r="G62" s="134"/>
      <c r="H62" s="11" t="s">
        <v>761</v>
      </c>
      <c r="I62" s="14">
        <v>72.56</v>
      </c>
      <c r="J62" s="109">
        <f t="shared" si="1"/>
        <v>145.12</v>
      </c>
      <c r="K62" s="115"/>
    </row>
    <row r="63" spans="1:11" ht="24">
      <c r="A63" s="114"/>
      <c r="B63" s="107">
        <v>2</v>
      </c>
      <c r="C63" s="10" t="s">
        <v>760</v>
      </c>
      <c r="D63" s="118" t="s">
        <v>760</v>
      </c>
      <c r="E63" s="118" t="s">
        <v>212</v>
      </c>
      <c r="F63" s="133"/>
      <c r="G63" s="134"/>
      <c r="H63" s="11" t="s">
        <v>761</v>
      </c>
      <c r="I63" s="14">
        <v>72.56</v>
      </c>
      <c r="J63" s="109">
        <f t="shared" si="1"/>
        <v>145.12</v>
      </c>
      <c r="K63" s="115"/>
    </row>
    <row r="64" spans="1:11" ht="24">
      <c r="A64" s="114"/>
      <c r="B64" s="107">
        <v>1</v>
      </c>
      <c r="C64" s="10" t="s">
        <v>760</v>
      </c>
      <c r="D64" s="118" t="s">
        <v>760</v>
      </c>
      <c r="E64" s="118" t="s">
        <v>268</v>
      </c>
      <c r="F64" s="133"/>
      <c r="G64" s="134"/>
      <c r="H64" s="11" t="s">
        <v>761</v>
      </c>
      <c r="I64" s="14">
        <v>72.56</v>
      </c>
      <c r="J64" s="109">
        <f t="shared" si="1"/>
        <v>72.56</v>
      </c>
      <c r="K64" s="115"/>
    </row>
    <row r="65" spans="1:11" ht="24">
      <c r="A65" s="114"/>
      <c r="B65" s="107">
        <v>2</v>
      </c>
      <c r="C65" s="10" t="s">
        <v>760</v>
      </c>
      <c r="D65" s="118" t="s">
        <v>760</v>
      </c>
      <c r="E65" s="118" t="s">
        <v>269</v>
      </c>
      <c r="F65" s="133"/>
      <c r="G65" s="134"/>
      <c r="H65" s="11" t="s">
        <v>761</v>
      </c>
      <c r="I65" s="14">
        <v>72.56</v>
      </c>
      <c r="J65" s="109">
        <f t="shared" si="1"/>
        <v>145.12</v>
      </c>
      <c r="K65" s="115"/>
    </row>
    <row r="66" spans="1:11" ht="24">
      <c r="A66" s="114"/>
      <c r="B66" s="107">
        <v>1</v>
      </c>
      <c r="C66" s="10" t="s">
        <v>760</v>
      </c>
      <c r="D66" s="118" t="s">
        <v>760</v>
      </c>
      <c r="E66" s="118" t="s">
        <v>270</v>
      </c>
      <c r="F66" s="133"/>
      <c r="G66" s="134"/>
      <c r="H66" s="11" t="s">
        <v>761</v>
      </c>
      <c r="I66" s="14">
        <v>72.56</v>
      </c>
      <c r="J66" s="109">
        <f t="shared" si="1"/>
        <v>72.56</v>
      </c>
      <c r="K66" s="115"/>
    </row>
    <row r="67" spans="1:11" ht="24">
      <c r="A67" s="114"/>
      <c r="B67" s="107">
        <v>2</v>
      </c>
      <c r="C67" s="10" t="s">
        <v>762</v>
      </c>
      <c r="D67" s="118" t="s">
        <v>762</v>
      </c>
      <c r="E67" s="118" t="s">
        <v>23</v>
      </c>
      <c r="F67" s="133"/>
      <c r="G67" s="134"/>
      <c r="H67" s="11" t="s">
        <v>763</v>
      </c>
      <c r="I67" s="14">
        <v>24.32</v>
      </c>
      <c r="J67" s="109">
        <f t="shared" si="1"/>
        <v>48.64</v>
      </c>
      <c r="K67" s="115"/>
    </row>
    <row r="68" spans="1:11" ht="24">
      <c r="A68" s="114"/>
      <c r="B68" s="107">
        <v>1</v>
      </c>
      <c r="C68" s="10" t="s">
        <v>762</v>
      </c>
      <c r="D68" s="118" t="s">
        <v>762</v>
      </c>
      <c r="E68" s="118" t="s">
        <v>651</v>
      </c>
      <c r="F68" s="133"/>
      <c r="G68" s="134"/>
      <c r="H68" s="11" t="s">
        <v>763</v>
      </c>
      <c r="I68" s="14">
        <v>24.32</v>
      </c>
      <c r="J68" s="109">
        <f t="shared" si="1"/>
        <v>24.32</v>
      </c>
      <c r="K68" s="115"/>
    </row>
    <row r="69" spans="1:11" ht="24">
      <c r="A69" s="114"/>
      <c r="B69" s="107">
        <v>2</v>
      </c>
      <c r="C69" s="10" t="s">
        <v>762</v>
      </c>
      <c r="D69" s="118" t="s">
        <v>762</v>
      </c>
      <c r="E69" s="118" t="s">
        <v>25</v>
      </c>
      <c r="F69" s="133"/>
      <c r="G69" s="134"/>
      <c r="H69" s="11" t="s">
        <v>763</v>
      </c>
      <c r="I69" s="14">
        <v>24.32</v>
      </c>
      <c r="J69" s="109">
        <f t="shared" si="1"/>
        <v>48.64</v>
      </c>
      <c r="K69" s="115"/>
    </row>
    <row r="70" spans="1:11" ht="24">
      <c r="A70" s="114"/>
      <c r="B70" s="107">
        <v>1</v>
      </c>
      <c r="C70" s="10" t="s">
        <v>764</v>
      </c>
      <c r="D70" s="118" t="s">
        <v>764</v>
      </c>
      <c r="E70" s="118" t="s">
        <v>273</v>
      </c>
      <c r="F70" s="133"/>
      <c r="G70" s="134"/>
      <c r="H70" s="11" t="s">
        <v>765</v>
      </c>
      <c r="I70" s="14">
        <v>12.55</v>
      </c>
      <c r="J70" s="109">
        <f t="shared" si="1"/>
        <v>12.55</v>
      </c>
      <c r="K70" s="115"/>
    </row>
    <row r="71" spans="1:11" ht="24">
      <c r="A71" s="114"/>
      <c r="B71" s="107">
        <v>1</v>
      </c>
      <c r="C71" s="10" t="s">
        <v>766</v>
      </c>
      <c r="D71" s="118" t="s">
        <v>766</v>
      </c>
      <c r="E71" s="118" t="s">
        <v>25</v>
      </c>
      <c r="F71" s="133"/>
      <c r="G71" s="134"/>
      <c r="H71" s="11" t="s">
        <v>767</v>
      </c>
      <c r="I71" s="14">
        <v>24.32</v>
      </c>
      <c r="J71" s="109">
        <f t="shared" si="1"/>
        <v>24.32</v>
      </c>
      <c r="K71" s="115"/>
    </row>
    <row r="72" spans="1:11" ht="36">
      <c r="A72" s="114"/>
      <c r="B72" s="107">
        <v>1</v>
      </c>
      <c r="C72" s="10" t="s">
        <v>768</v>
      </c>
      <c r="D72" s="118" t="s">
        <v>768</v>
      </c>
      <c r="E72" s="118" t="s">
        <v>769</v>
      </c>
      <c r="F72" s="133" t="s">
        <v>25</v>
      </c>
      <c r="G72" s="134"/>
      <c r="H72" s="11" t="s">
        <v>770</v>
      </c>
      <c r="I72" s="14">
        <v>176.5</v>
      </c>
      <c r="J72" s="109">
        <f t="shared" si="1"/>
        <v>176.5</v>
      </c>
      <c r="K72" s="115"/>
    </row>
    <row r="73" spans="1:11" ht="12" customHeight="1">
      <c r="A73" s="114"/>
      <c r="B73" s="107">
        <v>1</v>
      </c>
      <c r="C73" s="10" t="s">
        <v>771</v>
      </c>
      <c r="D73" s="118" t="s">
        <v>771</v>
      </c>
      <c r="E73" s="118" t="s">
        <v>273</v>
      </c>
      <c r="F73" s="133"/>
      <c r="G73" s="134"/>
      <c r="H73" s="11" t="s">
        <v>772</v>
      </c>
      <c r="I73" s="14">
        <v>12.55</v>
      </c>
      <c r="J73" s="109">
        <f t="shared" si="1"/>
        <v>12.55</v>
      </c>
      <c r="K73" s="115"/>
    </row>
    <row r="74" spans="1:11" ht="48">
      <c r="A74" s="114"/>
      <c r="B74" s="107">
        <v>5</v>
      </c>
      <c r="C74" s="10" t="s">
        <v>773</v>
      </c>
      <c r="D74" s="118" t="s">
        <v>791</v>
      </c>
      <c r="E74" s="118" t="s">
        <v>572</v>
      </c>
      <c r="F74" s="133" t="s">
        <v>239</v>
      </c>
      <c r="G74" s="134"/>
      <c r="H74" s="11" t="s">
        <v>774</v>
      </c>
      <c r="I74" s="14">
        <v>15.69</v>
      </c>
      <c r="J74" s="109">
        <f t="shared" si="1"/>
        <v>78.45</v>
      </c>
      <c r="K74" s="115"/>
    </row>
    <row r="75" spans="1:11" ht="48">
      <c r="A75" s="114"/>
      <c r="B75" s="108">
        <v>5</v>
      </c>
      <c r="C75" s="12" t="s">
        <v>773</v>
      </c>
      <c r="D75" s="119" t="s">
        <v>792</v>
      </c>
      <c r="E75" s="119" t="s">
        <v>775</v>
      </c>
      <c r="F75" s="131" t="s">
        <v>239</v>
      </c>
      <c r="G75" s="132"/>
      <c r="H75" s="13" t="s">
        <v>774</v>
      </c>
      <c r="I75" s="15">
        <v>19.61</v>
      </c>
      <c r="J75" s="110">
        <f t="shared" si="1"/>
        <v>98.05</v>
      </c>
      <c r="K75" s="115"/>
    </row>
    <row r="76" spans="1:11">
      <c r="A76" s="114"/>
      <c r="B76" s="126"/>
      <c r="C76" s="126"/>
      <c r="D76" s="126"/>
      <c r="E76" s="126"/>
      <c r="F76" s="126"/>
      <c r="G76" s="126"/>
      <c r="H76" s="126"/>
      <c r="I76" s="127" t="s">
        <v>255</v>
      </c>
      <c r="J76" s="128">
        <f>SUM(J22:J75)</f>
        <v>3619.5899999999992</v>
      </c>
      <c r="K76" s="115"/>
    </row>
    <row r="77" spans="1:11">
      <c r="A77" s="114"/>
      <c r="B77" s="126"/>
      <c r="C77" s="126"/>
      <c r="D77" s="126"/>
      <c r="E77" s="126"/>
      <c r="F77" s="126"/>
      <c r="G77" s="126"/>
      <c r="H77" s="126"/>
      <c r="I77" s="127" t="s">
        <v>800</v>
      </c>
      <c r="J77" s="128">
        <v>392.23</v>
      </c>
      <c r="K77" s="115"/>
    </row>
    <row r="78" spans="1:11" outlineLevel="1">
      <c r="A78" s="114"/>
      <c r="B78" s="126"/>
      <c r="C78" s="126"/>
      <c r="D78" s="126"/>
      <c r="E78" s="126"/>
      <c r="F78" s="126"/>
      <c r="G78" s="126"/>
      <c r="H78" s="126"/>
      <c r="I78" s="127" t="s">
        <v>801</v>
      </c>
      <c r="J78" s="128">
        <f>SUM(J76:J77)</f>
        <v>4011.8199999999993</v>
      </c>
      <c r="K78" s="115"/>
    </row>
    <row r="79" spans="1:11">
      <c r="A79" s="114"/>
      <c r="B79" s="126"/>
      <c r="C79" s="126"/>
      <c r="D79" s="126"/>
      <c r="E79" s="126"/>
      <c r="F79" s="126"/>
      <c r="G79" s="126"/>
      <c r="H79" s="126"/>
      <c r="I79" s="127" t="s">
        <v>802</v>
      </c>
      <c r="J79" s="130">
        <f>J78/19.6115</f>
        <v>204.56466868928942</v>
      </c>
      <c r="K79" s="115"/>
    </row>
    <row r="80" spans="1:11">
      <c r="A80" s="6"/>
      <c r="B80" s="7"/>
      <c r="C80" s="7"/>
      <c r="D80" s="7"/>
      <c r="E80" s="7"/>
      <c r="F80" s="7"/>
      <c r="G80" s="7"/>
      <c r="H80" s="7" t="s">
        <v>793</v>
      </c>
      <c r="I80" s="7"/>
      <c r="J80" s="7"/>
      <c r="K80" s="8"/>
    </row>
    <row r="82" spans="8:9">
      <c r="H82" s="1" t="s">
        <v>796</v>
      </c>
      <c r="I82" s="91">
        <f>I87/J78</f>
        <v>1.7749789664227622</v>
      </c>
    </row>
    <row r="83" spans="8:9">
      <c r="H83" s="1" t="s">
        <v>705</v>
      </c>
      <c r="I83" s="91">
        <f>'Tax Invoice'!M11</f>
        <v>34.81</v>
      </c>
    </row>
    <row r="84" spans="8:9">
      <c r="H84" s="1" t="s">
        <v>797</v>
      </c>
      <c r="I84" s="91">
        <f>I86/I83</f>
        <v>204.56466868928942</v>
      </c>
    </row>
    <row r="85" spans="8:9">
      <c r="H85" s="1" t="s">
        <v>798</v>
      </c>
      <c r="I85" s="91">
        <f>I87/I83</f>
        <v>204.56466868928942</v>
      </c>
    </row>
    <row r="86" spans="8:9">
      <c r="H86" s="1" t="s">
        <v>706</v>
      </c>
      <c r="I86" s="91">
        <f>I87</f>
        <v>7120.896117074165</v>
      </c>
    </row>
    <row r="87" spans="8:9">
      <c r="H87" s="1" t="s">
        <v>707</v>
      </c>
      <c r="I87" s="91">
        <f>J79*I83</f>
        <v>7120.896117074165</v>
      </c>
    </row>
  </sheetData>
  <mergeCells count="58">
    <mergeCell ref="F28:G28"/>
    <mergeCell ref="F29:G29"/>
    <mergeCell ref="F23:G23"/>
    <mergeCell ref="F24:G24"/>
    <mergeCell ref="F25:G25"/>
    <mergeCell ref="F26:G26"/>
    <mergeCell ref="F27:G27"/>
    <mergeCell ref="J10:J11"/>
    <mergeCell ref="J14:J15"/>
    <mergeCell ref="F20:G20"/>
    <mergeCell ref="F21:G21"/>
    <mergeCell ref="F22:G22"/>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5:G75"/>
    <mergeCell ref="F70:G70"/>
    <mergeCell ref="F71:G71"/>
    <mergeCell ref="F72:G72"/>
    <mergeCell ref="F73:G73"/>
    <mergeCell ref="F74:G7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7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143</v>
      </c>
      <c r="O1" t="s">
        <v>144</v>
      </c>
      <c r="T1" t="s">
        <v>255</v>
      </c>
      <c r="U1">
        <v>3619.5899999999992</v>
      </c>
    </row>
    <row r="2" spans="1:21" ht="15.75">
      <c r="A2" s="114"/>
      <c r="B2" s="124" t="s">
        <v>134</v>
      </c>
      <c r="C2" s="120"/>
      <c r="D2" s="120"/>
      <c r="E2" s="120"/>
      <c r="F2" s="120"/>
      <c r="G2" s="120"/>
      <c r="H2" s="120"/>
      <c r="I2" s="125" t="s">
        <v>140</v>
      </c>
      <c r="J2" s="115"/>
      <c r="T2" t="s">
        <v>184</v>
      </c>
      <c r="U2">
        <v>392.23</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4011.8199999999993</v>
      </c>
    </row>
    <row r="5" spans="1:21">
      <c r="A5" s="114"/>
      <c r="B5" s="121" t="s">
        <v>137</v>
      </c>
      <c r="C5" s="120"/>
      <c r="D5" s="120"/>
      <c r="E5" s="120"/>
      <c r="F5" s="120"/>
      <c r="G5" s="120"/>
      <c r="H5" s="120"/>
      <c r="I5" s="120"/>
      <c r="J5" s="115"/>
      <c r="S5" t="s">
        <v>793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5"/>
      <c r="J10" s="115"/>
    </row>
    <row r="11" spans="1:21">
      <c r="A11" s="114"/>
      <c r="B11" s="114" t="s">
        <v>709</v>
      </c>
      <c r="C11" s="120"/>
      <c r="D11" s="120"/>
      <c r="E11" s="115"/>
      <c r="F11" s="116"/>
      <c r="G11" s="116" t="s">
        <v>709</v>
      </c>
      <c r="H11" s="120"/>
      <c r="I11" s="136"/>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c r="C14" s="120"/>
      <c r="D14" s="120"/>
      <c r="E14" s="115"/>
      <c r="F14" s="116"/>
      <c r="G14" s="116" t="s">
        <v>6</v>
      </c>
      <c r="H14" s="120"/>
      <c r="I14" s="137">
        <v>45169</v>
      </c>
      <c r="J14" s="115"/>
    </row>
    <row r="15" spans="1:21">
      <c r="A15" s="114"/>
      <c r="B15" s="6" t="s">
        <v>6</v>
      </c>
      <c r="C15" s="7"/>
      <c r="D15" s="7"/>
      <c r="E15" s="8"/>
      <c r="F15" s="116"/>
      <c r="G15" s="9"/>
      <c r="H15" s="120"/>
      <c r="I15" s="138"/>
      <c r="J15" s="115"/>
    </row>
    <row r="16" spans="1:21">
      <c r="A16" s="114"/>
      <c r="B16" s="120"/>
      <c r="C16" s="120"/>
      <c r="D16" s="120"/>
      <c r="E16" s="120"/>
      <c r="F16" s="120"/>
      <c r="G16" s="120"/>
      <c r="H16" s="123" t="s">
        <v>142</v>
      </c>
      <c r="I16" s="129">
        <v>39816</v>
      </c>
      <c r="J16" s="115"/>
    </row>
    <row r="17" spans="1:16">
      <c r="A17" s="114"/>
      <c r="B17" s="120" t="s">
        <v>712</v>
      </c>
      <c r="C17" s="120"/>
      <c r="D17" s="120"/>
      <c r="E17" s="120"/>
      <c r="F17" s="120"/>
      <c r="G17" s="120"/>
      <c r="H17" s="123" t="s">
        <v>143</v>
      </c>
      <c r="I17" s="129"/>
      <c r="J17" s="115"/>
    </row>
    <row r="18" spans="1:16" ht="18">
      <c r="A18" s="114"/>
      <c r="B18" s="120" t="s">
        <v>713</v>
      </c>
      <c r="C18" s="120"/>
      <c r="D18" s="120"/>
      <c r="E18" s="120"/>
      <c r="F18" s="120"/>
      <c r="G18" s="120"/>
      <c r="H18" s="122" t="s">
        <v>258</v>
      </c>
      <c r="I18" s="104" t="s">
        <v>776</v>
      </c>
      <c r="J18" s="115"/>
    </row>
    <row r="19" spans="1:16">
      <c r="A19" s="114"/>
      <c r="B19" s="120"/>
      <c r="C19" s="120"/>
      <c r="D19" s="120"/>
      <c r="E19" s="120"/>
      <c r="F19" s="120"/>
      <c r="G19" s="120"/>
      <c r="H19" s="120"/>
      <c r="I19" s="120"/>
      <c r="J19" s="115"/>
      <c r="P19">
        <v>45169</v>
      </c>
    </row>
    <row r="20" spans="1:16">
      <c r="A20" s="114"/>
      <c r="B20" s="100" t="s">
        <v>198</v>
      </c>
      <c r="C20" s="100" t="s">
        <v>199</v>
      </c>
      <c r="D20" s="117" t="s">
        <v>200</v>
      </c>
      <c r="E20" s="139" t="s">
        <v>201</v>
      </c>
      <c r="F20" s="140"/>
      <c r="G20" s="100" t="s">
        <v>169</v>
      </c>
      <c r="H20" s="100" t="s">
        <v>202</v>
      </c>
      <c r="I20" s="100" t="s">
        <v>21</v>
      </c>
      <c r="J20" s="115"/>
    </row>
    <row r="21" spans="1:16">
      <c r="A21" s="114"/>
      <c r="B21" s="105"/>
      <c r="C21" s="105"/>
      <c r="D21" s="106"/>
      <c r="E21" s="141"/>
      <c r="F21" s="142"/>
      <c r="G21" s="105" t="s">
        <v>141</v>
      </c>
      <c r="H21" s="105"/>
      <c r="I21" s="105"/>
      <c r="J21" s="115"/>
    </row>
    <row r="22" spans="1:16" ht="216">
      <c r="A22" s="114"/>
      <c r="B22" s="107">
        <v>2</v>
      </c>
      <c r="C22" s="10" t="s">
        <v>714</v>
      </c>
      <c r="D22" s="118" t="s">
        <v>273</v>
      </c>
      <c r="E22" s="133"/>
      <c r="F22" s="134"/>
      <c r="G22" s="11" t="s">
        <v>794</v>
      </c>
      <c r="H22" s="14">
        <v>29.22</v>
      </c>
      <c r="I22" s="109">
        <f t="shared" ref="I22:I53" si="0">H22*B22</f>
        <v>58.44</v>
      </c>
      <c r="J22" s="115"/>
    </row>
    <row r="23" spans="1:16" ht="96">
      <c r="A23" s="114"/>
      <c r="B23" s="107">
        <v>2</v>
      </c>
      <c r="C23" s="10" t="s">
        <v>715</v>
      </c>
      <c r="D23" s="118" t="s">
        <v>29</v>
      </c>
      <c r="E23" s="133"/>
      <c r="F23" s="134"/>
      <c r="G23" s="11" t="s">
        <v>716</v>
      </c>
      <c r="H23" s="14">
        <v>44.91</v>
      </c>
      <c r="I23" s="109">
        <f t="shared" si="0"/>
        <v>89.82</v>
      </c>
      <c r="J23" s="115"/>
    </row>
    <row r="24" spans="1:16" ht="84">
      <c r="A24" s="114"/>
      <c r="B24" s="107">
        <v>2</v>
      </c>
      <c r="C24" s="10" t="s">
        <v>717</v>
      </c>
      <c r="D24" s="118" t="s">
        <v>29</v>
      </c>
      <c r="E24" s="133"/>
      <c r="F24" s="134"/>
      <c r="G24" s="11" t="s">
        <v>718</v>
      </c>
      <c r="H24" s="14">
        <v>29.22</v>
      </c>
      <c r="I24" s="109">
        <f t="shared" si="0"/>
        <v>58.44</v>
      </c>
      <c r="J24" s="115"/>
    </row>
    <row r="25" spans="1:16" ht="84">
      <c r="A25" s="114"/>
      <c r="B25" s="107">
        <v>2</v>
      </c>
      <c r="C25" s="10" t="s">
        <v>717</v>
      </c>
      <c r="D25" s="118" t="s">
        <v>48</v>
      </c>
      <c r="E25" s="133"/>
      <c r="F25" s="134"/>
      <c r="G25" s="11" t="s">
        <v>718</v>
      </c>
      <c r="H25" s="14">
        <v>29.22</v>
      </c>
      <c r="I25" s="109">
        <f t="shared" si="0"/>
        <v>58.44</v>
      </c>
      <c r="J25" s="115"/>
    </row>
    <row r="26" spans="1:16" ht="84">
      <c r="A26" s="114"/>
      <c r="B26" s="107">
        <v>2</v>
      </c>
      <c r="C26" s="10" t="s">
        <v>719</v>
      </c>
      <c r="D26" s="118" t="s">
        <v>28</v>
      </c>
      <c r="E26" s="133"/>
      <c r="F26" s="134"/>
      <c r="G26" s="11" t="s">
        <v>720</v>
      </c>
      <c r="H26" s="14">
        <v>19.420000000000002</v>
      </c>
      <c r="I26" s="109">
        <f t="shared" si="0"/>
        <v>38.840000000000003</v>
      </c>
      <c r="J26" s="115"/>
    </row>
    <row r="27" spans="1:16" ht="84">
      <c r="A27" s="114"/>
      <c r="B27" s="107">
        <v>2</v>
      </c>
      <c r="C27" s="10" t="s">
        <v>721</v>
      </c>
      <c r="D27" s="118" t="s">
        <v>28</v>
      </c>
      <c r="E27" s="133"/>
      <c r="F27" s="134"/>
      <c r="G27" s="11" t="s">
        <v>722</v>
      </c>
      <c r="H27" s="14">
        <v>13.53</v>
      </c>
      <c r="I27" s="109">
        <f t="shared" si="0"/>
        <v>27.06</v>
      </c>
      <c r="J27" s="115"/>
    </row>
    <row r="28" spans="1:16" ht="168">
      <c r="A28" s="114"/>
      <c r="B28" s="107">
        <v>20</v>
      </c>
      <c r="C28" s="10" t="s">
        <v>723</v>
      </c>
      <c r="D28" s="118" t="s">
        <v>27</v>
      </c>
      <c r="E28" s="133" t="s">
        <v>107</v>
      </c>
      <c r="F28" s="134"/>
      <c r="G28" s="11" t="s">
        <v>724</v>
      </c>
      <c r="H28" s="14">
        <v>13.53</v>
      </c>
      <c r="I28" s="109">
        <f t="shared" si="0"/>
        <v>270.59999999999997</v>
      </c>
      <c r="J28" s="115"/>
    </row>
    <row r="29" spans="1:16" ht="108">
      <c r="A29" s="114"/>
      <c r="B29" s="107">
        <v>2</v>
      </c>
      <c r="C29" s="10" t="s">
        <v>725</v>
      </c>
      <c r="D29" s="118" t="s">
        <v>28</v>
      </c>
      <c r="E29" s="133"/>
      <c r="F29" s="134"/>
      <c r="G29" s="11" t="s">
        <v>726</v>
      </c>
      <c r="H29" s="14">
        <v>4.71</v>
      </c>
      <c r="I29" s="109">
        <f t="shared" si="0"/>
        <v>9.42</v>
      </c>
      <c r="J29" s="115"/>
    </row>
    <row r="30" spans="1:16" ht="108">
      <c r="A30" s="114"/>
      <c r="B30" s="107">
        <v>2</v>
      </c>
      <c r="C30" s="10" t="s">
        <v>725</v>
      </c>
      <c r="D30" s="118" t="s">
        <v>29</v>
      </c>
      <c r="E30" s="133"/>
      <c r="F30" s="134"/>
      <c r="G30" s="11" t="s">
        <v>726</v>
      </c>
      <c r="H30" s="14">
        <v>4.71</v>
      </c>
      <c r="I30" s="109">
        <f t="shared" si="0"/>
        <v>9.42</v>
      </c>
      <c r="J30" s="115"/>
    </row>
    <row r="31" spans="1:16" ht="144">
      <c r="A31" s="114"/>
      <c r="B31" s="107">
        <v>1</v>
      </c>
      <c r="C31" s="10" t="s">
        <v>727</v>
      </c>
      <c r="D31" s="118" t="s">
        <v>728</v>
      </c>
      <c r="E31" s="133"/>
      <c r="F31" s="134"/>
      <c r="G31" s="11" t="s">
        <v>795</v>
      </c>
      <c r="H31" s="14">
        <v>19.420000000000002</v>
      </c>
      <c r="I31" s="109">
        <f t="shared" si="0"/>
        <v>19.420000000000002</v>
      </c>
      <c r="J31" s="115"/>
    </row>
    <row r="32" spans="1:16" ht="144">
      <c r="A32" s="114"/>
      <c r="B32" s="107">
        <v>1</v>
      </c>
      <c r="C32" s="10" t="s">
        <v>727</v>
      </c>
      <c r="D32" s="118" t="s">
        <v>729</v>
      </c>
      <c r="E32" s="133"/>
      <c r="F32" s="134"/>
      <c r="G32" s="11" t="s">
        <v>795</v>
      </c>
      <c r="H32" s="14">
        <v>20.59</v>
      </c>
      <c r="I32" s="109">
        <f t="shared" si="0"/>
        <v>20.59</v>
      </c>
      <c r="J32" s="115"/>
    </row>
    <row r="33" spans="1:10" ht="72">
      <c r="A33" s="114"/>
      <c r="B33" s="107">
        <v>1</v>
      </c>
      <c r="C33" s="10" t="s">
        <v>730</v>
      </c>
      <c r="D33" s="118" t="s">
        <v>728</v>
      </c>
      <c r="E33" s="133"/>
      <c r="F33" s="134"/>
      <c r="G33" s="11" t="s">
        <v>731</v>
      </c>
      <c r="H33" s="14">
        <v>27.26</v>
      </c>
      <c r="I33" s="109">
        <f t="shared" si="0"/>
        <v>27.26</v>
      </c>
      <c r="J33" s="115"/>
    </row>
    <row r="34" spans="1:10" ht="72">
      <c r="A34" s="114"/>
      <c r="B34" s="107">
        <v>1</v>
      </c>
      <c r="C34" s="10" t="s">
        <v>730</v>
      </c>
      <c r="D34" s="118" t="s">
        <v>729</v>
      </c>
      <c r="E34" s="133"/>
      <c r="F34" s="134"/>
      <c r="G34" s="11" t="s">
        <v>731</v>
      </c>
      <c r="H34" s="14">
        <v>29.22</v>
      </c>
      <c r="I34" s="109">
        <f t="shared" si="0"/>
        <v>29.22</v>
      </c>
      <c r="J34" s="115"/>
    </row>
    <row r="35" spans="1:10" ht="60">
      <c r="A35" s="114"/>
      <c r="B35" s="107">
        <v>1</v>
      </c>
      <c r="C35" s="10" t="s">
        <v>732</v>
      </c>
      <c r="D35" s="118" t="s">
        <v>728</v>
      </c>
      <c r="E35" s="133" t="s">
        <v>273</v>
      </c>
      <c r="F35" s="134"/>
      <c r="G35" s="11" t="s">
        <v>733</v>
      </c>
      <c r="H35" s="14">
        <v>12.16</v>
      </c>
      <c r="I35" s="109">
        <f t="shared" si="0"/>
        <v>12.16</v>
      </c>
      <c r="J35" s="115"/>
    </row>
    <row r="36" spans="1:10" ht="60">
      <c r="A36" s="114"/>
      <c r="B36" s="107">
        <v>1</v>
      </c>
      <c r="C36" s="10" t="s">
        <v>732</v>
      </c>
      <c r="D36" s="118" t="s">
        <v>729</v>
      </c>
      <c r="E36" s="133" t="s">
        <v>273</v>
      </c>
      <c r="F36" s="134"/>
      <c r="G36" s="11" t="s">
        <v>733</v>
      </c>
      <c r="H36" s="14">
        <v>12.94</v>
      </c>
      <c r="I36" s="109">
        <f t="shared" si="0"/>
        <v>12.94</v>
      </c>
      <c r="J36" s="115"/>
    </row>
    <row r="37" spans="1:10" ht="228">
      <c r="A37" s="114"/>
      <c r="B37" s="107">
        <v>2</v>
      </c>
      <c r="C37" s="10" t="s">
        <v>734</v>
      </c>
      <c r="D37" s="118" t="s">
        <v>234</v>
      </c>
      <c r="E37" s="133" t="s">
        <v>110</v>
      </c>
      <c r="F37" s="134"/>
      <c r="G37" s="11" t="s">
        <v>735</v>
      </c>
      <c r="H37" s="14">
        <v>25.3</v>
      </c>
      <c r="I37" s="109">
        <f t="shared" si="0"/>
        <v>50.6</v>
      </c>
      <c r="J37" s="115"/>
    </row>
    <row r="38" spans="1:10" ht="228">
      <c r="A38" s="114"/>
      <c r="B38" s="107">
        <v>2</v>
      </c>
      <c r="C38" s="10" t="s">
        <v>734</v>
      </c>
      <c r="D38" s="118" t="s">
        <v>234</v>
      </c>
      <c r="E38" s="133" t="s">
        <v>736</v>
      </c>
      <c r="F38" s="134"/>
      <c r="G38" s="11" t="s">
        <v>735</v>
      </c>
      <c r="H38" s="14">
        <v>25.3</v>
      </c>
      <c r="I38" s="109">
        <f t="shared" si="0"/>
        <v>50.6</v>
      </c>
      <c r="J38" s="115"/>
    </row>
    <row r="39" spans="1:10" ht="228">
      <c r="A39" s="114"/>
      <c r="B39" s="107">
        <v>2</v>
      </c>
      <c r="C39" s="10" t="s">
        <v>734</v>
      </c>
      <c r="D39" s="118" t="s">
        <v>234</v>
      </c>
      <c r="E39" s="133" t="s">
        <v>737</v>
      </c>
      <c r="F39" s="134"/>
      <c r="G39" s="11" t="s">
        <v>735</v>
      </c>
      <c r="H39" s="14">
        <v>25.3</v>
      </c>
      <c r="I39" s="109">
        <f t="shared" si="0"/>
        <v>50.6</v>
      </c>
      <c r="J39" s="115"/>
    </row>
    <row r="40" spans="1:10" ht="132">
      <c r="A40" s="114"/>
      <c r="B40" s="107">
        <v>10</v>
      </c>
      <c r="C40" s="10" t="s">
        <v>738</v>
      </c>
      <c r="D40" s="118"/>
      <c r="E40" s="133"/>
      <c r="F40" s="134"/>
      <c r="G40" s="11" t="s">
        <v>739</v>
      </c>
      <c r="H40" s="14">
        <v>2.75</v>
      </c>
      <c r="I40" s="109">
        <f t="shared" si="0"/>
        <v>27.5</v>
      </c>
      <c r="J40" s="115"/>
    </row>
    <row r="41" spans="1:10" ht="72">
      <c r="A41" s="114"/>
      <c r="B41" s="107">
        <v>1</v>
      </c>
      <c r="C41" s="10" t="s">
        <v>740</v>
      </c>
      <c r="D41" s="118" t="s">
        <v>728</v>
      </c>
      <c r="E41" s="133"/>
      <c r="F41" s="134"/>
      <c r="G41" s="11" t="s">
        <v>741</v>
      </c>
      <c r="H41" s="14">
        <v>34.119999999999997</v>
      </c>
      <c r="I41" s="109">
        <f t="shared" si="0"/>
        <v>34.119999999999997</v>
      </c>
      <c r="J41" s="115"/>
    </row>
    <row r="42" spans="1:10" ht="72">
      <c r="A42" s="114"/>
      <c r="B42" s="107">
        <v>1</v>
      </c>
      <c r="C42" s="10" t="s">
        <v>740</v>
      </c>
      <c r="D42" s="118" t="s">
        <v>729</v>
      </c>
      <c r="E42" s="133"/>
      <c r="F42" s="134"/>
      <c r="G42" s="11" t="s">
        <v>741</v>
      </c>
      <c r="H42" s="14">
        <v>40.01</v>
      </c>
      <c r="I42" s="109">
        <f t="shared" si="0"/>
        <v>40.01</v>
      </c>
      <c r="J42" s="115"/>
    </row>
    <row r="43" spans="1:10" ht="96">
      <c r="A43" s="114"/>
      <c r="B43" s="107">
        <v>4</v>
      </c>
      <c r="C43" s="10" t="s">
        <v>68</v>
      </c>
      <c r="D43" s="118" t="s">
        <v>651</v>
      </c>
      <c r="E43" s="133" t="s">
        <v>272</v>
      </c>
      <c r="F43" s="134"/>
      <c r="G43" s="11" t="s">
        <v>742</v>
      </c>
      <c r="H43" s="14">
        <v>38.049999999999997</v>
      </c>
      <c r="I43" s="109">
        <f t="shared" si="0"/>
        <v>152.19999999999999</v>
      </c>
      <c r="J43" s="115"/>
    </row>
    <row r="44" spans="1:10" ht="96">
      <c r="A44" s="114"/>
      <c r="B44" s="107">
        <v>12</v>
      </c>
      <c r="C44" s="10" t="s">
        <v>68</v>
      </c>
      <c r="D44" s="118" t="s">
        <v>26</v>
      </c>
      <c r="E44" s="133" t="s">
        <v>272</v>
      </c>
      <c r="F44" s="134"/>
      <c r="G44" s="11" t="s">
        <v>742</v>
      </c>
      <c r="H44" s="14">
        <v>38.049999999999997</v>
      </c>
      <c r="I44" s="109">
        <f t="shared" si="0"/>
        <v>456.59999999999997</v>
      </c>
      <c r="J44" s="115"/>
    </row>
    <row r="45" spans="1:10" ht="96">
      <c r="A45" s="114"/>
      <c r="B45" s="107">
        <v>2</v>
      </c>
      <c r="C45" s="10" t="s">
        <v>68</v>
      </c>
      <c r="D45" s="118" t="s">
        <v>27</v>
      </c>
      <c r="E45" s="133" t="s">
        <v>272</v>
      </c>
      <c r="F45" s="134"/>
      <c r="G45" s="11" t="s">
        <v>742</v>
      </c>
      <c r="H45" s="14">
        <v>38.049999999999997</v>
      </c>
      <c r="I45" s="109">
        <f t="shared" si="0"/>
        <v>76.099999999999994</v>
      </c>
      <c r="J45" s="115"/>
    </row>
    <row r="46" spans="1:10" ht="108">
      <c r="A46" s="114"/>
      <c r="B46" s="107">
        <v>5</v>
      </c>
      <c r="C46" s="10" t="s">
        <v>98</v>
      </c>
      <c r="D46" s="118" t="s">
        <v>23</v>
      </c>
      <c r="E46" s="133" t="s">
        <v>273</v>
      </c>
      <c r="F46" s="134"/>
      <c r="G46" s="11" t="s">
        <v>743</v>
      </c>
      <c r="H46" s="14">
        <v>11.57</v>
      </c>
      <c r="I46" s="109">
        <f t="shared" si="0"/>
        <v>57.85</v>
      </c>
      <c r="J46" s="115"/>
    </row>
    <row r="47" spans="1:10" ht="108">
      <c r="A47" s="114"/>
      <c r="B47" s="107">
        <v>5</v>
      </c>
      <c r="C47" s="10" t="s">
        <v>98</v>
      </c>
      <c r="D47" s="118" t="s">
        <v>23</v>
      </c>
      <c r="E47" s="133" t="s">
        <v>272</v>
      </c>
      <c r="F47" s="134"/>
      <c r="G47" s="11" t="s">
        <v>743</v>
      </c>
      <c r="H47" s="14">
        <v>11.57</v>
      </c>
      <c r="I47" s="109">
        <f t="shared" si="0"/>
        <v>57.85</v>
      </c>
      <c r="J47" s="115"/>
    </row>
    <row r="48" spans="1:10" ht="108">
      <c r="A48" s="114"/>
      <c r="B48" s="107">
        <v>2</v>
      </c>
      <c r="C48" s="10" t="s">
        <v>98</v>
      </c>
      <c r="D48" s="118" t="s">
        <v>25</v>
      </c>
      <c r="E48" s="133" t="s">
        <v>273</v>
      </c>
      <c r="F48" s="134"/>
      <c r="G48" s="11" t="s">
        <v>743</v>
      </c>
      <c r="H48" s="14">
        <v>11.57</v>
      </c>
      <c r="I48" s="109">
        <f t="shared" si="0"/>
        <v>23.14</v>
      </c>
      <c r="J48" s="115"/>
    </row>
    <row r="49" spans="1:10" ht="108">
      <c r="A49" s="114"/>
      <c r="B49" s="107">
        <v>5</v>
      </c>
      <c r="C49" s="10" t="s">
        <v>98</v>
      </c>
      <c r="D49" s="118" t="s">
        <v>25</v>
      </c>
      <c r="E49" s="133" t="s">
        <v>272</v>
      </c>
      <c r="F49" s="134"/>
      <c r="G49" s="11" t="s">
        <v>743</v>
      </c>
      <c r="H49" s="14">
        <v>11.57</v>
      </c>
      <c r="I49" s="109">
        <f t="shared" si="0"/>
        <v>57.85</v>
      </c>
      <c r="J49" s="115"/>
    </row>
    <row r="50" spans="1:10" ht="132">
      <c r="A50" s="114"/>
      <c r="B50" s="107">
        <v>1</v>
      </c>
      <c r="C50" s="10" t="s">
        <v>744</v>
      </c>
      <c r="D50" s="118" t="s">
        <v>745</v>
      </c>
      <c r="E50" s="133"/>
      <c r="F50" s="134"/>
      <c r="G50" s="11" t="s">
        <v>746</v>
      </c>
      <c r="H50" s="14">
        <v>48.83</v>
      </c>
      <c r="I50" s="109">
        <f t="shared" si="0"/>
        <v>48.83</v>
      </c>
      <c r="J50" s="115"/>
    </row>
    <row r="51" spans="1:10" ht="132">
      <c r="A51" s="114"/>
      <c r="B51" s="107">
        <v>1</v>
      </c>
      <c r="C51" s="10" t="s">
        <v>744</v>
      </c>
      <c r="D51" s="118" t="s">
        <v>747</v>
      </c>
      <c r="E51" s="133"/>
      <c r="F51" s="134"/>
      <c r="G51" s="11" t="s">
        <v>746</v>
      </c>
      <c r="H51" s="14">
        <v>48.83</v>
      </c>
      <c r="I51" s="109">
        <f t="shared" si="0"/>
        <v>48.83</v>
      </c>
      <c r="J51" s="115"/>
    </row>
    <row r="52" spans="1:10" ht="132">
      <c r="A52" s="114"/>
      <c r="B52" s="107">
        <v>1</v>
      </c>
      <c r="C52" s="10" t="s">
        <v>744</v>
      </c>
      <c r="D52" s="118" t="s">
        <v>748</v>
      </c>
      <c r="E52" s="133"/>
      <c r="F52" s="134"/>
      <c r="G52" s="11" t="s">
        <v>746</v>
      </c>
      <c r="H52" s="14">
        <v>54.72</v>
      </c>
      <c r="I52" s="109">
        <f t="shared" si="0"/>
        <v>54.72</v>
      </c>
      <c r="J52" s="115"/>
    </row>
    <row r="53" spans="1:10" ht="132">
      <c r="A53" s="114"/>
      <c r="B53" s="107">
        <v>1</v>
      </c>
      <c r="C53" s="10" t="s">
        <v>744</v>
      </c>
      <c r="D53" s="118" t="s">
        <v>749</v>
      </c>
      <c r="E53" s="133"/>
      <c r="F53" s="134"/>
      <c r="G53" s="11" t="s">
        <v>746</v>
      </c>
      <c r="H53" s="14">
        <v>54.72</v>
      </c>
      <c r="I53" s="109">
        <f t="shared" si="0"/>
        <v>54.72</v>
      </c>
      <c r="J53" s="115"/>
    </row>
    <row r="54" spans="1:10" ht="60">
      <c r="A54" s="114"/>
      <c r="B54" s="107">
        <v>2</v>
      </c>
      <c r="C54" s="10" t="s">
        <v>750</v>
      </c>
      <c r="D54" s="118" t="s">
        <v>728</v>
      </c>
      <c r="E54" s="133" t="s">
        <v>635</v>
      </c>
      <c r="F54" s="134"/>
      <c r="G54" s="11" t="s">
        <v>751</v>
      </c>
      <c r="H54" s="14">
        <v>12.75</v>
      </c>
      <c r="I54" s="109">
        <f t="shared" ref="I54:I75" si="1">H54*B54</f>
        <v>25.5</v>
      </c>
      <c r="J54" s="115"/>
    </row>
    <row r="55" spans="1:10" ht="96">
      <c r="A55" s="114"/>
      <c r="B55" s="107">
        <v>4</v>
      </c>
      <c r="C55" s="10" t="s">
        <v>752</v>
      </c>
      <c r="D55" s="118" t="s">
        <v>50</v>
      </c>
      <c r="E55" s="133"/>
      <c r="F55" s="134"/>
      <c r="G55" s="11" t="s">
        <v>753</v>
      </c>
      <c r="H55" s="14">
        <v>25.3</v>
      </c>
      <c r="I55" s="109">
        <f t="shared" si="1"/>
        <v>101.2</v>
      </c>
      <c r="J55" s="115"/>
    </row>
    <row r="56" spans="1:10" ht="96">
      <c r="A56" s="114"/>
      <c r="B56" s="107">
        <v>4</v>
      </c>
      <c r="C56" s="10" t="s">
        <v>752</v>
      </c>
      <c r="D56" s="118" t="s">
        <v>51</v>
      </c>
      <c r="E56" s="133"/>
      <c r="F56" s="134"/>
      <c r="G56" s="11" t="s">
        <v>753</v>
      </c>
      <c r="H56" s="14">
        <v>25.3</v>
      </c>
      <c r="I56" s="109">
        <f t="shared" si="1"/>
        <v>101.2</v>
      </c>
      <c r="J56" s="115"/>
    </row>
    <row r="57" spans="1:10" ht="96">
      <c r="A57" s="114"/>
      <c r="B57" s="107">
        <v>2</v>
      </c>
      <c r="C57" s="10" t="s">
        <v>752</v>
      </c>
      <c r="D57" s="118" t="s">
        <v>49</v>
      </c>
      <c r="E57" s="133"/>
      <c r="F57" s="134"/>
      <c r="G57" s="11" t="s">
        <v>753</v>
      </c>
      <c r="H57" s="14">
        <v>25.3</v>
      </c>
      <c r="I57" s="109">
        <f t="shared" si="1"/>
        <v>50.6</v>
      </c>
      <c r="J57" s="115"/>
    </row>
    <row r="58" spans="1:10" ht="120">
      <c r="A58" s="114"/>
      <c r="B58" s="107">
        <v>1</v>
      </c>
      <c r="C58" s="10" t="s">
        <v>754</v>
      </c>
      <c r="D58" s="118" t="s">
        <v>23</v>
      </c>
      <c r="E58" s="133"/>
      <c r="F58" s="134"/>
      <c r="G58" s="11" t="s">
        <v>755</v>
      </c>
      <c r="H58" s="14">
        <v>40.6</v>
      </c>
      <c r="I58" s="109">
        <f t="shared" si="1"/>
        <v>40.6</v>
      </c>
      <c r="J58" s="115"/>
    </row>
    <row r="59" spans="1:10" ht="120">
      <c r="A59" s="114"/>
      <c r="B59" s="107">
        <v>2</v>
      </c>
      <c r="C59" s="10" t="s">
        <v>754</v>
      </c>
      <c r="D59" s="118" t="s">
        <v>651</v>
      </c>
      <c r="E59" s="133"/>
      <c r="F59" s="134"/>
      <c r="G59" s="11" t="s">
        <v>755</v>
      </c>
      <c r="H59" s="14">
        <v>40.6</v>
      </c>
      <c r="I59" s="109">
        <f t="shared" si="1"/>
        <v>81.2</v>
      </c>
      <c r="J59" s="115"/>
    </row>
    <row r="60" spans="1:10" ht="108">
      <c r="A60" s="114"/>
      <c r="B60" s="107">
        <v>1</v>
      </c>
      <c r="C60" s="10" t="s">
        <v>756</v>
      </c>
      <c r="D60" s="118" t="s">
        <v>27</v>
      </c>
      <c r="E60" s="133" t="s">
        <v>273</v>
      </c>
      <c r="F60" s="134"/>
      <c r="G60" s="11" t="s">
        <v>757</v>
      </c>
      <c r="H60" s="14">
        <v>15.3</v>
      </c>
      <c r="I60" s="109">
        <f t="shared" si="1"/>
        <v>15.3</v>
      </c>
      <c r="J60" s="115"/>
    </row>
    <row r="61" spans="1:10" ht="108">
      <c r="A61" s="114"/>
      <c r="B61" s="107">
        <v>1</v>
      </c>
      <c r="C61" s="10" t="s">
        <v>758</v>
      </c>
      <c r="D61" s="118" t="s">
        <v>25</v>
      </c>
      <c r="E61" s="133" t="s">
        <v>273</v>
      </c>
      <c r="F61" s="134"/>
      <c r="G61" s="11" t="s">
        <v>759</v>
      </c>
      <c r="H61" s="14">
        <v>15.3</v>
      </c>
      <c r="I61" s="109">
        <f t="shared" si="1"/>
        <v>15.3</v>
      </c>
      <c r="J61" s="115"/>
    </row>
    <row r="62" spans="1:10" ht="156">
      <c r="A62" s="114"/>
      <c r="B62" s="107">
        <v>2</v>
      </c>
      <c r="C62" s="10" t="s">
        <v>760</v>
      </c>
      <c r="D62" s="118" t="s">
        <v>107</v>
      </c>
      <c r="E62" s="133"/>
      <c r="F62" s="134"/>
      <c r="G62" s="11" t="s">
        <v>761</v>
      </c>
      <c r="H62" s="14">
        <v>72.56</v>
      </c>
      <c r="I62" s="109">
        <f t="shared" si="1"/>
        <v>145.12</v>
      </c>
      <c r="J62" s="115"/>
    </row>
    <row r="63" spans="1:10" ht="156">
      <c r="A63" s="114"/>
      <c r="B63" s="107">
        <v>2</v>
      </c>
      <c r="C63" s="10" t="s">
        <v>760</v>
      </c>
      <c r="D63" s="118" t="s">
        <v>212</v>
      </c>
      <c r="E63" s="133"/>
      <c r="F63" s="134"/>
      <c r="G63" s="11" t="s">
        <v>761</v>
      </c>
      <c r="H63" s="14">
        <v>72.56</v>
      </c>
      <c r="I63" s="109">
        <f t="shared" si="1"/>
        <v>145.12</v>
      </c>
      <c r="J63" s="115"/>
    </row>
    <row r="64" spans="1:10" ht="156">
      <c r="A64" s="114"/>
      <c r="B64" s="107">
        <v>1</v>
      </c>
      <c r="C64" s="10" t="s">
        <v>760</v>
      </c>
      <c r="D64" s="118" t="s">
        <v>268</v>
      </c>
      <c r="E64" s="133"/>
      <c r="F64" s="134"/>
      <c r="G64" s="11" t="s">
        <v>761</v>
      </c>
      <c r="H64" s="14">
        <v>72.56</v>
      </c>
      <c r="I64" s="109">
        <f t="shared" si="1"/>
        <v>72.56</v>
      </c>
      <c r="J64" s="115"/>
    </row>
    <row r="65" spans="1:10" ht="156">
      <c r="A65" s="114"/>
      <c r="B65" s="107">
        <v>2</v>
      </c>
      <c r="C65" s="10" t="s">
        <v>760</v>
      </c>
      <c r="D65" s="118" t="s">
        <v>269</v>
      </c>
      <c r="E65" s="133"/>
      <c r="F65" s="134"/>
      <c r="G65" s="11" t="s">
        <v>761</v>
      </c>
      <c r="H65" s="14">
        <v>72.56</v>
      </c>
      <c r="I65" s="109">
        <f t="shared" si="1"/>
        <v>145.12</v>
      </c>
      <c r="J65" s="115"/>
    </row>
    <row r="66" spans="1:10" ht="156">
      <c r="A66" s="114"/>
      <c r="B66" s="107">
        <v>1</v>
      </c>
      <c r="C66" s="10" t="s">
        <v>760</v>
      </c>
      <c r="D66" s="118" t="s">
        <v>270</v>
      </c>
      <c r="E66" s="133"/>
      <c r="F66" s="134"/>
      <c r="G66" s="11" t="s">
        <v>761</v>
      </c>
      <c r="H66" s="14">
        <v>72.56</v>
      </c>
      <c r="I66" s="109">
        <f t="shared" si="1"/>
        <v>72.56</v>
      </c>
      <c r="J66" s="115"/>
    </row>
    <row r="67" spans="1:10" ht="180">
      <c r="A67" s="114"/>
      <c r="B67" s="107">
        <v>2</v>
      </c>
      <c r="C67" s="10" t="s">
        <v>762</v>
      </c>
      <c r="D67" s="118" t="s">
        <v>23</v>
      </c>
      <c r="E67" s="133"/>
      <c r="F67" s="134"/>
      <c r="G67" s="11" t="s">
        <v>763</v>
      </c>
      <c r="H67" s="14">
        <v>24.32</v>
      </c>
      <c r="I67" s="109">
        <f t="shared" si="1"/>
        <v>48.64</v>
      </c>
      <c r="J67" s="115"/>
    </row>
    <row r="68" spans="1:10" ht="180">
      <c r="A68" s="114"/>
      <c r="B68" s="107">
        <v>1</v>
      </c>
      <c r="C68" s="10" t="s">
        <v>762</v>
      </c>
      <c r="D68" s="118" t="s">
        <v>651</v>
      </c>
      <c r="E68" s="133"/>
      <c r="F68" s="134"/>
      <c r="G68" s="11" t="s">
        <v>763</v>
      </c>
      <c r="H68" s="14">
        <v>24.32</v>
      </c>
      <c r="I68" s="109">
        <f t="shared" si="1"/>
        <v>24.32</v>
      </c>
      <c r="J68" s="115"/>
    </row>
    <row r="69" spans="1:10" ht="180">
      <c r="A69" s="114"/>
      <c r="B69" s="107">
        <v>2</v>
      </c>
      <c r="C69" s="10" t="s">
        <v>762</v>
      </c>
      <c r="D69" s="118" t="s">
        <v>25</v>
      </c>
      <c r="E69" s="133"/>
      <c r="F69" s="134"/>
      <c r="G69" s="11" t="s">
        <v>763</v>
      </c>
      <c r="H69" s="14">
        <v>24.32</v>
      </c>
      <c r="I69" s="109">
        <f t="shared" si="1"/>
        <v>48.64</v>
      </c>
      <c r="J69" s="115"/>
    </row>
    <row r="70" spans="1:10" ht="108">
      <c r="A70" s="114"/>
      <c r="B70" s="107">
        <v>1</v>
      </c>
      <c r="C70" s="10" t="s">
        <v>764</v>
      </c>
      <c r="D70" s="118" t="s">
        <v>273</v>
      </c>
      <c r="E70" s="133"/>
      <c r="F70" s="134"/>
      <c r="G70" s="11" t="s">
        <v>765</v>
      </c>
      <c r="H70" s="14">
        <v>12.55</v>
      </c>
      <c r="I70" s="109">
        <f t="shared" si="1"/>
        <v>12.55</v>
      </c>
      <c r="J70" s="115"/>
    </row>
    <row r="71" spans="1:10" ht="180">
      <c r="A71" s="114"/>
      <c r="B71" s="107">
        <v>1</v>
      </c>
      <c r="C71" s="10" t="s">
        <v>766</v>
      </c>
      <c r="D71" s="118" t="s">
        <v>25</v>
      </c>
      <c r="E71" s="133"/>
      <c r="F71" s="134"/>
      <c r="G71" s="11" t="s">
        <v>767</v>
      </c>
      <c r="H71" s="14">
        <v>24.32</v>
      </c>
      <c r="I71" s="109">
        <f t="shared" si="1"/>
        <v>24.32</v>
      </c>
      <c r="J71" s="115"/>
    </row>
    <row r="72" spans="1:10" ht="252">
      <c r="A72" s="114"/>
      <c r="B72" s="107">
        <v>1</v>
      </c>
      <c r="C72" s="10" t="s">
        <v>768</v>
      </c>
      <c r="D72" s="118" t="s">
        <v>769</v>
      </c>
      <c r="E72" s="133" t="s">
        <v>25</v>
      </c>
      <c r="F72" s="134"/>
      <c r="G72" s="11" t="s">
        <v>770</v>
      </c>
      <c r="H72" s="14">
        <v>176.5</v>
      </c>
      <c r="I72" s="109">
        <f t="shared" si="1"/>
        <v>176.5</v>
      </c>
      <c r="J72" s="115"/>
    </row>
    <row r="73" spans="1:10" ht="96">
      <c r="A73" s="114"/>
      <c r="B73" s="107">
        <v>1</v>
      </c>
      <c r="C73" s="10" t="s">
        <v>771</v>
      </c>
      <c r="D73" s="118" t="s">
        <v>273</v>
      </c>
      <c r="E73" s="133"/>
      <c r="F73" s="134"/>
      <c r="G73" s="11" t="s">
        <v>772</v>
      </c>
      <c r="H73" s="14">
        <v>12.55</v>
      </c>
      <c r="I73" s="109">
        <f t="shared" si="1"/>
        <v>12.55</v>
      </c>
      <c r="J73" s="115"/>
    </row>
    <row r="74" spans="1:10" ht="348">
      <c r="A74" s="114"/>
      <c r="B74" s="107">
        <v>5</v>
      </c>
      <c r="C74" s="10" t="s">
        <v>773</v>
      </c>
      <c r="D74" s="118" t="s">
        <v>572</v>
      </c>
      <c r="E74" s="133" t="s">
        <v>239</v>
      </c>
      <c r="F74" s="134"/>
      <c r="G74" s="11" t="s">
        <v>774</v>
      </c>
      <c r="H74" s="14">
        <v>15.69</v>
      </c>
      <c r="I74" s="109">
        <f t="shared" si="1"/>
        <v>78.45</v>
      </c>
      <c r="J74" s="115"/>
    </row>
    <row r="75" spans="1:10" ht="348">
      <c r="A75" s="114"/>
      <c r="B75" s="108">
        <v>5</v>
      </c>
      <c r="C75" s="12" t="s">
        <v>773</v>
      </c>
      <c r="D75" s="119" t="s">
        <v>775</v>
      </c>
      <c r="E75" s="131" t="s">
        <v>239</v>
      </c>
      <c r="F75" s="132"/>
      <c r="G75" s="13" t="s">
        <v>774</v>
      </c>
      <c r="H75" s="15">
        <v>19.61</v>
      </c>
      <c r="I75" s="110">
        <f t="shared" si="1"/>
        <v>98.05</v>
      </c>
      <c r="J75" s="115"/>
    </row>
  </sheetData>
  <mergeCells count="58">
    <mergeCell ref="I10:I11"/>
    <mergeCell ref="I14:I15"/>
    <mergeCell ref="E20:F20"/>
    <mergeCell ref="E21:F21"/>
    <mergeCell ref="E22:F22"/>
    <mergeCell ref="E29:F29"/>
    <mergeCell ref="E23:F23"/>
    <mergeCell ref="E30:F30"/>
    <mergeCell ref="E31:F31"/>
    <mergeCell ref="E32:F32"/>
    <mergeCell ref="E24:F24"/>
    <mergeCell ref="E25:F25"/>
    <mergeCell ref="E26:F26"/>
    <mergeCell ref="E27:F27"/>
    <mergeCell ref="E28:F28"/>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73:F73"/>
    <mergeCell ref="E74:F74"/>
    <mergeCell ref="E75:F75"/>
    <mergeCell ref="E68:F68"/>
    <mergeCell ref="E69:F69"/>
    <mergeCell ref="E70:F70"/>
    <mergeCell ref="E71:F71"/>
    <mergeCell ref="E72:F7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7"/>
  <sheetViews>
    <sheetView zoomScale="90" zoomScaleNormal="90" workbookViewId="0">
      <selection activeCell="F39" sqref="F39:G3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3619.5899999999992</v>
      </c>
      <c r="O2" t="s">
        <v>182</v>
      </c>
    </row>
    <row r="3" spans="1:15" ht="12.75" customHeight="1">
      <c r="A3" s="114"/>
      <c r="B3" s="121" t="s">
        <v>135</v>
      </c>
      <c r="C3" s="120"/>
      <c r="D3" s="120"/>
      <c r="E3" s="120"/>
      <c r="F3" s="120"/>
      <c r="G3" s="120"/>
      <c r="H3" s="120"/>
      <c r="I3" s="120"/>
      <c r="J3" s="120"/>
      <c r="K3" s="120"/>
      <c r="L3" s="115"/>
      <c r="N3">
        <v>3619.5899999999992</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35">
        <f>IF(Invoice!J10&lt;&gt;"",Invoice!J10,"")</f>
        <v>51250</v>
      </c>
      <c r="L10" s="115"/>
    </row>
    <row r="11" spans="1:15" ht="12.75" customHeight="1">
      <c r="A11" s="114"/>
      <c r="B11" s="114" t="s">
        <v>709</v>
      </c>
      <c r="C11" s="120"/>
      <c r="D11" s="120"/>
      <c r="E11" s="120"/>
      <c r="F11" s="115"/>
      <c r="G11" s="116"/>
      <c r="H11" s="116" t="s">
        <v>709</v>
      </c>
      <c r="I11" s="120"/>
      <c r="J11" s="120"/>
      <c r="K11" s="136"/>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c r="C14" s="120"/>
      <c r="D14" s="120"/>
      <c r="E14" s="120"/>
      <c r="F14" s="115"/>
      <c r="G14" s="116"/>
      <c r="H14" s="116" t="s">
        <v>6</v>
      </c>
      <c r="I14" s="120"/>
      <c r="J14" s="120"/>
      <c r="K14" s="137">
        <f>Invoice!J14</f>
        <v>45169</v>
      </c>
      <c r="L14" s="115"/>
    </row>
    <row r="15" spans="1:15" ht="15" customHeight="1">
      <c r="A15" s="114"/>
      <c r="B15" s="6" t="s">
        <v>6</v>
      </c>
      <c r="C15" s="7"/>
      <c r="D15" s="7"/>
      <c r="E15" s="7"/>
      <c r="F15" s="8"/>
      <c r="G15" s="116"/>
      <c r="H15" s="9"/>
      <c r="I15" s="120"/>
      <c r="J15" s="120"/>
      <c r="K15" s="138"/>
      <c r="L15" s="115"/>
    </row>
    <row r="16" spans="1:15" ht="15" customHeight="1">
      <c r="A16" s="114"/>
      <c r="B16" s="120"/>
      <c r="C16" s="120"/>
      <c r="D16" s="120"/>
      <c r="E16" s="120"/>
      <c r="F16" s="120"/>
      <c r="G16" s="120"/>
      <c r="H16" s="120"/>
      <c r="I16" s="123" t="s">
        <v>142</v>
      </c>
      <c r="J16" s="123" t="s">
        <v>142</v>
      </c>
      <c r="K16" s="129">
        <v>39816</v>
      </c>
      <c r="L16" s="115"/>
    </row>
    <row r="17" spans="1:12" ht="12.75" customHeight="1">
      <c r="A17" s="114"/>
      <c r="B17" s="120" t="s">
        <v>712</v>
      </c>
      <c r="C17" s="120"/>
      <c r="D17" s="120"/>
      <c r="E17" s="120"/>
      <c r="F17" s="120"/>
      <c r="G17" s="120"/>
      <c r="H17" s="120"/>
      <c r="I17" s="123" t="s">
        <v>143</v>
      </c>
      <c r="J17" s="123" t="s">
        <v>143</v>
      </c>
      <c r="K17" s="129" t="str">
        <f>IF(Invoice!J17&lt;&gt;"",Invoice!J17,"")</f>
        <v>Sura</v>
      </c>
      <c r="L17" s="115"/>
    </row>
    <row r="18" spans="1:12" ht="18" customHeight="1">
      <c r="A18" s="114"/>
      <c r="B18" s="120" t="s">
        <v>713</v>
      </c>
      <c r="C18" s="120"/>
      <c r="D18" s="120"/>
      <c r="E18" s="120"/>
      <c r="F18" s="120"/>
      <c r="G18" s="120"/>
      <c r="H18" s="120"/>
      <c r="I18" s="122" t="s">
        <v>258</v>
      </c>
      <c r="J18" s="122" t="s">
        <v>258</v>
      </c>
      <c r="K18" s="104" t="s">
        <v>776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39" t="s">
        <v>201</v>
      </c>
      <c r="G20" s="140"/>
      <c r="H20" s="100" t="s">
        <v>169</v>
      </c>
      <c r="I20" s="100" t="s">
        <v>202</v>
      </c>
      <c r="J20" s="100" t="s">
        <v>202</v>
      </c>
      <c r="K20" s="100" t="s">
        <v>21</v>
      </c>
      <c r="L20" s="115"/>
    </row>
    <row r="21" spans="1:12" ht="12.75" customHeight="1">
      <c r="A21" s="114"/>
      <c r="B21" s="105"/>
      <c r="C21" s="105"/>
      <c r="D21" s="105"/>
      <c r="E21" s="106"/>
      <c r="F21" s="141"/>
      <c r="G21" s="142"/>
      <c r="H21" s="105" t="s">
        <v>141</v>
      </c>
      <c r="I21" s="105"/>
      <c r="J21" s="105"/>
      <c r="K21" s="105"/>
      <c r="L21" s="115"/>
    </row>
    <row r="22" spans="1:12" ht="24" customHeight="1">
      <c r="A22" s="114"/>
      <c r="B22" s="107">
        <f>'Tax Invoice'!D18</f>
        <v>2</v>
      </c>
      <c r="C22" s="10" t="s">
        <v>714</v>
      </c>
      <c r="D22" s="10" t="s">
        <v>714</v>
      </c>
      <c r="E22" s="118" t="s">
        <v>273</v>
      </c>
      <c r="F22" s="133"/>
      <c r="G22" s="134"/>
      <c r="H22" s="11" t="s">
        <v>794</v>
      </c>
      <c r="I22" s="14">
        <f t="shared" ref="I22:I53" si="0">ROUNDUP(J22*$N$1,2)</f>
        <v>7.31</v>
      </c>
      <c r="J22" s="14">
        <v>29.22</v>
      </c>
      <c r="K22" s="109">
        <f t="shared" ref="K22:K53" si="1">I22*B22</f>
        <v>14.62</v>
      </c>
      <c r="L22" s="115"/>
    </row>
    <row r="23" spans="1:12" ht="12.75" customHeight="1">
      <c r="A23" s="114"/>
      <c r="B23" s="107">
        <f>'Tax Invoice'!D19</f>
        <v>2</v>
      </c>
      <c r="C23" s="10" t="s">
        <v>715</v>
      </c>
      <c r="D23" s="10" t="s">
        <v>715</v>
      </c>
      <c r="E23" s="118" t="s">
        <v>29</v>
      </c>
      <c r="F23" s="133"/>
      <c r="G23" s="134"/>
      <c r="H23" s="11" t="s">
        <v>716</v>
      </c>
      <c r="I23" s="14">
        <f t="shared" si="0"/>
        <v>11.23</v>
      </c>
      <c r="J23" s="14">
        <v>44.91</v>
      </c>
      <c r="K23" s="109">
        <f t="shared" si="1"/>
        <v>22.46</v>
      </c>
      <c r="L23" s="115"/>
    </row>
    <row r="24" spans="1:12" ht="12.75" customHeight="1">
      <c r="A24" s="114"/>
      <c r="B24" s="107">
        <f>'Tax Invoice'!D20</f>
        <v>2</v>
      </c>
      <c r="C24" s="10" t="s">
        <v>717</v>
      </c>
      <c r="D24" s="10" t="s">
        <v>717</v>
      </c>
      <c r="E24" s="118" t="s">
        <v>29</v>
      </c>
      <c r="F24" s="133"/>
      <c r="G24" s="134"/>
      <c r="H24" s="11" t="s">
        <v>718</v>
      </c>
      <c r="I24" s="14">
        <f t="shared" si="0"/>
        <v>7.31</v>
      </c>
      <c r="J24" s="14">
        <v>29.22</v>
      </c>
      <c r="K24" s="109">
        <f t="shared" si="1"/>
        <v>14.62</v>
      </c>
      <c r="L24" s="115"/>
    </row>
    <row r="25" spans="1:12" ht="12.75" customHeight="1">
      <c r="A25" s="114"/>
      <c r="B25" s="107">
        <f>'Tax Invoice'!D21</f>
        <v>2</v>
      </c>
      <c r="C25" s="10" t="s">
        <v>717</v>
      </c>
      <c r="D25" s="10" t="s">
        <v>717</v>
      </c>
      <c r="E25" s="118" t="s">
        <v>48</v>
      </c>
      <c r="F25" s="133"/>
      <c r="G25" s="134"/>
      <c r="H25" s="11" t="s">
        <v>718</v>
      </c>
      <c r="I25" s="14">
        <f t="shared" si="0"/>
        <v>7.31</v>
      </c>
      <c r="J25" s="14">
        <v>29.22</v>
      </c>
      <c r="K25" s="109">
        <f t="shared" si="1"/>
        <v>14.62</v>
      </c>
      <c r="L25" s="115"/>
    </row>
    <row r="26" spans="1:12" ht="12.75" customHeight="1">
      <c r="A26" s="114"/>
      <c r="B26" s="107">
        <f>'Tax Invoice'!D22</f>
        <v>2</v>
      </c>
      <c r="C26" s="10" t="s">
        <v>719</v>
      </c>
      <c r="D26" s="10" t="s">
        <v>719</v>
      </c>
      <c r="E26" s="118" t="s">
        <v>28</v>
      </c>
      <c r="F26" s="133"/>
      <c r="G26" s="134"/>
      <c r="H26" s="11" t="s">
        <v>720</v>
      </c>
      <c r="I26" s="14">
        <f t="shared" si="0"/>
        <v>4.8599999999999994</v>
      </c>
      <c r="J26" s="14">
        <v>19.420000000000002</v>
      </c>
      <c r="K26" s="109">
        <f t="shared" si="1"/>
        <v>9.7199999999999989</v>
      </c>
      <c r="L26" s="115"/>
    </row>
    <row r="27" spans="1:12" ht="12.75" customHeight="1">
      <c r="A27" s="114"/>
      <c r="B27" s="107">
        <f>'Tax Invoice'!D23</f>
        <v>2</v>
      </c>
      <c r="C27" s="10" t="s">
        <v>721</v>
      </c>
      <c r="D27" s="10" t="s">
        <v>721</v>
      </c>
      <c r="E27" s="118" t="s">
        <v>28</v>
      </c>
      <c r="F27" s="133"/>
      <c r="G27" s="134"/>
      <c r="H27" s="11" t="s">
        <v>722</v>
      </c>
      <c r="I27" s="14">
        <f t="shared" si="0"/>
        <v>3.3899999999999997</v>
      </c>
      <c r="J27" s="14">
        <v>13.53</v>
      </c>
      <c r="K27" s="109">
        <f t="shared" si="1"/>
        <v>6.7799999999999994</v>
      </c>
      <c r="L27" s="115"/>
    </row>
    <row r="28" spans="1:12" ht="24" customHeight="1">
      <c r="A28" s="114"/>
      <c r="B28" s="107">
        <f>'Tax Invoice'!D24</f>
        <v>20</v>
      </c>
      <c r="C28" s="10" t="s">
        <v>723</v>
      </c>
      <c r="D28" s="10" t="s">
        <v>723</v>
      </c>
      <c r="E28" s="118" t="s">
        <v>27</v>
      </c>
      <c r="F28" s="133" t="s">
        <v>107</v>
      </c>
      <c r="G28" s="134"/>
      <c r="H28" s="11" t="s">
        <v>724</v>
      </c>
      <c r="I28" s="14">
        <f t="shared" si="0"/>
        <v>3.3899999999999997</v>
      </c>
      <c r="J28" s="14">
        <v>13.53</v>
      </c>
      <c r="K28" s="109">
        <f t="shared" si="1"/>
        <v>67.8</v>
      </c>
      <c r="L28" s="115"/>
    </row>
    <row r="29" spans="1:12" ht="11.25" customHeight="1">
      <c r="A29" s="114"/>
      <c r="B29" s="107">
        <f>'Tax Invoice'!D25</f>
        <v>2</v>
      </c>
      <c r="C29" s="10" t="s">
        <v>725</v>
      </c>
      <c r="D29" s="10" t="s">
        <v>725</v>
      </c>
      <c r="E29" s="118" t="s">
        <v>28</v>
      </c>
      <c r="F29" s="133"/>
      <c r="G29" s="134"/>
      <c r="H29" s="11" t="s">
        <v>726</v>
      </c>
      <c r="I29" s="14">
        <f t="shared" si="0"/>
        <v>1.18</v>
      </c>
      <c r="J29" s="14">
        <v>4.71</v>
      </c>
      <c r="K29" s="109">
        <f t="shared" si="1"/>
        <v>2.36</v>
      </c>
      <c r="L29" s="115"/>
    </row>
    <row r="30" spans="1:12" ht="11.25" customHeight="1">
      <c r="A30" s="114"/>
      <c r="B30" s="107">
        <f>'Tax Invoice'!D26</f>
        <v>2</v>
      </c>
      <c r="C30" s="10" t="s">
        <v>725</v>
      </c>
      <c r="D30" s="10" t="s">
        <v>725</v>
      </c>
      <c r="E30" s="118" t="s">
        <v>29</v>
      </c>
      <c r="F30" s="133"/>
      <c r="G30" s="134"/>
      <c r="H30" s="11" t="s">
        <v>726</v>
      </c>
      <c r="I30" s="14">
        <f t="shared" si="0"/>
        <v>1.18</v>
      </c>
      <c r="J30" s="14">
        <v>4.71</v>
      </c>
      <c r="K30" s="109">
        <f t="shared" si="1"/>
        <v>2.36</v>
      </c>
      <c r="L30" s="115"/>
    </row>
    <row r="31" spans="1:12" ht="24" customHeight="1">
      <c r="A31" s="114"/>
      <c r="B31" s="107">
        <f>'Tax Invoice'!D27</f>
        <v>1</v>
      </c>
      <c r="C31" s="10" t="s">
        <v>727</v>
      </c>
      <c r="D31" s="10" t="s">
        <v>777</v>
      </c>
      <c r="E31" s="118" t="s">
        <v>728</v>
      </c>
      <c r="F31" s="133"/>
      <c r="G31" s="134"/>
      <c r="H31" s="11" t="s">
        <v>795</v>
      </c>
      <c r="I31" s="14">
        <f t="shared" si="0"/>
        <v>4.8599999999999994</v>
      </c>
      <c r="J31" s="14">
        <v>19.420000000000002</v>
      </c>
      <c r="K31" s="109">
        <f t="shared" si="1"/>
        <v>4.8599999999999994</v>
      </c>
      <c r="L31" s="115"/>
    </row>
    <row r="32" spans="1:12" ht="24" customHeight="1">
      <c r="A32" s="114"/>
      <c r="B32" s="107">
        <f>'Tax Invoice'!D28</f>
        <v>1</v>
      </c>
      <c r="C32" s="10" t="s">
        <v>727</v>
      </c>
      <c r="D32" s="10" t="s">
        <v>778</v>
      </c>
      <c r="E32" s="118" t="s">
        <v>729</v>
      </c>
      <c r="F32" s="133"/>
      <c r="G32" s="134"/>
      <c r="H32" s="11" t="s">
        <v>795</v>
      </c>
      <c r="I32" s="14">
        <f t="shared" si="0"/>
        <v>5.1499999999999995</v>
      </c>
      <c r="J32" s="14">
        <v>20.59</v>
      </c>
      <c r="K32" s="109">
        <f t="shared" si="1"/>
        <v>5.1499999999999995</v>
      </c>
      <c r="L32" s="115"/>
    </row>
    <row r="33" spans="1:12" ht="12.75" customHeight="1">
      <c r="A33" s="114"/>
      <c r="B33" s="107">
        <f>'Tax Invoice'!D29</f>
        <v>1</v>
      </c>
      <c r="C33" s="10" t="s">
        <v>730</v>
      </c>
      <c r="D33" s="10" t="s">
        <v>779</v>
      </c>
      <c r="E33" s="118" t="s">
        <v>728</v>
      </c>
      <c r="F33" s="133"/>
      <c r="G33" s="134"/>
      <c r="H33" s="11" t="s">
        <v>731</v>
      </c>
      <c r="I33" s="14">
        <f t="shared" si="0"/>
        <v>6.8199999999999994</v>
      </c>
      <c r="J33" s="14">
        <v>27.26</v>
      </c>
      <c r="K33" s="109">
        <f t="shared" si="1"/>
        <v>6.8199999999999994</v>
      </c>
      <c r="L33" s="115"/>
    </row>
    <row r="34" spans="1:12" ht="12.75" customHeight="1">
      <c r="A34" s="114"/>
      <c r="B34" s="107">
        <f>'Tax Invoice'!D30</f>
        <v>1</v>
      </c>
      <c r="C34" s="10" t="s">
        <v>730</v>
      </c>
      <c r="D34" s="10" t="s">
        <v>780</v>
      </c>
      <c r="E34" s="118" t="s">
        <v>729</v>
      </c>
      <c r="F34" s="133"/>
      <c r="G34" s="134"/>
      <c r="H34" s="11" t="s">
        <v>731</v>
      </c>
      <c r="I34" s="14">
        <f t="shared" si="0"/>
        <v>7.31</v>
      </c>
      <c r="J34" s="14">
        <v>29.22</v>
      </c>
      <c r="K34" s="109">
        <f t="shared" si="1"/>
        <v>7.31</v>
      </c>
      <c r="L34" s="115"/>
    </row>
    <row r="35" spans="1:12" ht="12.75" customHeight="1">
      <c r="A35" s="114"/>
      <c r="B35" s="107">
        <f>'Tax Invoice'!D31</f>
        <v>1</v>
      </c>
      <c r="C35" s="10" t="s">
        <v>732</v>
      </c>
      <c r="D35" s="10" t="s">
        <v>781</v>
      </c>
      <c r="E35" s="118" t="s">
        <v>728</v>
      </c>
      <c r="F35" s="133" t="s">
        <v>273</v>
      </c>
      <c r="G35" s="134"/>
      <c r="H35" s="11" t="s">
        <v>733</v>
      </c>
      <c r="I35" s="14">
        <f t="shared" si="0"/>
        <v>3.04</v>
      </c>
      <c r="J35" s="14">
        <v>12.16</v>
      </c>
      <c r="K35" s="109">
        <f t="shared" si="1"/>
        <v>3.04</v>
      </c>
      <c r="L35" s="115"/>
    </row>
    <row r="36" spans="1:12" ht="12.75" customHeight="1">
      <c r="A36" s="114"/>
      <c r="B36" s="107">
        <f>'Tax Invoice'!D32</f>
        <v>1</v>
      </c>
      <c r="C36" s="10" t="s">
        <v>732</v>
      </c>
      <c r="D36" s="10" t="s">
        <v>782</v>
      </c>
      <c r="E36" s="118" t="s">
        <v>729</v>
      </c>
      <c r="F36" s="133" t="s">
        <v>273</v>
      </c>
      <c r="G36" s="134"/>
      <c r="H36" s="11" t="s">
        <v>733</v>
      </c>
      <c r="I36" s="14">
        <f t="shared" si="0"/>
        <v>3.2399999999999998</v>
      </c>
      <c r="J36" s="14">
        <v>12.94</v>
      </c>
      <c r="K36" s="109">
        <f t="shared" si="1"/>
        <v>3.2399999999999998</v>
      </c>
      <c r="L36" s="115"/>
    </row>
    <row r="37" spans="1:12" ht="36" customHeight="1">
      <c r="A37" s="114"/>
      <c r="B37" s="107">
        <f>'Tax Invoice'!D33</f>
        <v>2</v>
      </c>
      <c r="C37" s="10" t="s">
        <v>734</v>
      </c>
      <c r="D37" s="10" t="s">
        <v>783</v>
      </c>
      <c r="E37" s="118" t="s">
        <v>234</v>
      </c>
      <c r="F37" s="133" t="s">
        <v>110</v>
      </c>
      <c r="G37" s="134"/>
      <c r="H37" s="11" t="s">
        <v>735</v>
      </c>
      <c r="I37" s="14">
        <f t="shared" si="0"/>
        <v>6.33</v>
      </c>
      <c r="J37" s="14">
        <v>25.3</v>
      </c>
      <c r="K37" s="109">
        <f t="shared" si="1"/>
        <v>12.66</v>
      </c>
      <c r="L37" s="115"/>
    </row>
    <row r="38" spans="1:12" ht="36" customHeight="1">
      <c r="A38" s="114"/>
      <c r="B38" s="107">
        <f>'Tax Invoice'!D34</f>
        <v>2</v>
      </c>
      <c r="C38" s="10" t="s">
        <v>734</v>
      </c>
      <c r="D38" s="10" t="s">
        <v>783</v>
      </c>
      <c r="E38" s="118" t="s">
        <v>234</v>
      </c>
      <c r="F38" s="133" t="s">
        <v>736</v>
      </c>
      <c r="G38" s="134"/>
      <c r="H38" s="11" t="s">
        <v>735</v>
      </c>
      <c r="I38" s="14">
        <f t="shared" si="0"/>
        <v>6.33</v>
      </c>
      <c r="J38" s="14">
        <v>25.3</v>
      </c>
      <c r="K38" s="109">
        <f t="shared" si="1"/>
        <v>12.66</v>
      </c>
      <c r="L38" s="115"/>
    </row>
    <row r="39" spans="1:12" ht="36" customHeight="1">
      <c r="A39" s="114"/>
      <c r="B39" s="107">
        <f>'Tax Invoice'!D35</f>
        <v>2</v>
      </c>
      <c r="C39" s="10" t="s">
        <v>734</v>
      </c>
      <c r="D39" s="10" t="s">
        <v>783</v>
      </c>
      <c r="E39" s="118" t="s">
        <v>234</v>
      </c>
      <c r="F39" s="133" t="s">
        <v>737</v>
      </c>
      <c r="G39" s="134"/>
      <c r="H39" s="11" t="s">
        <v>735</v>
      </c>
      <c r="I39" s="14">
        <f t="shared" si="0"/>
        <v>6.33</v>
      </c>
      <c r="J39" s="14">
        <v>25.3</v>
      </c>
      <c r="K39" s="109">
        <f t="shared" si="1"/>
        <v>12.66</v>
      </c>
      <c r="L39" s="115"/>
    </row>
    <row r="40" spans="1:12" ht="24" customHeight="1">
      <c r="A40" s="114"/>
      <c r="B40" s="107">
        <f>'Tax Invoice'!D36</f>
        <v>10</v>
      </c>
      <c r="C40" s="10" t="s">
        <v>738</v>
      </c>
      <c r="D40" s="10" t="s">
        <v>738</v>
      </c>
      <c r="E40" s="118"/>
      <c r="F40" s="133"/>
      <c r="G40" s="134"/>
      <c r="H40" s="11" t="s">
        <v>739</v>
      </c>
      <c r="I40" s="14">
        <f t="shared" si="0"/>
        <v>0.69000000000000006</v>
      </c>
      <c r="J40" s="14">
        <v>2.75</v>
      </c>
      <c r="K40" s="109">
        <f t="shared" si="1"/>
        <v>6.9</v>
      </c>
      <c r="L40" s="115"/>
    </row>
    <row r="41" spans="1:12" ht="12.75" customHeight="1">
      <c r="A41" s="114"/>
      <c r="B41" s="107">
        <f>'Tax Invoice'!D37</f>
        <v>1</v>
      </c>
      <c r="C41" s="10" t="s">
        <v>740</v>
      </c>
      <c r="D41" s="10" t="s">
        <v>784</v>
      </c>
      <c r="E41" s="118" t="s">
        <v>728</v>
      </c>
      <c r="F41" s="133"/>
      <c r="G41" s="134"/>
      <c r="H41" s="11" t="s">
        <v>741</v>
      </c>
      <c r="I41" s="14">
        <f t="shared" si="0"/>
        <v>8.5299999999999994</v>
      </c>
      <c r="J41" s="14">
        <v>34.119999999999997</v>
      </c>
      <c r="K41" s="109">
        <f t="shared" si="1"/>
        <v>8.5299999999999994</v>
      </c>
      <c r="L41" s="115"/>
    </row>
    <row r="42" spans="1:12" ht="12.75" customHeight="1">
      <c r="A42" s="114"/>
      <c r="B42" s="107">
        <f>'Tax Invoice'!D38</f>
        <v>1</v>
      </c>
      <c r="C42" s="10" t="s">
        <v>740</v>
      </c>
      <c r="D42" s="10" t="s">
        <v>785</v>
      </c>
      <c r="E42" s="118" t="s">
        <v>729</v>
      </c>
      <c r="F42" s="133"/>
      <c r="G42" s="134"/>
      <c r="H42" s="11" t="s">
        <v>741</v>
      </c>
      <c r="I42" s="14">
        <f t="shared" si="0"/>
        <v>10.01</v>
      </c>
      <c r="J42" s="14">
        <v>40.01</v>
      </c>
      <c r="K42" s="109">
        <f t="shared" si="1"/>
        <v>10.01</v>
      </c>
      <c r="L42" s="115"/>
    </row>
    <row r="43" spans="1:12" ht="12.75" customHeight="1">
      <c r="A43" s="114"/>
      <c r="B43" s="107">
        <f>'Tax Invoice'!D39</f>
        <v>4</v>
      </c>
      <c r="C43" s="10" t="s">
        <v>68</v>
      </c>
      <c r="D43" s="10" t="s">
        <v>68</v>
      </c>
      <c r="E43" s="118" t="s">
        <v>651</v>
      </c>
      <c r="F43" s="133" t="s">
        <v>272</v>
      </c>
      <c r="G43" s="134"/>
      <c r="H43" s="11" t="s">
        <v>742</v>
      </c>
      <c r="I43" s="14">
        <f t="shared" si="0"/>
        <v>9.52</v>
      </c>
      <c r="J43" s="14">
        <v>38.049999999999997</v>
      </c>
      <c r="K43" s="109">
        <f t="shared" si="1"/>
        <v>38.08</v>
      </c>
      <c r="L43" s="115"/>
    </row>
    <row r="44" spans="1:12" ht="12.75" customHeight="1">
      <c r="A44" s="114"/>
      <c r="B44" s="107">
        <f>'Tax Invoice'!D40</f>
        <v>12</v>
      </c>
      <c r="C44" s="10" t="s">
        <v>68</v>
      </c>
      <c r="D44" s="10" t="s">
        <v>68</v>
      </c>
      <c r="E44" s="118" t="s">
        <v>26</v>
      </c>
      <c r="F44" s="133" t="s">
        <v>272</v>
      </c>
      <c r="G44" s="134"/>
      <c r="H44" s="11" t="s">
        <v>742</v>
      </c>
      <c r="I44" s="14">
        <f t="shared" si="0"/>
        <v>9.52</v>
      </c>
      <c r="J44" s="14">
        <v>38.049999999999997</v>
      </c>
      <c r="K44" s="109">
        <f t="shared" si="1"/>
        <v>114.24</v>
      </c>
      <c r="L44" s="115"/>
    </row>
    <row r="45" spans="1:12" ht="12.75" customHeight="1">
      <c r="A45" s="114"/>
      <c r="B45" s="107">
        <f>'Tax Invoice'!D41</f>
        <v>2</v>
      </c>
      <c r="C45" s="10" t="s">
        <v>68</v>
      </c>
      <c r="D45" s="10" t="s">
        <v>68</v>
      </c>
      <c r="E45" s="118" t="s">
        <v>27</v>
      </c>
      <c r="F45" s="133" t="s">
        <v>272</v>
      </c>
      <c r="G45" s="134"/>
      <c r="H45" s="11" t="s">
        <v>742</v>
      </c>
      <c r="I45" s="14">
        <f t="shared" si="0"/>
        <v>9.52</v>
      </c>
      <c r="J45" s="14">
        <v>38.049999999999997</v>
      </c>
      <c r="K45" s="109">
        <f t="shared" si="1"/>
        <v>19.04</v>
      </c>
      <c r="L45" s="115"/>
    </row>
    <row r="46" spans="1:12" ht="12" customHeight="1">
      <c r="A46" s="114"/>
      <c r="B46" s="107">
        <f>'Tax Invoice'!D42</f>
        <v>5</v>
      </c>
      <c r="C46" s="10" t="s">
        <v>98</v>
      </c>
      <c r="D46" s="10" t="s">
        <v>98</v>
      </c>
      <c r="E46" s="118" t="s">
        <v>23</v>
      </c>
      <c r="F46" s="133" t="s">
        <v>273</v>
      </c>
      <c r="G46" s="134"/>
      <c r="H46" s="11" t="s">
        <v>743</v>
      </c>
      <c r="I46" s="14">
        <f t="shared" si="0"/>
        <v>2.9</v>
      </c>
      <c r="J46" s="14">
        <v>11.57</v>
      </c>
      <c r="K46" s="109">
        <f t="shared" si="1"/>
        <v>14.5</v>
      </c>
      <c r="L46" s="115"/>
    </row>
    <row r="47" spans="1:12" ht="12" customHeight="1">
      <c r="A47" s="114"/>
      <c r="B47" s="107">
        <f>'Tax Invoice'!D43</f>
        <v>5</v>
      </c>
      <c r="C47" s="10" t="s">
        <v>98</v>
      </c>
      <c r="D47" s="10" t="s">
        <v>98</v>
      </c>
      <c r="E47" s="118" t="s">
        <v>23</v>
      </c>
      <c r="F47" s="133" t="s">
        <v>272</v>
      </c>
      <c r="G47" s="134"/>
      <c r="H47" s="11" t="s">
        <v>743</v>
      </c>
      <c r="I47" s="14">
        <f t="shared" si="0"/>
        <v>2.9</v>
      </c>
      <c r="J47" s="14">
        <v>11.57</v>
      </c>
      <c r="K47" s="109">
        <f t="shared" si="1"/>
        <v>14.5</v>
      </c>
      <c r="L47" s="115"/>
    </row>
    <row r="48" spans="1:12" ht="12" customHeight="1">
      <c r="A48" s="114"/>
      <c r="B48" s="107">
        <f>'Tax Invoice'!D44</f>
        <v>2</v>
      </c>
      <c r="C48" s="10" t="s">
        <v>98</v>
      </c>
      <c r="D48" s="10" t="s">
        <v>98</v>
      </c>
      <c r="E48" s="118" t="s">
        <v>25</v>
      </c>
      <c r="F48" s="133" t="s">
        <v>273</v>
      </c>
      <c r="G48" s="134"/>
      <c r="H48" s="11" t="s">
        <v>743</v>
      </c>
      <c r="I48" s="14">
        <f t="shared" si="0"/>
        <v>2.9</v>
      </c>
      <c r="J48" s="14">
        <v>11.57</v>
      </c>
      <c r="K48" s="109">
        <f t="shared" si="1"/>
        <v>5.8</v>
      </c>
      <c r="L48" s="115"/>
    </row>
    <row r="49" spans="1:12" ht="12" customHeight="1">
      <c r="A49" s="114"/>
      <c r="B49" s="107">
        <f>'Tax Invoice'!D45</f>
        <v>5</v>
      </c>
      <c r="C49" s="10" t="s">
        <v>98</v>
      </c>
      <c r="D49" s="10" t="s">
        <v>98</v>
      </c>
      <c r="E49" s="118" t="s">
        <v>25</v>
      </c>
      <c r="F49" s="133" t="s">
        <v>272</v>
      </c>
      <c r="G49" s="134"/>
      <c r="H49" s="11" t="s">
        <v>743</v>
      </c>
      <c r="I49" s="14">
        <f t="shared" si="0"/>
        <v>2.9</v>
      </c>
      <c r="J49" s="14">
        <v>11.57</v>
      </c>
      <c r="K49" s="109">
        <f t="shared" si="1"/>
        <v>14.5</v>
      </c>
      <c r="L49" s="115"/>
    </row>
    <row r="50" spans="1:12" ht="24" customHeight="1">
      <c r="A50" s="114"/>
      <c r="B50" s="107">
        <f>'Tax Invoice'!D46</f>
        <v>1</v>
      </c>
      <c r="C50" s="10" t="s">
        <v>744</v>
      </c>
      <c r="D50" s="10" t="s">
        <v>786</v>
      </c>
      <c r="E50" s="118" t="s">
        <v>745</v>
      </c>
      <c r="F50" s="133"/>
      <c r="G50" s="134"/>
      <c r="H50" s="11" t="s">
        <v>746</v>
      </c>
      <c r="I50" s="14">
        <f t="shared" si="0"/>
        <v>12.209999999999999</v>
      </c>
      <c r="J50" s="14">
        <v>48.83</v>
      </c>
      <c r="K50" s="109">
        <f t="shared" si="1"/>
        <v>12.209999999999999</v>
      </c>
      <c r="L50" s="115"/>
    </row>
    <row r="51" spans="1:12" ht="24" customHeight="1">
      <c r="A51" s="114"/>
      <c r="B51" s="107">
        <f>'Tax Invoice'!D47</f>
        <v>1</v>
      </c>
      <c r="C51" s="10" t="s">
        <v>744</v>
      </c>
      <c r="D51" s="10" t="s">
        <v>787</v>
      </c>
      <c r="E51" s="118" t="s">
        <v>747</v>
      </c>
      <c r="F51" s="133"/>
      <c r="G51" s="134"/>
      <c r="H51" s="11" t="s">
        <v>746</v>
      </c>
      <c r="I51" s="14">
        <f t="shared" si="0"/>
        <v>12.209999999999999</v>
      </c>
      <c r="J51" s="14">
        <v>48.83</v>
      </c>
      <c r="K51" s="109">
        <f t="shared" si="1"/>
        <v>12.209999999999999</v>
      </c>
      <c r="L51" s="115"/>
    </row>
    <row r="52" spans="1:12" ht="24" customHeight="1">
      <c r="A52" s="114"/>
      <c r="B52" s="107">
        <f>'Tax Invoice'!D48</f>
        <v>1</v>
      </c>
      <c r="C52" s="10" t="s">
        <v>744</v>
      </c>
      <c r="D52" s="10" t="s">
        <v>788</v>
      </c>
      <c r="E52" s="118" t="s">
        <v>748</v>
      </c>
      <c r="F52" s="133"/>
      <c r="G52" s="134"/>
      <c r="H52" s="11" t="s">
        <v>746</v>
      </c>
      <c r="I52" s="14">
        <f t="shared" si="0"/>
        <v>13.68</v>
      </c>
      <c r="J52" s="14">
        <v>54.72</v>
      </c>
      <c r="K52" s="109">
        <f t="shared" si="1"/>
        <v>13.68</v>
      </c>
      <c r="L52" s="115"/>
    </row>
    <row r="53" spans="1:12" ht="24" customHeight="1">
      <c r="A53" s="114"/>
      <c r="B53" s="107">
        <f>'Tax Invoice'!D49</f>
        <v>1</v>
      </c>
      <c r="C53" s="10" t="s">
        <v>744</v>
      </c>
      <c r="D53" s="10" t="s">
        <v>789</v>
      </c>
      <c r="E53" s="118" t="s">
        <v>749</v>
      </c>
      <c r="F53" s="133"/>
      <c r="G53" s="134"/>
      <c r="H53" s="11" t="s">
        <v>746</v>
      </c>
      <c r="I53" s="14">
        <f t="shared" si="0"/>
        <v>13.68</v>
      </c>
      <c r="J53" s="14">
        <v>54.72</v>
      </c>
      <c r="K53" s="109">
        <f t="shared" si="1"/>
        <v>13.68</v>
      </c>
      <c r="L53" s="115"/>
    </row>
    <row r="54" spans="1:12" ht="12.75" customHeight="1">
      <c r="A54" s="114"/>
      <c r="B54" s="107">
        <f>'Tax Invoice'!D50</f>
        <v>2</v>
      </c>
      <c r="C54" s="10" t="s">
        <v>750</v>
      </c>
      <c r="D54" s="10" t="s">
        <v>790</v>
      </c>
      <c r="E54" s="118" t="s">
        <v>728</v>
      </c>
      <c r="F54" s="133" t="s">
        <v>635</v>
      </c>
      <c r="G54" s="134"/>
      <c r="H54" s="11" t="s">
        <v>751</v>
      </c>
      <c r="I54" s="14">
        <f t="shared" ref="I54:I75" si="2">ROUNDUP(J54*$N$1,2)</f>
        <v>3.19</v>
      </c>
      <c r="J54" s="14">
        <v>12.75</v>
      </c>
      <c r="K54" s="109">
        <f t="shared" ref="K54:K75" si="3">I54*B54</f>
        <v>6.38</v>
      </c>
      <c r="L54" s="115"/>
    </row>
    <row r="55" spans="1:12" ht="12.75" customHeight="1">
      <c r="A55" s="114"/>
      <c r="B55" s="107">
        <f>'Tax Invoice'!D51</f>
        <v>4</v>
      </c>
      <c r="C55" s="10" t="s">
        <v>752</v>
      </c>
      <c r="D55" s="10" t="s">
        <v>752</v>
      </c>
      <c r="E55" s="118" t="s">
        <v>50</v>
      </c>
      <c r="F55" s="133"/>
      <c r="G55" s="134"/>
      <c r="H55" s="11" t="s">
        <v>753</v>
      </c>
      <c r="I55" s="14">
        <f t="shared" si="2"/>
        <v>6.33</v>
      </c>
      <c r="J55" s="14">
        <v>25.3</v>
      </c>
      <c r="K55" s="109">
        <f t="shared" si="3"/>
        <v>25.32</v>
      </c>
      <c r="L55" s="115"/>
    </row>
    <row r="56" spans="1:12" ht="12.75" customHeight="1">
      <c r="A56" s="114"/>
      <c r="B56" s="107">
        <f>'Tax Invoice'!D52</f>
        <v>4</v>
      </c>
      <c r="C56" s="10" t="s">
        <v>752</v>
      </c>
      <c r="D56" s="10" t="s">
        <v>752</v>
      </c>
      <c r="E56" s="118" t="s">
        <v>51</v>
      </c>
      <c r="F56" s="133"/>
      <c r="G56" s="134"/>
      <c r="H56" s="11" t="s">
        <v>753</v>
      </c>
      <c r="I56" s="14">
        <f t="shared" si="2"/>
        <v>6.33</v>
      </c>
      <c r="J56" s="14">
        <v>25.3</v>
      </c>
      <c r="K56" s="109">
        <f t="shared" si="3"/>
        <v>25.32</v>
      </c>
      <c r="L56" s="115"/>
    </row>
    <row r="57" spans="1:12" ht="12.75" customHeight="1">
      <c r="A57" s="114"/>
      <c r="B57" s="107">
        <f>'Tax Invoice'!D53</f>
        <v>2</v>
      </c>
      <c r="C57" s="10" t="s">
        <v>752</v>
      </c>
      <c r="D57" s="10" t="s">
        <v>752</v>
      </c>
      <c r="E57" s="118" t="s">
        <v>49</v>
      </c>
      <c r="F57" s="133"/>
      <c r="G57" s="134"/>
      <c r="H57" s="11" t="s">
        <v>753</v>
      </c>
      <c r="I57" s="14">
        <f t="shared" si="2"/>
        <v>6.33</v>
      </c>
      <c r="J57" s="14">
        <v>25.3</v>
      </c>
      <c r="K57" s="109">
        <f t="shared" si="3"/>
        <v>12.66</v>
      </c>
      <c r="L57" s="115"/>
    </row>
    <row r="58" spans="1:12" ht="24" customHeight="1">
      <c r="A58" s="114"/>
      <c r="B58" s="107">
        <f>'Tax Invoice'!D54</f>
        <v>1</v>
      </c>
      <c r="C58" s="10" t="s">
        <v>754</v>
      </c>
      <c r="D58" s="10" t="s">
        <v>754</v>
      </c>
      <c r="E58" s="118" t="s">
        <v>23</v>
      </c>
      <c r="F58" s="133"/>
      <c r="G58" s="134"/>
      <c r="H58" s="11" t="s">
        <v>755</v>
      </c>
      <c r="I58" s="14">
        <f t="shared" si="2"/>
        <v>10.15</v>
      </c>
      <c r="J58" s="14">
        <v>40.6</v>
      </c>
      <c r="K58" s="109">
        <f t="shared" si="3"/>
        <v>10.15</v>
      </c>
      <c r="L58" s="115"/>
    </row>
    <row r="59" spans="1:12" ht="24" customHeight="1">
      <c r="A59" s="114"/>
      <c r="B59" s="107">
        <f>'Tax Invoice'!D55</f>
        <v>2</v>
      </c>
      <c r="C59" s="10" t="s">
        <v>754</v>
      </c>
      <c r="D59" s="10" t="s">
        <v>754</v>
      </c>
      <c r="E59" s="118" t="s">
        <v>651</v>
      </c>
      <c r="F59" s="133"/>
      <c r="G59" s="134"/>
      <c r="H59" s="11" t="s">
        <v>755</v>
      </c>
      <c r="I59" s="14">
        <f t="shared" si="2"/>
        <v>10.15</v>
      </c>
      <c r="J59" s="14">
        <v>40.6</v>
      </c>
      <c r="K59" s="109">
        <f t="shared" si="3"/>
        <v>20.3</v>
      </c>
      <c r="L59" s="115"/>
    </row>
    <row r="60" spans="1:12" ht="24" customHeight="1">
      <c r="A60" s="114"/>
      <c r="B60" s="107">
        <f>'Tax Invoice'!D56</f>
        <v>1</v>
      </c>
      <c r="C60" s="10" t="s">
        <v>756</v>
      </c>
      <c r="D60" s="10" t="s">
        <v>756</v>
      </c>
      <c r="E60" s="118" t="s">
        <v>27</v>
      </c>
      <c r="F60" s="133" t="s">
        <v>273</v>
      </c>
      <c r="G60" s="134"/>
      <c r="H60" s="11" t="s">
        <v>757</v>
      </c>
      <c r="I60" s="14">
        <f t="shared" si="2"/>
        <v>3.8299999999999996</v>
      </c>
      <c r="J60" s="14">
        <v>15.3</v>
      </c>
      <c r="K60" s="109">
        <f t="shared" si="3"/>
        <v>3.8299999999999996</v>
      </c>
      <c r="L60" s="115"/>
    </row>
    <row r="61" spans="1:12" ht="24" customHeight="1">
      <c r="A61" s="114"/>
      <c r="B61" s="107">
        <f>'Tax Invoice'!D57</f>
        <v>1</v>
      </c>
      <c r="C61" s="10" t="s">
        <v>758</v>
      </c>
      <c r="D61" s="10" t="s">
        <v>758</v>
      </c>
      <c r="E61" s="118" t="s">
        <v>25</v>
      </c>
      <c r="F61" s="133" t="s">
        <v>273</v>
      </c>
      <c r="G61" s="134"/>
      <c r="H61" s="11" t="s">
        <v>759</v>
      </c>
      <c r="I61" s="14">
        <f t="shared" si="2"/>
        <v>3.8299999999999996</v>
      </c>
      <c r="J61" s="14">
        <v>15.3</v>
      </c>
      <c r="K61" s="109">
        <f t="shared" si="3"/>
        <v>3.8299999999999996</v>
      </c>
      <c r="L61" s="115"/>
    </row>
    <row r="62" spans="1:12" ht="24" customHeight="1">
      <c r="A62" s="114"/>
      <c r="B62" s="107">
        <f>'Tax Invoice'!D58</f>
        <v>2</v>
      </c>
      <c r="C62" s="10" t="s">
        <v>760</v>
      </c>
      <c r="D62" s="10" t="s">
        <v>760</v>
      </c>
      <c r="E62" s="118" t="s">
        <v>107</v>
      </c>
      <c r="F62" s="133"/>
      <c r="G62" s="134"/>
      <c r="H62" s="11" t="s">
        <v>761</v>
      </c>
      <c r="I62" s="14">
        <f t="shared" si="2"/>
        <v>18.14</v>
      </c>
      <c r="J62" s="14">
        <v>72.56</v>
      </c>
      <c r="K62" s="109">
        <f t="shared" si="3"/>
        <v>36.28</v>
      </c>
      <c r="L62" s="115"/>
    </row>
    <row r="63" spans="1:12" ht="24" customHeight="1">
      <c r="A63" s="114"/>
      <c r="B63" s="107">
        <f>'Tax Invoice'!D59</f>
        <v>2</v>
      </c>
      <c r="C63" s="10" t="s">
        <v>760</v>
      </c>
      <c r="D63" s="10" t="s">
        <v>760</v>
      </c>
      <c r="E63" s="118" t="s">
        <v>212</v>
      </c>
      <c r="F63" s="133"/>
      <c r="G63" s="134"/>
      <c r="H63" s="11" t="s">
        <v>761</v>
      </c>
      <c r="I63" s="14">
        <f t="shared" si="2"/>
        <v>18.14</v>
      </c>
      <c r="J63" s="14">
        <v>72.56</v>
      </c>
      <c r="K63" s="109">
        <f t="shared" si="3"/>
        <v>36.28</v>
      </c>
      <c r="L63" s="115"/>
    </row>
    <row r="64" spans="1:12" ht="24" customHeight="1">
      <c r="A64" s="114"/>
      <c r="B64" s="107">
        <f>'Tax Invoice'!D60</f>
        <v>1</v>
      </c>
      <c r="C64" s="10" t="s">
        <v>760</v>
      </c>
      <c r="D64" s="10" t="s">
        <v>760</v>
      </c>
      <c r="E64" s="118" t="s">
        <v>268</v>
      </c>
      <c r="F64" s="133"/>
      <c r="G64" s="134"/>
      <c r="H64" s="11" t="s">
        <v>761</v>
      </c>
      <c r="I64" s="14">
        <f t="shared" si="2"/>
        <v>18.14</v>
      </c>
      <c r="J64" s="14">
        <v>72.56</v>
      </c>
      <c r="K64" s="109">
        <f t="shared" si="3"/>
        <v>18.14</v>
      </c>
      <c r="L64" s="115"/>
    </row>
    <row r="65" spans="1:12" ht="24" customHeight="1">
      <c r="A65" s="114"/>
      <c r="B65" s="107">
        <f>'Tax Invoice'!D61</f>
        <v>2</v>
      </c>
      <c r="C65" s="10" t="s">
        <v>760</v>
      </c>
      <c r="D65" s="10" t="s">
        <v>760</v>
      </c>
      <c r="E65" s="118" t="s">
        <v>269</v>
      </c>
      <c r="F65" s="133"/>
      <c r="G65" s="134"/>
      <c r="H65" s="11" t="s">
        <v>761</v>
      </c>
      <c r="I65" s="14">
        <f t="shared" si="2"/>
        <v>18.14</v>
      </c>
      <c r="J65" s="14">
        <v>72.56</v>
      </c>
      <c r="K65" s="109">
        <f t="shared" si="3"/>
        <v>36.28</v>
      </c>
      <c r="L65" s="115"/>
    </row>
    <row r="66" spans="1:12" ht="24" customHeight="1">
      <c r="A66" s="114"/>
      <c r="B66" s="107">
        <f>'Tax Invoice'!D62</f>
        <v>1</v>
      </c>
      <c r="C66" s="10" t="s">
        <v>760</v>
      </c>
      <c r="D66" s="10" t="s">
        <v>760</v>
      </c>
      <c r="E66" s="118" t="s">
        <v>270</v>
      </c>
      <c r="F66" s="133"/>
      <c r="G66" s="134"/>
      <c r="H66" s="11" t="s">
        <v>761</v>
      </c>
      <c r="I66" s="14">
        <f t="shared" si="2"/>
        <v>18.14</v>
      </c>
      <c r="J66" s="14">
        <v>72.56</v>
      </c>
      <c r="K66" s="109">
        <f t="shared" si="3"/>
        <v>18.14</v>
      </c>
      <c r="L66" s="115"/>
    </row>
    <row r="67" spans="1:12" ht="24" customHeight="1">
      <c r="A67" s="114"/>
      <c r="B67" s="107">
        <f>'Tax Invoice'!D63</f>
        <v>2</v>
      </c>
      <c r="C67" s="10" t="s">
        <v>762</v>
      </c>
      <c r="D67" s="10" t="s">
        <v>762</v>
      </c>
      <c r="E67" s="118" t="s">
        <v>23</v>
      </c>
      <c r="F67" s="133"/>
      <c r="G67" s="134"/>
      <c r="H67" s="11" t="s">
        <v>763</v>
      </c>
      <c r="I67" s="14">
        <f t="shared" si="2"/>
        <v>6.08</v>
      </c>
      <c r="J67" s="14">
        <v>24.32</v>
      </c>
      <c r="K67" s="109">
        <f t="shared" si="3"/>
        <v>12.16</v>
      </c>
      <c r="L67" s="115"/>
    </row>
    <row r="68" spans="1:12" ht="24" customHeight="1">
      <c r="A68" s="114"/>
      <c r="B68" s="107">
        <f>'Tax Invoice'!D64</f>
        <v>1</v>
      </c>
      <c r="C68" s="10" t="s">
        <v>762</v>
      </c>
      <c r="D68" s="10" t="s">
        <v>762</v>
      </c>
      <c r="E68" s="118" t="s">
        <v>651</v>
      </c>
      <c r="F68" s="133"/>
      <c r="G68" s="134"/>
      <c r="H68" s="11" t="s">
        <v>763</v>
      </c>
      <c r="I68" s="14">
        <f t="shared" si="2"/>
        <v>6.08</v>
      </c>
      <c r="J68" s="14">
        <v>24.32</v>
      </c>
      <c r="K68" s="109">
        <f t="shared" si="3"/>
        <v>6.08</v>
      </c>
      <c r="L68" s="115"/>
    </row>
    <row r="69" spans="1:12" ht="24" customHeight="1">
      <c r="A69" s="114"/>
      <c r="B69" s="107">
        <f>'Tax Invoice'!D65</f>
        <v>2</v>
      </c>
      <c r="C69" s="10" t="s">
        <v>762</v>
      </c>
      <c r="D69" s="10" t="s">
        <v>762</v>
      </c>
      <c r="E69" s="118" t="s">
        <v>25</v>
      </c>
      <c r="F69" s="133"/>
      <c r="G69" s="134"/>
      <c r="H69" s="11" t="s">
        <v>763</v>
      </c>
      <c r="I69" s="14">
        <f t="shared" si="2"/>
        <v>6.08</v>
      </c>
      <c r="J69" s="14">
        <v>24.32</v>
      </c>
      <c r="K69" s="109">
        <f t="shared" si="3"/>
        <v>12.16</v>
      </c>
      <c r="L69" s="115"/>
    </row>
    <row r="70" spans="1:12" ht="24" customHeight="1">
      <c r="A70" s="114"/>
      <c r="B70" s="107">
        <f>'Tax Invoice'!D66</f>
        <v>1</v>
      </c>
      <c r="C70" s="10" t="s">
        <v>764</v>
      </c>
      <c r="D70" s="10" t="s">
        <v>764</v>
      </c>
      <c r="E70" s="118" t="s">
        <v>273</v>
      </c>
      <c r="F70" s="133"/>
      <c r="G70" s="134"/>
      <c r="H70" s="11" t="s">
        <v>765</v>
      </c>
      <c r="I70" s="14">
        <f t="shared" si="2"/>
        <v>3.1399999999999997</v>
      </c>
      <c r="J70" s="14">
        <v>12.55</v>
      </c>
      <c r="K70" s="109">
        <f t="shared" si="3"/>
        <v>3.1399999999999997</v>
      </c>
      <c r="L70" s="115"/>
    </row>
    <row r="71" spans="1:12" ht="24" customHeight="1">
      <c r="A71" s="114"/>
      <c r="B71" s="107">
        <f>'Tax Invoice'!D67</f>
        <v>1</v>
      </c>
      <c r="C71" s="10" t="s">
        <v>766</v>
      </c>
      <c r="D71" s="10" t="s">
        <v>766</v>
      </c>
      <c r="E71" s="118" t="s">
        <v>25</v>
      </c>
      <c r="F71" s="133"/>
      <c r="G71" s="134"/>
      <c r="H71" s="11" t="s">
        <v>767</v>
      </c>
      <c r="I71" s="14">
        <f t="shared" si="2"/>
        <v>6.08</v>
      </c>
      <c r="J71" s="14">
        <v>24.32</v>
      </c>
      <c r="K71" s="109">
        <f t="shared" si="3"/>
        <v>6.08</v>
      </c>
      <c r="L71" s="115"/>
    </row>
    <row r="72" spans="1:12" ht="36" customHeight="1">
      <c r="A72" s="114"/>
      <c r="B72" s="107">
        <f>'Tax Invoice'!D68</f>
        <v>1</v>
      </c>
      <c r="C72" s="10" t="s">
        <v>768</v>
      </c>
      <c r="D72" s="10" t="s">
        <v>768</v>
      </c>
      <c r="E72" s="118" t="s">
        <v>769</v>
      </c>
      <c r="F72" s="133" t="s">
        <v>25</v>
      </c>
      <c r="G72" s="134"/>
      <c r="H72" s="11" t="s">
        <v>770</v>
      </c>
      <c r="I72" s="14">
        <f t="shared" si="2"/>
        <v>44.129999999999995</v>
      </c>
      <c r="J72" s="14">
        <v>176.5</v>
      </c>
      <c r="K72" s="109">
        <f t="shared" si="3"/>
        <v>44.129999999999995</v>
      </c>
      <c r="L72" s="115"/>
    </row>
    <row r="73" spans="1:12" ht="12" customHeight="1">
      <c r="A73" s="114"/>
      <c r="B73" s="107">
        <f>'Tax Invoice'!D69</f>
        <v>1</v>
      </c>
      <c r="C73" s="10" t="s">
        <v>771</v>
      </c>
      <c r="D73" s="10" t="s">
        <v>771</v>
      </c>
      <c r="E73" s="118" t="s">
        <v>273</v>
      </c>
      <c r="F73" s="133"/>
      <c r="G73" s="134"/>
      <c r="H73" s="11" t="s">
        <v>772</v>
      </c>
      <c r="I73" s="14">
        <f t="shared" si="2"/>
        <v>3.1399999999999997</v>
      </c>
      <c r="J73" s="14">
        <v>12.55</v>
      </c>
      <c r="K73" s="109">
        <f t="shared" si="3"/>
        <v>3.1399999999999997</v>
      </c>
      <c r="L73" s="115"/>
    </row>
    <row r="74" spans="1:12" ht="48" customHeight="1">
      <c r="A74" s="114"/>
      <c r="B74" s="107">
        <f>'Tax Invoice'!D70</f>
        <v>5</v>
      </c>
      <c r="C74" s="10" t="s">
        <v>773</v>
      </c>
      <c r="D74" s="10" t="s">
        <v>791</v>
      </c>
      <c r="E74" s="118" t="s">
        <v>572</v>
      </c>
      <c r="F74" s="133" t="s">
        <v>239</v>
      </c>
      <c r="G74" s="134"/>
      <c r="H74" s="11" t="s">
        <v>774</v>
      </c>
      <c r="I74" s="14">
        <f t="shared" si="2"/>
        <v>3.9299999999999997</v>
      </c>
      <c r="J74" s="14">
        <v>15.69</v>
      </c>
      <c r="K74" s="109">
        <f t="shared" si="3"/>
        <v>19.649999999999999</v>
      </c>
      <c r="L74" s="115"/>
    </row>
    <row r="75" spans="1:12" ht="48" customHeight="1">
      <c r="A75" s="114"/>
      <c r="B75" s="108">
        <f>'Tax Invoice'!D71</f>
        <v>5</v>
      </c>
      <c r="C75" s="12" t="s">
        <v>773</v>
      </c>
      <c r="D75" s="12" t="s">
        <v>792</v>
      </c>
      <c r="E75" s="119" t="s">
        <v>775</v>
      </c>
      <c r="F75" s="131" t="s">
        <v>239</v>
      </c>
      <c r="G75" s="132"/>
      <c r="H75" s="13" t="s">
        <v>774</v>
      </c>
      <c r="I75" s="15">
        <f t="shared" si="2"/>
        <v>4.91</v>
      </c>
      <c r="J75" s="15">
        <v>19.61</v>
      </c>
      <c r="K75" s="110">
        <f t="shared" si="3"/>
        <v>24.55</v>
      </c>
      <c r="L75" s="115"/>
    </row>
    <row r="76" spans="1:12" ht="12.75" customHeight="1">
      <c r="A76" s="114"/>
      <c r="B76" s="126">
        <f>SUM(B22:B75)</f>
        <v>143</v>
      </c>
      <c r="C76" s="126" t="s">
        <v>144</v>
      </c>
      <c r="D76" s="126"/>
      <c r="E76" s="126"/>
      <c r="F76" s="126"/>
      <c r="G76" s="126"/>
      <c r="H76" s="126"/>
      <c r="I76" s="127" t="s">
        <v>255</v>
      </c>
      <c r="J76" s="127" t="s">
        <v>255</v>
      </c>
      <c r="K76" s="128">
        <f>SUM(K22:K75)</f>
        <v>905.61999999999989</v>
      </c>
      <c r="L76" s="115"/>
    </row>
    <row r="77" spans="1:12" ht="12.75" customHeight="1">
      <c r="A77" s="114"/>
      <c r="B77" s="126"/>
      <c r="C77" s="126"/>
      <c r="D77" s="126"/>
      <c r="E77" s="126"/>
      <c r="F77" s="126"/>
      <c r="G77" s="126"/>
      <c r="H77" s="126"/>
      <c r="I77" s="127" t="s">
        <v>800</v>
      </c>
      <c r="J77" s="127" t="s">
        <v>184</v>
      </c>
      <c r="K77" s="128">
        <v>0</v>
      </c>
      <c r="L77" s="115"/>
    </row>
    <row r="78" spans="1:12" ht="12.75" customHeight="1" outlineLevel="1">
      <c r="A78" s="114"/>
      <c r="B78" s="126"/>
      <c r="C78" s="126"/>
      <c r="D78" s="126"/>
      <c r="E78" s="126"/>
      <c r="F78" s="126"/>
      <c r="G78" s="126"/>
      <c r="H78" s="126"/>
      <c r="I78" s="127" t="s">
        <v>801</v>
      </c>
      <c r="J78" s="127" t="s">
        <v>185</v>
      </c>
      <c r="K78" s="128">
        <f>SUM(K76:K77)</f>
        <v>905.61999999999989</v>
      </c>
      <c r="L78" s="115"/>
    </row>
    <row r="79" spans="1:12" ht="12.75" customHeight="1">
      <c r="A79" s="114"/>
      <c r="B79" s="126"/>
      <c r="C79" s="126"/>
      <c r="D79" s="126"/>
      <c r="E79" s="126"/>
      <c r="F79" s="126"/>
      <c r="G79" s="126"/>
      <c r="H79" s="126"/>
      <c r="I79" s="127" t="s">
        <v>802</v>
      </c>
      <c r="J79" s="127" t="s">
        <v>257</v>
      </c>
      <c r="K79" s="130">
        <f>K78/19.6115</f>
        <v>46.178007801545007</v>
      </c>
      <c r="L79" s="115"/>
    </row>
    <row r="80" spans="1:12" ht="12.75" customHeight="1">
      <c r="A80" s="6"/>
      <c r="B80" s="7"/>
      <c r="C80" s="7"/>
      <c r="D80" s="7"/>
      <c r="E80" s="7"/>
      <c r="F80" s="7"/>
      <c r="G80" s="7"/>
      <c r="H80" s="7" t="s">
        <v>803</v>
      </c>
      <c r="I80" s="7"/>
      <c r="J80" s="7"/>
      <c r="K80" s="7"/>
      <c r="L80" s="8"/>
    </row>
    <row r="81" ht="12.75" customHeight="1"/>
    <row r="82" ht="12.75" customHeight="1"/>
    <row r="83" ht="12.75" customHeight="1"/>
    <row r="84" ht="12.75" customHeight="1"/>
    <row r="85" ht="12.75" customHeight="1"/>
    <row r="86" ht="12.75" customHeight="1"/>
    <row r="87" ht="12.75" customHeight="1"/>
  </sheetData>
  <mergeCells count="58">
    <mergeCell ref="F20:G20"/>
    <mergeCell ref="F21:G21"/>
    <mergeCell ref="F22:G22"/>
    <mergeCell ref="K10:K11"/>
    <mergeCell ref="K14:K15"/>
    <mergeCell ref="F24:G24"/>
    <mergeCell ref="F25:G25"/>
    <mergeCell ref="F23:G23"/>
    <mergeCell ref="F28:G28"/>
    <mergeCell ref="F29:G29"/>
    <mergeCell ref="F26:G26"/>
    <mergeCell ref="F27:G27"/>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5:G75"/>
    <mergeCell ref="F70:G70"/>
    <mergeCell ref="F71:G71"/>
    <mergeCell ref="F72:G72"/>
    <mergeCell ref="F73:G73"/>
    <mergeCell ref="F74:G7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3619.5899999999992</v>
      </c>
      <c r="O2" s="21" t="s">
        <v>259</v>
      </c>
    </row>
    <row r="3" spans="1:15" s="21" customFormat="1" ht="15" customHeight="1" thickBot="1">
      <c r="A3" s="22" t="s">
        <v>151</v>
      </c>
      <c r="G3" s="28">
        <v>45170</v>
      </c>
      <c r="H3" s="29"/>
      <c r="N3" s="21">
        <v>3619.5899999999992</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ZAR</v>
      </c>
    </row>
    <row r="10" spans="1:15" s="21" customFormat="1" ht="13.5" thickBot="1">
      <c r="A10" s="36" t="str">
        <f>'Copy paste to Here'!G10</f>
        <v>Lee Menzies</v>
      </c>
      <c r="B10" s="37"/>
      <c r="C10" s="37"/>
      <c r="D10" s="37"/>
      <c r="F10" s="38" t="str">
        <f>'Copy paste to Here'!B10</f>
        <v>Lee Menzies</v>
      </c>
      <c r="G10" s="39"/>
      <c r="H10" s="40"/>
      <c r="K10" s="95" t="s">
        <v>276</v>
      </c>
      <c r="L10" s="35" t="s">
        <v>276</v>
      </c>
      <c r="M10" s="21">
        <v>1</v>
      </c>
    </row>
    <row r="11" spans="1:15" s="21" customFormat="1" ht="15.75" thickBot="1">
      <c r="A11" s="41" t="str">
        <f>'Copy paste to Here'!G11</f>
        <v>120 main road Muizenberg Muizenberg</v>
      </c>
      <c r="B11" s="42"/>
      <c r="C11" s="42"/>
      <c r="D11" s="42"/>
      <c r="F11" s="43" t="str">
        <f>'Copy paste to Here'!B11</f>
        <v>120 main road Muizenberg Muizenberg</v>
      </c>
      <c r="G11" s="44"/>
      <c r="H11" s="45"/>
      <c r="K11" s="93" t="s">
        <v>158</v>
      </c>
      <c r="L11" s="46" t="s">
        <v>159</v>
      </c>
      <c r="M11" s="21">
        <f>VLOOKUP(G3,[1]Sheet1!$A$9:$I$7290,2,FALSE)</f>
        <v>34.81</v>
      </c>
    </row>
    <row r="12" spans="1:15" s="21" customFormat="1" ht="15.75" thickBot="1">
      <c r="A12" s="41" t="str">
        <f>'Copy paste to Here'!G12</f>
        <v>7945 Cape Town</v>
      </c>
      <c r="B12" s="42"/>
      <c r="C12" s="42"/>
      <c r="D12" s="42"/>
      <c r="E12" s="89"/>
      <c r="F12" s="43" t="str">
        <f>'Copy paste to Here'!B12</f>
        <v>7945 Cape Town</v>
      </c>
      <c r="G12" s="44"/>
      <c r="H12" s="45"/>
      <c r="K12" s="93" t="s">
        <v>160</v>
      </c>
      <c r="L12" s="46" t="s">
        <v>133</v>
      </c>
      <c r="M12" s="21">
        <f>VLOOKUP(G3,[1]Sheet1!$A$9:$I$7290,3,FALSE)</f>
        <v>37.58</v>
      </c>
    </row>
    <row r="13" spans="1:15" s="21" customFormat="1" ht="15.75" thickBot="1">
      <c r="A13" s="41" t="str">
        <f>'Copy paste to Here'!G13</f>
        <v>South Africa</v>
      </c>
      <c r="B13" s="42"/>
      <c r="C13" s="42"/>
      <c r="D13" s="42"/>
      <c r="E13" s="111" t="s">
        <v>776</v>
      </c>
      <c r="F13" s="43" t="str">
        <f>'Copy paste to Here'!B13</f>
        <v>South Africa</v>
      </c>
      <c r="G13" s="44"/>
      <c r="H13" s="45"/>
      <c r="K13" s="93" t="s">
        <v>161</v>
      </c>
      <c r="L13" s="46" t="s">
        <v>162</v>
      </c>
      <c r="M13" s="113">
        <f>VLOOKUP(G3,[1]Sheet1!$A$9:$I$7290,4,FALSE)</f>
        <v>43.91</v>
      </c>
    </row>
    <row r="14" spans="1:15" s="21" customFormat="1" ht="15.75" thickBot="1">
      <c r="A14" s="41" t="str">
        <f>'Copy paste to Here'!G14</f>
        <v xml:space="preserve"> </v>
      </c>
      <c r="B14" s="42"/>
      <c r="C14" s="42"/>
      <c r="D14" s="42"/>
      <c r="E14" s="111">
        <v>1.7719195370063485</v>
      </c>
      <c r="F14" s="43">
        <f>'Copy paste to Here'!B14</f>
        <v>0</v>
      </c>
      <c r="G14" s="44"/>
      <c r="H14" s="45"/>
      <c r="K14" s="93" t="s">
        <v>163</v>
      </c>
      <c r="L14" s="46" t="s">
        <v>164</v>
      </c>
      <c r="M14" s="21">
        <f>VLOOKUP(G3,[1]Sheet1!$A$9:$I$7290,5,FALSE)</f>
        <v>22.23</v>
      </c>
    </row>
    <row r="15" spans="1:15" s="21" customFormat="1" ht="15.75" thickBot="1">
      <c r="A15" s="47">
        <f>'Copy paste to Here'!G15</f>
        <v>0</v>
      </c>
      <c r="F15" s="48" t="str">
        <f>'Copy paste to Here'!B15</f>
        <v xml:space="preserve"> </v>
      </c>
      <c r="G15" s="49"/>
      <c r="H15" s="50"/>
      <c r="K15" s="94" t="s">
        <v>165</v>
      </c>
      <c r="L15" s="51" t="s">
        <v>166</v>
      </c>
      <c r="M15" s="21">
        <f>VLOOKUP(G3,[1]Sheet1!$A$9:$I$7290,6,FALSE)</f>
        <v>25.61</v>
      </c>
    </row>
    <row r="16" spans="1:15" s="21" customFormat="1" ht="13.7" customHeight="1" thickBot="1">
      <c r="A16" s="52"/>
      <c r="K16" s="94" t="s">
        <v>167</v>
      </c>
      <c r="L16" s="51" t="s">
        <v>168</v>
      </c>
      <c r="M16" s="21">
        <f>VLOOKUP(G3,[1]Sheet1!$A$9:$I$7290,7,FALSE)</f>
        <v>20.56</v>
      </c>
    </row>
    <row r="17" spans="1:13" s="21" customFormat="1" ht="13.5" thickBot="1">
      <c r="A17" s="53" t="s">
        <v>169</v>
      </c>
      <c r="B17" s="54" t="s">
        <v>170</v>
      </c>
      <c r="C17" s="54" t="s">
        <v>284</v>
      </c>
      <c r="D17" s="55" t="s">
        <v>198</v>
      </c>
      <c r="E17" s="55" t="s">
        <v>261</v>
      </c>
      <c r="F17" s="55" t="str">
        <f>CONCATENATE("Amount ",,J9)</f>
        <v>Amount ZAR</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 xml:space="preserve">Anodized surgical steel tongue barbell, 14g (1.6mm) with a 6mm heart shaped flat top and a lower 6mm ball - length 5/8'' (16mm) &amp; Color: Black  &amp;  </v>
      </c>
      <c r="B18" s="57" t="str">
        <f>'Copy paste to Here'!C22</f>
        <v>BBTSH2</v>
      </c>
      <c r="C18" s="57" t="s">
        <v>714</v>
      </c>
      <c r="D18" s="58">
        <f>Invoice!B22</f>
        <v>2</v>
      </c>
      <c r="E18" s="59">
        <f>'Shipping Invoice'!J22*$N$1</f>
        <v>29.22</v>
      </c>
      <c r="F18" s="59">
        <f>D18*E18</f>
        <v>58.44</v>
      </c>
      <c r="G18" s="60">
        <f>E18*$E$14</f>
        <v>51.7754888713255</v>
      </c>
      <c r="H18" s="61">
        <f>D18*G18</f>
        <v>103.550977742651</v>
      </c>
    </row>
    <row r="19" spans="1:13" s="62" customFormat="1" ht="24">
      <c r="A19" s="112" t="str">
        <f>IF((LEN('Copy paste to Here'!G23))&gt;5,((CONCATENATE('Copy paste to Here'!G23," &amp; ",'Copy paste to Here'!D23,"  &amp;  ",'Copy paste to Here'!E23))),"Empty Cell")</f>
        <v xml:space="preserve">Surgical steel ball closure ring, 2g (6mm) with a 10mm ball &amp; Length: 16mm  &amp;  </v>
      </c>
      <c r="B19" s="57" t="str">
        <f>'Copy paste to Here'!C23</f>
        <v>BCR2</v>
      </c>
      <c r="C19" s="57" t="s">
        <v>715</v>
      </c>
      <c r="D19" s="58">
        <f>Invoice!B23</f>
        <v>2</v>
      </c>
      <c r="E19" s="59">
        <f>'Shipping Invoice'!J23*$N$1</f>
        <v>44.91</v>
      </c>
      <c r="F19" s="59">
        <f t="shared" ref="F19:F82" si="0">D19*E19</f>
        <v>89.82</v>
      </c>
      <c r="G19" s="60">
        <f t="shared" ref="G19:G82" si="1">E19*$E$14</f>
        <v>79.576906406955104</v>
      </c>
      <c r="H19" s="63">
        <f t="shared" ref="H19:H82" si="2">D19*G19</f>
        <v>159.15381281391021</v>
      </c>
    </row>
    <row r="20" spans="1:13" s="62" customFormat="1" ht="24">
      <c r="A20" s="56" t="str">
        <f>IF((LEN('Copy paste to Here'!G24))&gt;5,((CONCATENATE('Copy paste to Here'!G24," &amp; ",'Copy paste to Here'!D24,"  &amp;  ",'Copy paste to Here'!E24))),"Empty Cell")</f>
        <v xml:space="preserve">Surgical steel ball closure ring, 4g (5mm) with an 8mm ball &amp; Length: 16mm  &amp;  </v>
      </c>
      <c r="B20" s="57" t="str">
        <f>'Copy paste to Here'!C24</f>
        <v>BCR4</v>
      </c>
      <c r="C20" s="57" t="s">
        <v>717</v>
      </c>
      <c r="D20" s="58">
        <f>Invoice!B24</f>
        <v>2</v>
      </c>
      <c r="E20" s="59">
        <f>'Shipping Invoice'!J24*$N$1</f>
        <v>29.22</v>
      </c>
      <c r="F20" s="59">
        <f t="shared" si="0"/>
        <v>58.44</v>
      </c>
      <c r="G20" s="60">
        <f t="shared" si="1"/>
        <v>51.7754888713255</v>
      </c>
      <c r="H20" s="63">
        <f t="shared" si="2"/>
        <v>103.550977742651</v>
      </c>
    </row>
    <row r="21" spans="1:13" s="62" customFormat="1" ht="24">
      <c r="A21" s="56" t="str">
        <f>IF((LEN('Copy paste to Here'!G25))&gt;5,((CONCATENATE('Copy paste to Here'!G25," &amp; ",'Copy paste to Here'!D25,"  &amp;  ",'Copy paste to Here'!E25))),"Empty Cell")</f>
        <v xml:space="preserve">Surgical steel ball closure ring, 4g (5mm) with an 8mm ball &amp; Length: 19mm  &amp;  </v>
      </c>
      <c r="B21" s="57" t="str">
        <f>'Copy paste to Here'!C25</f>
        <v>BCR4</v>
      </c>
      <c r="C21" s="57" t="s">
        <v>717</v>
      </c>
      <c r="D21" s="58">
        <f>Invoice!B25</f>
        <v>2</v>
      </c>
      <c r="E21" s="59">
        <f>'Shipping Invoice'!J25*$N$1</f>
        <v>29.22</v>
      </c>
      <c r="F21" s="59">
        <f t="shared" si="0"/>
        <v>58.44</v>
      </c>
      <c r="G21" s="60">
        <f t="shared" si="1"/>
        <v>51.7754888713255</v>
      </c>
      <c r="H21" s="63">
        <f t="shared" si="2"/>
        <v>103.550977742651</v>
      </c>
    </row>
    <row r="22" spans="1:13" s="62" customFormat="1" ht="24">
      <c r="A22" s="56" t="str">
        <f>IF((LEN('Copy paste to Here'!G26))&gt;5,((CONCATENATE('Copy paste to Here'!G26," &amp; ",'Copy paste to Here'!D26,"  &amp;  ",'Copy paste to Here'!E26))),"Empty Cell")</f>
        <v xml:space="preserve">Surgical steel ball closure ring, 6g (4mm) with a 6mm ball &amp; Length: 14mm  &amp;  </v>
      </c>
      <c r="B22" s="57" t="str">
        <f>'Copy paste to Here'!C26</f>
        <v>BCR6</v>
      </c>
      <c r="C22" s="57" t="s">
        <v>719</v>
      </c>
      <c r="D22" s="58">
        <f>Invoice!B26</f>
        <v>2</v>
      </c>
      <c r="E22" s="59">
        <f>'Shipping Invoice'!J26*$N$1</f>
        <v>19.420000000000002</v>
      </c>
      <c r="F22" s="59">
        <f t="shared" si="0"/>
        <v>38.840000000000003</v>
      </c>
      <c r="G22" s="60">
        <f t="shared" si="1"/>
        <v>34.41067740866329</v>
      </c>
      <c r="H22" s="63">
        <f t="shared" si="2"/>
        <v>68.821354817326579</v>
      </c>
    </row>
    <row r="23" spans="1:13" s="62" customFormat="1" ht="24">
      <c r="A23" s="56" t="str">
        <f>IF((LEN('Copy paste to Here'!G27))&gt;5,((CONCATENATE('Copy paste to Here'!G27," &amp; ",'Copy paste to Here'!D27,"  &amp;  ",'Copy paste to Here'!E27))),"Empty Cell")</f>
        <v xml:space="preserve">Surgical steel ball closure ring, 8g (3mm) with an 8mm ball &amp; Length: 14mm  &amp;  </v>
      </c>
      <c r="B23" s="57" t="str">
        <f>'Copy paste to Here'!C27</f>
        <v>BCR8</v>
      </c>
      <c r="C23" s="57" t="s">
        <v>721</v>
      </c>
      <c r="D23" s="58">
        <f>Invoice!B27</f>
        <v>2</v>
      </c>
      <c r="E23" s="59">
        <f>'Shipping Invoice'!J27*$N$1</f>
        <v>13.53</v>
      </c>
      <c r="F23" s="59">
        <f t="shared" si="0"/>
        <v>27.06</v>
      </c>
      <c r="G23" s="60">
        <f t="shared" si="1"/>
        <v>23.974071335695893</v>
      </c>
      <c r="H23" s="63">
        <f t="shared" si="2"/>
        <v>47.948142671391786</v>
      </c>
    </row>
    <row r="24" spans="1:13" s="62" customFormat="1" ht="36">
      <c r="A24" s="56" t="str">
        <f>IF((LEN('Copy paste to Here'!G28))&gt;5,((CONCATENATE('Copy paste to Here'!G28," &amp; ",'Copy paste to Here'!D28,"  &amp;  ",'Copy paste to Here'!E28))),"Empty Cell")</f>
        <v>Surgical steel belly banana, 14g (1.6mm) with a 6mm bezel set jewel ball and an upper 5mm plain steel ball &amp; Length: 12mm  &amp;  Crystal Color: Clear</v>
      </c>
      <c r="B24" s="57" t="str">
        <f>'Copy paste to Here'!C28</f>
        <v>BN1CS</v>
      </c>
      <c r="C24" s="57" t="s">
        <v>723</v>
      </c>
      <c r="D24" s="58">
        <f>Invoice!B28</f>
        <v>20</v>
      </c>
      <c r="E24" s="59">
        <f>'Shipping Invoice'!J28*$N$1</f>
        <v>13.53</v>
      </c>
      <c r="F24" s="59">
        <f t="shared" si="0"/>
        <v>270.59999999999997</v>
      </c>
      <c r="G24" s="60">
        <f t="shared" si="1"/>
        <v>23.974071335695893</v>
      </c>
      <c r="H24" s="63">
        <f t="shared" si="2"/>
        <v>479.48142671391787</v>
      </c>
    </row>
    <row r="25" spans="1:13" s="62" customFormat="1" ht="24">
      <c r="A25" s="56" t="str">
        <f>IF((LEN('Copy paste to Here'!G29))&gt;5,((CONCATENATE('Copy paste to Here'!G29," &amp; ",'Copy paste to Here'!D29,"  &amp;  ",'Copy paste to Here'!E29))),"Empty Cell")</f>
        <v xml:space="preserve">Surgical steel circular barbell, 16g (1.2mm) with two 3mm balls &amp; Length: 14mm  &amp;  </v>
      </c>
      <c r="B25" s="57" t="str">
        <f>'Copy paste to Here'!C29</f>
        <v>CBEB</v>
      </c>
      <c r="C25" s="57" t="s">
        <v>725</v>
      </c>
      <c r="D25" s="58">
        <f>Invoice!B29</f>
        <v>2</v>
      </c>
      <c r="E25" s="59">
        <f>'Shipping Invoice'!J29*$N$1</f>
        <v>4.71</v>
      </c>
      <c r="F25" s="59">
        <f t="shared" si="0"/>
        <v>9.42</v>
      </c>
      <c r="G25" s="60">
        <f t="shared" si="1"/>
        <v>8.3457410192999006</v>
      </c>
      <c r="H25" s="63">
        <f t="shared" si="2"/>
        <v>16.691482038599801</v>
      </c>
    </row>
    <row r="26" spans="1:13" s="62" customFormat="1" ht="24">
      <c r="A26" s="56" t="str">
        <f>IF((LEN('Copy paste to Here'!G30))&gt;5,((CONCATENATE('Copy paste to Here'!G30," &amp; ",'Copy paste to Here'!D30,"  &amp;  ",'Copy paste to Here'!E30))),"Empty Cell")</f>
        <v xml:space="preserve">Surgical steel circular barbell, 16g (1.2mm) with two 3mm balls &amp; Length: 16mm  &amp;  </v>
      </c>
      <c r="B26" s="57" t="str">
        <f>'Copy paste to Here'!C30</f>
        <v>CBEB</v>
      </c>
      <c r="C26" s="57" t="s">
        <v>725</v>
      </c>
      <c r="D26" s="58">
        <f>Invoice!B30</f>
        <v>2</v>
      </c>
      <c r="E26" s="59">
        <f>'Shipping Invoice'!J30*$N$1</f>
        <v>4.71</v>
      </c>
      <c r="F26" s="59">
        <f t="shared" si="0"/>
        <v>9.42</v>
      </c>
      <c r="G26" s="60">
        <f t="shared" si="1"/>
        <v>8.3457410192999006</v>
      </c>
      <c r="H26" s="63">
        <f t="shared" si="2"/>
        <v>16.691482038599801</v>
      </c>
    </row>
    <row r="27" spans="1:13" s="62" customFormat="1" ht="24">
      <c r="A27" s="56" t="str">
        <f>IF((LEN('Copy paste to Here'!G31))&gt;5,((CONCATENATE('Copy paste to Here'!G31," &amp; ",'Copy paste to Here'!D31,"  &amp;  ",'Copy paste to Here'!E31))),"Empty Cell")</f>
        <v xml:space="preserve">High polished surgical steel double flared flesh tunnel - size 12g to 2'' (2mm - 52mm) &amp; Gauge: 14mm  &amp;  </v>
      </c>
      <c r="B27" s="57" t="str">
        <f>'Copy paste to Here'!C31</f>
        <v>DPG</v>
      </c>
      <c r="C27" s="57" t="s">
        <v>777</v>
      </c>
      <c r="D27" s="58">
        <f>Invoice!B31</f>
        <v>1</v>
      </c>
      <c r="E27" s="59">
        <f>'Shipping Invoice'!J31*$N$1</f>
        <v>19.420000000000002</v>
      </c>
      <c r="F27" s="59">
        <f t="shared" si="0"/>
        <v>19.420000000000002</v>
      </c>
      <c r="G27" s="60">
        <f t="shared" si="1"/>
        <v>34.41067740866329</v>
      </c>
      <c r="H27" s="63">
        <f t="shared" si="2"/>
        <v>34.41067740866329</v>
      </c>
    </row>
    <row r="28" spans="1:13" s="62" customFormat="1" ht="24">
      <c r="A28" s="56" t="str">
        <f>IF((LEN('Copy paste to Here'!G32))&gt;5,((CONCATENATE('Copy paste to Here'!G32," &amp; ",'Copy paste to Here'!D32,"  &amp;  ",'Copy paste to Here'!E32))),"Empty Cell")</f>
        <v xml:space="preserve">High polished surgical steel double flared flesh tunnel - size 12g to 2'' (2mm - 52mm) &amp; Gauge: 16mm  &amp;  </v>
      </c>
      <c r="B28" s="57" t="str">
        <f>'Copy paste to Here'!C32</f>
        <v>DPG</v>
      </c>
      <c r="C28" s="57" t="s">
        <v>778</v>
      </c>
      <c r="D28" s="58">
        <f>Invoice!B32</f>
        <v>1</v>
      </c>
      <c r="E28" s="59">
        <f>'Shipping Invoice'!J32*$N$1</f>
        <v>20.59</v>
      </c>
      <c r="F28" s="59">
        <f t="shared" si="0"/>
        <v>20.59</v>
      </c>
      <c r="G28" s="60">
        <f t="shared" si="1"/>
        <v>36.483823266960712</v>
      </c>
      <c r="H28" s="63">
        <f t="shared" si="2"/>
        <v>36.483823266960712</v>
      </c>
    </row>
    <row r="29" spans="1:13" s="62" customFormat="1" ht="25.5">
      <c r="A29" s="56" t="str">
        <f>IF((LEN('Copy paste to Here'!G33))&gt;5,((CONCATENATE('Copy paste to Here'!G33," &amp; ",'Copy paste to Here'!D33,"  &amp;  ",'Copy paste to Here'!E33))),"Empty Cell")</f>
        <v xml:space="preserve">Teak wood double flared flesh tunnel &amp; Gauge: 14mm  &amp;  </v>
      </c>
      <c r="B29" s="57" t="str">
        <f>'Copy paste to Here'!C33</f>
        <v>DPWT</v>
      </c>
      <c r="C29" s="57" t="s">
        <v>779</v>
      </c>
      <c r="D29" s="58">
        <f>Invoice!B33</f>
        <v>1</v>
      </c>
      <c r="E29" s="59">
        <f>'Shipping Invoice'!J33*$N$1</f>
        <v>27.26</v>
      </c>
      <c r="F29" s="59">
        <f t="shared" si="0"/>
        <v>27.26</v>
      </c>
      <c r="G29" s="60">
        <f t="shared" si="1"/>
        <v>48.302526578793064</v>
      </c>
      <c r="H29" s="63">
        <f t="shared" si="2"/>
        <v>48.302526578793064</v>
      </c>
    </row>
    <row r="30" spans="1:13" s="62" customFormat="1">
      <c r="A30" s="56" t="str">
        <f>IF((LEN('Copy paste to Here'!G34))&gt;5,((CONCATENATE('Copy paste to Here'!G34," &amp; ",'Copy paste to Here'!D34,"  &amp;  ",'Copy paste to Here'!E34))),"Empty Cell")</f>
        <v xml:space="preserve">Teak wood double flared flesh tunnel &amp; Gauge: 16mm  &amp;  </v>
      </c>
      <c r="B30" s="57" t="str">
        <f>'Copy paste to Here'!C34</f>
        <v>DPWT</v>
      </c>
      <c r="C30" s="57" t="s">
        <v>780</v>
      </c>
      <c r="D30" s="58">
        <f>Invoice!B34</f>
        <v>1</v>
      </c>
      <c r="E30" s="59">
        <f>'Shipping Invoice'!J34*$N$1</f>
        <v>29.22</v>
      </c>
      <c r="F30" s="59">
        <f t="shared" si="0"/>
        <v>29.22</v>
      </c>
      <c r="G30" s="60">
        <f t="shared" si="1"/>
        <v>51.7754888713255</v>
      </c>
      <c r="H30" s="63">
        <f t="shared" si="2"/>
        <v>51.7754888713255</v>
      </c>
    </row>
    <row r="31" spans="1:13" s="62" customFormat="1" ht="24">
      <c r="A31" s="56" t="str">
        <f>IF((LEN('Copy paste to Here'!G35))&gt;5,((CONCATENATE('Copy paste to Here'!G35," &amp; ",'Copy paste to Here'!D35,"  &amp;  ",'Copy paste to Here'!E35))),"Empty Cell")</f>
        <v>Silicone double flared flesh tunnel &amp; Gauge: 14mm  &amp;  Color: Black</v>
      </c>
      <c r="B31" s="57" t="str">
        <f>'Copy paste to Here'!C35</f>
        <v>FTSI</v>
      </c>
      <c r="C31" s="57" t="s">
        <v>781</v>
      </c>
      <c r="D31" s="58">
        <f>Invoice!B35</f>
        <v>1</v>
      </c>
      <c r="E31" s="59">
        <f>'Shipping Invoice'!J35*$N$1</f>
        <v>12.16</v>
      </c>
      <c r="F31" s="59">
        <f t="shared" si="0"/>
        <v>12.16</v>
      </c>
      <c r="G31" s="60">
        <f t="shared" si="1"/>
        <v>21.546541569997199</v>
      </c>
      <c r="H31" s="63">
        <f t="shared" si="2"/>
        <v>21.546541569997199</v>
      </c>
    </row>
    <row r="32" spans="1:13" s="62" customFormat="1" ht="24">
      <c r="A32" s="56" t="str">
        <f>IF((LEN('Copy paste to Here'!G36))&gt;5,((CONCATENATE('Copy paste to Here'!G36," &amp; ",'Copy paste to Here'!D36,"  &amp;  ",'Copy paste to Here'!E36))),"Empty Cell")</f>
        <v>Silicone double flared flesh tunnel &amp; Gauge: 16mm  &amp;  Color: Black</v>
      </c>
      <c r="B32" s="57" t="str">
        <f>'Copy paste to Here'!C36</f>
        <v>FTSI</v>
      </c>
      <c r="C32" s="57" t="s">
        <v>782</v>
      </c>
      <c r="D32" s="58">
        <f>Invoice!B36</f>
        <v>1</v>
      </c>
      <c r="E32" s="59">
        <f>'Shipping Invoice'!J36*$N$1</f>
        <v>12.94</v>
      </c>
      <c r="F32" s="59">
        <f t="shared" si="0"/>
        <v>12.94</v>
      </c>
      <c r="G32" s="60">
        <f t="shared" si="1"/>
        <v>22.92863880886215</v>
      </c>
      <c r="H32" s="63">
        <f t="shared" si="2"/>
        <v>22.92863880886215</v>
      </c>
    </row>
    <row r="33" spans="1:8" s="62" customFormat="1" ht="48">
      <c r="A33" s="56" t="str">
        <f>IF((LEN('Copy paste to Here'!G37))&gt;5,((CONCATENATE('Copy paste to Here'!G37," &amp; ",'Copy paste to Here'!D37,"  &amp;  ",'Copy paste to Here'!E37))),"Empty Cell")</f>
        <v>Surgical steel internally threaded labret, 16g (1.2mm) with synthetic opal flat head sized 3mm to 5mm, in a surgical steel cup, for triple tragus piercings &amp; Length: 8mm with 4mm top part  &amp;  Color: Clear</v>
      </c>
      <c r="B33" s="57" t="str">
        <f>'Copy paste to Here'!C37</f>
        <v>LBIO</v>
      </c>
      <c r="C33" s="57" t="s">
        <v>783</v>
      </c>
      <c r="D33" s="58">
        <f>Invoice!B37</f>
        <v>2</v>
      </c>
      <c r="E33" s="59">
        <f>'Shipping Invoice'!J37*$N$1</f>
        <v>25.3</v>
      </c>
      <c r="F33" s="59">
        <f t="shared" si="0"/>
        <v>50.6</v>
      </c>
      <c r="G33" s="60">
        <f t="shared" si="1"/>
        <v>44.82956428626062</v>
      </c>
      <c r="H33" s="63">
        <f t="shared" si="2"/>
        <v>89.65912857252124</v>
      </c>
    </row>
    <row r="34" spans="1:8" s="62" customFormat="1" ht="48">
      <c r="A34" s="56" t="str">
        <f>IF((LEN('Copy paste to Here'!G38))&gt;5,((CONCATENATE('Copy paste to Here'!G38," &amp; ",'Copy paste to Here'!D38,"  &amp;  ",'Copy paste to Here'!E38))),"Empty Cell")</f>
        <v>Surgical steel internally threaded labret, 16g (1.2mm) with synthetic opal flat head sized 3mm to 5mm, in a surgical steel cup, for triple tragus piercings &amp; Length: 8mm with 4mm top part  &amp;  Color: Green</v>
      </c>
      <c r="B34" s="57" t="str">
        <f>'Copy paste to Here'!C38</f>
        <v>LBIO</v>
      </c>
      <c r="C34" s="57" t="s">
        <v>783</v>
      </c>
      <c r="D34" s="58">
        <f>Invoice!B38</f>
        <v>2</v>
      </c>
      <c r="E34" s="59">
        <f>'Shipping Invoice'!J38*$N$1</f>
        <v>25.3</v>
      </c>
      <c r="F34" s="59">
        <f t="shared" si="0"/>
        <v>50.6</v>
      </c>
      <c r="G34" s="60">
        <f t="shared" si="1"/>
        <v>44.82956428626062</v>
      </c>
      <c r="H34" s="63">
        <f t="shared" si="2"/>
        <v>89.65912857252124</v>
      </c>
    </row>
    <row r="35" spans="1:8" s="62" customFormat="1" ht="48">
      <c r="A35" s="56" t="str">
        <f>IF((LEN('Copy paste to Here'!G39))&gt;5,((CONCATENATE('Copy paste to Here'!G39," &amp; ",'Copy paste to Here'!D39,"  &amp;  ",'Copy paste to Here'!E39))),"Empty Cell")</f>
        <v>Surgical steel internally threaded labret, 16g (1.2mm) with synthetic opal flat head sized 3mm to 5mm, in a surgical steel cup, for triple tragus piercings &amp; Length: 8mm with 4mm top part  &amp;  Color: Dark green</v>
      </c>
      <c r="B35" s="57" t="str">
        <f>'Copy paste to Here'!C39</f>
        <v>LBIO</v>
      </c>
      <c r="C35" s="57" t="s">
        <v>783</v>
      </c>
      <c r="D35" s="58">
        <f>Invoice!B39</f>
        <v>2</v>
      </c>
      <c r="E35" s="59">
        <f>'Shipping Invoice'!J39*$N$1</f>
        <v>25.3</v>
      </c>
      <c r="F35" s="59">
        <f t="shared" si="0"/>
        <v>50.6</v>
      </c>
      <c r="G35" s="60">
        <f t="shared" si="1"/>
        <v>44.82956428626062</v>
      </c>
      <c r="H35" s="63">
        <f t="shared" si="2"/>
        <v>89.65912857252124</v>
      </c>
    </row>
    <row r="36" spans="1:8" s="62" customFormat="1" ht="24">
      <c r="A36" s="56" t="str">
        <f>IF((LEN('Copy paste to Here'!G40))&gt;5,((CONCATENATE('Copy paste to Here'!G40," &amp; ",'Copy paste to Here'!D40,"  &amp;  ",'Copy paste to Here'!E40))),"Empty Cell")</f>
        <v xml:space="preserve">Clear Bio-flexible nose screw retainer, 20g (0.8mm) with 2mm ball shaped top &amp;   &amp;  </v>
      </c>
      <c r="B36" s="57" t="str">
        <f>'Copy paste to Here'!C40</f>
        <v>NSCRT20</v>
      </c>
      <c r="C36" s="57" t="s">
        <v>738</v>
      </c>
      <c r="D36" s="58">
        <f>Invoice!B40</f>
        <v>10</v>
      </c>
      <c r="E36" s="59">
        <f>'Shipping Invoice'!J40*$N$1</f>
        <v>2.75</v>
      </c>
      <c r="F36" s="59">
        <f t="shared" si="0"/>
        <v>27.5</v>
      </c>
      <c r="G36" s="60">
        <f t="shared" si="1"/>
        <v>4.872778726767458</v>
      </c>
      <c r="H36" s="63">
        <f t="shared" si="2"/>
        <v>48.727787267674579</v>
      </c>
    </row>
    <row r="37" spans="1:8" s="62" customFormat="1" ht="25.5">
      <c r="A37" s="56" t="str">
        <f>IF((LEN('Copy paste to Here'!G41))&gt;5,((CONCATENATE('Copy paste to Here'!G41," &amp; ",'Copy paste to Here'!D41,"  &amp;  ",'Copy paste to Here'!E41))),"Empty Cell")</f>
        <v xml:space="preserve">Black Onyx double flared stone plug &amp; Gauge: 14mm  &amp;  </v>
      </c>
      <c r="B37" s="57" t="str">
        <f>'Copy paste to Here'!C41</f>
        <v>PGSHH</v>
      </c>
      <c r="C37" s="57" t="s">
        <v>784</v>
      </c>
      <c r="D37" s="58">
        <f>Invoice!B41</f>
        <v>1</v>
      </c>
      <c r="E37" s="59">
        <f>'Shipping Invoice'!J41*$N$1</f>
        <v>34.119999999999997</v>
      </c>
      <c r="F37" s="59">
        <f t="shared" si="0"/>
        <v>34.119999999999997</v>
      </c>
      <c r="G37" s="60">
        <f t="shared" si="1"/>
        <v>60.457894602656609</v>
      </c>
      <c r="H37" s="63">
        <f t="shared" si="2"/>
        <v>60.457894602656609</v>
      </c>
    </row>
    <row r="38" spans="1:8" s="62" customFormat="1" ht="25.5">
      <c r="A38" s="56" t="str">
        <f>IF((LEN('Copy paste to Here'!G42))&gt;5,((CONCATENATE('Copy paste to Here'!G42," &amp; ",'Copy paste to Here'!D42,"  &amp;  ",'Copy paste to Here'!E42))),"Empty Cell")</f>
        <v xml:space="preserve">Black Onyx double flared stone plug &amp; Gauge: 16mm  &amp;  </v>
      </c>
      <c r="B38" s="57" t="str">
        <f>'Copy paste to Here'!C42</f>
        <v>PGSHH</v>
      </c>
      <c r="C38" s="57" t="s">
        <v>785</v>
      </c>
      <c r="D38" s="58">
        <f>Invoice!B42</f>
        <v>1</v>
      </c>
      <c r="E38" s="59">
        <f>'Shipping Invoice'!J42*$N$1</f>
        <v>40.01</v>
      </c>
      <c r="F38" s="59">
        <f t="shared" si="0"/>
        <v>40.01</v>
      </c>
      <c r="G38" s="60">
        <f t="shared" si="1"/>
        <v>70.894500675624002</v>
      </c>
      <c r="H38" s="63">
        <f t="shared" si="2"/>
        <v>70.894500675624002</v>
      </c>
    </row>
    <row r="39" spans="1:8" s="62" customFormat="1" ht="25.5">
      <c r="A39" s="56" t="str">
        <f>IF((LEN('Copy paste to Here'!G43))&gt;5,((CONCATENATE('Copy paste to Here'!G43," &amp; ",'Copy paste to Here'!D43,"  &amp;  ",'Copy paste to Here'!E43))),"Empty Cell")</f>
        <v>PVD plated surgical steel hinged segment ring, 16g (1.2mm) &amp; Length: 7mm  &amp;  Color: Gold</v>
      </c>
      <c r="B39" s="57" t="str">
        <f>'Copy paste to Here'!C43</f>
        <v>SEGHT16</v>
      </c>
      <c r="C39" s="57" t="s">
        <v>68</v>
      </c>
      <c r="D39" s="58">
        <f>Invoice!B43</f>
        <v>4</v>
      </c>
      <c r="E39" s="59">
        <f>'Shipping Invoice'!J43*$N$1</f>
        <v>38.049999999999997</v>
      </c>
      <c r="F39" s="59">
        <f t="shared" si="0"/>
        <v>152.19999999999999</v>
      </c>
      <c r="G39" s="60">
        <f t="shared" si="1"/>
        <v>67.421538383091558</v>
      </c>
      <c r="H39" s="63">
        <f t="shared" si="2"/>
        <v>269.68615353236623</v>
      </c>
    </row>
    <row r="40" spans="1:8" s="62" customFormat="1" ht="25.5">
      <c r="A40" s="56" t="str">
        <f>IF((LEN('Copy paste to Here'!G44))&gt;5,((CONCATENATE('Copy paste to Here'!G44," &amp; ",'Copy paste to Here'!D44,"  &amp;  ",'Copy paste to Here'!E44))),"Empty Cell")</f>
        <v>PVD plated surgical steel hinged segment ring, 16g (1.2mm) &amp; Length: 10mm  &amp;  Color: Gold</v>
      </c>
      <c r="B40" s="57" t="str">
        <f>'Copy paste to Here'!C44</f>
        <v>SEGHT16</v>
      </c>
      <c r="C40" s="57" t="s">
        <v>68</v>
      </c>
      <c r="D40" s="58">
        <f>Invoice!B44</f>
        <v>12</v>
      </c>
      <c r="E40" s="59">
        <f>'Shipping Invoice'!J44*$N$1</f>
        <v>38.049999999999997</v>
      </c>
      <c r="F40" s="59">
        <f t="shared" si="0"/>
        <v>456.59999999999997</v>
      </c>
      <c r="G40" s="60">
        <f t="shared" si="1"/>
        <v>67.421538383091558</v>
      </c>
      <c r="H40" s="63">
        <f t="shared" si="2"/>
        <v>809.0584605970987</v>
      </c>
    </row>
    <row r="41" spans="1:8" s="62" customFormat="1" ht="25.5">
      <c r="A41" s="56" t="str">
        <f>IF((LEN('Copy paste to Here'!G45))&gt;5,((CONCATENATE('Copy paste to Here'!G45," &amp; ",'Copy paste to Here'!D45,"  &amp;  ",'Copy paste to Here'!E45))),"Empty Cell")</f>
        <v>PVD plated surgical steel hinged segment ring, 16g (1.2mm) &amp; Length: 12mm  &amp;  Color: Gold</v>
      </c>
      <c r="B41" s="57" t="str">
        <f>'Copy paste to Here'!C45</f>
        <v>SEGHT16</v>
      </c>
      <c r="C41" s="57" t="s">
        <v>68</v>
      </c>
      <c r="D41" s="58">
        <f>Invoice!B45</f>
        <v>2</v>
      </c>
      <c r="E41" s="59">
        <f>'Shipping Invoice'!J45*$N$1</f>
        <v>38.049999999999997</v>
      </c>
      <c r="F41" s="59">
        <f t="shared" si="0"/>
        <v>76.099999999999994</v>
      </c>
      <c r="G41" s="60">
        <f t="shared" si="1"/>
        <v>67.421538383091558</v>
      </c>
      <c r="H41" s="63">
        <f t="shared" si="2"/>
        <v>134.84307676618312</v>
      </c>
    </row>
    <row r="42" spans="1:8" s="62" customFormat="1" ht="24">
      <c r="A42" s="56" t="str">
        <f>IF((LEN('Copy paste to Here'!G46))&gt;5,((CONCATENATE('Copy paste to Here'!G46," &amp; ",'Copy paste to Here'!D46,"  &amp;  ",'Copy paste to Here'!E46))),"Empty Cell")</f>
        <v>PVD plated annealed 316L steel seamless hoop ring, 20g (0.8mm) &amp; Length: 6mm  &amp;  Color: Black</v>
      </c>
      <c r="B42" s="57" t="str">
        <f>'Copy paste to Here'!C46</f>
        <v>SELT20</v>
      </c>
      <c r="C42" s="57" t="s">
        <v>98</v>
      </c>
      <c r="D42" s="58">
        <f>Invoice!B46</f>
        <v>5</v>
      </c>
      <c r="E42" s="59">
        <f>'Shipping Invoice'!J46*$N$1</f>
        <v>11.57</v>
      </c>
      <c r="F42" s="59">
        <f t="shared" si="0"/>
        <v>57.85</v>
      </c>
      <c r="G42" s="60">
        <f t="shared" si="1"/>
        <v>20.501109043163453</v>
      </c>
      <c r="H42" s="63">
        <f t="shared" si="2"/>
        <v>102.50554521581726</v>
      </c>
    </row>
    <row r="43" spans="1:8" s="62" customFormat="1" ht="24">
      <c r="A43" s="56" t="str">
        <f>IF((LEN('Copy paste to Here'!G47))&gt;5,((CONCATENATE('Copy paste to Here'!G47," &amp; ",'Copy paste to Here'!D47,"  &amp;  ",'Copy paste to Here'!E47))),"Empty Cell")</f>
        <v>PVD plated annealed 316L steel seamless hoop ring, 20g (0.8mm) &amp; Length: 6mm  &amp;  Color: Gold</v>
      </c>
      <c r="B43" s="57" t="str">
        <f>'Copy paste to Here'!C47</f>
        <v>SELT20</v>
      </c>
      <c r="C43" s="57" t="s">
        <v>98</v>
      </c>
      <c r="D43" s="58">
        <f>Invoice!B47</f>
        <v>5</v>
      </c>
      <c r="E43" s="59">
        <f>'Shipping Invoice'!J47*$N$1</f>
        <v>11.57</v>
      </c>
      <c r="F43" s="59">
        <f t="shared" si="0"/>
        <v>57.85</v>
      </c>
      <c r="G43" s="60">
        <f t="shared" si="1"/>
        <v>20.501109043163453</v>
      </c>
      <c r="H43" s="63">
        <f t="shared" si="2"/>
        <v>102.50554521581726</v>
      </c>
    </row>
    <row r="44" spans="1:8" s="62" customFormat="1" ht="24">
      <c r="A44" s="56" t="str">
        <f>IF((LEN('Copy paste to Here'!G48))&gt;5,((CONCATENATE('Copy paste to Here'!G48," &amp; ",'Copy paste to Here'!D48,"  &amp;  ",'Copy paste to Here'!E48))),"Empty Cell")</f>
        <v>PVD plated annealed 316L steel seamless hoop ring, 20g (0.8mm) &amp; Length: 8mm  &amp;  Color: Black</v>
      </c>
      <c r="B44" s="57" t="str">
        <f>'Copy paste to Here'!C48</f>
        <v>SELT20</v>
      </c>
      <c r="C44" s="57" t="s">
        <v>98</v>
      </c>
      <c r="D44" s="58">
        <f>Invoice!B48</f>
        <v>2</v>
      </c>
      <c r="E44" s="59">
        <f>'Shipping Invoice'!J48*$N$1</f>
        <v>11.57</v>
      </c>
      <c r="F44" s="59">
        <f t="shared" si="0"/>
        <v>23.14</v>
      </c>
      <c r="G44" s="60">
        <f t="shared" si="1"/>
        <v>20.501109043163453</v>
      </c>
      <c r="H44" s="63">
        <f t="shared" si="2"/>
        <v>41.002218086326906</v>
      </c>
    </row>
    <row r="45" spans="1:8" s="62" customFormat="1" ht="24">
      <c r="A45" s="56" t="str">
        <f>IF((LEN('Copy paste to Here'!G49))&gt;5,((CONCATENATE('Copy paste to Here'!G49," &amp; ",'Copy paste to Here'!D49,"  &amp;  ",'Copy paste to Here'!E49))),"Empty Cell")</f>
        <v>PVD plated annealed 316L steel seamless hoop ring, 20g (0.8mm) &amp; Length: 8mm  &amp;  Color: Gold</v>
      </c>
      <c r="B45" s="57" t="str">
        <f>'Copy paste to Here'!C49</f>
        <v>SELT20</v>
      </c>
      <c r="C45" s="57" t="s">
        <v>98</v>
      </c>
      <c r="D45" s="58">
        <f>Invoice!B49</f>
        <v>5</v>
      </c>
      <c r="E45" s="59">
        <f>'Shipping Invoice'!J49*$N$1</f>
        <v>11.57</v>
      </c>
      <c r="F45" s="59">
        <f t="shared" si="0"/>
        <v>57.85</v>
      </c>
      <c r="G45" s="60">
        <f t="shared" si="1"/>
        <v>20.501109043163453</v>
      </c>
      <c r="H45" s="63">
        <f t="shared" si="2"/>
        <v>102.50554521581726</v>
      </c>
    </row>
    <row r="46" spans="1:8" s="62" customFormat="1" ht="25.5">
      <c r="A46" s="56" t="str">
        <f>IF((LEN('Copy paste to Here'!G50))&gt;5,((CONCATENATE('Copy paste to Here'!G50," &amp; ",'Copy paste to Here'!D50,"  &amp;  ",'Copy paste to Here'!E50))),"Empty Cell")</f>
        <v xml:space="preserve">PVD plated 316L steel hinged segment ring, 1.2mm (16g) pear shape design &amp; Color: High Polish 8mm  &amp;  </v>
      </c>
      <c r="B46" s="57" t="str">
        <f>'Copy paste to Here'!C50</f>
        <v>SGTSH14</v>
      </c>
      <c r="C46" s="57" t="s">
        <v>786</v>
      </c>
      <c r="D46" s="58">
        <f>Invoice!B50</f>
        <v>1</v>
      </c>
      <c r="E46" s="59">
        <f>'Shipping Invoice'!J50*$N$1</f>
        <v>48.83</v>
      </c>
      <c r="F46" s="59">
        <f t="shared" si="0"/>
        <v>48.83</v>
      </c>
      <c r="G46" s="60">
        <f t="shared" si="1"/>
        <v>86.522830992019991</v>
      </c>
      <c r="H46" s="63">
        <f t="shared" si="2"/>
        <v>86.522830992019991</v>
      </c>
    </row>
    <row r="47" spans="1:8" s="62" customFormat="1" ht="25.5">
      <c r="A47" s="56" t="str">
        <f>IF((LEN('Copy paste to Here'!G51))&gt;5,((CONCATENATE('Copy paste to Here'!G51," &amp; ",'Copy paste to Here'!D51,"  &amp;  ",'Copy paste to Here'!E51))),"Empty Cell")</f>
        <v xml:space="preserve">PVD plated 316L steel hinged segment ring, 1.2mm (16g) pear shape design &amp; Color: High Polish 10mm  &amp;  </v>
      </c>
      <c r="B47" s="57" t="str">
        <f>'Copy paste to Here'!C51</f>
        <v>SGTSH14</v>
      </c>
      <c r="C47" s="57" t="s">
        <v>787</v>
      </c>
      <c r="D47" s="58">
        <f>Invoice!B51</f>
        <v>1</v>
      </c>
      <c r="E47" s="59">
        <f>'Shipping Invoice'!J51*$N$1</f>
        <v>48.83</v>
      </c>
      <c r="F47" s="59">
        <f t="shared" si="0"/>
        <v>48.83</v>
      </c>
      <c r="G47" s="60">
        <f t="shared" si="1"/>
        <v>86.522830992019991</v>
      </c>
      <c r="H47" s="63">
        <f t="shared" si="2"/>
        <v>86.522830992019991</v>
      </c>
    </row>
    <row r="48" spans="1:8" s="62" customFormat="1" ht="25.5">
      <c r="A48" s="56" t="str">
        <f>IF((LEN('Copy paste to Here'!G52))&gt;5,((CONCATENATE('Copy paste to Here'!G52," &amp; ",'Copy paste to Here'!D52,"  &amp;  ",'Copy paste to Here'!E52))),"Empty Cell")</f>
        <v xml:space="preserve">PVD plated 316L steel hinged segment ring, 1.2mm (16g) pear shape design &amp; Color: Gold 8mm  &amp;  </v>
      </c>
      <c r="B48" s="57" t="str">
        <f>'Copy paste to Here'!C52</f>
        <v>SGTSH14</v>
      </c>
      <c r="C48" s="57" t="s">
        <v>788</v>
      </c>
      <c r="D48" s="58">
        <f>Invoice!B52</f>
        <v>1</v>
      </c>
      <c r="E48" s="59">
        <f>'Shipping Invoice'!J52*$N$1</f>
        <v>54.72</v>
      </c>
      <c r="F48" s="59">
        <f t="shared" si="0"/>
        <v>54.72</v>
      </c>
      <c r="G48" s="60">
        <f t="shared" si="1"/>
        <v>96.959437064987384</v>
      </c>
      <c r="H48" s="63">
        <f t="shared" si="2"/>
        <v>96.959437064987384</v>
      </c>
    </row>
    <row r="49" spans="1:8" s="62" customFormat="1" ht="25.5">
      <c r="A49" s="56" t="str">
        <f>IF((LEN('Copy paste to Here'!G53))&gt;5,((CONCATENATE('Copy paste to Here'!G53," &amp; ",'Copy paste to Here'!D53,"  &amp;  ",'Copy paste to Here'!E53))),"Empty Cell")</f>
        <v xml:space="preserve">PVD plated 316L steel hinged segment ring, 1.2mm (16g) pear shape design &amp; Color: Gold 10mm  &amp;  </v>
      </c>
      <c r="B49" s="57" t="str">
        <f>'Copy paste to Here'!C53</f>
        <v>SGTSH14</v>
      </c>
      <c r="C49" s="57" t="s">
        <v>789</v>
      </c>
      <c r="D49" s="58">
        <f>Invoice!B53</f>
        <v>1</v>
      </c>
      <c r="E49" s="59">
        <f>'Shipping Invoice'!J53*$N$1</f>
        <v>54.72</v>
      </c>
      <c r="F49" s="59">
        <f t="shared" si="0"/>
        <v>54.72</v>
      </c>
      <c r="G49" s="60">
        <f t="shared" si="1"/>
        <v>96.959437064987384</v>
      </c>
      <c r="H49" s="63">
        <f t="shared" si="2"/>
        <v>96.959437064987384</v>
      </c>
    </row>
    <row r="50" spans="1:8" s="62" customFormat="1" ht="24">
      <c r="A50" s="56" t="str">
        <f>IF((LEN('Copy paste to Here'!G54))&gt;5,((CONCATENATE('Copy paste to Here'!G54," &amp; ",'Copy paste to Here'!D54,"  &amp;  ",'Copy paste to Here'!E54))),"Empty Cell")</f>
        <v>Silicone double flared solid plug retainer &amp; Gauge: 14mm  &amp;  Color: # 1 in picture</v>
      </c>
      <c r="B50" s="57" t="str">
        <f>'Copy paste to Here'!C54</f>
        <v>SIPG</v>
      </c>
      <c r="C50" s="57" t="s">
        <v>790</v>
      </c>
      <c r="D50" s="58">
        <f>Invoice!B54</f>
        <v>2</v>
      </c>
      <c r="E50" s="59">
        <f>'Shipping Invoice'!J54*$N$1</f>
        <v>12.75</v>
      </c>
      <c r="F50" s="59">
        <f t="shared" si="0"/>
        <v>25.5</v>
      </c>
      <c r="G50" s="60">
        <f t="shared" si="1"/>
        <v>22.591974096830942</v>
      </c>
      <c r="H50" s="63">
        <f t="shared" si="2"/>
        <v>45.183948193661884</v>
      </c>
    </row>
    <row r="51" spans="1:8" s="62" customFormat="1" ht="24">
      <c r="A51" s="56" t="str">
        <f>IF((LEN('Copy paste to Here'!G55))&gt;5,((CONCATENATE('Copy paste to Here'!G55," &amp; ",'Copy paste to Here'!D55,"  &amp;  ",'Copy paste to Here'!E55))),"Empty Cell")</f>
        <v xml:space="preserve">Titanium G23 barbell, 14g (1.6mm) with two 4mm balls &amp; Length: 22mm  &amp;  </v>
      </c>
      <c r="B51" s="57" t="str">
        <f>'Copy paste to Here'!C55</f>
        <v>UBBNPS</v>
      </c>
      <c r="C51" s="57" t="s">
        <v>752</v>
      </c>
      <c r="D51" s="58">
        <f>Invoice!B55</f>
        <v>4</v>
      </c>
      <c r="E51" s="59">
        <f>'Shipping Invoice'!J55*$N$1</f>
        <v>25.3</v>
      </c>
      <c r="F51" s="59">
        <f t="shared" si="0"/>
        <v>101.2</v>
      </c>
      <c r="G51" s="60">
        <f t="shared" si="1"/>
        <v>44.82956428626062</v>
      </c>
      <c r="H51" s="63">
        <f t="shared" si="2"/>
        <v>179.31825714504248</v>
      </c>
    </row>
    <row r="52" spans="1:8" s="62" customFormat="1" ht="24">
      <c r="A52" s="56" t="str">
        <f>IF((LEN('Copy paste to Here'!G56))&gt;5,((CONCATENATE('Copy paste to Here'!G56," &amp; ",'Copy paste to Here'!D56,"  &amp;  ",'Copy paste to Here'!E56))),"Empty Cell")</f>
        <v xml:space="preserve">Titanium G23 barbell, 14g (1.6mm) with two 4mm balls &amp; Length: 24mm  &amp;  </v>
      </c>
      <c r="B52" s="57" t="str">
        <f>'Copy paste to Here'!C56</f>
        <v>UBBNPS</v>
      </c>
      <c r="C52" s="57" t="s">
        <v>752</v>
      </c>
      <c r="D52" s="58">
        <f>Invoice!B56</f>
        <v>4</v>
      </c>
      <c r="E52" s="59">
        <f>'Shipping Invoice'!J56*$N$1</f>
        <v>25.3</v>
      </c>
      <c r="F52" s="59">
        <f t="shared" si="0"/>
        <v>101.2</v>
      </c>
      <c r="G52" s="60">
        <f t="shared" si="1"/>
        <v>44.82956428626062</v>
      </c>
      <c r="H52" s="63">
        <f t="shared" si="2"/>
        <v>179.31825714504248</v>
      </c>
    </row>
    <row r="53" spans="1:8" s="62" customFormat="1" ht="24">
      <c r="A53" s="56" t="str">
        <f>IF((LEN('Copy paste to Here'!G57))&gt;5,((CONCATENATE('Copy paste to Here'!G57," &amp; ",'Copy paste to Here'!D57,"  &amp;  ",'Copy paste to Here'!E57))),"Empty Cell")</f>
        <v xml:space="preserve">Titanium G23 barbell, 14g (1.6mm) with two 4mm balls &amp; Length: 20mm  &amp;  </v>
      </c>
      <c r="B53" s="57" t="str">
        <f>'Copy paste to Here'!C57</f>
        <v>UBBNPS</v>
      </c>
      <c r="C53" s="57" t="s">
        <v>752</v>
      </c>
      <c r="D53" s="58">
        <f>Invoice!B57</f>
        <v>2</v>
      </c>
      <c r="E53" s="59">
        <f>'Shipping Invoice'!J57*$N$1</f>
        <v>25.3</v>
      </c>
      <c r="F53" s="59">
        <f t="shared" si="0"/>
        <v>50.6</v>
      </c>
      <c r="G53" s="60">
        <f t="shared" si="1"/>
        <v>44.82956428626062</v>
      </c>
      <c r="H53" s="63">
        <f t="shared" si="2"/>
        <v>89.65912857252124</v>
      </c>
    </row>
    <row r="54" spans="1:8" s="62" customFormat="1" ht="24">
      <c r="A54" s="56" t="str">
        <f>IF((LEN('Copy paste to Here'!G58))&gt;5,((CONCATENATE('Copy paste to Here'!G58," &amp; ",'Copy paste to Here'!D58,"  &amp;  ",'Copy paste to Here'!E58))),"Empty Cell")</f>
        <v xml:space="preserve">Titanium G23 internally threaded circular barbell, 1.2mm (16g) with two 2mm balls &amp; Length: 6mm  &amp;  </v>
      </c>
      <c r="B54" s="57" t="str">
        <f>'Copy paste to Here'!C58</f>
        <v>UCBEB2I</v>
      </c>
      <c r="C54" s="57" t="s">
        <v>754</v>
      </c>
      <c r="D54" s="58">
        <f>Invoice!B58</f>
        <v>1</v>
      </c>
      <c r="E54" s="59">
        <f>'Shipping Invoice'!J58*$N$1</f>
        <v>40.6</v>
      </c>
      <c r="F54" s="59">
        <f t="shared" si="0"/>
        <v>40.6</v>
      </c>
      <c r="G54" s="60">
        <f t="shared" si="1"/>
        <v>71.939933202457752</v>
      </c>
      <c r="H54" s="63">
        <f t="shared" si="2"/>
        <v>71.939933202457752</v>
      </c>
    </row>
    <row r="55" spans="1:8" s="62" customFormat="1" ht="24">
      <c r="A55" s="56" t="str">
        <f>IF((LEN('Copy paste to Here'!G59))&gt;5,((CONCATENATE('Copy paste to Here'!G59," &amp; ",'Copy paste to Here'!D59,"  &amp;  ",'Copy paste to Here'!E59))),"Empty Cell")</f>
        <v xml:space="preserve">Titanium G23 internally threaded circular barbell, 1.2mm (16g) with two 2mm balls &amp; Length: 7mm  &amp;  </v>
      </c>
      <c r="B55" s="57" t="str">
        <f>'Copy paste to Here'!C59</f>
        <v>UCBEB2I</v>
      </c>
      <c r="C55" s="57" t="s">
        <v>754</v>
      </c>
      <c r="D55" s="58">
        <f>Invoice!B59</f>
        <v>2</v>
      </c>
      <c r="E55" s="59">
        <f>'Shipping Invoice'!J59*$N$1</f>
        <v>40.6</v>
      </c>
      <c r="F55" s="59">
        <f t="shared" si="0"/>
        <v>81.2</v>
      </c>
      <c r="G55" s="60">
        <f t="shared" si="1"/>
        <v>71.939933202457752</v>
      </c>
      <c r="H55" s="63">
        <f t="shared" si="2"/>
        <v>143.8798664049155</v>
      </c>
    </row>
    <row r="56" spans="1:8" s="62" customFormat="1" ht="25.5">
      <c r="A56" s="56" t="str">
        <f>IF((LEN('Copy paste to Here'!G60))&gt;5,((CONCATENATE('Copy paste to Here'!G60," &amp; ",'Copy paste to Here'!D60,"  &amp;  ",'Copy paste to Here'!E60))),"Empty Cell")</f>
        <v>Pack of 10 pcs. of bioflex barbell posts with external threading, 14g (1.6mm) &amp; Length: 12mm  &amp;  Color: Black</v>
      </c>
      <c r="B56" s="57" t="str">
        <f>'Copy paste to Here'!C60</f>
        <v>XABB14G</v>
      </c>
      <c r="C56" s="57" t="s">
        <v>756</v>
      </c>
      <c r="D56" s="58">
        <f>Invoice!B60</f>
        <v>1</v>
      </c>
      <c r="E56" s="59">
        <f>'Shipping Invoice'!J60*$N$1</f>
        <v>15.3</v>
      </c>
      <c r="F56" s="59">
        <f t="shared" si="0"/>
        <v>15.3</v>
      </c>
      <c r="G56" s="60">
        <f t="shared" si="1"/>
        <v>27.110368916197135</v>
      </c>
      <c r="H56" s="63">
        <f t="shared" si="2"/>
        <v>27.110368916197135</v>
      </c>
    </row>
    <row r="57" spans="1:8" s="62" customFormat="1" ht="25.5">
      <c r="A57" s="56" t="str">
        <f>IF((LEN('Copy paste to Here'!G61))&gt;5,((CONCATENATE('Copy paste to Here'!G61," &amp; ",'Copy paste to Here'!D61,"  &amp;  ",'Copy paste to Here'!E61))),"Empty Cell")</f>
        <v>Pack of 10 pcs. of bioflex banana posts with external threading, 16g (1.2mm) &amp; Length: 8mm  &amp;  Color: Black</v>
      </c>
      <c r="B57" s="57" t="str">
        <f>'Copy paste to Here'!C61</f>
        <v>XABN16G</v>
      </c>
      <c r="C57" s="57" t="s">
        <v>758</v>
      </c>
      <c r="D57" s="58">
        <f>Invoice!B61</f>
        <v>1</v>
      </c>
      <c r="E57" s="59">
        <f>'Shipping Invoice'!J61*$N$1</f>
        <v>15.3</v>
      </c>
      <c r="F57" s="59">
        <f t="shared" si="0"/>
        <v>15.3</v>
      </c>
      <c r="G57" s="60">
        <f t="shared" si="1"/>
        <v>27.110368916197135</v>
      </c>
      <c r="H57" s="63">
        <f t="shared" si="2"/>
        <v>27.110368916197135</v>
      </c>
    </row>
    <row r="58" spans="1:8" s="62" customFormat="1" ht="24">
      <c r="A58" s="56" t="str">
        <f>IF((LEN('Copy paste to Here'!G62))&gt;5,((CONCATENATE('Copy paste to Here'!G62," &amp; ",'Copy paste to Here'!D62,"  &amp;  ",'Copy paste to Here'!E62))),"Empty Cell")</f>
        <v xml:space="preserve">Pack of 10 pcs. of 3mm surgical steel half jewel balls with bezel set crystal with 1.2mm threading (16g) &amp; Crystal Color: Clear  &amp;  </v>
      </c>
      <c r="B58" s="57" t="str">
        <f>'Copy paste to Here'!C62</f>
        <v>XHJB3</v>
      </c>
      <c r="C58" s="57" t="s">
        <v>760</v>
      </c>
      <c r="D58" s="58">
        <f>Invoice!B62</f>
        <v>2</v>
      </c>
      <c r="E58" s="59">
        <f>'Shipping Invoice'!J62*$N$1</f>
        <v>72.56</v>
      </c>
      <c r="F58" s="59">
        <f t="shared" si="0"/>
        <v>145.12</v>
      </c>
      <c r="G58" s="60">
        <f t="shared" si="1"/>
        <v>128.57048160518065</v>
      </c>
      <c r="H58" s="63">
        <f t="shared" si="2"/>
        <v>257.14096321036129</v>
      </c>
    </row>
    <row r="59" spans="1:8" s="62" customFormat="1" ht="24">
      <c r="A59" s="56" t="str">
        <f>IF((LEN('Copy paste to Here'!G63))&gt;5,((CONCATENATE('Copy paste to Here'!G63," &amp; ",'Copy paste to Here'!D63,"  &amp;  ",'Copy paste to Here'!E63))),"Empty Cell")</f>
        <v xml:space="preserve">Pack of 10 pcs. of 3mm surgical steel half jewel balls with bezel set crystal with 1.2mm threading (16g) &amp; Crystal Color: Rose  &amp;  </v>
      </c>
      <c r="B59" s="57" t="str">
        <f>'Copy paste to Here'!C63</f>
        <v>XHJB3</v>
      </c>
      <c r="C59" s="57" t="s">
        <v>760</v>
      </c>
      <c r="D59" s="58">
        <f>Invoice!B63</f>
        <v>2</v>
      </c>
      <c r="E59" s="59">
        <f>'Shipping Invoice'!J63*$N$1</f>
        <v>72.56</v>
      </c>
      <c r="F59" s="59">
        <f t="shared" si="0"/>
        <v>145.12</v>
      </c>
      <c r="G59" s="60">
        <f t="shared" si="1"/>
        <v>128.57048160518065</v>
      </c>
      <c r="H59" s="63">
        <f t="shared" si="2"/>
        <v>257.14096321036129</v>
      </c>
    </row>
    <row r="60" spans="1:8" s="62" customFormat="1" ht="24">
      <c r="A60" s="56" t="str">
        <f>IF((LEN('Copy paste to Here'!G64))&gt;5,((CONCATENATE('Copy paste to Here'!G64," &amp; ",'Copy paste to Here'!D64,"  &amp;  ",'Copy paste to Here'!E64))),"Empty Cell")</f>
        <v xml:space="preserve">Pack of 10 pcs. of 3mm surgical steel half jewel balls with bezel set crystal with 1.2mm threading (16g) &amp; Crystal Color: Jet  &amp;  </v>
      </c>
      <c r="B60" s="57" t="str">
        <f>'Copy paste to Here'!C64</f>
        <v>XHJB3</v>
      </c>
      <c r="C60" s="57" t="s">
        <v>760</v>
      </c>
      <c r="D60" s="58">
        <f>Invoice!B64</f>
        <v>1</v>
      </c>
      <c r="E60" s="59">
        <f>'Shipping Invoice'!J64*$N$1</f>
        <v>72.56</v>
      </c>
      <c r="F60" s="59">
        <f t="shared" si="0"/>
        <v>72.56</v>
      </c>
      <c r="G60" s="60">
        <f t="shared" si="1"/>
        <v>128.57048160518065</v>
      </c>
      <c r="H60" s="63">
        <f t="shared" si="2"/>
        <v>128.57048160518065</v>
      </c>
    </row>
    <row r="61" spans="1:8" s="62" customFormat="1" ht="36">
      <c r="A61" s="56" t="str">
        <f>IF((LEN('Copy paste to Here'!G65))&gt;5,((CONCATENATE('Copy paste to Here'!G65," &amp; ",'Copy paste to Here'!D65,"  &amp;  ",'Copy paste to Here'!E65))),"Empty Cell")</f>
        <v xml:space="preserve">Pack of 10 pcs. of 3mm surgical steel half jewel balls with bezel set crystal with 1.2mm threading (16g) &amp; Crystal Color: Light Siam  &amp;  </v>
      </c>
      <c r="B61" s="57" t="str">
        <f>'Copy paste to Here'!C65</f>
        <v>XHJB3</v>
      </c>
      <c r="C61" s="57" t="s">
        <v>760</v>
      </c>
      <c r="D61" s="58">
        <f>Invoice!B65</f>
        <v>2</v>
      </c>
      <c r="E61" s="59">
        <f>'Shipping Invoice'!J65*$N$1</f>
        <v>72.56</v>
      </c>
      <c r="F61" s="59">
        <f t="shared" si="0"/>
        <v>145.12</v>
      </c>
      <c r="G61" s="60">
        <f t="shared" si="1"/>
        <v>128.57048160518065</v>
      </c>
      <c r="H61" s="63">
        <f t="shared" si="2"/>
        <v>257.14096321036129</v>
      </c>
    </row>
    <row r="62" spans="1:8" s="62" customFormat="1" ht="36">
      <c r="A62" s="56" t="str">
        <f>IF((LEN('Copy paste to Here'!G66))&gt;5,((CONCATENATE('Copy paste to Here'!G66," &amp; ",'Copy paste to Here'!D66,"  &amp;  ",'Copy paste to Here'!E66))),"Empty Cell")</f>
        <v xml:space="preserve">Pack of 10 pcs. of 3mm surgical steel half jewel balls with bezel set crystal with 1.2mm threading (16g) &amp; Crystal Color: Emerald  &amp;  </v>
      </c>
      <c r="B62" s="57" t="str">
        <f>'Copy paste to Here'!C66</f>
        <v>XHJB3</v>
      </c>
      <c r="C62" s="57" t="s">
        <v>760</v>
      </c>
      <c r="D62" s="58">
        <f>Invoice!B66</f>
        <v>1</v>
      </c>
      <c r="E62" s="59">
        <f>'Shipping Invoice'!J66*$N$1</f>
        <v>72.56</v>
      </c>
      <c r="F62" s="59">
        <f t="shared" si="0"/>
        <v>72.56</v>
      </c>
      <c r="G62" s="60">
        <f t="shared" si="1"/>
        <v>128.57048160518065</v>
      </c>
      <c r="H62" s="63">
        <f t="shared" si="2"/>
        <v>128.57048160518065</v>
      </c>
    </row>
    <row r="63" spans="1:8" s="62" customFormat="1" ht="36">
      <c r="A63" s="56" t="str">
        <f>IF((LEN('Copy paste to Here'!G67))&gt;5,((CONCATENATE('Copy paste to Here'!G67," &amp; ",'Copy paste to Here'!D67,"  &amp;  ",'Copy paste to Here'!E67))),"Empty Cell")</f>
        <v xml:space="preserve">Pack of 10 steel posts for labrets - 1.2mm threading (16g), selectable length ”body jewelry parts” (4mm base of labret) &amp; Length: 6mm  &amp;  </v>
      </c>
      <c r="B63" s="57" t="str">
        <f>'Copy paste to Here'!C67</f>
        <v>XLB16G</v>
      </c>
      <c r="C63" s="57" t="s">
        <v>762</v>
      </c>
      <c r="D63" s="58">
        <f>Invoice!B67</f>
        <v>2</v>
      </c>
      <c r="E63" s="59">
        <f>'Shipping Invoice'!J67*$N$1</f>
        <v>24.32</v>
      </c>
      <c r="F63" s="59">
        <f t="shared" si="0"/>
        <v>48.64</v>
      </c>
      <c r="G63" s="60">
        <f t="shared" si="1"/>
        <v>43.093083139994398</v>
      </c>
      <c r="H63" s="63">
        <f t="shared" si="2"/>
        <v>86.186166279988797</v>
      </c>
    </row>
    <row r="64" spans="1:8" s="62" customFormat="1" ht="36">
      <c r="A64" s="56" t="str">
        <f>IF((LEN('Copy paste to Here'!G68))&gt;5,((CONCATENATE('Copy paste to Here'!G68," &amp; ",'Copy paste to Here'!D68,"  &amp;  ",'Copy paste to Here'!E68))),"Empty Cell")</f>
        <v xml:space="preserve">Pack of 10 steel posts for labrets - 1.2mm threading (16g), selectable length ”body jewelry parts” (4mm base of labret) &amp; Length: 7mm  &amp;  </v>
      </c>
      <c r="B64" s="57" t="str">
        <f>'Copy paste to Here'!C68</f>
        <v>XLB16G</v>
      </c>
      <c r="C64" s="57" t="s">
        <v>762</v>
      </c>
      <c r="D64" s="58">
        <f>Invoice!B68</f>
        <v>1</v>
      </c>
      <c r="E64" s="59">
        <f>'Shipping Invoice'!J68*$N$1</f>
        <v>24.32</v>
      </c>
      <c r="F64" s="59">
        <f t="shared" si="0"/>
        <v>24.32</v>
      </c>
      <c r="G64" s="60">
        <f t="shared" si="1"/>
        <v>43.093083139994398</v>
      </c>
      <c r="H64" s="63">
        <f t="shared" si="2"/>
        <v>43.093083139994398</v>
      </c>
    </row>
    <row r="65" spans="1:8" s="62" customFormat="1" ht="36">
      <c r="A65" s="56" t="str">
        <f>IF((LEN('Copy paste to Here'!G69))&gt;5,((CONCATENATE('Copy paste to Here'!G69," &amp; ",'Copy paste to Here'!D69,"  &amp;  ",'Copy paste to Here'!E69))),"Empty Cell")</f>
        <v xml:space="preserve">Pack of 10 steel posts for labrets - 1.2mm threading (16g), selectable length ”body jewelry parts” (4mm base of labret) &amp; Length: 8mm  &amp;  </v>
      </c>
      <c r="B65" s="57" t="str">
        <f>'Copy paste to Here'!C69</f>
        <v>XLB16G</v>
      </c>
      <c r="C65" s="57" t="s">
        <v>762</v>
      </c>
      <c r="D65" s="58">
        <f>Invoice!B69</f>
        <v>2</v>
      </c>
      <c r="E65" s="59">
        <f>'Shipping Invoice'!J69*$N$1</f>
        <v>24.32</v>
      </c>
      <c r="F65" s="59">
        <f t="shared" si="0"/>
        <v>48.64</v>
      </c>
      <c r="G65" s="60">
        <f t="shared" si="1"/>
        <v>43.093083139994398</v>
      </c>
      <c r="H65" s="63">
        <f t="shared" si="2"/>
        <v>86.186166279988797</v>
      </c>
    </row>
    <row r="66" spans="1:8" s="62" customFormat="1" ht="24">
      <c r="A66" s="56" t="str">
        <f>IF((LEN('Copy paste to Here'!G70))&gt;5,((CONCATENATE('Copy paste to Here'!G70," &amp; ",'Copy paste to Here'!D70,"  &amp;  ",'Copy paste to Here'!E70))),"Empty Cell")</f>
        <v xml:space="preserve">Set of 10 pcs. of 4mm acrylic ball in solid colors with 14g (1.6mm) threading &amp; Color: Black  &amp;  </v>
      </c>
      <c r="B66" s="57" t="str">
        <f>'Copy paste to Here'!C70</f>
        <v>XSAB4</v>
      </c>
      <c r="C66" s="57" t="s">
        <v>764</v>
      </c>
      <c r="D66" s="58">
        <f>Invoice!B70</f>
        <v>1</v>
      </c>
      <c r="E66" s="59">
        <f>'Shipping Invoice'!J70*$N$1</f>
        <v>12.55</v>
      </c>
      <c r="F66" s="59">
        <f t="shared" si="0"/>
        <v>12.55</v>
      </c>
      <c r="G66" s="60">
        <f t="shared" si="1"/>
        <v>22.237590189429675</v>
      </c>
      <c r="H66" s="63">
        <f t="shared" si="2"/>
        <v>22.237590189429675</v>
      </c>
    </row>
    <row r="67" spans="1:8" s="62" customFormat="1" ht="36">
      <c r="A67" s="56" t="str">
        <f>IF((LEN('Copy paste to Here'!G71))&gt;5,((CONCATENATE('Copy paste to Here'!G71," &amp; ",'Copy paste to Here'!D71,"  &amp;  ",'Copy paste to Here'!E71))),"Empty Cell")</f>
        <v xml:space="preserve">Set of 10 pcs. of. 316L steel Tragus Labret, 16g (1.2mm) with a tiny 2.5mm round base plate with external threading &amp; Length: 8mm  &amp;  </v>
      </c>
      <c r="B67" s="57" t="str">
        <f>'Copy paste to Here'!C71</f>
        <v>XTRLB16G</v>
      </c>
      <c r="C67" s="57" t="s">
        <v>766</v>
      </c>
      <c r="D67" s="58">
        <f>Invoice!B71</f>
        <v>1</v>
      </c>
      <c r="E67" s="59">
        <f>'Shipping Invoice'!J71*$N$1</f>
        <v>24.32</v>
      </c>
      <c r="F67" s="59">
        <f t="shared" si="0"/>
        <v>24.32</v>
      </c>
      <c r="G67" s="60">
        <f t="shared" si="1"/>
        <v>43.093083139994398</v>
      </c>
      <c r="H67" s="63">
        <f t="shared" si="2"/>
        <v>43.093083139994398</v>
      </c>
    </row>
    <row r="68" spans="1:8" s="62" customFormat="1" ht="36">
      <c r="A68" s="56" t="str">
        <f>IF((LEN('Copy paste to Here'!G72))&gt;5,((CONCATENATE('Copy paste to Here'!G72," &amp; ",'Copy paste to Here'!D72,"  &amp;  ",'Copy paste to Here'!E72))),"Empty Cell")</f>
        <v>PVD plated titanium G23, 1.2mm (16g) internally threaded labret posts (4mm base of labret). High Polish - 10 pcs per pack, PVD Plated - 5 pcs per pack. &amp; Color: High Polish  &amp;  Length: 8mm</v>
      </c>
      <c r="B68" s="57" t="str">
        <f>'Copy paste to Here'!C72</f>
        <v>XULB16GI</v>
      </c>
      <c r="C68" s="57" t="s">
        <v>768</v>
      </c>
      <c r="D68" s="58">
        <f>Invoice!B72</f>
        <v>1</v>
      </c>
      <c r="E68" s="59">
        <f>'Shipping Invoice'!J72*$N$1</f>
        <v>176.5</v>
      </c>
      <c r="F68" s="59">
        <f t="shared" si="0"/>
        <v>176.5</v>
      </c>
      <c r="G68" s="60">
        <f t="shared" si="1"/>
        <v>312.74379828162051</v>
      </c>
      <c r="H68" s="63">
        <f t="shared" si="2"/>
        <v>312.74379828162051</v>
      </c>
    </row>
    <row r="69" spans="1:8" s="62" customFormat="1" ht="24">
      <c r="A69" s="56" t="str">
        <f>IF((LEN('Copy paste to Here'!G73))&gt;5,((CONCATENATE('Copy paste to Here'!G73," &amp; ",'Copy paste to Here'!D73,"  &amp;  ",'Copy paste to Here'!E73))),"Empty Cell")</f>
        <v xml:space="preserve">Set of 10 pcs. of 3mm acrylic UV balls with 16g (1.2mm) threading &amp; Color: Black  &amp;  </v>
      </c>
      <c r="B69" s="57" t="str">
        <f>'Copy paste to Here'!C73</f>
        <v>XUVB3</v>
      </c>
      <c r="C69" s="57" t="s">
        <v>771</v>
      </c>
      <c r="D69" s="58">
        <f>Invoice!B73</f>
        <v>1</v>
      </c>
      <c r="E69" s="59">
        <f>'Shipping Invoice'!J73*$N$1</f>
        <v>12.55</v>
      </c>
      <c r="F69" s="59">
        <f t="shared" si="0"/>
        <v>12.55</v>
      </c>
      <c r="G69" s="60">
        <f t="shared" si="1"/>
        <v>22.237590189429675</v>
      </c>
      <c r="H69" s="63">
        <f t="shared" si="2"/>
        <v>22.237590189429675</v>
      </c>
    </row>
    <row r="70" spans="1:8" s="62" customFormat="1" ht="48">
      <c r="A70" s="56" t="str">
        <f>IF((LEN('Copy paste to Here'!G74))&gt;5,((CONCATENATE('Copy paste to Here'!G74," &amp; ",'Copy paste to Here'!D74,"  &amp;  ",'Copy paste to Here'!E74))),"Empty Cell")</f>
        <v>Prong set CZ top for 16g internal threading body jewelry (this item only fit with our 16g internal threaded items: XLB16GIN, XBN16GIN, XCB16GIN, XBB16GIN, XTRLBIC) (attachments are made from surgical steel) &amp; Size: 3mm  &amp;  Cz Color: Clear</v>
      </c>
      <c r="B70" s="57" t="str">
        <f>'Copy paste to Here'!C74</f>
        <v>ZRIN</v>
      </c>
      <c r="C70" s="57" t="s">
        <v>791</v>
      </c>
      <c r="D70" s="58">
        <f>Invoice!B74</f>
        <v>5</v>
      </c>
      <c r="E70" s="59">
        <f>'Shipping Invoice'!J74*$N$1</f>
        <v>15.69</v>
      </c>
      <c r="F70" s="59">
        <f t="shared" si="0"/>
        <v>78.45</v>
      </c>
      <c r="G70" s="60">
        <f t="shared" si="1"/>
        <v>27.801417535629607</v>
      </c>
      <c r="H70" s="63">
        <f t="shared" si="2"/>
        <v>139.00708767814803</v>
      </c>
    </row>
    <row r="71" spans="1:8" s="62" customFormat="1" ht="48">
      <c r="A71" s="56" t="str">
        <f>IF((LEN('Copy paste to Here'!G75))&gt;5,((CONCATENATE('Copy paste to Here'!G75," &amp; ",'Copy paste to Here'!D75,"  &amp;  ",'Copy paste to Here'!E75))),"Empty Cell")</f>
        <v>Prong set CZ top for 16g internal threading body jewelry (this item only fit with our 16g internal threaded items: XLB16GIN, XBN16GIN, XCB16GIN, XBB16GIN, XTRLBIC) (attachments are made from surgical steel) &amp; Size: 4mm  &amp;  Cz Color: Clear</v>
      </c>
      <c r="B71" s="57" t="str">
        <f>'Copy paste to Here'!C75</f>
        <v>ZRIN</v>
      </c>
      <c r="C71" s="57" t="s">
        <v>792</v>
      </c>
      <c r="D71" s="58">
        <f>Invoice!B75</f>
        <v>5</v>
      </c>
      <c r="E71" s="59">
        <f>'Shipping Invoice'!J75*$N$1</f>
        <v>19.61</v>
      </c>
      <c r="F71" s="59">
        <f t="shared" si="0"/>
        <v>98.05</v>
      </c>
      <c r="G71" s="60">
        <f t="shared" si="1"/>
        <v>34.747342120694491</v>
      </c>
      <c r="H71" s="63">
        <f t="shared" si="2"/>
        <v>173.73671060347246</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Invoice!J76</f>
        <v>3619.5899999999992</v>
      </c>
      <c r="G1000" s="60"/>
      <c r="H1000" s="61">
        <f t="shared" ref="H1000:H1007" si="49">F1000*$E$14</f>
        <v>6413.6222369528077</v>
      </c>
    </row>
    <row r="1001" spans="1:8" s="62" customFormat="1">
      <c r="A1001" s="56" t="str">
        <f>'[2]Copy paste to Here'!T2</f>
        <v>SHIPPING HANDLING</v>
      </c>
      <c r="B1001" s="75"/>
      <c r="C1001" s="75"/>
      <c r="D1001" s="76"/>
      <c r="E1001" s="67"/>
      <c r="F1001" s="59">
        <f>Invoice!J77</f>
        <v>392.23</v>
      </c>
      <c r="G1001" s="60"/>
      <c r="H1001" s="61">
        <f t="shared" si="49"/>
        <v>695.00000000000011</v>
      </c>
    </row>
    <row r="1002" spans="1:8" s="62" customFormat="1" hidden="1" outlineLevel="1">
      <c r="A1002" s="56" t="str">
        <f>'[2]Copy paste to Here'!T3</f>
        <v>DISCOUNT</v>
      </c>
      <c r="B1002" s="75"/>
      <c r="C1002" s="75"/>
      <c r="D1002" s="76"/>
      <c r="E1002" s="67"/>
      <c r="F1002" s="59">
        <f>Invoice!J78</f>
        <v>4011.8199999999993</v>
      </c>
      <c r="G1002" s="60"/>
      <c r="H1002" s="61">
        <f>Invoice!I86</f>
        <v>7120.896117074165</v>
      </c>
    </row>
    <row r="1003" spans="1:8" s="62" customFormat="1" collapsed="1">
      <c r="A1003" s="56" t="str">
        <f>'[2]Copy paste to Here'!T4</f>
        <v>Total:</v>
      </c>
      <c r="B1003" s="75"/>
      <c r="C1003" s="75"/>
      <c r="D1003" s="76"/>
      <c r="E1003" s="67"/>
      <c r="F1003" s="59">
        <f>Invoice!J78</f>
        <v>4011.8199999999993</v>
      </c>
      <c r="G1003" s="60"/>
      <c r="H1003" s="61">
        <f t="shared" si="49"/>
        <v>7108.6222369528077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6413.6222369528077</v>
      </c>
    </row>
    <row r="1010" spans="1:8" s="21" customFormat="1">
      <c r="A1010" s="22"/>
      <c r="E1010" s="21" t="s">
        <v>177</v>
      </c>
      <c r="H1010" s="84">
        <f>H1013</f>
        <v>7120.896117074165</v>
      </c>
    </row>
    <row r="1011" spans="1:8" s="21" customFormat="1">
      <c r="E1011" s="21" t="s">
        <v>178</v>
      </c>
      <c r="H1011" s="85">
        <f>H1013-H1012</f>
        <v>6655.0461170741646</v>
      </c>
    </row>
    <row r="1012" spans="1:8" s="21" customFormat="1">
      <c r="E1012" s="21" t="s">
        <v>179</v>
      </c>
      <c r="H1012" s="85">
        <f>ROUND((H1013*7)/107,2)</f>
        <v>465.85</v>
      </c>
    </row>
    <row r="1013" spans="1:8" s="21" customFormat="1">
      <c r="E1013" s="22" t="s">
        <v>180</v>
      </c>
      <c r="H1013" s="86">
        <f>Invoice!I87</f>
        <v>7120.896117074165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4"/>
  <sheetViews>
    <sheetView workbookViewId="0">
      <selection activeCell="A5" sqref="A5"/>
    </sheetView>
  </sheetViews>
  <sheetFormatPr defaultRowHeight="15"/>
  <sheetData>
    <row r="1" spans="1:1">
      <c r="A1" s="2" t="s">
        <v>714</v>
      </c>
    </row>
    <row r="2" spans="1:1">
      <c r="A2" s="2" t="s">
        <v>715</v>
      </c>
    </row>
    <row r="3" spans="1:1">
      <c r="A3" s="2" t="s">
        <v>717</v>
      </c>
    </row>
    <row r="4" spans="1:1">
      <c r="A4" s="2" t="s">
        <v>717</v>
      </c>
    </row>
    <row r="5" spans="1:1">
      <c r="A5" s="2" t="s">
        <v>719</v>
      </c>
    </row>
    <row r="6" spans="1:1">
      <c r="A6" s="2" t="s">
        <v>721</v>
      </c>
    </row>
    <row r="7" spans="1:1">
      <c r="A7" s="2" t="s">
        <v>723</v>
      </c>
    </row>
    <row r="8" spans="1:1">
      <c r="A8" s="2" t="s">
        <v>725</v>
      </c>
    </row>
    <row r="9" spans="1:1">
      <c r="A9" s="2" t="s">
        <v>725</v>
      </c>
    </row>
    <row r="10" spans="1:1">
      <c r="A10" s="2" t="s">
        <v>777</v>
      </c>
    </row>
    <row r="11" spans="1:1">
      <c r="A11" s="2" t="s">
        <v>778</v>
      </c>
    </row>
    <row r="12" spans="1:1">
      <c r="A12" s="2" t="s">
        <v>779</v>
      </c>
    </row>
    <row r="13" spans="1:1">
      <c r="A13" s="2" t="s">
        <v>780</v>
      </c>
    </row>
    <row r="14" spans="1:1">
      <c r="A14" s="2" t="s">
        <v>781</v>
      </c>
    </row>
    <row r="15" spans="1:1">
      <c r="A15" s="2" t="s">
        <v>782</v>
      </c>
    </row>
    <row r="16" spans="1:1">
      <c r="A16" s="2" t="s">
        <v>783</v>
      </c>
    </row>
    <row r="17" spans="1:1">
      <c r="A17" s="2" t="s">
        <v>783</v>
      </c>
    </row>
    <row r="18" spans="1:1">
      <c r="A18" s="2" t="s">
        <v>783</v>
      </c>
    </row>
    <row r="19" spans="1:1">
      <c r="A19" s="2" t="s">
        <v>738</v>
      </c>
    </row>
    <row r="20" spans="1:1">
      <c r="A20" s="2" t="s">
        <v>784</v>
      </c>
    </row>
    <row r="21" spans="1:1">
      <c r="A21" s="2" t="s">
        <v>785</v>
      </c>
    </row>
    <row r="22" spans="1:1">
      <c r="A22" s="2" t="s">
        <v>68</v>
      </c>
    </row>
    <row r="23" spans="1:1">
      <c r="A23" s="2" t="s">
        <v>68</v>
      </c>
    </row>
    <row r="24" spans="1:1">
      <c r="A24" s="2" t="s">
        <v>68</v>
      </c>
    </row>
    <row r="25" spans="1:1">
      <c r="A25" s="2" t="s">
        <v>98</v>
      </c>
    </row>
    <row r="26" spans="1:1">
      <c r="A26" s="2" t="s">
        <v>98</v>
      </c>
    </row>
    <row r="27" spans="1:1">
      <c r="A27" s="2" t="s">
        <v>98</v>
      </c>
    </row>
    <row r="28" spans="1:1">
      <c r="A28" s="2" t="s">
        <v>98</v>
      </c>
    </row>
    <row r="29" spans="1:1">
      <c r="A29" s="2" t="s">
        <v>786</v>
      </c>
    </row>
    <row r="30" spans="1:1">
      <c r="A30" s="2" t="s">
        <v>787</v>
      </c>
    </row>
    <row r="31" spans="1:1">
      <c r="A31" s="2" t="s">
        <v>788</v>
      </c>
    </row>
    <row r="32" spans="1:1">
      <c r="A32" s="2" t="s">
        <v>789</v>
      </c>
    </row>
    <row r="33" spans="1:1">
      <c r="A33" s="2" t="s">
        <v>790</v>
      </c>
    </row>
    <row r="34" spans="1:1">
      <c r="A34" s="2" t="s">
        <v>752</v>
      </c>
    </row>
    <row r="35" spans="1:1">
      <c r="A35" s="2" t="s">
        <v>752</v>
      </c>
    </row>
    <row r="36" spans="1:1">
      <c r="A36" s="2" t="s">
        <v>752</v>
      </c>
    </row>
    <row r="37" spans="1:1">
      <c r="A37" s="2" t="s">
        <v>754</v>
      </c>
    </row>
    <row r="38" spans="1:1">
      <c r="A38" s="2" t="s">
        <v>754</v>
      </c>
    </row>
    <row r="39" spans="1:1">
      <c r="A39" s="2" t="s">
        <v>756</v>
      </c>
    </row>
    <row r="40" spans="1:1">
      <c r="A40" s="2" t="s">
        <v>758</v>
      </c>
    </row>
    <row r="41" spans="1:1">
      <c r="A41" s="2" t="s">
        <v>760</v>
      </c>
    </row>
    <row r="42" spans="1:1">
      <c r="A42" s="2" t="s">
        <v>760</v>
      </c>
    </row>
    <row r="43" spans="1:1">
      <c r="A43" s="2" t="s">
        <v>760</v>
      </c>
    </row>
    <row r="44" spans="1:1">
      <c r="A44" s="2" t="s">
        <v>760</v>
      </c>
    </row>
    <row r="45" spans="1:1">
      <c r="A45" s="2" t="s">
        <v>760</v>
      </c>
    </row>
    <row r="46" spans="1:1">
      <c r="A46" s="2" t="s">
        <v>762</v>
      </c>
    </row>
    <row r="47" spans="1:1">
      <c r="A47" s="2" t="s">
        <v>762</v>
      </c>
    </row>
    <row r="48" spans="1:1">
      <c r="A48" s="2" t="s">
        <v>762</v>
      </c>
    </row>
    <row r="49" spans="1:1">
      <c r="A49" s="2" t="s">
        <v>764</v>
      </c>
    </row>
    <row r="50" spans="1:1">
      <c r="A50" s="2" t="s">
        <v>766</v>
      </c>
    </row>
    <row r="51" spans="1:1">
      <c r="A51" s="2" t="s">
        <v>768</v>
      </c>
    </row>
    <row r="52" spans="1:1">
      <c r="A52" s="2" t="s">
        <v>771</v>
      </c>
    </row>
    <row r="53" spans="1:1">
      <c r="A53" s="2" t="s">
        <v>791</v>
      </c>
    </row>
    <row r="54" spans="1:1">
      <c r="A54" s="2" t="s">
        <v>792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2023-09-06T08:59:10Z</cp:lastPrinted>
  <dcterms:created xsi:type="dcterms:W3CDTF">2009-06-02T18:56:54Z</dcterms:created>
  <dcterms:modified xsi:type="dcterms:W3CDTF">2023-09-17T01:03:06Z</dcterms:modified>
</cp:coreProperties>
</file>