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9AB725F-5DA3-4ECF-A085-CF8228CDFBCB}" xr6:coauthVersionLast="47" xr6:coauthVersionMax="47" xr10:uidLastSave="{00000000-0000-0000-0000-000000000000}"/>
  <bookViews>
    <workbookView xWindow="28680" yWindow="-120" windowWidth="29040" windowHeight="15840" firstSheet="1" activeTab="4"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Shipping Customer" sheetId="12"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Invoice!$A$1:$K$327</definedName>
    <definedName name="_xlnm.Print_Area" localSheetId="5">'Shipping Customer'!$A$1:$L$110</definedName>
    <definedName name="_xlnm.Print_Area" localSheetId="3">'Shipping Invoice'!$A$1:$L$323</definedName>
    <definedName name="_xlnm.Print_Area" localSheetId="4">'Tax Invoice'!$A$1:$H$1013</definedName>
    <definedName name="_xlnm.Print_Titles" localSheetId="1">Invoice!$2:$21</definedName>
    <definedName name="_xlnm.Print_Titles" localSheetId="5">'Shipping Customer'!$1:$21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12" l="1"/>
  <c r="I23" i="12"/>
  <c r="J320" i="2"/>
  <c r="K108" i="12"/>
  <c r="B94" i="12"/>
  <c r="B83" i="12"/>
  <c r="B81" i="12"/>
  <c r="B77" i="12"/>
  <c r="B76" i="12"/>
  <c r="B75" i="12"/>
  <c r="B71" i="12"/>
  <c r="B70" i="12"/>
  <c r="B68" i="12"/>
  <c r="B67" i="12"/>
  <c r="B65" i="12"/>
  <c r="B64" i="12"/>
  <c r="B63" i="12"/>
  <c r="B58" i="12"/>
  <c r="B57" i="12"/>
  <c r="B53" i="12"/>
  <c r="B52" i="12"/>
  <c r="B50" i="12"/>
  <c r="B49" i="12"/>
  <c r="B45" i="12"/>
  <c r="B39" i="12"/>
  <c r="B38" i="12"/>
  <c r="B37" i="12"/>
  <c r="B32" i="12"/>
  <c r="B31" i="12"/>
  <c r="B30" i="12"/>
  <c r="B28" i="12"/>
  <c r="B26" i="12"/>
  <c r="K17" i="12"/>
  <c r="K14" i="12"/>
  <c r="K10" i="12"/>
  <c r="K321" i="7"/>
  <c r="K320" i="7"/>
  <c r="E313" i="6"/>
  <c r="E297" i="6"/>
  <c r="E281" i="6"/>
  <c r="E265" i="6"/>
  <c r="E249" i="6"/>
  <c r="E233" i="6"/>
  <c r="E217" i="6"/>
  <c r="E201" i="6"/>
  <c r="E185" i="6"/>
  <c r="E169" i="6"/>
  <c r="E153" i="6"/>
  <c r="E137" i="6"/>
  <c r="E121" i="6"/>
  <c r="E105" i="6"/>
  <c r="E89" i="6"/>
  <c r="E73" i="6"/>
  <c r="E57" i="6"/>
  <c r="E41" i="6"/>
  <c r="E25" i="6"/>
  <c r="K14" i="7"/>
  <c r="K17" i="7"/>
  <c r="K10" i="7"/>
  <c r="I317" i="7"/>
  <c r="I313" i="7"/>
  <c r="I309" i="7"/>
  <c r="I306" i="7"/>
  <c r="I305" i="7"/>
  <c r="I303" i="7"/>
  <c r="I301" i="7"/>
  <c r="I297" i="7"/>
  <c r="I293" i="7"/>
  <c r="I290" i="7"/>
  <c r="I289" i="7"/>
  <c r="I287" i="7"/>
  <c r="I285" i="7"/>
  <c r="I281" i="7"/>
  <c r="I277" i="7"/>
  <c r="B274" i="7"/>
  <c r="K274" i="7" s="1"/>
  <c r="I274" i="7"/>
  <c r="I272" i="7"/>
  <c r="I270" i="7"/>
  <c r="I266" i="7"/>
  <c r="I262" i="7"/>
  <c r="B261" i="7"/>
  <c r="I260" i="7"/>
  <c r="I259" i="7"/>
  <c r="I257" i="7"/>
  <c r="I255" i="7"/>
  <c r="I251" i="7"/>
  <c r="I247" i="7"/>
  <c r="I244" i="7"/>
  <c r="I243" i="7"/>
  <c r="I241" i="7"/>
  <c r="I239" i="7"/>
  <c r="I235" i="7"/>
  <c r="I231" i="7"/>
  <c r="I228" i="7"/>
  <c r="I227" i="7"/>
  <c r="I225" i="7"/>
  <c r="B223" i="7"/>
  <c r="I220" i="7"/>
  <c r="B216" i="7"/>
  <c r="I214" i="7"/>
  <c r="I213" i="7"/>
  <c r="I211" i="7"/>
  <c r="I209" i="7"/>
  <c r="B207" i="7"/>
  <c r="I206" i="7"/>
  <c r="I202" i="7"/>
  <c r="I199" i="7"/>
  <c r="I198" i="7"/>
  <c r="I196" i="7"/>
  <c r="I194" i="7"/>
  <c r="I190" i="7"/>
  <c r="I186" i="7"/>
  <c r="I183" i="7"/>
  <c r="I182" i="7"/>
  <c r="I180" i="7"/>
  <c r="I178" i="7"/>
  <c r="I174" i="7"/>
  <c r="I170" i="7"/>
  <c r="I167" i="7"/>
  <c r="I166" i="7"/>
  <c r="I164" i="7"/>
  <c r="I162" i="7"/>
  <c r="I158" i="7"/>
  <c r="I154" i="7"/>
  <c r="I151" i="7"/>
  <c r="I150" i="7"/>
  <c r="I148" i="7"/>
  <c r="I146" i="7"/>
  <c r="I142" i="7"/>
  <c r="I138" i="7"/>
  <c r="I135" i="7"/>
  <c r="I134" i="7"/>
  <c r="I132" i="7"/>
  <c r="I130" i="7"/>
  <c r="I126" i="7"/>
  <c r="I122" i="7"/>
  <c r="I119" i="7"/>
  <c r="I118" i="7"/>
  <c r="I116" i="7"/>
  <c r="I114" i="7"/>
  <c r="I110" i="7"/>
  <c r="I106" i="7"/>
  <c r="I103" i="7"/>
  <c r="I102" i="7"/>
  <c r="I100" i="7"/>
  <c r="I98" i="7"/>
  <c r="I94" i="7"/>
  <c r="I90" i="7"/>
  <c r="B88" i="7"/>
  <c r="I88" i="7"/>
  <c r="I87" i="7"/>
  <c r="I85" i="7"/>
  <c r="I83" i="7"/>
  <c r="I79" i="7"/>
  <c r="I75" i="7"/>
  <c r="I72" i="7"/>
  <c r="I71" i="7"/>
  <c r="I69" i="7"/>
  <c r="I67" i="7"/>
  <c r="I63" i="7"/>
  <c r="I59" i="7"/>
  <c r="I56" i="7"/>
  <c r="I55" i="7"/>
  <c r="B54" i="7"/>
  <c r="I54" i="7"/>
  <c r="I52" i="7"/>
  <c r="I48" i="7"/>
  <c r="I44" i="7"/>
  <c r="I41" i="7"/>
  <c r="I40" i="7"/>
  <c r="I38" i="7"/>
  <c r="I36" i="7"/>
  <c r="I32" i="7"/>
  <c r="I28" i="7"/>
  <c r="I25" i="7"/>
  <c r="I24" i="7"/>
  <c r="I22" i="7"/>
  <c r="N1" i="7"/>
  <c r="I310" i="7" s="1"/>
  <c r="N1" i="6"/>
  <c r="E305" i="6" s="1"/>
  <c r="F1002" i="6"/>
  <c r="F1001" i="6"/>
  <c r="D314" i="6"/>
  <c r="B318" i="7" s="1"/>
  <c r="D313" i="6"/>
  <c r="B317" i="7" s="1"/>
  <c r="D312" i="6"/>
  <c r="B316" i="7" s="1"/>
  <c r="D311" i="6"/>
  <c r="B315" i="7" s="1"/>
  <c r="D310" i="6"/>
  <c r="B314" i="7" s="1"/>
  <c r="D309" i="6"/>
  <c r="B313" i="7" s="1"/>
  <c r="K313" i="7" s="1"/>
  <c r="D308" i="6"/>
  <c r="B312" i="7" s="1"/>
  <c r="D307" i="6"/>
  <c r="B311" i="7" s="1"/>
  <c r="D306" i="6"/>
  <c r="B310" i="7" s="1"/>
  <c r="D305" i="6"/>
  <c r="B309" i="7" s="1"/>
  <c r="D304" i="6"/>
  <c r="B308" i="7" s="1"/>
  <c r="D303" i="6"/>
  <c r="B307" i="7" s="1"/>
  <c r="D302" i="6"/>
  <c r="B306" i="7" s="1"/>
  <c r="D301" i="6"/>
  <c r="B305" i="7" s="1"/>
  <c r="K305" i="7" s="1"/>
  <c r="D300" i="6"/>
  <c r="B304" i="7" s="1"/>
  <c r="D299" i="6"/>
  <c r="B303" i="7" s="1"/>
  <c r="D298" i="6"/>
  <c r="B302" i="7" s="1"/>
  <c r="D297" i="6"/>
  <c r="B301" i="7" s="1"/>
  <c r="D296" i="6"/>
  <c r="B300" i="7" s="1"/>
  <c r="D295" i="6"/>
  <c r="B299" i="7" s="1"/>
  <c r="D294" i="6"/>
  <c r="B298" i="7" s="1"/>
  <c r="D293" i="6"/>
  <c r="B297" i="7" s="1"/>
  <c r="K297" i="7" s="1"/>
  <c r="D292" i="6"/>
  <c r="B296" i="7" s="1"/>
  <c r="D291" i="6"/>
  <c r="B295" i="7" s="1"/>
  <c r="D290" i="6"/>
  <c r="B294" i="7" s="1"/>
  <c r="D289" i="6"/>
  <c r="B293" i="7" s="1"/>
  <c r="D288" i="6"/>
  <c r="B292" i="7" s="1"/>
  <c r="D287" i="6"/>
  <c r="B291" i="7" s="1"/>
  <c r="D286" i="6"/>
  <c r="B290" i="7" s="1"/>
  <c r="D285" i="6"/>
  <c r="B289" i="7" s="1"/>
  <c r="K289" i="7" s="1"/>
  <c r="D284" i="6"/>
  <c r="B288" i="7" s="1"/>
  <c r="D283" i="6"/>
  <c r="B287" i="7" s="1"/>
  <c r="D282" i="6"/>
  <c r="B286" i="7" s="1"/>
  <c r="D281" i="6"/>
  <c r="B285" i="7" s="1"/>
  <c r="D280" i="6"/>
  <c r="B284" i="7" s="1"/>
  <c r="D279" i="6"/>
  <c r="B283" i="7" s="1"/>
  <c r="D278" i="6"/>
  <c r="B282" i="7" s="1"/>
  <c r="D277" i="6"/>
  <c r="B281" i="7" s="1"/>
  <c r="K281" i="7" s="1"/>
  <c r="D276" i="6"/>
  <c r="B280" i="7" s="1"/>
  <c r="D275" i="6"/>
  <c r="B279" i="7" s="1"/>
  <c r="D274" i="6"/>
  <c r="B278" i="7" s="1"/>
  <c r="D273" i="6"/>
  <c r="B277" i="7" s="1"/>
  <c r="D272" i="6"/>
  <c r="B276" i="7" s="1"/>
  <c r="D271" i="6"/>
  <c r="B275" i="7" s="1"/>
  <c r="D270" i="6"/>
  <c r="D269" i="6"/>
  <c r="B273" i="7" s="1"/>
  <c r="D268" i="6"/>
  <c r="B272" i="7" s="1"/>
  <c r="D267" i="6"/>
  <c r="B271" i="7" s="1"/>
  <c r="D266" i="6"/>
  <c r="B270" i="7" s="1"/>
  <c r="D265" i="6"/>
  <c r="B269" i="7" s="1"/>
  <c r="D264" i="6"/>
  <c r="B268" i="7" s="1"/>
  <c r="D263" i="6"/>
  <c r="B267" i="7" s="1"/>
  <c r="D262" i="6"/>
  <c r="B266" i="7" s="1"/>
  <c r="D261" i="6"/>
  <c r="B265" i="7" s="1"/>
  <c r="D260" i="6"/>
  <c r="B264" i="7" s="1"/>
  <c r="D259" i="6"/>
  <c r="B263" i="7" s="1"/>
  <c r="D258" i="6"/>
  <c r="B262" i="7" s="1"/>
  <c r="D257" i="6"/>
  <c r="D256" i="6"/>
  <c r="B260" i="7" s="1"/>
  <c r="D255" i="6"/>
  <c r="B259" i="7" s="1"/>
  <c r="K259" i="7" s="1"/>
  <c r="D254" i="6"/>
  <c r="B258" i="7" s="1"/>
  <c r="D253" i="6"/>
  <c r="B257" i="7" s="1"/>
  <c r="K257" i="7" s="1"/>
  <c r="D252" i="6"/>
  <c r="B256" i="7" s="1"/>
  <c r="D251" i="6"/>
  <c r="B255" i="7" s="1"/>
  <c r="D250" i="6"/>
  <c r="B254" i="7" s="1"/>
  <c r="D249" i="6"/>
  <c r="B253" i="7" s="1"/>
  <c r="D248" i="6"/>
  <c r="B252" i="7" s="1"/>
  <c r="D247" i="6"/>
  <c r="B251" i="7" s="1"/>
  <c r="D246" i="6"/>
  <c r="B250" i="7" s="1"/>
  <c r="D245" i="6"/>
  <c r="B249" i="7" s="1"/>
  <c r="D244" i="6"/>
  <c r="B248" i="7" s="1"/>
  <c r="D243" i="6"/>
  <c r="B247" i="7" s="1"/>
  <c r="D242" i="6"/>
  <c r="B246" i="7" s="1"/>
  <c r="D241" i="6"/>
  <c r="B245" i="7" s="1"/>
  <c r="D240" i="6"/>
  <c r="B244" i="7" s="1"/>
  <c r="D239" i="6"/>
  <c r="B243" i="7" s="1"/>
  <c r="K243" i="7" s="1"/>
  <c r="D238" i="6"/>
  <c r="B242" i="7" s="1"/>
  <c r="D237" i="6"/>
  <c r="B241" i="7" s="1"/>
  <c r="K241" i="7" s="1"/>
  <c r="D236" i="6"/>
  <c r="B240" i="7" s="1"/>
  <c r="D235" i="6"/>
  <c r="B239" i="7" s="1"/>
  <c r="D234" i="6"/>
  <c r="B238" i="7" s="1"/>
  <c r="D233" i="6"/>
  <c r="B237" i="7" s="1"/>
  <c r="D232" i="6"/>
  <c r="B236" i="7" s="1"/>
  <c r="D231" i="6"/>
  <c r="B235" i="7" s="1"/>
  <c r="D230" i="6"/>
  <c r="B234" i="7" s="1"/>
  <c r="D229" i="6"/>
  <c r="B233" i="7" s="1"/>
  <c r="D228" i="6"/>
  <c r="B232" i="7" s="1"/>
  <c r="D227" i="6"/>
  <c r="B231" i="7" s="1"/>
  <c r="D226" i="6"/>
  <c r="B230" i="7" s="1"/>
  <c r="D225" i="6"/>
  <c r="B229" i="7" s="1"/>
  <c r="D224" i="6"/>
  <c r="B228" i="7" s="1"/>
  <c r="D223" i="6"/>
  <c r="B227" i="7" s="1"/>
  <c r="K227" i="7" s="1"/>
  <c r="D222" i="6"/>
  <c r="B226" i="7" s="1"/>
  <c r="D221" i="6"/>
  <c r="B225" i="7" s="1"/>
  <c r="K225" i="7" s="1"/>
  <c r="D220" i="6"/>
  <c r="B224" i="7" s="1"/>
  <c r="D219" i="6"/>
  <c r="D218" i="6"/>
  <c r="B222" i="7" s="1"/>
  <c r="D217" i="6"/>
  <c r="B221" i="7" s="1"/>
  <c r="D216" i="6"/>
  <c r="B220" i="7" s="1"/>
  <c r="D215" i="6"/>
  <c r="B219" i="7" s="1"/>
  <c r="D214" i="6"/>
  <c r="B218" i="7" s="1"/>
  <c r="D213" i="6"/>
  <c r="B217" i="7" s="1"/>
  <c r="D212" i="6"/>
  <c r="D211" i="6"/>
  <c r="B215" i="7" s="1"/>
  <c r="D210" i="6"/>
  <c r="B214" i="7" s="1"/>
  <c r="K214" i="7" s="1"/>
  <c r="D209" i="6"/>
  <c r="B213" i="7" s="1"/>
  <c r="K213" i="7" s="1"/>
  <c r="D208" i="6"/>
  <c r="B212" i="7" s="1"/>
  <c r="D207" i="6"/>
  <c r="B211" i="7" s="1"/>
  <c r="K211" i="7" s="1"/>
  <c r="D206" i="6"/>
  <c r="B210" i="7" s="1"/>
  <c r="D205" i="6"/>
  <c r="B209" i="7" s="1"/>
  <c r="K209" i="7" s="1"/>
  <c r="D204" i="6"/>
  <c r="B208" i="7" s="1"/>
  <c r="D203" i="6"/>
  <c r="D202" i="6"/>
  <c r="B206" i="7" s="1"/>
  <c r="D201" i="6"/>
  <c r="B205" i="7" s="1"/>
  <c r="D200" i="6"/>
  <c r="B204" i="7" s="1"/>
  <c r="D199" i="6"/>
  <c r="B203" i="7" s="1"/>
  <c r="D198" i="6"/>
  <c r="B202" i="7" s="1"/>
  <c r="D197" i="6"/>
  <c r="B201" i="7" s="1"/>
  <c r="D196" i="6"/>
  <c r="B200" i="7" s="1"/>
  <c r="D195" i="6"/>
  <c r="B199" i="7" s="1"/>
  <c r="D194" i="6"/>
  <c r="B198" i="7" s="1"/>
  <c r="K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K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K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K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K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K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K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D83" i="6"/>
  <c r="B87" i="7" s="1"/>
  <c r="D82" i="6"/>
  <c r="B86" i="7" s="1"/>
  <c r="D81" i="6"/>
  <c r="B85" i="7" s="1"/>
  <c r="K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K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K41" i="7" s="1"/>
  <c r="D36" i="6"/>
  <c r="B40" i="7" s="1"/>
  <c r="D35" i="6"/>
  <c r="B39" i="7" s="1"/>
  <c r="D34" i="6"/>
  <c r="B38" i="7" s="1"/>
  <c r="K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K25" i="7" s="1"/>
  <c r="D20" i="6"/>
  <c r="B24" i="7" s="1"/>
  <c r="D19" i="6"/>
  <c r="B23" i="7" s="1"/>
  <c r="D18" i="6"/>
  <c r="B22" i="7" s="1"/>
  <c r="G3" i="6"/>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19" i="2" s="1"/>
  <c r="J322" i="2" s="1"/>
  <c r="J30" i="2"/>
  <c r="J29" i="2"/>
  <c r="J28" i="2"/>
  <c r="J27" i="2"/>
  <c r="J26" i="2"/>
  <c r="J25" i="2"/>
  <c r="J24" i="2"/>
  <c r="J23" i="2"/>
  <c r="J22" i="2"/>
  <c r="A1007" i="6"/>
  <c r="A1006" i="6"/>
  <c r="A1005" i="6"/>
  <c r="F1004" i="6"/>
  <c r="A1004" i="6"/>
  <c r="A1003" i="6"/>
  <c r="B106" i="12" l="1"/>
  <c r="K34" i="12"/>
  <c r="I72" i="12"/>
  <c r="K72" i="12" s="1"/>
  <c r="I69" i="12"/>
  <c r="K69" i="12" s="1"/>
  <c r="I59" i="12"/>
  <c r="K59" i="12" s="1"/>
  <c r="I48" i="12"/>
  <c r="K48" i="12" s="1"/>
  <c r="I41" i="12"/>
  <c r="K41" i="12" s="1"/>
  <c r="K71" i="12"/>
  <c r="I26" i="12"/>
  <c r="K26" i="12" s="1"/>
  <c r="I103" i="12"/>
  <c r="K103" i="12" s="1"/>
  <c r="I99" i="12"/>
  <c r="K99" i="12" s="1"/>
  <c r="I55" i="12"/>
  <c r="K55" i="12" s="1"/>
  <c r="I50" i="12"/>
  <c r="K50" i="12" s="1"/>
  <c r="K37" i="12"/>
  <c r="K35" i="12"/>
  <c r="K85" i="12"/>
  <c r="K64" i="12"/>
  <c r="I30" i="12"/>
  <c r="K30" i="12" s="1"/>
  <c r="I24" i="12"/>
  <c r="K24" i="12" s="1"/>
  <c r="I78" i="12"/>
  <c r="K78" i="12" s="1"/>
  <c r="I68" i="12"/>
  <c r="K68" i="12" s="1"/>
  <c r="I58" i="12"/>
  <c r="K58" i="12" s="1"/>
  <c r="I97" i="12"/>
  <c r="K97" i="12" s="1"/>
  <c r="I90" i="12"/>
  <c r="K90" i="12" s="1"/>
  <c r="I40" i="12"/>
  <c r="K40" i="12" s="1"/>
  <c r="I102" i="12"/>
  <c r="K102" i="12" s="1"/>
  <c r="I93" i="12"/>
  <c r="K93" i="12" s="1"/>
  <c r="I82" i="12"/>
  <c r="K82" i="12" s="1"/>
  <c r="I61" i="12"/>
  <c r="K61" i="12" s="1"/>
  <c r="I104" i="12"/>
  <c r="K104" i="12" s="1"/>
  <c r="I100" i="12"/>
  <c r="K100" i="12" s="1"/>
  <c r="I74" i="12"/>
  <c r="K74" i="12" s="1"/>
  <c r="I63" i="12"/>
  <c r="K63" i="12" s="1"/>
  <c r="I105" i="12"/>
  <c r="K105" i="12" s="1"/>
  <c r="I77" i="12"/>
  <c r="K77" i="12" s="1"/>
  <c r="I70" i="12"/>
  <c r="K70" i="12" s="1"/>
  <c r="I67" i="12"/>
  <c r="K67" i="12" s="1"/>
  <c r="I57" i="12"/>
  <c r="K57" i="12" s="1"/>
  <c r="I47" i="12"/>
  <c r="K47" i="12" s="1"/>
  <c r="I81" i="12"/>
  <c r="K81" i="12" s="1"/>
  <c r="I79" i="12"/>
  <c r="K79" i="12" s="1"/>
  <c r="I54" i="12"/>
  <c r="K54" i="12" s="1"/>
  <c r="I29" i="12"/>
  <c r="K29" i="12" s="1"/>
  <c r="I95" i="12"/>
  <c r="K95" i="12" s="1"/>
  <c r="K84" i="12"/>
  <c r="K44" i="12"/>
  <c r="I36" i="12"/>
  <c r="K36" i="12" s="1"/>
  <c r="K23" i="12"/>
  <c r="I96" i="12"/>
  <c r="K96" i="12" s="1"/>
  <c r="I89" i="12"/>
  <c r="K89" i="12" s="1"/>
  <c r="I86" i="12"/>
  <c r="K86" i="12" s="1"/>
  <c r="I76" i="12"/>
  <c r="K76" i="12" s="1"/>
  <c r="I33" i="12"/>
  <c r="K33" i="12" s="1"/>
  <c r="I25" i="12"/>
  <c r="K25" i="12" s="1"/>
  <c r="I94" i="12"/>
  <c r="K94" i="12" s="1"/>
  <c r="I56" i="12"/>
  <c r="K56" i="12" s="1"/>
  <c r="I39" i="12"/>
  <c r="K39" i="12" s="1"/>
  <c r="I88" i="12"/>
  <c r="K88" i="12" s="1"/>
  <c r="I66" i="12"/>
  <c r="K66" i="12" s="1"/>
  <c r="K46" i="12"/>
  <c r="K32" i="12"/>
  <c r="I98" i="12"/>
  <c r="K98" i="12" s="1"/>
  <c r="I60" i="12"/>
  <c r="K60" i="12" s="1"/>
  <c r="I53" i="12"/>
  <c r="K53" i="12" s="1"/>
  <c r="I42" i="12"/>
  <c r="K42" i="12" s="1"/>
  <c r="K28" i="12"/>
  <c r="I83" i="12"/>
  <c r="K83" i="12" s="1"/>
  <c r="I73" i="12"/>
  <c r="K73" i="12" s="1"/>
  <c r="K62" i="12"/>
  <c r="K91" i="12"/>
  <c r="I75" i="12"/>
  <c r="K75" i="12" s="1"/>
  <c r="I92" i="12"/>
  <c r="K92" i="12" s="1"/>
  <c r="I87" i="12"/>
  <c r="K87" i="12" s="1"/>
  <c r="I51" i="12"/>
  <c r="K51" i="12" s="1"/>
  <c r="K43" i="12"/>
  <c r="I38" i="12"/>
  <c r="K38" i="12" s="1"/>
  <c r="I22" i="12"/>
  <c r="K22" i="12" s="1"/>
  <c r="I101" i="12"/>
  <c r="K101" i="12" s="1"/>
  <c r="I80" i="12"/>
  <c r="K80" i="12" s="1"/>
  <c r="I65" i="12"/>
  <c r="K65" i="12" s="1"/>
  <c r="K45" i="12"/>
  <c r="I31" i="12"/>
  <c r="K31" i="12" s="1"/>
  <c r="I49" i="12"/>
  <c r="K49" i="12" s="1"/>
  <c r="I52" i="12"/>
  <c r="K52" i="12" s="1"/>
  <c r="K105" i="7"/>
  <c r="K169" i="7"/>
  <c r="K90" i="7"/>
  <c r="K106" i="7"/>
  <c r="K170" i="7"/>
  <c r="K59" i="7"/>
  <c r="K75" i="7"/>
  <c r="K171" i="7"/>
  <c r="K187" i="7"/>
  <c r="K235" i="7"/>
  <c r="K251" i="7"/>
  <c r="K299" i="7"/>
  <c r="K315" i="7"/>
  <c r="I30" i="7"/>
  <c r="K30" i="7" s="1"/>
  <c r="I46" i="7"/>
  <c r="K46" i="7" s="1"/>
  <c r="I61" i="7"/>
  <c r="I77" i="7"/>
  <c r="I92" i="7"/>
  <c r="K92" i="7" s="1"/>
  <c r="I108" i="7"/>
  <c r="K108" i="7" s="1"/>
  <c r="I124" i="7"/>
  <c r="K124" i="7" s="1"/>
  <c r="I140" i="7"/>
  <c r="K140" i="7" s="1"/>
  <c r="I156" i="7"/>
  <c r="I172" i="7"/>
  <c r="I188" i="7"/>
  <c r="I204" i="7"/>
  <c r="I218" i="7"/>
  <c r="I233" i="7"/>
  <c r="I249" i="7"/>
  <c r="K249" i="7" s="1"/>
  <c r="I264" i="7"/>
  <c r="K264" i="7" s="1"/>
  <c r="I279" i="7"/>
  <c r="I295" i="7"/>
  <c r="I311" i="7"/>
  <c r="K28" i="7"/>
  <c r="K44" i="7"/>
  <c r="K156" i="7"/>
  <c r="K172" i="7"/>
  <c r="K188" i="7"/>
  <c r="K204" i="7"/>
  <c r="K220" i="7"/>
  <c r="K236" i="7"/>
  <c r="K252" i="7"/>
  <c r="K284" i="7"/>
  <c r="K300" i="7"/>
  <c r="I31" i="7"/>
  <c r="I47" i="7"/>
  <c r="K47" i="7" s="1"/>
  <c r="I62" i="7"/>
  <c r="I78" i="7"/>
  <c r="I93" i="7"/>
  <c r="I109" i="7"/>
  <c r="K109" i="7" s="1"/>
  <c r="I125" i="7"/>
  <c r="K125" i="7" s="1"/>
  <c r="I141" i="7"/>
  <c r="I157" i="7"/>
  <c r="K157" i="7" s="1"/>
  <c r="I173" i="7"/>
  <c r="I189" i="7"/>
  <c r="I205" i="7"/>
  <c r="I219" i="7"/>
  <c r="K219" i="7" s="1"/>
  <c r="I234" i="7"/>
  <c r="K234" i="7" s="1"/>
  <c r="I250" i="7"/>
  <c r="K250" i="7" s="1"/>
  <c r="I265" i="7"/>
  <c r="I280" i="7"/>
  <c r="I296" i="7"/>
  <c r="I312" i="7"/>
  <c r="K77" i="7"/>
  <c r="K173" i="7"/>
  <c r="K285" i="7"/>
  <c r="K265" i="7"/>
  <c r="K93" i="7"/>
  <c r="K141" i="7"/>
  <c r="K205" i="7"/>
  <c r="K253" i="7"/>
  <c r="K301" i="7"/>
  <c r="K62" i="7"/>
  <c r="K78" i="7"/>
  <c r="K94" i="7"/>
  <c r="K110" i="7"/>
  <c r="K126" i="7"/>
  <c r="K142" i="7"/>
  <c r="K158" i="7"/>
  <c r="K174" i="7"/>
  <c r="K190" i="7"/>
  <c r="K206" i="7"/>
  <c r="K254" i="7"/>
  <c r="K270" i="7"/>
  <c r="I33" i="7"/>
  <c r="I49" i="7"/>
  <c r="I64" i="7"/>
  <c r="K64" i="7" s="1"/>
  <c r="I80" i="7"/>
  <c r="K80" i="7" s="1"/>
  <c r="I95" i="7"/>
  <c r="K95" i="7" s="1"/>
  <c r="I111" i="7"/>
  <c r="K111" i="7" s="1"/>
  <c r="I127" i="7"/>
  <c r="K127" i="7" s="1"/>
  <c r="I143" i="7"/>
  <c r="I159" i="7"/>
  <c r="I175" i="7"/>
  <c r="K175" i="7" s="1"/>
  <c r="I191" i="7"/>
  <c r="K191" i="7" s="1"/>
  <c r="I207" i="7"/>
  <c r="K207" i="7" s="1"/>
  <c r="I221" i="7"/>
  <c r="I236" i="7"/>
  <c r="I252" i="7"/>
  <c r="I267" i="7"/>
  <c r="K267" i="7" s="1"/>
  <c r="I282" i="7"/>
  <c r="I298" i="7"/>
  <c r="I314" i="7"/>
  <c r="K314" i="7" s="1"/>
  <c r="K33" i="7"/>
  <c r="K233" i="7"/>
  <c r="K61" i="7"/>
  <c r="K189" i="7"/>
  <c r="K237" i="7"/>
  <c r="K317" i="7"/>
  <c r="K31" i="7"/>
  <c r="K63" i="7"/>
  <c r="K79" i="7"/>
  <c r="K143" i="7"/>
  <c r="K159" i="7"/>
  <c r="K239" i="7"/>
  <c r="K255" i="7"/>
  <c r="K271" i="7"/>
  <c r="K287" i="7"/>
  <c r="K303" i="7"/>
  <c r="I34" i="7"/>
  <c r="K34" i="7" s="1"/>
  <c r="I50" i="7"/>
  <c r="I65" i="7"/>
  <c r="K65" i="7" s="1"/>
  <c r="I81" i="7"/>
  <c r="I96" i="7"/>
  <c r="I112" i="7"/>
  <c r="I128" i="7"/>
  <c r="I144" i="7"/>
  <c r="I160" i="7"/>
  <c r="K160" i="7" s="1"/>
  <c r="I176" i="7"/>
  <c r="K176" i="7" s="1"/>
  <c r="I192" i="7"/>
  <c r="K192" i="7" s="1"/>
  <c r="I222" i="7"/>
  <c r="K222" i="7" s="1"/>
  <c r="I237" i="7"/>
  <c r="I253" i="7"/>
  <c r="I268" i="7"/>
  <c r="K268" i="7" s="1"/>
  <c r="I283" i="7"/>
  <c r="K283" i="7" s="1"/>
  <c r="I299" i="7"/>
  <c r="I315" i="7"/>
  <c r="K221" i="7"/>
  <c r="K269" i="7"/>
  <c r="K32" i="7"/>
  <c r="K48" i="7"/>
  <c r="K96" i="7"/>
  <c r="K112" i="7"/>
  <c r="K128" i="7"/>
  <c r="K144" i="7"/>
  <c r="K240" i="7"/>
  <c r="K256" i="7"/>
  <c r="K272" i="7"/>
  <c r="I35" i="7"/>
  <c r="I51" i="7"/>
  <c r="I66" i="7"/>
  <c r="K66" i="7" s="1"/>
  <c r="I82" i="7"/>
  <c r="K82" i="7" s="1"/>
  <c r="I97" i="7"/>
  <c r="I113" i="7"/>
  <c r="K113" i="7" s="1"/>
  <c r="I129" i="7"/>
  <c r="I145" i="7"/>
  <c r="I161" i="7"/>
  <c r="I177" i="7"/>
  <c r="I193" i="7"/>
  <c r="I208" i="7"/>
  <c r="K208" i="7" s="1"/>
  <c r="I223" i="7"/>
  <c r="I238" i="7"/>
  <c r="K238" i="7" s="1"/>
  <c r="I254" i="7"/>
  <c r="I269" i="7"/>
  <c r="I284" i="7"/>
  <c r="I300" i="7"/>
  <c r="I316" i="7"/>
  <c r="K316" i="7" s="1"/>
  <c r="K81" i="7"/>
  <c r="K273" i="7"/>
  <c r="K223" i="7"/>
  <c r="K177" i="7"/>
  <c r="K50" i="7"/>
  <c r="K98" i="7"/>
  <c r="K114" i="7"/>
  <c r="K130" i="7"/>
  <c r="K146" i="7"/>
  <c r="K162" i="7"/>
  <c r="K178" i="7"/>
  <c r="K194" i="7"/>
  <c r="K226" i="7"/>
  <c r="K242" i="7"/>
  <c r="K290" i="7"/>
  <c r="K306" i="7"/>
  <c r="I37" i="7"/>
  <c r="I53" i="7"/>
  <c r="I68" i="7"/>
  <c r="I84" i="7"/>
  <c r="K84" i="7" s="1"/>
  <c r="I99" i="7"/>
  <c r="K99" i="7" s="1"/>
  <c r="I115" i="7"/>
  <c r="I131" i="7"/>
  <c r="K131" i="7" s="1"/>
  <c r="I147" i="7"/>
  <c r="I163" i="7"/>
  <c r="K163" i="7" s="1"/>
  <c r="I179" i="7"/>
  <c r="K179" i="7" s="1"/>
  <c r="I195" i="7"/>
  <c r="K195" i="7" s="1"/>
  <c r="I210" i="7"/>
  <c r="K210" i="7" s="1"/>
  <c r="I224" i="7"/>
  <c r="K224" i="7" s="1"/>
  <c r="I240" i="7"/>
  <c r="I256" i="7"/>
  <c r="I271" i="7"/>
  <c r="I286" i="7"/>
  <c r="K286" i="7" s="1"/>
  <c r="I302" i="7"/>
  <c r="K302" i="7" s="1"/>
  <c r="I318" i="7"/>
  <c r="K318" i="7" s="1"/>
  <c r="K49" i="7"/>
  <c r="K193" i="7"/>
  <c r="K35" i="7"/>
  <c r="K83" i="7"/>
  <c r="K115" i="7"/>
  <c r="K147" i="7"/>
  <c r="K291" i="7"/>
  <c r="K145" i="7"/>
  <c r="K51" i="7"/>
  <c r="K67" i="7"/>
  <c r="K36" i="7"/>
  <c r="K52" i="7"/>
  <c r="K68" i="7"/>
  <c r="K100" i="7"/>
  <c r="K116" i="7"/>
  <c r="K132" i="7"/>
  <c r="K148" i="7"/>
  <c r="K164" i="7"/>
  <c r="K180" i="7"/>
  <c r="K196" i="7"/>
  <c r="K228" i="7"/>
  <c r="K244" i="7"/>
  <c r="K260" i="7"/>
  <c r="K276" i="7"/>
  <c r="K292" i="7"/>
  <c r="I23" i="7"/>
  <c r="K23" i="7" s="1"/>
  <c r="I39" i="7"/>
  <c r="K39" i="7" s="1"/>
  <c r="K54" i="7"/>
  <c r="I70" i="7"/>
  <c r="I86" i="7"/>
  <c r="K86" i="7" s="1"/>
  <c r="I101" i="7"/>
  <c r="K101" i="7" s="1"/>
  <c r="I117" i="7"/>
  <c r="K117" i="7" s="1"/>
  <c r="I133" i="7"/>
  <c r="I149" i="7"/>
  <c r="I165" i="7"/>
  <c r="K165" i="7" s="1"/>
  <c r="I181" i="7"/>
  <c r="I197" i="7"/>
  <c r="I212" i="7"/>
  <c r="K212" i="7" s="1"/>
  <c r="I226" i="7"/>
  <c r="I242" i="7"/>
  <c r="I258" i="7"/>
  <c r="K258" i="7" s="1"/>
  <c r="I273" i="7"/>
  <c r="I288" i="7"/>
  <c r="K288" i="7" s="1"/>
  <c r="I304" i="7"/>
  <c r="K304" i="7" s="1"/>
  <c r="K53" i="7"/>
  <c r="K149" i="7"/>
  <c r="K181" i="7"/>
  <c r="K197" i="7"/>
  <c r="K277" i="7"/>
  <c r="K293" i="7"/>
  <c r="K309" i="7"/>
  <c r="K161" i="7"/>
  <c r="K310" i="7"/>
  <c r="K129" i="7"/>
  <c r="K37" i="7"/>
  <c r="K133" i="7"/>
  <c r="K246" i="7"/>
  <c r="K55" i="7"/>
  <c r="K71" i="7"/>
  <c r="K87" i="7"/>
  <c r="K103" i="7"/>
  <c r="K119" i="7"/>
  <c r="K135" i="7"/>
  <c r="K151" i="7"/>
  <c r="K167" i="7"/>
  <c r="K183" i="7"/>
  <c r="K199" i="7"/>
  <c r="K215" i="7"/>
  <c r="K231" i="7"/>
  <c r="K247" i="7"/>
  <c r="K279" i="7"/>
  <c r="K295" i="7"/>
  <c r="K311" i="7"/>
  <c r="I26" i="7"/>
  <c r="K26" i="7" s="1"/>
  <c r="I42" i="7"/>
  <c r="I57" i="7"/>
  <c r="K57" i="7" s="1"/>
  <c r="I73" i="7"/>
  <c r="K73" i="7" s="1"/>
  <c r="K88" i="7"/>
  <c r="I104" i="7"/>
  <c r="K104" i="7" s="1"/>
  <c r="I120" i="7"/>
  <c r="K120" i="7" s="1"/>
  <c r="I136" i="7"/>
  <c r="K136" i="7" s="1"/>
  <c r="I152" i="7"/>
  <c r="K152" i="7" s="1"/>
  <c r="I168" i="7"/>
  <c r="K168" i="7" s="1"/>
  <c r="I184" i="7"/>
  <c r="K184" i="7" s="1"/>
  <c r="I200" i="7"/>
  <c r="K200" i="7" s="1"/>
  <c r="I215" i="7"/>
  <c r="I229" i="7"/>
  <c r="K229" i="7" s="1"/>
  <c r="I245" i="7"/>
  <c r="K245" i="7" s="1"/>
  <c r="I261" i="7"/>
  <c r="I275" i="7"/>
  <c r="K275" i="7" s="1"/>
  <c r="I291" i="7"/>
  <c r="I307" i="7"/>
  <c r="K307" i="7" s="1"/>
  <c r="K97" i="7"/>
  <c r="K70" i="7"/>
  <c r="K262" i="7"/>
  <c r="K294" i="7"/>
  <c r="K24" i="7"/>
  <c r="K40" i="7"/>
  <c r="K56" i="7"/>
  <c r="K72" i="7"/>
  <c r="K232" i="7"/>
  <c r="K280" i="7"/>
  <c r="K296" i="7"/>
  <c r="K312" i="7"/>
  <c r="I27" i="7"/>
  <c r="K27" i="7" s="1"/>
  <c r="I43" i="7"/>
  <c r="K43" i="7" s="1"/>
  <c r="I58" i="7"/>
  <c r="K58" i="7" s="1"/>
  <c r="I74" i="7"/>
  <c r="I89" i="7"/>
  <c r="K89" i="7" s="1"/>
  <c r="I105" i="7"/>
  <c r="I121" i="7"/>
  <c r="I137" i="7"/>
  <c r="K137" i="7" s="1"/>
  <c r="I153" i="7"/>
  <c r="K153" i="7" s="1"/>
  <c r="I169" i="7"/>
  <c r="I185" i="7"/>
  <c r="K185" i="7" s="1"/>
  <c r="I201" i="7"/>
  <c r="K201" i="7" s="1"/>
  <c r="I216" i="7"/>
  <c r="K216" i="7" s="1"/>
  <c r="I230" i="7"/>
  <c r="K230" i="7" s="1"/>
  <c r="I246" i="7"/>
  <c r="K261" i="7"/>
  <c r="I276" i="7"/>
  <c r="I292" i="7"/>
  <c r="I308" i="7"/>
  <c r="K308" i="7" s="1"/>
  <c r="K121" i="7"/>
  <c r="K42" i="7"/>
  <c r="K74" i="7"/>
  <c r="K122" i="7"/>
  <c r="K138" i="7"/>
  <c r="K154" i="7"/>
  <c r="K186" i="7"/>
  <c r="K202" i="7"/>
  <c r="K218" i="7"/>
  <c r="K266" i="7"/>
  <c r="K282" i="7"/>
  <c r="K298" i="7"/>
  <c r="I29" i="7"/>
  <c r="K29" i="7" s="1"/>
  <c r="I45" i="7"/>
  <c r="K45" i="7" s="1"/>
  <c r="I60" i="7"/>
  <c r="K60" i="7" s="1"/>
  <c r="I76" i="7"/>
  <c r="K76" i="7" s="1"/>
  <c r="I91" i="7"/>
  <c r="K91" i="7" s="1"/>
  <c r="I107" i="7"/>
  <c r="K107" i="7" s="1"/>
  <c r="I123" i="7"/>
  <c r="K123" i="7" s="1"/>
  <c r="I139" i="7"/>
  <c r="K139" i="7" s="1"/>
  <c r="I155" i="7"/>
  <c r="K155" i="7" s="1"/>
  <c r="I171" i="7"/>
  <c r="I187" i="7"/>
  <c r="I203" i="7"/>
  <c r="K203" i="7" s="1"/>
  <c r="I217" i="7"/>
  <c r="K217" i="7" s="1"/>
  <c r="I232" i="7"/>
  <c r="I248" i="7"/>
  <c r="K248" i="7" s="1"/>
  <c r="I263" i="7"/>
  <c r="K263" i="7" s="1"/>
  <c r="I278" i="7"/>
  <c r="K278" i="7" s="1"/>
  <c r="I294" i="7"/>
  <c r="E18" i="6"/>
  <c r="E34" i="6"/>
  <c r="E50" i="6"/>
  <c r="E66" i="6"/>
  <c r="E82" i="6"/>
  <c r="E98" i="6"/>
  <c r="E114" i="6"/>
  <c r="E130" i="6"/>
  <c r="E146" i="6"/>
  <c r="E162" i="6"/>
  <c r="E178" i="6"/>
  <c r="E194" i="6"/>
  <c r="E210" i="6"/>
  <c r="E226" i="6"/>
  <c r="E242" i="6"/>
  <c r="E258" i="6"/>
  <c r="E274" i="6"/>
  <c r="E290" i="6"/>
  <c r="E306" i="6"/>
  <c r="E19" i="6"/>
  <c r="E35" i="6"/>
  <c r="E51" i="6"/>
  <c r="E67" i="6"/>
  <c r="E83" i="6"/>
  <c r="E99" i="6"/>
  <c r="E115" i="6"/>
  <c r="E131" i="6"/>
  <c r="E147" i="6"/>
  <c r="E163" i="6"/>
  <c r="E179" i="6"/>
  <c r="E195" i="6"/>
  <c r="E211" i="6"/>
  <c r="E227" i="6"/>
  <c r="E243" i="6"/>
  <c r="E259" i="6"/>
  <c r="E275" i="6"/>
  <c r="E291" i="6"/>
  <c r="E307" i="6"/>
  <c r="E20" i="6"/>
  <c r="E36" i="6"/>
  <c r="E52" i="6"/>
  <c r="E68" i="6"/>
  <c r="E84" i="6"/>
  <c r="E100" i="6"/>
  <c r="E116" i="6"/>
  <c r="E132" i="6"/>
  <c r="E148" i="6"/>
  <c r="E164" i="6"/>
  <c r="E180" i="6"/>
  <c r="E196" i="6"/>
  <c r="E212" i="6"/>
  <c r="E228" i="6"/>
  <c r="E244" i="6"/>
  <c r="E260" i="6"/>
  <c r="E276" i="6"/>
  <c r="E292" i="6"/>
  <c r="E308" i="6"/>
  <c r="E21" i="6"/>
  <c r="E37" i="6"/>
  <c r="E53" i="6"/>
  <c r="E69" i="6"/>
  <c r="E85" i="6"/>
  <c r="E101" i="6"/>
  <c r="E117" i="6"/>
  <c r="E133" i="6"/>
  <c r="E149" i="6"/>
  <c r="E165" i="6"/>
  <c r="E181" i="6"/>
  <c r="E197" i="6"/>
  <c r="E213" i="6"/>
  <c r="E229" i="6"/>
  <c r="E245" i="6"/>
  <c r="E261" i="6"/>
  <c r="E277" i="6"/>
  <c r="E293" i="6"/>
  <c r="E309" i="6"/>
  <c r="E22" i="6"/>
  <c r="E38" i="6"/>
  <c r="E54" i="6"/>
  <c r="E70" i="6"/>
  <c r="E86" i="6"/>
  <c r="E102" i="6"/>
  <c r="E118" i="6"/>
  <c r="E134" i="6"/>
  <c r="E150" i="6"/>
  <c r="E166" i="6"/>
  <c r="E182" i="6"/>
  <c r="E198" i="6"/>
  <c r="E214" i="6"/>
  <c r="E230" i="6"/>
  <c r="E246" i="6"/>
  <c r="E262" i="6"/>
  <c r="E278" i="6"/>
  <c r="E294" i="6"/>
  <c r="E310" i="6"/>
  <c r="E23" i="6"/>
  <c r="E39" i="6"/>
  <c r="E55" i="6"/>
  <c r="E71" i="6"/>
  <c r="E87" i="6"/>
  <c r="E103" i="6"/>
  <c r="E119" i="6"/>
  <c r="E135" i="6"/>
  <c r="E151" i="6"/>
  <c r="E167" i="6"/>
  <c r="E183" i="6"/>
  <c r="E199" i="6"/>
  <c r="E215" i="6"/>
  <c r="E231" i="6"/>
  <c r="E247" i="6"/>
  <c r="E263" i="6"/>
  <c r="E279" i="6"/>
  <c r="E295" i="6"/>
  <c r="E311" i="6"/>
  <c r="E24" i="6"/>
  <c r="E40" i="6"/>
  <c r="E56" i="6"/>
  <c r="E72" i="6"/>
  <c r="E88" i="6"/>
  <c r="E104" i="6"/>
  <c r="E120" i="6"/>
  <c r="E136" i="6"/>
  <c r="E152" i="6"/>
  <c r="E168" i="6"/>
  <c r="E184" i="6"/>
  <c r="E200" i="6"/>
  <c r="E216" i="6"/>
  <c r="E232" i="6"/>
  <c r="E248" i="6"/>
  <c r="E264" i="6"/>
  <c r="E280" i="6"/>
  <c r="E296" i="6"/>
  <c r="E312" i="6"/>
  <c r="E26" i="6"/>
  <c r="E42" i="6"/>
  <c r="E58" i="6"/>
  <c r="E74" i="6"/>
  <c r="E90" i="6"/>
  <c r="E106" i="6"/>
  <c r="E122" i="6"/>
  <c r="E138" i="6"/>
  <c r="E154" i="6"/>
  <c r="E170" i="6"/>
  <c r="E186" i="6"/>
  <c r="E202" i="6"/>
  <c r="E218" i="6"/>
  <c r="E234" i="6"/>
  <c r="E250" i="6"/>
  <c r="E266" i="6"/>
  <c r="E282" i="6"/>
  <c r="E298" i="6"/>
  <c r="E314" i="6"/>
  <c r="E27" i="6"/>
  <c r="E43" i="6"/>
  <c r="E59" i="6"/>
  <c r="E75" i="6"/>
  <c r="E91" i="6"/>
  <c r="E107" i="6"/>
  <c r="E123" i="6"/>
  <c r="E139" i="6"/>
  <c r="E155" i="6"/>
  <c r="E171" i="6"/>
  <c r="E187" i="6"/>
  <c r="E203" i="6"/>
  <c r="E219" i="6"/>
  <c r="E235" i="6"/>
  <c r="E251" i="6"/>
  <c r="E267" i="6"/>
  <c r="E283" i="6"/>
  <c r="E299" i="6"/>
  <c r="E28" i="6"/>
  <c r="E44" i="6"/>
  <c r="E60" i="6"/>
  <c r="E76" i="6"/>
  <c r="E92" i="6"/>
  <c r="E108" i="6"/>
  <c r="E124" i="6"/>
  <c r="E140" i="6"/>
  <c r="E156" i="6"/>
  <c r="E172" i="6"/>
  <c r="E188" i="6"/>
  <c r="E204" i="6"/>
  <c r="E220" i="6"/>
  <c r="E236" i="6"/>
  <c r="E252" i="6"/>
  <c r="E268" i="6"/>
  <c r="E284" i="6"/>
  <c r="E300" i="6"/>
  <c r="E29" i="6"/>
  <c r="E45" i="6"/>
  <c r="E61" i="6"/>
  <c r="E77" i="6"/>
  <c r="E93" i="6"/>
  <c r="E109" i="6"/>
  <c r="E125" i="6"/>
  <c r="E141" i="6"/>
  <c r="E157" i="6"/>
  <c r="E173" i="6"/>
  <c r="E189" i="6"/>
  <c r="E205" i="6"/>
  <c r="E221" i="6"/>
  <c r="E237" i="6"/>
  <c r="E253" i="6"/>
  <c r="E269" i="6"/>
  <c r="E285" i="6"/>
  <c r="E301" i="6"/>
  <c r="E30" i="6"/>
  <c r="E46" i="6"/>
  <c r="E62" i="6"/>
  <c r="E78" i="6"/>
  <c r="E94" i="6"/>
  <c r="E110" i="6"/>
  <c r="E126" i="6"/>
  <c r="E142" i="6"/>
  <c r="E158" i="6"/>
  <c r="E174" i="6"/>
  <c r="E190" i="6"/>
  <c r="E206" i="6"/>
  <c r="E222" i="6"/>
  <c r="E238" i="6"/>
  <c r="E254" i="6"/>
  <c r="E270" i="6"/>
  <c r="E286" i="6"/>
  <c r="E302" i="6"/>
  <c r="E31" i="6"/>
  <c r="E47" i="6"/>
  <c r="E63" i="6"/>
  <c r="E79" i="6"/>
  <c r="E95" i="6"/>
  <c r="E111" i="6"/>
  <c r="E127" i="6"/>
  <c r="E143" i="6"/>
  <c r="E159" i="6"/>
  <c r="E175" i="6"/>
  <c r="E191" i="6"/>
  <c r="E207" i="6"/>
  <c r="E223" i="6"/>
  <c r="E239" i="6"/>
  <c r="E255" i="6"/>
  <c r="E271" i="6"/>
  <c r="E287" i="6"/>
  <c r="E303" i="6"/>
  <c r="E32" i="6"/>
  <c r="E48" i="6"/>
  <c r="E64" i="6"/>
  <c r="E80" i="6"/>
  <c r="E96" i="6"/>
  <c r="E112" i="6"/>
  <c r="E128" i="6"/>
  <c r="E144" i="6"/>
  <c r="E160" i="6"/>
  <c r="E176" i="6"/>
  <c r="E192" i="6"/>
  <c r="E208" i="6"/>
  <c r="E224" i="6"/>
  <c r="E240" i="6"/>
  <c r="E256" i="6"/>
  <c r="E272" i="6"/>
  <c r="E288" i="6"/>
  <c r="E304" i="6"/>
  <c r="E33" i="6"/>
  <c r="E49" i="6"/>
  <c r="E65" i="6"/>
  <c r="E81" i="6"/>
  <c r="E97" i="6"/>
  <c r="E113" i="6"/>
  <c r="E129" i="6"/>
  <c r="E145" i="6"/>
  <c r="E161" i="6"/>
  <c r="E177" i="6"/>
  <c r="E193" i="6"/>
  <c r="E209" i="6"/>
  <c r="E225" i="6"/>
  <c r="E241" i="6"/>
  <c r="E257" i="6"/>
  <c r="E273" i="6"/>
  <c r="E289" i="6"/>
  <c r="K22" i="7"/>
  <c r="B319" i="7"/>
  <c r="M11" i="6"/>
  <c r="K106" i="12" l="1"/>
  <c r="K109" i="12" s="1"/>
  <c r="K319" i="7"/>
  <c r="K322" i="7" s="1"/>
  <c r="I327" i="2"/>
  <c r="I326"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<sst xmlns="http://schemas.openxmlformats.org/spreadsheetml/2006/main" count="6591" uniqueCount="1067">
  <si>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</si>
  <si>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</si>
  <si>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</si>
  <si>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</si>
  <si>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</si>
  <si>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</si>
  <si>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</si>
  <si>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</si>
  <si>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</si>
  <si>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</si>
  <si>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</si>
  <si>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</si>
  <si>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</si>
  <si>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</si>
  <si>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</si>
  <si>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</si>
  <si>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</si>
  <si>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</si>
  <si>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</si>
  <si>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</si>
  <si>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</si>
  <si>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</si>
  <si>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</si>
  <si>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</si>
  <si>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</si>
  <si>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</si>
  <si>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</si>
  <si>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</si>
  <si>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</si>
  <si>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</si>
  <si>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</si>
  <si>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</si>
  <si>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</si>
  <si>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</si>
  <si>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</si>
  <si>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</si>
  <si>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</si>
  <si>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</si>
  <si>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</si>
  <si>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</si>
  <si>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</si>
  <si>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</si>
  <si>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</si>
  <si>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</si>
  <si>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</si>
  <si>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</si>
  <si>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</si>
  <si>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</si>
  <si>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</si>
  <si>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</si>
  <si>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</si>
  <si>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</si>
  <si>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</si>
  <si>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</si>
  <si>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</si>
  <si>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</si>
  <si>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</si>
  <si>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</si>
  <si>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</si>
  <si>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</si>
  <si>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</si>
  <si>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</si>
  <si>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</si>
  <si>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</si>
  <si>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</si>
  <si>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</si>
  <si>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</si>
  <si>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</si>
  <si>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</si>
  <si>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</si>
  <si>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</si>
  <si>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</si>
  <si>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</si>
  <si>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</si>
  <si>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</si>
  <si>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</si>
  <si>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</si>
  <si>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</si>
  <si>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</si>
  <si>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</si>
  <si>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</si>
  <si>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</si>
  <si>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</si>
  <si>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</si>
  <si>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</si>
  <si>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</si>
  <si>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</si>
  <si>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</si>
  <si>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</si>
  <si>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</si>
  <si>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</si>
  <si>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</si>
  <si>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</si>
  <si>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</si>
  <si>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</si>
  <si>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</si>
  <si>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</si>
  <si>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</si>
  <si>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</si>
  <si>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</si>
  <si>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</si>
  <si>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</si>
  <si>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</si>
  <si>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</si>
  <si>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</si>
  <si>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</si>
  <si>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</si>
  <si>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</si>
  <si>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</si>
  <si>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</si>
  <si>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</si>
  <si>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</si>
  <si>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</si>
  <si>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</si>
  <si>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</si>
  <si>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</si>
  <si>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</si>
  <si>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</si>
  <si>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</si>
  <si>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</si>
  <si>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</si>
  <si>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</si>
  <si>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</si>
  <si>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</si>
  <si>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</si>
  <si>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</si>
  <si>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</si>
  <si>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</si>
  <si>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</si>
  <si>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</si>
  <si>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</si>
  <si>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</si>
  <si>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</si>
  <si>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</si>
  <si>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</si>
  <si>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</si>
  <si>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</si>
  <si>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</si>
  <si>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</si>
  <si>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</si>
  <si>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</si>
  <si>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</si>
  <si>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</si>
  <si>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</si>
  <si>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</si>
  <si>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</si>
  <si>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</si>
  <si>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</si>
  <si>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</si>
  <si>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</si>
  <si>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</si>
  <si>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</si>
  <si>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</si>
  <si>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</si>
  <si>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</si>
  <si>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</si>
  <si>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</si>
  <si>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</si>
  <si>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</si>
  <si>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</si>
  <si>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</si>
  <si>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</si>
  <si>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</si>
  <si>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</si>
  <si>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</si>
  <si>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</si>
  <si>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</si>
  <si>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</si>
  <si>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</si>
  <si>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</si>
  <si>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</si>
  <si>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</si>
  <si>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</si>
  <si>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</si>
  <si>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</si>
  <si>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</si>
  <si>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</si>
  <si>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</si>
  <si>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</si>
  <si>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</si>
  <si>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</si>
  <si>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</si>
  <si>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</si>
  <si>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</si>
  <si>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</si>
  <si>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</si>
  <si>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</si>
  <si>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</si>
  <si>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</si>
  <si>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</si>
  <si>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</si>
  <si>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</si>
  <si>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</si>
  <si>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</si>
  <si>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</si>
  <si>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</si>
  <si>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</si>
  <si>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</si>
  <si>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</si>
  <si>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</si>
  <si>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</si>
  <si>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</si>
  <si>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</si>
  <si>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</si>
  <si>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</si>
  <si>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</si>
  <si>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</si>
  <si>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</si>
  <si>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</si>
  <si>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</si>
  <si>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</si>
  <si>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</si>
  <si>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</si>
  <si>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</si>
  <si>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</si>
  <si>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</si>
  <si>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</si>
  <si>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</si>
  <si>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</si>
  <si>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</si>
  <si>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</si>
  <si>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</si>
  <si>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</si>
  <si>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</si>
  <si>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</si>
  <si>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</si>
  <si>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</si>
  <si>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</si>
  <si>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</si>
  <si>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</si>
  <si>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</si>
  <si>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</si>
  <si>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</si>
  <si>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</si>
  <si>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</si>
  <si>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</si>
  <si>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</si>
  <si>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</si>
  <si>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</si>
  <si>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</si>
  <si>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</si>
  <si>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</si>
  <si>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</si>
  <si>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</si>
  <si>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</si>
  <si>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</si>
  <si>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</si>
  <si>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</si>
  <si>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</si>
  <si>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</si>
  <si>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</si>
  <si>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</si>
  <si>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</si>
  <si>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</si>
  <si>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</si>
  <si>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</si>
  <si>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</si>
  <si>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</si>
  <si>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</si>
  <si>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</si>
  <si>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</si>
  <si>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</si>
  <si>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</si>
  <si>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</si>
  <si>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</si>
  <si>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</si>
  <si>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</si>
  <si>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</si>
  <si>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</si>
  <si>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</si>
  <si>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</si>
  <si>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</si>
  <si>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</si>
  <si>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</si>
  <si>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</si>
  <si>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</si>
  <si>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</si>
  <si>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</si>
  <si>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</si>
  <si>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</si>
  <si>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</si>
  <si>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</si>
  <si>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</si>
  <si>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</si>
  <si>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</si>
  <si>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</si>
  <si>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</si>
  <si>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</si>
  <si>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</si>
  <si>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</si>
  <si>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</si>
  <si>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</si>
  <si>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</si>
  <si>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</si>
  <si>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</si>
  <si>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</si>
  <si>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</si>
  <si>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</si>
  <si>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</si>
  <si>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</si>
  <si>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</si>
  <si>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</si>
  <si>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</si>
  <si>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</si>
  <si>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</si>
  <si>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</si>
  <si>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</si>
  <si>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</si>
  <si>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</si>
  <si>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</si>
  <si>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</si>
  <si>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</si>
  <si>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</si>
  <si>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</si>
  <si>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</si>
  <si>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</si>
  <si>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</si>
  <si>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</si>
  <si>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</si>
  <si>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</si>
  <si>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</si>
  <si>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</si>
  <si>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</si>
  <si>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</si>
  <si>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</si>
  <si>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</si>
  <si>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</si>
  <si>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</si>
  <si>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</si>
  <si>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</si>
  <si>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</si>
  <si>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</si>
  <si>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</si>
  <si>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</si>
  <si>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</si>
  <si>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</si>
  <si>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</si>
  <si>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</si>
  <si>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</si>
  <si>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</si>
  <si>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</si>
  <si>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</si>
  <si>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</si>
  <si>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</si>
  <si>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</si>
  <si>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</si>
  <si>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</si>
  <si>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</si>
  <si>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</si>
  <si>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</si>
  <si>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</si>
  <si>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</si>
  <si>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</si>
  <si>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</si>
  <si>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</si>
  <si>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</si>
  <si>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</si>
  <si>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</si>
  <si>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</si>
  <si>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</si>
  <si>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</si>
  <si>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</si>
  <si>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</si>
  <si>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</si>
  <si>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</si>
  <si>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</si>
  <si>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</si>
  <si>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</si>
  <si>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</si>
  <si>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</si>
  <si>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</si>
  <si>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</si>
  <si>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</si>
  <si>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</si>
  <si>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</si>
  <si>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</si>
  <si>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</si>
  <si>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</si>
  <si>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</si>
  <si>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</si>
  <si>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</si>
  <si>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</si>
  <si>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</si>
  <si>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</si>
  <si>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</si>
  <si>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</si>
  <si>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</si>
  <si>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</si>
  <si>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</si>
  <si>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</si>
  <si>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</si>
  <si>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</si>
  <si>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</si>
  <si>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</si>
  <si>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</si>
  <si>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</si>
  <si>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</si>
  <si>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</si>
  <si>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</si>
  <si>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</si>
  <si>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</si>
  <si>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</si>
  <si>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</si>
  <si>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</si>
  <si>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</si>
  <si>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</si>
  <si>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</si>
  <si>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</si>
  <si>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</si>
  <si>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</si>
  <si>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</si>
  <si>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</si>
  <si>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</si>
  <si>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</si>
  <si>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</si>
  <si>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</si>
  <si>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</si>
  <si>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</si>
  <si>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</si>
  <si>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</si>
  <si>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</si>
  <si>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</si>
  <si>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</si>
  <si>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</si>
  <si>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</si>
  <si>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</si>
  <si>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</si>
  <si>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</si>
  <si>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</si>
  <si>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</si>
  <si>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</si>
  <si>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</si>
  <si>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</si>
  <si>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</si>
  <si>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</si>
  <si>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</si>
  <si>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</si>
  <si>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</si>
  <si>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</si>
  <si>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</si>
  <si>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</si>
  <si>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</si>
  <si>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</si>
  <si>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</si>
  <si>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</si>
  <si>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</si>
  <si>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</si>
  <si>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</si>
  <si>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</si>
  <si>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</si>
  <si>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</si>
  <si>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</si>
  <si>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</si>
  <si>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</si>
  <si>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</si>
  <si>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</si>
  <si>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</si>
  <si>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</si>
  <si>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</si>
  <si>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</si>
  <si>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</si>
  <si>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</si>
  <si>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</si>
  <si>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</si>
  <si>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</si>
  <si>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</si>
  <si>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</si>
  <si>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</si>
  <si>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</si>
  <si>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</si>
  <si>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</si>
  <si>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</si>
  <si>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</si>
  <si>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</si>
  <si>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</si>
  <si>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</si>
  <si>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</si>
  <si>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</si>
  <si>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</si>
  <si>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</si>
  <si>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</si>
  <si>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</si>
  <si>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</si>
  <si>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</si>
  <si>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</si>
  <si>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</si>
  <si>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</si>
  <si>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</si>
  <si>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</si>
  <si>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</si>
  <si>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</si>
  <si>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</si>
  <si>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</si>
  <si>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</si>
  <si>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</si>
  <si>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</si>
  <si>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</si>
  <si>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</si>
  <si>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</si>
  <si>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</si>
  <si>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</si>
  <si>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</si>
  <si>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</si>
  <si>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</si>
  <si>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</si>
  <si>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</si>
  <si>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</si>
  <si>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</si>
  <si>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</si>
  <si>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</si>
  <si>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</si>
  <si>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</si>
  <si>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</si>
  <si>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</si>
  <si>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</si>
  <si>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</si>
  <si>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</si>
  <si>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</si>
  <si>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</si>
  <si>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</si>
  <si>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</si>
  <si>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</si>
  <si>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</si>
  <si>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</si>
  <si>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</si>
  <si>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</si>
  <si>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</si>
  <si>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</si>
  <si>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</si>
  <si>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</si>
  <si>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</si>
  <si>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</si>
  <si>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</si>
  <si>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</si>
  <si>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</si>
  <si>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</si>
  <si>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</si>
  <si>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</si>
  <si>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</si>
  <si>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</si>
  <si>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</si>
  <si>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</si>
  <si>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</si>
  <si>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</si>
  <si>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</si>
  <si>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</si>
  <si>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</si>
  <si>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</si>
  <si>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</si>
  <si>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</si>
  <si>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</si>
  <si>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</si>
  <si>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</si>
  <si>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</si>
  <si>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</si>
  <si>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</si>
  <si>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</si>
  <si>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</si>
  <si>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</si>
  <si>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</si>
  <si>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</si>
  <si>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</si>
  <si>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</si>
  <si>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</si>
  <si>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</si>
  <si>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</si>
  <si>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</si>
  <si>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</si>
  <si>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</si>
  <si>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</si>
  <si>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</si>
  <si>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</si>
  <si>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</si>
  <si>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</si>
  <si>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</si>
  <si>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</si>
  <si>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</si>
  <si>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</si>
  <si>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</si>
  <si>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</si>
  <si>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</si>
  <si>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</si>
  <si>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</si>
  <si>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</si>
  <si>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</si>
  <si>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</si>
  <si>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</si>
  <si>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</si>
  <si>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</si>
  <si>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</si>
  <si>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</si>
  <si>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</si>
  <si>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</si>
  <si>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</si>
  <si>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</si>
  <si>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</si>
  <si>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</si>
  <si>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</si>
  <si>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</si>
  <si>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</si>
  <si>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</si>
  <si>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</si>
  <si>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</si>
  <si>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</si>
  <si>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</si>
  <si>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</si>
  <si>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</si>
  <si>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</si>
  <si>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</si>
  <si>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</si>
  <si>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</si>
  <si>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</si>
  <si>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</si>
  <si>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</si>
  <si>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</si>
  <si>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</si>
  <si>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</si>
  <si>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</si>
  <si>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</si>
  <si>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</si>
  <si>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</si>
  <si>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</si>
  <si>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</si>
  <si>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</si>
  <si>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</si>
  <si>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</si>
  <si>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</si>
  <si>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</si>
  <si>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</si>
  <si>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</si>
  <si>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</si>
  <si>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</si>
  <si>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</si>
  <si>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</si>
  <si>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</si>
  <si>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</si>
  <si>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</si>
  <si>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</si>
  <si>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</si>
  <si>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</si>
  <si>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</si>
  <si>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</si>
  <si>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</si>
  <si>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</si>
  <si>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</si>
  <si>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</si>
  <si>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</si>
  <si>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</si>
  <si>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</si>
  <si>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</si>
  <si>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</si>
  <si>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</si>
  <si>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</si>
  <si>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</si>
  <si>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</si>
  <si>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</si>
  <si>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</si>
  <si>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</si>
  <si>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</si>
  <si>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</si>
  <si>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</si>
  <si>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</si>
  <si>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</si>
  <si>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</si>
  <si>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</si>
  <si>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</si>
  <si>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</si>
  <si>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</si>
  <si>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</si>
  <si>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</si>
  <si>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</si>
  <si>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</si>
  <si>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</si>
  <si>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</si>
  <si>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</si>
  <si>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</si>
  <si>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</si>
  <si>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</si>
  <si>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</si>
  <si>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</si>
  <si>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</si>
  <si>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</si>
  <si>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</si>
  <si>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</si>
  <si>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</si>
  <si>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</si>
  <si>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</si>
  <si>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</si>
  <si>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</si>
  <si>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</si>
  <si>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</si>
  <si>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</si>
  <si>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</si>
  <si>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</si>
  <si>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</si>
  <si>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</si>
  <si>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</si>
  <si>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</si>
  <si>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</si>
  <si>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</si>
  <si>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</si>
  <si>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</si>
  <si>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</si>
  <si>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</si>
  <si>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</si>
  <si>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</si>
  <si>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</si>
  <si>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</si>
  <si>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</si>
  <si>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</si>
  <si>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</si>
  <si>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</si>
  <si>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</si>
  <si>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</si>
  <si>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BCR16</t>
  </si>
  <si>
    <t>316L Surgical steel ball closure ring, 16g (1.2mm) with a 3mm ball</t>
  </si>
  <si>
    <t>BCR16G</t>
  </si>
  <si>
    <t>316L Surgical steel ball closure ring, 16g (1.2mm) with a 4mm ball</t>
  </si>
  <si>
    <t>Lucia</t>
  </si>
  <si>
    <t>Hiroki Kageyama</t>
  </si>
  <si>
    <t>Noborito 432-1</t>
  </si>
  <si>
    <t>214-0014 Kawasaki-shi Tama-ku</t>
  </si>
  <si>
    <t>Japan</t>
  </si>
  <si>
    <t>Tel: 090-6516-7368</t>
  </si>
  <si>
    <t>Email: story_writer1215@yahoo.co.jp</t>
  </si>
  <si>
    <t>BB2</t>
  </si>
  <si>
    <t>BB20</t>
  </si>
  <si>
    <t>316L steel barbell, 20g (0.8mm) with 3mm balls</t>
  </si>
  <si>
    <t>BB20CN</t>
  </si>
  <si>
    <t>316L steel eyebrow or helix barbell, 20g (0.8mm) with two 3mm cones</t>
  </si>
  <si>
    <t>BB6</t>
  </si>
  <si>
    <t>316L steel big gauge tongue barbell with a thickness of 6g (4mm) and 8mm internal threading balls</t>
  </si>
  <si>
    <t>BB8X</t>
  </si>
  <si>
    <t>316L steel big gauge tongue barbell with a thickness of 8g (3mm) and 6mm external threading balls</t>
  </si>
  <si>
    <t>316L steel eyebrow barbell, 16g (1.2mm) with two 3mm balls</t>
  </si>
  <si>
    <t>BBEB4</t>
  </si>
  <si>
    <t>316L steel barbell, 1.2mm (16g) with two 4mm balls</t>
  </si>
  <si>
    <t>BBEITB</t>
  </si>
  <si>
    <t>Anodized 316L steel industrial barbell, 16g (1.2mm) with two 4mm balls</t>
  </si>
  <si>
    <t>BBER20B</t>
  </si>
  <si>
    <t>316L steel barbell, 14g (1.6mm) with two 4mm balls</t>
  </si>
  <si>
    <t>BBER28</t>
  </si>
  <si>
    <t>316L steel helix piercing, 14g (1.6mm) with two 5mm half steel ball which closely fit to the skin</t>
  </si>
  <si>
    <t>BBER31B</t>
  </si>
  <si>
    <t>316L steel barbell, 1.6mm (14g) with two 3mm balls</t>
  </si>
  <si>
    <t>BBERV3</t>
  </si>
  <si>
    <t>Surgical steel helix barbell, 16g (1.2mm) with two 4mm steel balls and a dangling 3mm round prong set CZ stone</t>
  </si>
  <si>
    <t>Cz Color: Orange</t>
  </si>
  <si>
    <t>316L steel Industrial barbell, 14g (1.6mm) with two 5mm balls</t>
  </si>
  <si>
    <t>Length: 40mm</t>
  </si>
  <si>
    <t>BBINDS</t>
  </si>
  <si>
    <t>Extra long 316L steel Industrial barbell, 16g (1.2mm) with two 4mm balls</t>
  </si>
  <si>
    <t>BBITB</t>
  </si>
  <si>
    <t>Premium PVD plated surgical steel industrial Barbell, 14g (1.6mm) with two 5mm balls</t>
  </si>
  <si>
    <t>Color: Pink</t>
  </si>
  <si>
    <t>Color: Green</t>
  </si>
  <si>
    <t>Surgical steel tongue barbell, 14g (1.6mm) with two 5mm balls</t>
  </si>
  <si>
    <t>BBSPNB4</t>
  </si>
  <si>
    <t>BBT0</t>
  </si>
  <si>
    <t>PVD plated 316L steel big gauge tongue barbell with a thickness of 0g (8mm) and 10mm internal threading balls</t>
  </si>
  <si>
    <t>BBT10</t>
  </si>
  <si>
    <t>PVD plated 316L steel big gauge tongue barbell with a thickness of 2.5g (2.5mm) and 6mm internal threading balls</t>
  </si>
  <si>
    <t>BBT12</t>
  </si>
  <si>
    <t>PVD plated 316L steel big gauge tongue barbell with a thickness of 12g (2mm) and 6mm externally threaded balls</t>
  </si>
  <si>
    <t>BBT20</t>
  </si>
  <si>
    <t>Anodized surgical steel barbell, 20g (0.8mm) with two 3mm balls</t>
  </si>
  <si>
    <t>BBT6</t>
  </si>
  <si>
    <t>PVD plated 316L steel big gauge tongue barbell with a thickness of 6g (4mm) and 8mm internal threading balls</t>
  </si>
  <si>
    <t>BBTSL</t>
  </si>
  <si>
    <t>BCR14</t>
  </si>
  <si>
    <t>316L Surgical steel ball closure ring, 14g (1.6mm) with a 4mm ball</t>
  </si>
  <si>
    <t>BCR14ML</t>
  </si>
  <si>
    <t>Large diameter 316L steel ball closure ring, 14g (1.6mm) with 5mm dimple ball for use as earring</t>
  </si>
  <si>
    <t>Length: 21mm</t>
  </si>
  <si>
    <t>BCR20</t>
  </si>
  <si>
    <t>Surgical steel ball closure ring, 20g (0.8mm) with 3mm ball</t>
  </si>
  <si>
    <t>BCR20S</t>
  </si>
  <si>
    <t>Surgical steel ball closure ring, 20g (0.8mm) with 2.5mm ball</t>
  </si>
  <si>
    <t>BCR8</t>
  </si>
  <si>
    <t>Surgical steel ball closure ring, 8g (3mm) with an 8mm ball</t>
  </si>
  <si>
    <t>BCREB5L</t>
  </si>
  <si>
    <t>Large diameter 316L steel ball closure ring, 16g (1.2mm) with 5mm dimple ball for use as earring</t>
  </si>
  <si>
    <t>BCRT10</t>
  </si>
  <si>
    <t>Black PVD plated surgical steel ball closure ring, 10g (2.5mm) with a 6mm ball</t>
  </si>
  <si>
    <t>BCRT12G</t>
  </si>
  <si>
    <t>Black PVD plated surgical steel ball closure ring, 12g (2mm) with an 8mm ball</t>
  </si>
  <si>
    <t>BCRT20</t>
  </si>
  <si>
    <t>Black PVD plated surgical steel ball closure ring, 20g (0.8mm) with 3mm ball</t>
  </si>
  <si>
    <t>Color: Rose-gold</t>
  </si>
  <si>
    <t>BCRT20S</t>
  </si>
  <si>
    <t>Black PVD plated surgical steel ball closure ring, 20g (0.8mm) with 2.5mm ball</t>
  </si>
  <si>
    <t>BCRT8</t>
  </si>
  <si>
    <t>Black PVD plated surgical steel ball closure ring, 8g (3mm) with an 8mm ball</t>
  </si>
  <si>
    <t>316L steel belly banana, 14g (1.6m) with a 8mm and a 5mm bezel set jewel ball using original Czech Preciosa crystals.</t>
  </si>
  <si>
    <t>BNE20B</t>
  </si>
  <si>
    <t>Surgical steel eyebrow banana, 20g (0.8mm) with two 3mm balls</t>
  </si>
  <si>
    <t>BNET20B</t>
  </si>
  <si>
    <t>Anodized surgical steel eyebrow banana, 20g (0.8mm) with two 3mm balls</t>
  </si>
  <si>
    <t>BNETB</t>
  </si>
  <si>
    <t>Premium PVD plated surgical steel eyebrow banana, 16g (1.2mm) with two 3mm balls</t>
  </si>
  <si>
    <t>BNETB2</t>
  </si>
  <si>
    <t>Anodized surgical steel eyebrow banana, 18g (1mm) with two 2mm balls</t>
  </si>
  <si>
    <t>BSHP</t>
  </si>
  <si>
    <t>Gauge: 3mm</t>
  </si>
  <si>
    <t>Bi color PVD plated &amp; mirror polished surgical steel double flared flesh tunnel with internal screw-fit Enjoy having two different colors in a single plug</t>
  </si>
  <si>
    <t>Gauge: 5mm</t>
  </si>
  <si>
    <t>CB18B3</t>
  </si>
  <si>
    <t>Surgical steel circular barbell, 18g (1mm) with two 3mm balls</t>
  </si>
  <si>
    <t>CB20B</t>
  </si>
  <si>
    <t>Surgical steel circular barbell, 20g (0.8mm) with two 3mm balls</t>
  </si>
  <si>
    <t>CBEB</t>
  </si>
  <si>
    <t>Surgical steel circular barbell, 16g (1.2mm) with two 3mm balls</t>
  </si>
  <si>
    <t>CBEB2</t>
  </si>
  <si>
    <t>Surgical steel circular barbell, 18g (1mm) with two 2mm balls</t>
  </si>
  <si>
    <t>CBETB</t>
  </si>
  <si>
    <t>Premium PVD plated surgical steel circular barbell, 16g (1.2mm) with two 3mm balls</t>
  </si>
  <si>
    <t>CBG</t>
  </si>
  <si>
    <t>Surgical steel circular barbell, 14g (1.6mm) with two 5mm balls</t>
  </si>
  <si>
    <t>CBR0</t>
  </si>
  <si>
    <t>Surgical steel circular barbell, 0g (8mm) with two internally threaded 12mm balls</t>
  </si>
  <si>
    <t>CBRT10</t>
  </si>
  <si>
    <t>Black PVD plated surgical steel circular barbell, 10g (2.5mm) with two internally threaded 6mm balls</t>
  </si>
  <si>
    <t>CBT20B</t>
  </si>
  <si>
    <t>PVD plated surgical steel circular barbell 20g (0.8mm) with two 3mm balls</t>
  </si>
  <si>
    <t>CBTB</t>
  </si>
  <si>
    <t>Anodized surgical steel circular barbell, 14g (1.6mm) with two 5mm balls</t>
  </si>
  <si>
    <t>EBRT</t>
  </si>
  <si>
    <t>ERZSTM</t>
  </si>
  <si>
    <t>One pair of surgical steel ear stud with prong set star shaped Cubic Zirconia stone</t>
  </si>
  <si>
    <t>Crystal Color: Lavender</t>
  </si>
  <si>
    <t>Size: 4mm</t>
  </si>
  <si>
    <t>Size: 5mm</t>
  </si>
  <si>
    <t>FPFA</t>
  </si>
  <si>
    <t>Gauge: 8mm</t>
  </si>
  <si>
    <t>High polished 316L steel double flared flesh tunnel with internal screw-fit (The fan spins freely when you blow on it)</t>
  </si>
  <si>
    <t>Gauge: 10mm</t>
  </si>
  <si>
    <t>FSCPC</t>
  </si>
  <si>
    <t>Gauge: 4mm</t>
  </si>
  <si>
    <t>High polished surgical steel screw-fit flesh tunnel with crystal studded rim</t>
  </si>
  <si>
    <t>Gauge: 6mm</t>
  </si>
  <si>
    <t>FTPG</t>
  </si>
  <si>
    <t>PVD plated surgical steel screw-fit flesh tunnel</t>
  </si>
  <si>
    <t>FTSCPC</t>
  </si>
  <si>
    <t>Color: Gold Anodized w/ Clear crystal</t>
  </si>
  <si>
    <t>PVD plated surgical steel flesh tunnel with crystal studded rim on the front side</t>
  </si>
  <si>
    <t>FTSZC</t>
  </si>
  <si>
    <t>High polished and black anodized surgical steel screw-fit flesh tunnel with clear star-shaped CZ in the center and crystal studded rim</t>
  </si>
  <si>
    <t>Length: 4mm</t>
  </si>
  <si>
    <t>LBB2</t>
  </si>
  <si>
    <t>Surgical steel labret, 18g (1mm) with a 2mm ball</t>
  </si>
  <si>
    <t>LBB3G</t>
  </si>
  <si>
    <t>Surgical steel labret, 14g (1.6mm) with a 3mm ball</t>
  </si>
  <si>
    <t>LBB4</t>
  </si>
  <si>
    <t>Surgical steel labret, 14g (1.6mm) with a 4mm ball</t>
  </si>
  <si>
    <t>LBB5</t>
  </si>
  <si>
    <t>Surgical steel labret, 14g (1.6mm) with a 5mm ball</t>
  </si>
  <si>
    <t>LBT20B</t>
  </si>
  <si>
    <t>Anodized surgical steel labret, 20g (0.8mm) with a 3mm ball</t>
  </si>
  <si>
    <t>LBTB4</t>
  </si>
  <si>
    <t>Anodized surgical steel labret, 14g (1.6mm) with a 4mm ball</t>
  </si>
  <si>
    <t>LSB4</t>
  </si>
  <si>
    <t>Surgical steel vertical labret, 16g (1.2mm) with two 4mm balls</t>
  </si>
  <si>
    <t>LSB5</t>
  </si>
  <si>
    <t>Surgical steel vertical labret, 14g (1.6mm) with two 5mm balls</t>
  </si>
  <si>
    <t>NBRT20</t>
  </si>
  <si>
    <t>Clear acrylic flexible nose bone retainer with ball 2mm, 20g (0.8mm)</t>
  </si>
  <si>
    <t>Color: Orange</t>
  </si>
  <si>
    <t>Surgical steel nose screw, 20g (0.8mm) with 2mm half ball shaped round crystal top</t>
  </si>
  <si>
    <t>SEG10</t>
  </si>
  <si>
    <t>High polished surgical steel segment ring, 10g (2.5mm)</t>
  </si>
  <si>
    <t>SEG6</t>
  </si>
  <si>
    <t>High polished surgical steel segment ring, 6g (4mm)</t>
  </si>
  <si>
    <t>SEG8</t>
  </si>
  <si>
    <t>High polished surgical steel segment ring, 8g (3mm)</t>
  </si>
  <si>
    <t>SEGH10</t>
  </si>
  <si>
    <t>High polished surgical steel hinged segment ring, 10g (2.5mm)</t>
  </si>
  <si>
    <t>High polished surgical steel hinged segment ring, 12g (2mm) and inner diameter from 8mm to 16mm</t>
  </si>
  <si>
    <t>SEGH8</t>
  </si>
  <si>
    <t>High polished surgical steel hinged segment ring, 8g (3mm)</t>
  </si>
  <si>
    <t>SEGHT10</t>
  </si>
  <si>
    <t>PVD plated 316L steel hinged segment ring, 2.5mm (10g)</t>
  </si>
  <si>
    <t>SEGHT12</t>
  </si>
  <si>
    <t>PVD plated surgical steel hinged segment ring, 12g (2mm)</t>
  </si>
  <si>
    <t>Size: 14mm</t>
  </si>
  <si>
    <t>SEGHT8</t>
  </si>
  <si>
    <t>PVD plated surgical steel hinged segment ring, 8g (3mm)</t>
  </si>
  <si>
    <t>SEGT10</t>
  </si>
  <si>
    <t>Premium PVD plated surgical steel segment ring, 10g (2.5mm)</t>
  </si>
  <si>
    <t>SEGT8</t>
  </si>
  <si>
    <t>Premium PVD plated surgical steel segment ring, 8g (3mm)</t>
  </si>
  <si>
    <t>SIUT</t>
  </si>
  <si>
    <t>Silicone Ultra Thin double flared flesh tunnel</t>
  </si>
  <si>
    <t>Color: Purple</t>
  </si>
  <si>
    <t>Color: Skin Tone</t>
  </si>
  <si>
    <t>Color: Yellow</t>
  </si>
  <si>
    <t>Gauge: 12mm</t>
  </si>
  <si>
    <t>SP20B</t>
  </si>
  <si>
    <t>Surgical steel eyebrow spiral, 20g (0.8mm) with two 3mm balls</t>
  </si>
  <si>
    <t>SPHEB</t>
  </si>
  <si>
    <t>Triple surgical steel helix spiral piercing, 16g (1.2mm) with 3mm balls</t>
  </si>
  <si>
    <t>SPHETB</t>
  </si>
  <si>
    <t>PVD plated triple surgical steel helix spiral piercing, 16g (1.2mm) with 3mm balls</t>
  </si>
  <si>
    <t>SPT20B</t>
  </si>
  <si>
    <t>Anodized surgical steel eyebrow spiral, 20g (0.8mm) with two 3mm balls</t>
  </si>
  <si>
    <t>UTBBS</t>
  </si>
  <si>
    <t>Anodized titanium G23 tongue barbell, 14g (1.6mm) with two 5mm balls</t>
  </si>
  <si>
    <t>UTBNEB</t>
  </si>
  <si>
    <t>Anodized titanium G23 eyebrow banana, 16g (1.2mm) with two 3mm balls</t>
  </si>
  <si>
    <t>UTCBB</t>
  </si>
  <si>
    <t>Anodized titanium G23 circular barbell, 14g (1.6mm) with 4mm balls</t>
  </si>
  <si>
    <t>UTCBEB</t>
  </si>
  <si>
    <t>Anodized titanium G23 circular eyebrow barbell, 16g (1.2mm) with 3mm balls</t>
  </si>
  <si>
    <t>UTLBB3</t>
  </si>
  <si>
    <t>Anodized titanium G23 labret, 16g (1.2mm) with a 3mm ball</t>
  </si>
  <si>
    <t>UTSPEB</t>
  </si>
  <si>
    <t>XBAL2</t>
  </si>
  <si>
    <t>Pack of 10 pcs. of 2mm high polished surgical steel balls with 1.2mm (16g) and 1mm (18g) threading</t>
  </si>
  <si>
    <t>XBAL4XS</t>
  </si>
  <si>
    <t>Pack of 10 pcs. of 4mm high polished surgical steel balls with 0.8mm threading (20g)</t>
  </si>
  <si>
    <t>XBAL8</t>
  </si>
  <si>
    <t>Pack of 10 pcs. of 8mm high polished surgical steel balls with 1.6mm threading (14g)</t>
  </si>
  <si>
    <t>XDPBC5</t>
  </si>
  <si>
    <t>Pack of 10pcs of 5mm 316L steel ball closure ring balls with bezel set crystal suitable for rings in 14g and 16g (1.2mm and 1.6mm)</t>
  </si>
  <si>
    <t>XJB3</t>
  </si>
  <si>
    <t>Pack of 10 pcs. of 3mm high polished surgical steel balls with bezel set crystal and with 1.2mm (16g) threading</t>
  </si>
  <si>
    <t>XJB3G</t>
  </si>
  <si>
    <t>Pack of 10 pcs. of 3mm high polished surgical steel balls with bezel set crystal and with 1.6mm (14g) threading</t>
  </si>
  <si>
    <t>XJB4</t>
  </si>
  <si>
    <t>Pack of 10 pcs. of 4mm high polished surgical steel balls with bezel set crystal and with 1.6mm (14g) threading</t>
  </si>
  <si>
    <t>XJB4S</t>
  </si>
  <si>
    <t>Pack of 10 pcs. of 4mm high polished surgical steel balls with bezel set crystal and with 1.2mm (16g) threading</t>
  </si>
  <si>
    <t>Crystal Color: AB Light Siam</t>
  </si>
  <si>
    <t>XJB6</t>
  </si>
  <si>
    <t>Pack of 10 pcs. of 6mm high polished surgical steel balls with bezel set crystal and with 1.6mm (14g) threading</t>
  </si>
  <si>
    <t>Crystal Color: AB Rose</t>
  </si>
  <si>
    <t>Crystal Color: AB Sapphire</t>
  </si>
  <si>
    <t>XSDI3</t>
  </si>
  <si>
    <t>Pack of 10 pcs. of 3mm high polished surgical steel dices - threading 1.2mm (16g)</t>
  </si>
  <si>
    <t>XSDI4S</t>
  </si>
  <si>
    <t>Pack of 10 pcs. of 4mm surgical steel dices - threading 16g (1.2mm)</t>
  </si>
  <si>
    <t>XUVDI4S</t>
  </si>
  <si>
    <t>Set of 10 pcs. of 4mm acrylic UV dices with 16g (1.2mm) threading</t>
  </si>
  <si>
    <t>BBINDX14A</t>
  </si>
  <si>
    <t>BBINDX14B</t>
  </si>
  <si>
    <t>BBINDSX16A</t>
  </si>
  <si>
    <t>BBINDSX16B</t>
  </si>
  <si>
    <t>BCR14B4B</t>
  </si>
  <si>
    <t>BCR14ML3/4</t>
  </si>
  <si>
    <t>BCR14ML1</t>
  </si>
  <si>
    <t>BCR14ML11/8</t>
  </si>
  <si>
    <t>BCR14ML27/32</t>
  </si>
  <si>
    <t>BCREB5L3/4</t>
  </si>
  <si>
    <t>BCREB5L1</t>
  </si>
  <si>
    <t>BCREB5L11/8</t>
  </si>
  <si>
    <t>BCREB5L27/32</t>
  </si>
  <si>
    <t>BSHP8</t>
  </si>
  <si>
    <t>BSHP4</t>
  </si>
  <si>
    <t>ERZST3M</t>
  </si>
  <si>
    <t>ERZST4M</t>
  </si>
  <si>
    <t>ERZST5M</t>
  </si>
  <si>
    <t>FPFA0</t>
  </si>
  <si>
    <t>FPFA00</t>
  </si>
  <si>
    <t>FSCPC6</t>
  </si>
  <si>
    <t>FSCPC2</t>
  </si>
  <si>
    <t>FTPG4</t>
  </si>
  <si>
    <t>FTSCPC4</t>
  </si>
  <si>
    <t>FTSZC2</t>
  </si>
  <si>
    <t>SIUT2</t>
  </si>
  <si>
    <t>SIUT0</t>
  </si>
  <si>
    <t>SIUT00</t>
  </si>
  <si>
    <t>SIUT1/2</t>
  </si>
  <si>
    <t>One Thousand Two Hundred Seventy Three and 96 cents USD</t>
  </si>
  <si>
    <t>316L steel big gauge tongue barbell with a thickness of 2g (6mm) and 10mm internal threading balls - length 5/8'' - 3/4'' (16mm to 19mm)</t>
  </si>
  <si>
    <t>Surgical steel industrial barbell, 1.6mm (14g) with 6mm balls and a slave ring attached with a dangling barbell - Length 45mm (1.7'')</t>
  </si>
  <si>
    <t>316L steel spinner tongue barbell, 14g (1.6mm) with two 6mm balls and with a 16g (1.2mm) spinner bar with two 4mm balls - length 5/8'' (16mm)</t>
  </si>
  <si>
    <t>Anodized surgical steel tongue barbell, 14g (1.6mm) with a top 6mm ball and a slave ball closure ring - length 5/8'' (16mm)</t>
  </si>
  <si>
    <t>Bio flexible eyebrow retainer, 16g (1.2mm) - length 1/4'' to 1/2'' (6mm to 12mm)</t>
  </si>
  <si>
    <t>Surgical steel ''Bend it yourself'' nose stud, 20g (0.8mm) with a 2mm round crystal tops - length 17mm</t>
  </si>
  <si>
    <t>Anodized titanium G23 eyebrow spiral, 16g (1.2mm) with two 3mm balls - length 5/16'' (8mm)</t>
  </si>
  <si>
    <t xml:space="preserve">Non-Medical Accessories </t>
  </si>
  <si>
    <t>Sunny</t>
  </si>
  <si>
    <t xml:space="preserve">Discount (3% for Orders over 800 USD) </t>
  </si>
  <si>
    <t>Free Shipping to Japan via FedEX due to order over 350USD:</t>
  </si>
  <si>
    <t>Asst. Size</t>
  </si>
  <si>
    <t>Piercing, 20g (0.8mm) with 3mm balls</t>
  </si>
  <si>
    <t>Piercing 16g (1.2mm) with two 3mm balls</t>
  </si>
  <si>
    <t>Asst. Color</t>
  </si>
  <si>
    <t>Piercing, 1.2mm (16g) with two 4mm balls</t>
  </si>
  <si>
    <t>Piercing , 16g (1.2mm) with two 4mm balls</t>
  </si>
  <si>
    <t>Piercing  14g (1.6mm) with two 4mm balls</t>
  </si>
  <si>
    <t xml:space="preserve">Piercing , 14g (1.6mm) with two 5mm half steel ball </t>
  </si>
  <si>
    <t>BBT</t>
  </si>
  <si>
    <t xml:space="preserve">Piercing 14g (1.6mm) with a top 6mm ball </t>
  </si>
  <si>
    <t>LBB</t>
  </si>
  <si>
    <t>LSB</t>
  </si>
  <si>
    <t>SEG</t>
  </si>
  <si>
    <t>SEGH</t>
  </si>
  <si>
    <t>SEGHT</t>
  </si>
  <si>
    <t>SEGT</t>
  </si>
  <si>
    <t>SPHE</t>
  </si>
  <si>
    <t>XBAL</t>
  </si>
  <si>
    <t>XDPBC</t>
  </si>
  <si>
    <t>XJB</t>
  </si>
  <si>
    <t>Piercing, 20g (0.8mm) with two 3mm cones</t>
  </si>
  <si>
    <r>
      <t>Piercing,</t>
    </r>
    <r>
      <rPr>
        <b/>
        <sz val="9"/>
        <color theme="1"/>
        <rFont val="Arial"/>
        <family val="2"/>
      </rPr>
      <t xml:space="preserve"> </t>
    </r>
    <r>
      <rPr>
        <sz val="9"/>
        <color theme="1"/>
        <rFont val="Arial"/>
        <family val="2"/>
      </rPr>
      <t>with 8mm internal threading balls</t>
    </r>
  </si>
  <si>
    <t>Piercing with 6mm external threading balls</t>
  </si>
  <si>
    <t>Piercing, 1.6mm (14g) with two 3mm balls</t>
  </si>
  <si>
    <t xml:space="preserve">Piercing,16g (1.2mm) with two 4mm steel balls </t>
  </si>
  <si>
    <t>Piercing,14g (1.6mm) with two 5mm balls</t>
  </si>
  <si>
    <t>Piercing,16g (1.2mm) with two 4mm balls</t>
  </si>
  <si>
    <t xml:space="preserve">Piercing, 1.6mm (14g) with 6mm balls </t>
  </si>
  <si>
    <t>Piercing, 14g (1.6mm) with two 6mm balls a</t>
  </si>
  <si>
    <t xml:space="preserve">Piercing with a thickness of 2g (6mm) and 10mm balls </t>
  </si>
  <si>
    <t>Piercing, 14g (1.6mm) with a 4mm ball</t>
  </si>
  <si>
    <t>Piercing, 14g (1.6mm) with 5mm dimple ball for use as earring</t>
  </si>
  <si>
    <t>Piercing, 16g (1.2mm) with a 3mm ball</t>
  </si>
  <si>
    <t>Piercing, 16g (1.2mm) with a 4mm ball</t>
  </si>
  <si>
    <t>Piercing,20g (0.8mm) with 3mm ball</t>
  </si>
  <si>
    <t>Piercing,20g (0.8mm) with 2.5mm ball</t>
  </si>
  <si>
    <t>Piercing,8g (3mm) with an 8mm ball</t>
  </si>
  <si>
    <t>Piercing,6g (1.2mm) with 5mm dimple ball for use as earring</t>
  </si>
  <si>
    <t>Piercing,10g (2.5mm) with a 6mm ball</t>
  </si>
  <si>
    <t>Piercing,12g (2mm) with an 8mm ball</t>
  </si>
  <si>
    <t>Piercing,Piercing,3mm ball</t>
  </si>
  <si>
    <t>Piercing, 20g (0.8mm) with 2.5mm ball</t>
  </si>
  <si>
    <t>Piercing, 8g (3mm) with an 8mm ball</t>
  </si>
  <si>
    <t xml:space="preserve">Piercing,14g (1.6m) with a 8mm and a 5mm ball </t>
  </si>
  <si>
    <t>Piercing, 20g (0.8mm) with two 3mm balls</t>
  </si>
  <si>
    <t>Piercing,20g (0.8mm) with two 3mm balls</t>
  </si>
  <si>
    <t>Piercing,16g (1.2mm) with two 3mm balls</t>
  </si>
  <si>
    <t>Piercing, 18g (1mm) with two 2mm balls</t>
  </si>
  <si>
    <t>Piercing,double flared flesh</t>
  </si>
  <si>
    <t>Piercing,18g (1mm) with two 3mm balls</t>
  </si>
  <si>
    <t>Piercing,  16g (1.2mm) with two 3mm balls</t>
  </si>
  <si>
    <t>Piercing,  16g (1.2mm) with two 4mm balls</t>
  </si>
  <si>
    <t>Piercing, 16g (1.2mm) with two 3mm balls</t>
  </si>
  <si>
    <t>Piercing, 14g (1.6mm) with two 5mm balls</t>
  </si>
  <si>
    <t>Piercing,  0g (8mm) with two internally threaded 12mm balls</t>
  </si>
  <si>
    <t>Piercing, 10g (2.5mm) with two internally threaded 6mm balls</t>
  </si>
  <si>
    <t>Piercing,  20g (0.8mm) with two 3mm balls</t>
  </si>
  <si>
    <t>Piercing,  14g (1.6mm) with two 5mm balls</t>
  </si>
  <si>
    <t xml:space="preserve">Piercing,  retainer, 16g (1.2mm) </t>
  </si>
  <si>
    <t>Piercing,  with prong set star shaped</t>
  </si>
  <si>
    <t xml:space="preserve">Piercing, double flared flesh with internal screw-fit </t>
  </si>
  <si>
    <t xml:space="preserve">Piercing, screw-fit flesh </t>
  </si>
  <si>
    <t xml:space="preserve">Piercing, screw-fit flesh tunnel with clear star-shaped </t>
  </si>
  <si>
    <t>Piercing, 20g (0.8mm) with a 3mm ball</t>
  </si>
  <si>
    <t>Piercing,18g (1mm) with a 2mm ball</t>
  </si>
  <si>
    <t>Piercing,retainer with ball 2mm, 20g (0.8mm)</t>
  </si>
  <si>
    <t>Piercing,retainer, 22g (0.6mm) with 1.5mm ball shaped tops</t>
  </si>
  <si>
    <t>Piercing,screw, 20g (0.8mm) with 2mm half ball</t>
  </si>
  <si>
    <t>Piercing, 10g (2.5mm)</t>
  </si>
  <si>
    <t>Piercing,10g (2.5mm)</t>
  </si>
  <si>
    <t>Piercing,8g (3mm)</t>
  </si>
  <si>
    <t xml:space="preserve">Silicone Ultra Thin double flared flesh </t>
  </si>
  <si>
    <t>Piercing, stud, 20g (0.8mm) with a 2mm round crystal tops - length 17mm</t>
  </si>
  <si>
    <t>Piercing,16g (1.2mm) with 3mm balls</t>
  </si>
  <si>
    <t>Piercing, 14g (1.6mm) with 4mm balls</t>
  </si>
  <si>
    <t>Piercing, 16g (1.2mm) with 3mm balls</t>
  </si>
  <si>
    <t>Piercing,16g (1.2mm) with two 3mm balls - length 5/16'' (8mm)</t>
  </si>
  <si>
    <t>Piercing, steel balls with 1.2mm (16g) and 1mm (18g) threading</t>
  </si>
  <si>
    <t xml:space="preserve">Piercing, balls with bezel set crystal suitable for rings </t>
  </si>
  <si>
    <t>Piercing, balls with bezel set crystal and with 1.2mm (16g) threading</t>
  </si>
  <si>
    <t>Piercing,dices - threading 1.2mm (16g)</t>
  </si>
  <si>
    <t>Piercing,dices with 16g (1.2mm) threading</t>
  </si>
  <si>
    <t>Free Shipping to Japan via FedEX due to order over 200USD:</t>
  </si>
  <si>
    <t>Two Hundred Fithteen and 77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</si>
</sst>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9"/>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36">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0" fontId="8" fillId="0" borderId="0"/>
  </cellStyleXfs>
  <cellXfs count="15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78" applyFont="1" applyFill="1" applyBorder="1" applyAlignment="1">
      <alignment horizontal="center" vertical="center" wrapText="1"/>
    </xf>
    <xf numFmtId="2" fontId="4" fillId="2" borderId="0" xfId="78" applyNumberFormat="1" applyFont="1" applyFill="1" applyAlignment="1">
      <alignment horizontal="right"/>
    </xf>
    <xf numFmtId="0" fontId="8" fillId="2" borderId="14" xfId="0" applyFont="1" applyFill="1" applyBorder="1"/>
    <xf numFmtId="2" fontId="0" fillId="0" borderId="0" xfId="0" applyNumberFormat="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36">
    <cellStyle name="Comma 2" xfId="7" xr:uid="{8262148C-E295-4548-90C5-03C0CD89FE78}"/>
    <cellStyle name="Comma 2 2" xfId="4430" xr:uid="{BC8139FE-4F93-4F45-BFDA-7FF76E1889E8}"/>
    <cellStyle name="Comma 2 2 2" xfId="4755" xr:uid="{A5DDA283-27D9-434F-8AC5-B737D98889FE}"/>
    <cellStyle name="Comma 2 2 2 2" xfId="5326" xr:uid="{5797EBEC-A882-4707-9E44-D4D93E78CCDE}"/>
    <cellStyle name="Comma 2 2 3" xfId="4591" xr:uid="{F9925AEB-B888-4A21-B078-DD39C4C72BD5}"/>
    <cellStyle name="Comma 3" xfId="4318" xr:uid="{9AEEF19A-665E-4A64-9C5F-EF81DEF88238}"/>
    <cellStyle name="Comma 3 2" xfId="4432" xr:uid="{5C038210-EE36-4D92-8DE8-8AF338BE0223}"/>
    <cellStyle name="Comma 3 2 2" xfId="4756" xr:uid="{C3E9AD2D-49FF-4806-A083-0A59BE86C9AB}"/>
    <cellStyle name="Comma 3 2 2 2" xfId="5327" xr:uid="{CB8924C8-36DE-46A7-9A3F-94919ED45937}"/>
    <cellStyle name="Comma 3 2 3" xfId="5325" xr:uid="{1C6455C4-1B07-45D9-BB70-DF14643D3DE5}"/>
    <cellStyle name="Currency 10" xfId="8" xr:uid="{8A707B4B-4E02-42D5-A73B-C5F245C2E0E4}"/>
    <cellStyle name="Currency 10 2" xfId="9" xr:uid="{BF76202F-3C21-4D20-B44A-338140B4E8DA}"/>
    <cellStyle name="Currency 10 2 2" xfId="203" xr:uid="{180DF54E-B616-49EB-9517-02D8200269C4}"/>
    <cellStyle name="Currency 10 2 2 2" xfId="4616" xr:uid="{7BBC85DF-A727-479E-80E7-8AF2A852A25E}"/>
    <cellStyle name="Currency 10 2 3" xfId="4511" xr:uid="{4DD0CC29-C000-465D-A8ED-0B91DD5F3B38}"/>
    <cellStyle name="Currency 10 3" xfId="10" xr:uid="{917A03B8-E800-464A-A993-D3ECA80DEF78}"/>
    <cellStyle name="Currency 10 3 2" xfId="204" xr:uid="{3B4508FD-ADB3-4253-8703-62D84C58576F}"/>
    <cellStyle name="Currency 10 3 2 2" xfId="4617" xr:uid="{E08555A3-40FA-4DD8-9158-1E5CA4F08CF0}"/>
    <cellStyle name="Currency 10 3 3" xfId="4512" xr:uid="{5E2143B1-BDE6-4D98-9D27-F92D40D4766D}"/>
    <cellStyle name="Currency 10 4" xfId="205" xr:uid="{198260FC-B422-496D-B2F4-A4CD3E51053B}"/>
    <cellStyle name="Currency 10 4 2" xfId="4618" xr:uid="{6C6FFEA4-68A2-467F-9259-86B52B0C6A7B}"/>
    <cellStyle name="Currency 10 5" xfId="4437" xr:uid="{A5EE4AD1-3631-4409-BD64-9F071DB6C641}"/>
    <cellStyle name="Currency 10 6" xfId="4510" xr:uid="{5247CD1A-937C-4BA7-B5F8-F1A28845B0F3}"/>
    <cellStyle name="Currency 11" xfId="11" xr:uid="{B3ADDC55-57DD-43EA-A89F-07461E2FA512}"/>
    <cellStyle name="Currency 11 2" xfId="12" xr:uid="{543B2857-9FF8-4C33-9979-6E6819809BEC}"/>
    <cellStyle name="Currency 11 2 2" xfId="206" xr:uid="{07F84D30-16AD-4683-AC23-6B3023B73DD9}"/>
    <cellStyle name="Currency 11 2 2 2" xfId="4619" xr:uid="{91BD5D90-9AD0-4966-B1CF-6063A0847478}"/>
    <cellStyle name="Currency 11 2 3" xfId="4514" xr:uid="{744BFBC5-69D8-401B-92B2-8E91C8ED7613}"/>
    <cellStyle name="Currency 11 3" xfId="13" xr:uid="{2C097D6A-E4C6-4F15-8528-92730C8C759B}"/>
    <cellStyle name="Currency 11 3 2" xfId="207" xr:uid="{80E56C52-9FE4-4FEE-830C-032F0C76D61D}"/>
    <cellStyle name="Currency 11 3 2 2" xfId="4620" xr:uid="{B02D4980-EE1A-4802-8113-9BEC08377B6B}"/>
    <cellStyle name="Currency 11 3 3" xfId="4515" xr:uid="{D6B90821-01E7-40D1-B21F-24C734CD36EE}"/>
    <cellStyle name="Currency 11 4" xfId="208" xr:uid="{C2A6680A-97FC-4A64-BC2D-B736C82CE788}"/>
    <cellStyle name="Currency 11 4 2" xfId="4621" xr:uid="{E95F11D0-49C4-439C-9686-B8C40F0DFFF4}"/>
    <cellStyle name="Currency 11 5" xfId="4319" xr:uid="{B476EC89-3ED7-463A-B2B6-5870173BB33E}"/>
    <cellStyle name="Currency 11 5 2" xfId="4438" xr:uid="{83D900D6-C727-4DC5-BA7A-FF3896186067}"/>
    <cellStyle name="Currency 11 5 3" xfId="4720" xr:uid="{164431CA-CE21-4F53-B4EF-E85D2C4745A8}"/>
    <cellStyle name="Currency 11 5 3 2" xfId="5315" xr:uid="{D02773AC-D42A-486A-B4A1-6F26ABF64D2D}"/>
    <cellStyle name="Currency 11 5 3 3" xfId="4757" xr:uid="{BBB87B19-D3F9-47DB-9E5F-3FA29C3BDF07}"/>
    <cellStyle name="Currency 11 5 4" xfId="4697" xr:uid="{D06ACD88-B996-4DBE-8C8F-0AC60C469CC8}"/>
    <cellStyle name="Currency 11 6" xfId="4513" xr:uid="{C6B119CE-2B75-4667-8A96-61C8E1ED76AA}"/>
    <cellStyle name="Currency 12" xfId="14" xr:uid="{7695DF51-85ED-4E98-9A94-A6269C54D330}"/>
    <cellStyle name="Currency 12 2" xfId="15" xr:uid="{88867F8C-1C13-4EEE-91AF-969F41CE44AC}"/>
    <cellStyle name="Currency 12 2 2" xfId="209" xr:uid="{FBC3E53E-3566-4BF2-B391-CD19745A21C4}"/>
    <cellStyle name="Currency 12 2 2 2" xfId="4622" xr:uid="{D2203673-2B2D-4AA1-8524-8062289B599C}"/>
    <cellStyle name="Currency 12 2 3" xfId="4517" xr:uid="{8D4E01EF-AD02-4197-9076-085B690013FA}"/>
    <cellStyle name="Currency 12 3" xfId="210" xr:uid="{DA614955-3CB5-41DB-ABF6-D188886D7BC2}"/>
    <cellStyle name="Currency 12 3 2" xfId="4623" xr:uid="{EA0EFD8F-A08B-46FC-BE36-91D0DB5BD63C}"/>
    <cellStyle name="Currency 12 4" xfId="4516" xr:uid="{634BA370-A8CB-44F4-8D12-BFC5C621C2A7}"/>
    <cellStyle name="Currency 13" xfId="16" xr:uid="{FC2AA15C-36E4-48D3-B888-28CF0F2C641C}"/>
    <cellStyle name="Currency 13 2" xfId="4321" xr:uid="{575CB275-08F3-4D58-9D93-635121B1F0EC}"/>
    <cellStyle name="Currency 13 3" xfId="4322" xr:uid="{F5519481-D5C6-4D53-B8C9-5661376FCF28}"/>
    <cellStyle name="Currency 13 3 2" xfId="4759" xr:uid="{66EE1187-DD4D-41A8-8B73-4A8C981A9D86}"/>
    <cellStyle name="Currency 13 4" xfId="4320" xr:uid="{89F9E4E3-11D8-4B77-B9B2-B066B2479A41}"/>
    <cellStyle name="Currency 13 5" xfId="4758" xr:uid="{0FCE1FEB-9A53-4A8E-88E0-1CD3E13F08E3}"/>
    <cellStyle name="Currency 14" xfId="17" xr:uid="{D2D11BCE-D248-4BC9-8382-7BC1049BC3E4}"/>
    <cellStyle name="Currency 14 2" xfId="211" xr:uid="{007DC43D-A1B7-4CAC-AE55-6F9CD520B5FB}"/>
    <cellStyle name="Currency 14 2 2" xfId="4624" xr:uid="{F7CCF53F-8A4C-41A8-B7E9-266AB7738729}"/>
    <cellStyle name="Currency 14 3" xfId="4518" xr:uid="{90EBD89A-4920-4F63-8E52-F1CF742026E7}"/>
    <cellStyle name="Currency 15" xfId="4414" xr:uid="{840815A0-B3CE-4A6A-9894-EC197349BE34}"/>
    <cellStyle name="Currency 17" xfId="4323" xr:uid="{3451D9D0-83B0-4C85-B178-814BD5DFD533}"/>
    <cellStyle name="Currency 2" xfId="18" xr:uid="{1A02ECE1-0638-4B5C-BABE-71A5D869F222}"/>
    <cellStyle name="Currency 2 2" xfId="19" xr:uid="{90C1AF6F-90E6-41E9-93EC-F835557139A0}"/>
    <cellStyle name="Currency 2 2 2" xfId="20" xr:uid="{B9CFDDFA-F0C9-4182-94A9-54023FEF03AF}"/>
    <cellStyle name="Currency 2 2 2 2" xfId="21" xr:uid="{0A2D0EAD-8360-415C-9500-14B11D5B513E}"/>
    <cellStyle name="Currency 2 2 2 2 2" xfId="4760" xr:uid="{653D6245-E1B8-4E5B-AD10-EC72D6FC35C4}"/>
    <cellStyle name="Currency 2 2 2 3" xfId="22" xr:uid="{7C664169-F59E-4ECD-863B-F141685EE30E}"/>
    <cellStyle name="Currency 2 2 2 3 2" xfId="212" xr:uid="{0F8FA40B-CBE9-4E18-BE5F-3ED6627DEB3A}"/>
    <cellStyle name="Currency 2 2 2 3 2 2" xfId="4625" xr:uid="{B922492B-782D-49FD-ACE2-DE6173BA619A}"/>
    <cellStyle name="Currency 2 2 2 3 3" xfId="4521" xr:uid="{811145B6-C616-43A5-B259-3A23B5EEB464}"/>
    <cellStyle name="Currency 2 2 2 4" xfId="213" xr:uid="{0352A9AA-FABD-4C80-A4DB-AECC8FBB314D}"/>
    <cellStyle name="Currency 2 2 2 4 2" xfId="4626" xr:uid="{A2BE67BD-B394-4B95-88B0-536FD77C6068}"/>
    <cellStyle name="Currency 2 2 2 5" xfId="4520" xr:uid="{9B023308-65AF-40B3-A5DD-39421634F006}"/>
    <cellStyle name="Currency 2 2 3" xfId="214" xr:uid="{B34FD5B1-4E49-4CDE-98B9-D215A518C8E8}"/>
    <cellStyle name="Currency 2 2 3 2" xfId="4627" xr:uid="{4365924D-45D5-43D0-A836-515702A14F5D}"/>
    <cellStyle name="Currency 2 2 4" xfId="4519" xr:uid="{0D4B8B18-FB98-474B-B7C5-8283913A9FB9}"/>
    <cellStyle name="Currency 2 3" xfId="23" xr:uid="{55D282F5-B13F-47FB-8479-489D04CEEA96}"/>
    <cellStyle name="Currency 2 3 2" xfId="215" xr:uid="{BACCA1D5-AF21-4538-A7C4-8BF489532EC0}"/>
    <cellStyle name="Currency 2 3 2 2" xfId="4628" xr:uid="{5E9253E1-BE89-40E8-8E03-44422E74FBD3}"/>
    <cellStyle name="Currency 2 3 3" xfId="4522" xr:uid="{89EDE9FE-990E-4116-BC46-27923D0CF23F}"/>
    <cellStyle name="Currency 2 4" xfId="216" xr:uid="{06FB6086-DEB7-4E5F-ADF8-476D26002D7A}"/>
    <cellStyle name="Currency 2 4 2" xfId="217" xr:uid="{B6AE9350-6E72-4B79-B9B9-9E837FEFC87C}"/>
    <cellStyle name="Currency 2 5" xfId="218" xr:uid="{8A726C38-1215-480D-A9E8-05E99849D027}"/>
    <cellStyle name="Currency 2 5 2" xfId="219" xr:uid="{DAD371CE-CD9F-4D5D-A977-DD68E696E4D2}"/>
    <cellStyle name="Currency 2 6" xfId="220" xr:uid="{F96AFD66-AA13-4442-8054-F40A57AA6E45}"/>
    <cellStyle name="Currency 3" xfId="24" xr:uid="{42A1AFC9-0F8B-4018-AC91-7245161292E5}"/>
    <cellStyle name="Currency 3 2" xfId="25" xr:uid="{8DB827F9-4F43-44AE-9434-A84F76A52AE1}"/>
    <cellStyle name="Currency 3 2 2" xfId="221" xr:uid="{10C66437-CC23-4F73-857C-BCF8F995DB1F}"/>
    <cellStyle name="Currency 3 2 2 2" xfId="4629" xr:uid="{B18DBA7B-FCE9-4E53-BFDA-29BB94C9579A}"/>
    <cellStyle name="Currency 3 2 3" xfId="4524" xr:uid="{0C1DB32D-E229-4287-8F98-A80DEFCF9CC7}"/>
    <cellStyle name="Currency 3 3" xfId="26" xr:uid="{921AD795-11AC-4BEE-A1C5-21D74ED84CAC}"/>
    <cellStyle name="Currency 3 3 2" xfId="222" xr:uid="{F2A11170-ADC8-4F7F-BAB3-7E8DA495D5AF}"/>
    <cellStyle name="Currency 3 3 2 2" xfId="4630" xr:uid="{E9E6FAF7-E270-4FE8-A5F8-A5872B347116}"/>
    <cellStyle name="Currency 3 3 3" xfId="4525" xr:uid="{F9CD07BA-EDB0-4703-9040-91C3AEDACFF7}"/>
    <cellStyle name="Currency 3 4" xfId="27" xr:uid="{8205AF97-8275-47F2-A1A1-76F172CCAF0E}"/>
    <cellStyle name="Currency 3 4 2" xfId="223" xr:uid="{D1105B80-7856-4669-8482-999FC3AA895B}"/>
    <cellStyle name="Currency 3 4 2 2" xfId="4631" xr:uid="{ABA821AF-F260-4B96-BFF8-64118E9846D7}"/>
    <cellStyle name="Currency 3 4 3" xfId="4526" xr:uid="{03354AA0-1D46-4885-98E2-E25AF5FF49E8}"/>
    <cellStyle name="Currency 3 5" xfId="224" xr:uid="{0CA3262D-1B60-4C75-88D7-583F808BEC18}"/>
    <cellStyle name="Currency 3 5 2" xfId="4632" xr:uid="{37322102-1D2B-43D0-9162-04F90E178C8B}"/>
    <cellStyle name="Currency 3 6" xfId="4523" xr:uid="{34B89CD3-A9B8-4E02-9C8A-99520F477376}"/>
    <cellStyle name="Currency 4" xfId="28" xr:uid="{D902B8B3-A315-445A-8286-506D42A9C6AB}"/>
    <cellStyle name="Currency 4 2" xfId="29" xr:uid="{D7D0F850-E21E-4C5C-B7C3-9549E709CF95}"/>
    <cellStyle name="Currency 4 2 2" xfId="225" xr:uid="{1B8D0F03-444C-4FC7-BCF5-0A72F0F6AC1F}"/>
    <cellStyle name="Currency 4 2 2 2" xfId="4633" xr:uid="{72D61E22-3498-4885-8CC9-B337725D067B}"/>
    <cellStyle name="Currency 4 2 3" xfId="4528" xr:uid="{72B1ED13-6E8F-4C38-919A-20334316E30A}"/>
    <cellStyle name="Currency 4 3" xfId="30" xr:uid="{F3B049FF-3B8F-4E18-88BB-3EF9C5AA5646}"/>
    <cellStyle name="Currency 4 3 2" xfId="226" xr:uid="{CC8B11EB-4499-4C47-8CAD-D97DE59A9255}"/>
    <cellStyle name="Currency 4 3 2 2" xfId="4634" xr:uid="{5B190D3A-D6A6-405D-9DC6-7090319A3477}"/>
    <cellStyle name="Currency 4 3 3" xfId="4529" xr:uid="{6478D9AA-4294-4197-AD18-A1BB9213CD43}"/>
    <cellStyle name="Currency 4 4" xfId="227" xr:uid="{B1E23C11-511F-434A-B09E-405376E2DE9C}"/>
    <cellStyle name="Currency 4 4 2" xfId="4635" xr:uid="{1041364D-E120-4BFC-8FB8-AEA51CFA2ADB}"/>
    <cellStyle name="Currency 4 5" xfId="4324" xr:uid="{7959BB61-A76F-484C-8CD6-682FB5FE04C2}"/>
    <cellStyle name="Currency 4 5 2" xfId="4439" xr:uid="{3A814AA1-6BF6-47C9-A4F5-59043102EBE1}"/>
    <cellStyle name="Currency 4 5 3" xfId="4721" xr:uid="{D2B2BD6F-2CA4-40F1-A712-9AA2455AA632}"/>
    <cellStyle name="Currency 4 5 3 2" xfId="5316" xr:uid="{E825B2AF-085A-4A31-A29D-45E7DF47043E}"/>
    <cellStyle name="Currency 4 5 3 3" xfId="4761" xr:uid="{1B25AA07-FD1A-4001-879B-614506EACDA1}"/>
    <cellStyle name="Currency 4 5 4" xfId="4698" xr:uid="{7B40214C-B734-4703-AB17-441746BF5B97}"/>
    <cellStyle name="Currency 4 6" xfId="4527" xr:uid="{CA2C9017-C5FC-4882-A90B-A84949293EE9}"/>
    <cellStyle name="Currency 5" xfId="31" xr:uid="{2F2BF6A1-FD43-468C-85A9-FCCB74019A49}"/>
    <cellStyle name="Currency 5 2" xfId="32" xr:uid="{C3A38329-D72F-4261-AEAA-A863BBC3B1F7}"/>
    <cellStyle name="Currency 5 2 2" xfId="228" xr:uid="{E4705A00-B5FC-4E45-9817-D27750C6F601}"/>
    <cellStyle name="Currency 5 2 2 2" xfId="4636" xr:uid="{2A847459-7CF7-4997-94A9-B7ED0F4BC0E4}"/>
    <cellStyle name="Currency 5 2 3" xfId="4530" xr:uid="{A22AEF6B-8333-46CF-8A03-863126A7290A}"/>
    <cellStyle name="Currency 5 3" xfId="4325" xr:uid="{7B09B050-F1CB-4775-9E6C-DDCC7906C4F0}"/>
    <cellStyle name="Currency 5 3 2" xfId="4440" xr:uid="{4B77657F-EEBA-42F4-9D3D-659E217565E6}"/>
    <cellStyle name="Currency 5 3 2 2" xfId="5306" xr:uid="{61D0D524-B052-47D4-A2C8-17BB56BE6650}"/>
    <cellStyle name="Currency 5 3 2 3" xfId="4763" xr:uid="{696B9F27-7148-46F3-B3DE-B015D7F140B7}"/>
    <cellStyle name="Currency 5 4" xfId="4762" xr:uid="{B48DF738-FE59-4F74-9CF3-EAC76280220B}"/>
    <cellStyle name="Currency 6" xfId="33" xr:uid="{AC170D1F-A54C-446A-A243-887E4588CECA}"/>
    <cellStyle name="Currency 6 2" xfId="229" xr:uid="{EAAE0A7B-8079-48C7-BF71-DDA7A6721491}"/>
    <cellStyle name="Currency 6 2 2" xfId="4637" xr:uid="{0929AADF-A2F2-43EC-97C7-DF320BE39509}"/>
    <cellStyle name="Currency 6 3" xfId="4326" xr:uid="{09F23122-913A-4E16-ADB2-784756FABE4C}"/>
    <cellStyle name="Currency 6 3 2" xfId="4441" xr:uid="{BA56A802-E622-471B-B140-781F02C87F3C}"/>
    <cellStyle name="Currency 6 3 3" xfId="4722" xr:uid="{37765F91-CEB5-4785-A8C2-BBEF770B2663}"/>
    <cellStyle name="Currency 6 3 3 2" xfId="5317" xr:uid="{87C9DF11-5794-4893-9B8B-51B8CF4421B5}"/>
    <cellStyle name="Currency 6 3 3 3" xfId="4764" xr:uid="{284D5D66-61CF-48F0-9CB9-CFBBAF65BBA3}"/>
    <cellStyle name="Currency 6 3 4" xfId="4699" xr:uid="{E8644FC4-4985-4D27-B594-82B75FEEA42E}"/>
    <cellStyle name="Currency 6 4" xfId="4531" xr:uid="{400FF7D4-C6A9-4C2E-9749-8F4174FFE000}"/>
    <cellStyle name="Currency 7" xfId="34" xr:uid="{80F6BA8C-DB48-4D50-A4B1-33F15D48E8CF}"/>
    <cellStyle name="Currency 7 2" xfId="35" xr:uid="{BCDC8A16-C034-4F77-987D-FFC8AE7EB8C2}"/>
    <cellStyle name="Currency 7 2 2" xfId="250" xr:uid="{F0563A57-3F85-4F72-8D42-01C58DB8B1A9}"/>
    <cellStyle name="Currency 7 2 2 2" xfId="4638" xr:uid="{0B37975F-36E5-4606-B299-F645BD4445DD}"/>
    <cellStyle name="Currency 7 2 3" xfId="4533" xr:uid="{587C1A5F-B3D8-447C-9E3B-4E40256731C2}"/>
    <cellStyle name="Currency 7 3" xfId="230" xr:uid="{F6DFC012-DD17-4144-A3A5-6154B959E40A}"/>
    <cellStyle name="Currency 7 3 2" xfId="4639" xr:uid="{B9F7FC51-9708-4983-A3B1-67F3ECEF1480}"/>
    <cellStyle name="Currency 7 4" xfId="4442" xr:uid="{FA0321E3-DC9F-41F4-8E32-58560DB980B5}"/>
    <cellStyle name="Currency 7 5" xfId="4532" xr:uid="{8A41FF04-1160-495D-8079-23577A04D80C}"/>
    <cellStyle name="Currency 8" xfId="36" xr:uid="{558C43CC-A7C1-46FB-AE24-0C2120CF6A9A}"/>
    <cellStyle name="Currency 8 2" xfId="37" xr:uid="{72051929-704B-4B46-A0FF-A6473EB28824}"/>
    <cellStyle name="Currency 8 2 2" xfId="231" xr:uid="{02CADB39-49F1-4603-A051-DB37461AE475}"/>
    <cellStyle name="Currency 8 2 2 2" xfId="4640" xr:uid="{009B49CD-A4F5-4476-A9D0-E6A159F3C518}"/>
    <cellStyle name="Currency 8 2 3" xfId="4535" xr:uid="{83F09148-B65D-4CA5-A010-47818B92D674}"/>
    <cellStyle name="Currency 8 3" xfId="38" xr:uid="{6557FC6C-1572-40EE-934A-D2779A6CD506}"/>
    <cellStyle name="Currency 8 3 2" xfId="232" xr:uid="{CC50CA7A-3795-4D54-A189-3401CD6D3977}"/>
    <cellStyle name="Currency 8 3 2 2" xfId="4641" xr:uid="{200DC97D-472E-4670-9600-85F011405A7C}"/>
    <cellStyle name="Currency 8 3 3" xfId="4536" xr:uid="{0E3D2BEC-DC3F-49D7-A049-B2FAFE2AEB1A}"/>
    <cellStyle name="Currency 8 4" xfId="39" xr:uid="{C1A91122-4754-49F2-94F1-CF03F9C09CCF}"/>
    <cellStyle name="Currency 8 4 2" xfId="233" xr:uid="{DC7C5353-FEAE-4123-A82F-24526622B835}"/>
    <cellStyle name="Currency 8 4 2 2" xfId="4642" xr:uid="{352D8F97-2CCE-4633-9BDE-C134278A3427}"/>
    <cellStyle name="Currency 8 4 3" xfId="4537" xr:uid="{9B2E6AAE-3507-4668-BAC8-3073F112FA70}"/>
    <cellStyle name="Currency 8 5" xfId="234" xr:uid="{8438B515-825A-4CE2-B9B7-9964F2011D3E}"/>
    <cellStyle name="Currency 8 5 2" xfId="4643" xr:uid="{DF51ADA4-2D4A-4925-A66B-ED6C395923B7}"/>
    <cellStyle name="Currency 8 6" xfId="4443" xr:uid="{FE5C6A00-BE91-4A65-A9F0-6B784B4E272E}"/>
    <cellStyle name="Currency 8 7" xfId="4534" xr:uid="{0AA18B41-16E1-4A73-A1DE-CF5A463CD9BF}"/>
    <cellStyle name="Currency 9" xfId="40" xr:uid="{A784989B-474E-48C6-A702-29B6B434F386}"/>
    <cellStyle name="Currency 9 2" xfId="41" xr:uid="{D39D8933-3F6C-4F89-ADA3-8AE834304FFD}"/>
    <cellStyle name="Currency 9 2 2" xfId="235" xr:uid="{48B98E3C-C94F-4E51-B678-FD6714C9B1B6}"/>
    <cellStyle name="Currency 9 2 2 2" xfId="4644" xr:uid="{9955F61E-E058-4118-A9D8-6AC09E8AECD9}"/>
    <cellStyle name="Currency 9 2 3" xfId="4539" xr:uid="{BBBA608F-5D2D-4513-93DE-C9C6D6A2822E}"/>
    <cellStyle name="Currency 9 3" xfId="42" xr:uid="{45E78629-D61D-4B25-B05C-550EBC0FE889}"/>
    <cellStyle name="Currency 9 3 2" xfId="236" xr:uid="{68D8F80E-273B-46DE-8488-84BB8A02E130}"/>
    <cellStyle name="Currency 9 3 2 2" xfId="4645" xr:uid="{13CF8B65-E5ED-4382-AB34-2E1FFCE3E0BF}"/>
    <cellStyle name="Currency 9 3 3" xfId="4540" xr:uid="{4129936B-1400-4B25-9246-D7B29CF95CAD}"/>
    <cellStyle name="Currency 9 4" xfId="237" xr:uid="{66F42C27-208A-413B-B2DC-CD4C2E9C954D}"/>
    <cellStyle name="Currency 9 4 2" xfId="4646" xr:uid="{AA9E2C87-2746-4213-B8FC-6BA4EA8CEB7C}"/>
    <cellStyle name="Currency 9 5" xfId="4327" xr:uid="{8ACB2EEF-6BCD-4D8F-A18C-D753FD07D80C}"/>
    <cellStyle name="Currency 9 5 2" xfId="4444" xr:uid="{8DDF52F2-4EA2-4CB8-AE3D-4DD33492E102}"/>
    <cellStyle name="Currency 9 5 3" xfId="4723" xr:uid="{12CA294C-95EB-4894-BB16-AAE26AA2AC12}"/>
    <cellStyle name="Currency 9 5 4" xfId="4700" xr:uid="{0A194C2D-E7D2-437A-95A1-1542B34E03B4}"/>
    <cellStyle name="Currency 9 6" xfId="4538" xr:uid="{193F8E4F-688C-4C6A-A347-D400927CCBEA}"/>
    <cellStyle name="Hyperlink 2" xfId="6" xr:uid="{6CFFD761-E1C4-4FFC-9C82-FDD569F38491}"/>
    <cellStyle name="Hyperlink 3" xfId="202" xr:uid="{2AE6B16C-49B5-4AC7-8E4E-20968EBF87F4}"/>
    <cellStyle name="Hyperlink 3 2" xfId="4415" xr:uid="{A6B84A4E-F64F-41E9-AF7F-4F2E5737E71A}"/>
    <cellStyle name="Hyperlink 3 3" xfId="4328" xr:uid="{2FFDBE8A-B8E6-47D3-9384-4EDFA488E978}"/>
    <cellStyle name="Hyperlink 4" xfId="4329" xr:uid="{229371BD-1280-4F05-B94C-E70C7D1BB1ED}"/>
    <cellStyle name="Hyperlink 4 2" xfId="5333" xr:uid="{6D9DCD65-7C78-45FE-82B3-1108CCEB67B9}"/>
    <cellStyle name="Normal" xfId="0" builtinId="0"/>
    <cellStyle name="Normal 10" xfId="43" xr:uid="{8C72EE0C-5751-41B8-BC8D-4764577483E0}"/>
    <cellStyle name="Normal 10 10" xfId="903" xr:uid="{6411CBBE-C471-493C-B83F-E66983A7C6E8}"/>
    <cellStyle name="Normal 10 10 2" xfId="2508" xr:uid="{8C1827C9-6AB7-4F0A-969B-97F783C02003}"/>
    <cellStyle name="Normal 10 10 2 2" xfId="4331" xr:uid="{979196EB-6B64-48D4-B7C7-AF9F6A648E44}"/>
    <cellStyle name="Normal 10 10 2 3" xfId="4675" xr:uid="{562986A9-859C-42EC-8AF4-EC18CC8A3ACA}"/>
    <cellStyle name="Normal 10 10 3" xfId="2509" xr:uid="{1602BF73-7EF4-4785-B63C-0553A4A15346}"/>
    <cellStyle name="Normal 10 10 4" xfId="2510" xr:uid="{A64D358A-0A0D-4BBB-B05D-9203C42CAF41}"/>
    <cellStyle name="Normal 10 11" xfId="2511" xr:uid="{4F9CB2B8-1157-41D4-8264-53B77C53CA6A}"/>
    <cellStyle name="Normal 10 11 2" xfId="2512" xr:uid="{369645F9-3BB5-45E5-B855-1E43055DCDA9}"/>
    <cellStyle name="Normal 10 11 3" xfId="2513" xr:uid="{A9339E86-72D5-4D75-8B87-F5ADF7BBE6B1}"/>
    <cellStyle name="Normal 10 11 4" xfId="2514" xr:uid="{3524B308-2A9B-4445-BB27-FEC1059CEB16}"/>
    <cellStyle name="Normal 10 12" xfId="2515" xr:uid="{F4F59329-2018-44FD-B043-49F3C1DAFBE2}"/>
    <cellStyle name="Normal 10 12 2" xfId="2516" xr:uid="{75A57F50-7A63-442A-B796-DC2728514D85}"/>
    <cellStyle name="Normal 10 13" xfId="2517" xr:uid="{83090AB2-55E9-4185-93D2-E3B06AAE76E8}"/>
    <cellStyle name="Normal 10 14" xfId="2518" xr:uid="{5CE5570E-DF7B-40CA-BBF9-198D3D9A22BF}"/>
    <cellStyle name="Normal 10 15" xfId="2519" xr:uid="{FE83B37B-9C91-4270-B76C-090FF29F0021}"/>
    <cellStyle name="Normal 10 2" xfId="44" xr:uid="{88A1ECC0-ACC5-4ADA-B8E5-EED0939067DF}"/>
    <cellStyle name="Normal 10 2 10" xfId="2520" xr:uid="{8A18E368-1DAB-49E2-819C-6928E88F0E3D}"/>
    <cellStyle name="Normal 10 2 11" xfId="2521" xr:uid="{5FFDA90A-0230-4060-ABC1-42922AF03C4C}"/>
    <cellStyle name="Normal 10 2 2" xfId="45" xr:uid="{9D752153-E07B-49C9-A9A1-4180A5FA70F9}"/>
    <cellStyle name="Normal 10 2 2 2" xfId="46" xr:uid="{57D54CF8-B36B-4EC8-A687-B0D7040BFAC3}"/>
    <cellStyle name="Normal 10 2 2 2 2" xfId="238" xr:uid="{4ADA5F18-9C58-4569-B0CA-2BE9222A526E}"/>
    <cellStyle name="Normal 10 2 2 2 2 2" xfId="454" xr:uid="{08D20CB1-1351-472D-A68D-46421E0DF7B4}"/>
    <cellStyle name="Normal 10 2 2 2 2 2 2" xfId="455" xr:uid="{FF45CDDD-FC55-480F-ABAD-81114107A777}"/>
    <cellStyle name="Normal 10 2 2 2 2 2 2 2" xfId="904" xr:uid="{A3ECAB13-88F1-4EF7-BEA4-826636C78145}"/>
    <cellStyle name="Normal 10 2 2 2 2 2 2 2 2" xfId="905" xr:uid="{D32F5FED-77CB-4355-B3C5-FF16CBCFC670}"/>
    <cellStyle name="Normal 10 2 2 2 2 2 2 3" xfId="906" xr:uid="{FB86D5AB-CCD1-441B-B4E7-C9F485CD3977}"/>
    <cellStyle name="Normal 10 2 2 2 2 2 3" xfId="907" xr:uid="{E07F5870-B151-4A73-B356-19C7AF892E79}"/>
    <cellStyle name="Normal 10 2 2 2 2 2 3 2" xfId="908" xr:uid="{D6250237-CC6D-4847-BF5D-EAC0DE521710}"/>
    <cellStyle name="Normal 10 2 2 2 2 2 4" xfId="909" xr:uid="{CFB1EAC4-FCBE-4CB9-9D55-00ED7F3AC37E}"/>
    <cellStyle name="Normal 10 2 2 2 2 3" xfId="456" xr:uid="{C9871CC4-58D3-4834-A9BF-C9698A0E66C1}"/>
    <cellStyle name="Normal 10 2 2 2 2 3 2" xfId="910" xr:uid="{AD80D7CB-2605-4306-911F-439364B94BE2}"/>
    <cellStyle name="Normal 10 2 2 2 2 3 2 2" xfId="911" xr:uid="{34566320-275B-4B1D-8E3C-8E6B45810C56}"/>
    <cellStyle name="Normal 10 2 2 2 2 3 3" xfId="912" xr:uid="{D60BBE8F-1677-421B-9519-282B1F40D0E3}"/>
    <cellStyle name="Normal 10 2 2 2 2 3 4" xfId="2522" xr:uid="{D647D119-676B-4670-B996-83A037FB4458}"/>
    <cellStyle name="Normal 10 2 2 2 2 4" xfId="913" xr:uid="{D5103227-B8FE-4EAA-961F-3660FE982A3D}"/>
    <cellStyle name="Normal 10 2 2 2 2 4 2" xfId="914" xr:uid="{E972ACD8-807F-468E-9ED1-443DE7B7E84A}"/>
    <cellStyle name="Normal 10 2 2 2 2 5" xfId="915" xr:uid="{26F0AA8E-5AFF-4D32-B677-E77580A7C2D0}"/>
    <cellStyle name="Normal 10 2 2 2 2 6" xfId="2523" xr:uid="{8A8BB07A-0F59-4412-AA05-A4FEFD313472}"/>
    <cellStyle name="Normal 10 2 2 2 3" xfId="239" xr:uid="{559A2B47-AE99-4658-B6FE-ABB331601ADA}"/>
    <cellStyle name="Normal 10 2 2 2 3 2" xfId="457" xr:uid="{D143FDDC-F18A-450E-8A9C-A190B9289B88}"/>
    <cellStyle name="Normal 10 2 2 2 3 2 2" xfId="458" xr:uid="{18C7FC28-BEE3-428E-85D5-F3A7E8B4D43C}"/>
    <cellStyle name="Normal 10 2 2 2 3 2 2 2" xfId="916" xr:uid="{0259F064-6471-46D3-BA96-C598AA0557CA}"/>
    <cellStyle name="Normal 10 2 2 2 3 2 2 2 2" xfId="917" xr:uid="{E7DC8EF4-6D83-40AC-948A-E11837D5C557}"/>
    <cellStyle name="Normal 10 2 2 2 3 2 2 3" xfId="918" xr:uid="{04FE3EEC-8413-4DFC-8E7B-2E37E4769B86}"/>
    <cellStyle name="Normal 10 2 2 2 3 2 3" xfId="919" xr:uid="{4415757A-964D-458C-B1A5-C1FFEFBA19DA}"/>
    <cellStyle name="Normal 10 2 2 2 3 2 3 2" xfId="920" xr:uid="{BF4A7784-BEBE-43E9-B2CC-0669138BFBAF}"/>
    <cellStyle name="Normal 10 2 2 2 3 2 4" xfId="921" xr:uid="{6457C146-77A7-4BA3-8A98-E2F25992AAF0}"/>
    <cellStyle name="Normal 10 2 2 2 3 3" xfId="459" xr:uid="{DD92D6DF-2E47-481B-80F3-941B36350B16}"/>
    <cellStyle name="Normal 10 2 2 2 3 3 2" xfId="922" xr:uid="{8896328E-FCE4-4E9A-AB6A-D0AA0A1A7EB4}"/>
    <cellStyle name="Normal 10 2 2 2 3 3 2 2" xfId="923" xr:uid="{B08E2C06-EAF7-4053-8350-87A244961957}"/>
    <cellStyle name="Normal 10 2 2 2 3 3 3" xfId="924" xr:uid="{43460502-C8BF-43FA-B390-D98477DBB1DC}"/>
    <cellStyle name="Normal 10 2 2 2 3 4" xfId="925" xr:uid="{01BA2A4B-7D32-4BC8-9DA9-AC271B2EA0B7}"/>
    <cellStyle name="Normal 10 2 2 2 3 4 2" xfId="926" xr:uid="{CD44047B-E8C3-45DF-9C1E-8245B5C5BE88}"/>
    <cellStyle name="Normal 10 2 2 2 3 5" xfId="927" xr:uid="{265A5A94-4207-42E0-8DFE-78865E02ADA3}"/>
    <cellStyle name="Normal 10 2 2 2 4" xfId="460" xr:uid="{0EE4E77D-3DD7-4D78-B9E1-EF49A5E72536}"/>
    <cellStyle name="Normal 10 2 2 2 4 2" xfId="461" xr:uid="{CFA8DE42-27CD-4F83-B882-06235C30F0A2}"/>
    <cellStyle name="Normal 10 2 2 2 4 2 2" xfId="928" xr:uid="{CAA1B916-6BCD-41C6-B2AF-3C7A1A0D7470}"/>
    <cellStyle name="Normal 10 2 2 2 4 2 2 2" xfId="929" xr:uid="{2834593F-92B9-4D1A-883C-824C1D3B05CC}"/>
    <cellStyle name="Normal 10 2 2 2 4 2 3" xfId="930" xr:uid="{3C7FC164-0EEB-46EE-8CCB-7DD2EA1955FE}"/>
    <cellStyle name="Normal 10 2 2 2 4 3" xfId="931" xr:uid="{6EDBF86F-863F-459B-8C14-E0376FCFE55D}"/>
    <cellStyle name="Normal 10 2 2 2 4 3 2" xfId="932" xr:uid="{6E60425C-2827-42BD-8624-DE3E78D757E2}"/>
    <cellStyle name="Normal 10 2 2 2 4 4" xfId="933" xr:uid="{1BEF7E26-FA9C-44EE-AB6F-0937351D9914}"/>
    <cellStyle name="Normal 10 2 2 2 5" xfId="462" xr:uid="{866AF6D2-3230-43C9-ACBC-C0F49FBE20B8}"/>
    <cellStyle name="Normal 10 2 2 2 5 2" xfId="934" xr:uid="{103415A3-B3B7-4CBF-934C-CFAAC63B7929}"/>
    <cellStyle name="Normal 10 2 2 2 5 2 2" xfId="935" xr:uid="{3C525657-52D4-42EC-86BC-5D0042371452}"/>
    <cellStyle name="Normal 10 2 2 2 5 3" xfId="936" xr:uid="{16704925-9730-40DF-8D18-E4AF86C363E0}"/>
    <cellStyle name="Normal 10 2 2 2 5 4" xfId="2524" xr:uid="{0C7AD2CA-07DE-445E-90E8-0E041D4DAD48}"/>
    <cellStyle name="Normal 10 2 2 2 6" xfId="937" xr:uid="{2921A362-74CD-46A6-98B8-A8BCD4954A6F}"/>
    <cellStyle name="Normal 10 2 2 2 6 2" xfId="938" xr:uid="{37D734B9-4068-43F7-AE7F-D5C6210517BD}"/>
    <cellStyle name="Normal 10 2 2 2 7" xfId="939" xr:uid="{120574FD-956B-45BC-AA81-6FF5A46ED81A}"/>
    <cellStyle name="Normal 10 2 2 2 8" xfId="2525" xr:uid="{0C0FC6E3-5510-4881-803E-B217E27E7396}"/>
    <cellStyle name="Normal 10 2 2 3" xfId="240" xr:uid="{7100D97D-8390-4705-95D7-AEF79700D138}"/>
    <cellStyle name="Normal 10 2 2 3 2" xfId="463" xr:uid="{F64599FA-55A6-4C50-AF30-A7C7CF54BE85}"/>
    <cellStyle name="Normal 10 2 2 3 2 2" xfId="464" xr:uid="{B137FA9D-E1EE-4C87-971E-26897997DC94}"/>
    <cellStyle name="Normal 10 2 2 3 2 2 2" xfId="940" xr:uid="{F95DB5BE-CB80-4776-A62D-A4AD04233391}"/>
    <cellStyle name="Normal 10 2 2 3 2 2 2 2" xfId="941" xr:uid="{449B4F88-7B05-4ACC-BDB0-CE538E3B3173}"/>
    <cellStyle name="Normal 10 2 2 3 2 2 3" xfId="942" xr:uid="{59FB21AA-7843-4914-B0EB-300FFA7F94F6}"/>
    <cellStyle name="Normal 10 2 2 3 2 3" xfId="943" xr:uid="{474B6E73-236C-4C49-BA95-BA3E40DA54FB}"/>
    <cellStyle name="Normal 10 2 2 3 2 3 2" xfId="944" xr:uid="{2C137908-EA89-4FE7-8938-B9A82E3EC114}"/>
    <cellStyle name="Normal 10 2 2 3 2 4" xfId="945" xr:uid="{EFF1CCD9-B0B2-47F6-AEEA-2FBE88CB6DC0}"/>
    <cellStyle name="Normal 10 2 2 3 3" xfId="465" xr:uid="{F82689B8-D6D9-4E83-9412-4506A0830CED}"/>
    <cellStyle name="Normal 10 2 2 3 3 2" xfId="946" xr:uid="{810E53B8-6EE5-4369-BCC6-99009148922C}"/>
    <cellStyle name="Normal 10 2 2 3 3 2 2" xfId="947" xr:uid="{A0408813-E0AD-4CD5-9164-C00D81DFB730}"/>
    <cellStyle name="Normal 10 2 2 3 3 3" xfId="948" xr:uid="{23B47058-CF7D-4FE5-93CF-6B2344F31F37}"/>
    <cellStyle name="Normal 10 2 2 3 3 4" xfId="2526" xr:uid="{F8569713-1BDF-4E22-BF44-CC1F13C4BA34}"/>
    <cellStyle name="Normal 10 2 2 3 4" xfId="949" xr:uid="{668A2CD7-78CB-47C7-BE44-0C23D7E4C6C2}"/>
    <cellStyle name="Normal 10 2 2 3 4 2" xfId="950" xr:uid="{BE9A5BE2-DF8E-416E-9758-D20CC9E5DD28}"/>
    <cellStyle name="Normal 10 2 2 3 5" xfId="951" xr:uid="{4C0AAD14-5ABF-4413-8BFD-E263003EB1CD}"/>
    <cellStyle name="Normal 10 2 2 3 6" xfId="2527" xr:uid="{0E9AB7C2-A9F2-41BF-9AF5-5548DD5C00AE}"/>
    <cellStyle name="Normal 10 2 2 4" xfId="241" xr:uid="{269544FA-B34D-407E-B471-31917328F08C}"/>
    <cellStyle name="Normal 10 2 2 4 2" xfId="466" xr:uid="{F6E4FE02-80E9-4C74-ADB3-ED2CBE14E35D}"/>
    <cellStyle name="Normal 10 2 2 4 2 2" xfId="467" xr:uid="{737C5675-0A1E-4650-9DEC-C7F2D4F17B43}"/>
    <cellStyle name="Normal 10 2 2 4 2 2 2" xfId="952" xr:uid="{B66AB60E-C815-4CBB-BB07-004EDDEDFE35}"/>
    <cellStyle name="Normal 10 2 2 4 2 2 2 2" xfId="953" xr:uid="{5B44E33F-C4DB-4ED5-93B1-5E6D33AD61C6}"/>
    <cellStyle name="Normal 10 2 2 4 2 2 3" xfId="954" xr:uid="{608BAE2C-990D-496E-9181-F35FAB3CB184}"/>
    <cellStyle name="Normal 10 2 2 4 2 3" xfId="955" xr:uid="{65883EE9-A1AA-408B-8244-9F80B513366C}"/>
    <cellStyle name="Normal 10 2 2 4 2 3 2" xfId="956" xr:uid="{B778A252-CBB0-4967-B950-854C89DAB9AF}"/>
    <cellStyle name="Normal 10 2 2 4 2 4" xfId="957" xr:uid="{5DAABF57-3E28-4CAA-A8D4-0814362AC907}"/>
    <cellStyle name="Normal 10 2 2 4 3" xfId="468" xr:uid="{DA77E446-A1F1-45B0-B824-AD802AEB2B97}"/>
    <cellStyle name="Normal 10 2 2 4 3 2" xfId="958" xr:uid="{5E206026-10FA-4322-86E9-D0A7758FB462}"/>
    <cellStyle name="Normal 10 2 2 4 3 2 2" xfId="959" xr:uid="{50344259-58AD-4977-9AE7-9F7350D0879E}"/>
    <cellStyle name="Normal 10 2 2 4 3 3" xfId="960" xr:uid="{F33A2906-6DA5-4AB6-BD61-EF15297D3ADC}"/>
    <cellStyle name="Normal 10 2 2 4 4" xfId="961" xr:uid="{1CD0496E-8E7E-43D6-B182-8C90C9B08433}"/>
    <cellStyle name="Normal 10 2 2 4 4 2" xfId="962" xr:uid="{E62AF176-CDE0-4808-8CC2-2673936C88EA}"/>
    <cellStyle name="Normal 10 2 2 4 5" xfId="963" xr:uid="{8D0CC7A4-C789-4F97-9908-5AC4A871D490}"/>
    <cellStyle name="Normal 10 2 2 5" xfId="242" xr:uid="{09297684-A497-440C-8453-EDC53D0BD44B}"/>
    <cellStyle name="Normal 10 2 2 5 2" xfId="469" xr:uid="{7156A082-F0F8-4FFD-A2D5-4772A2085799}"/>
    <cellStyle name="Normal 10 2 2 5 2 2" xfId="964" xr:uid="{983D6575-7AF5-4A55-AD4A-90014C2D1FF1}"/>
    <cellStyle name="Normal 10 2 2 5 2 2 2" xfId="965" xr:uid="{8EA4FC64-06CC-4AEB-8CB2-7F16E293FCB6}"/>
    <cellStyle name="Normal 10 2 2 5 2 3" xfId="966" xr:uid="{BDA0BF01-105F-41C2-9DFF-E7C3CCBE6BE3}"/>
    <cellStyle name="Normal 10 2 2 5 3" xfId="967" xr:uid="{AB12C3F8-B0FF-4B76-A462-4E1F442FA664}"/>
    <cellStyle name="Normal 10 2 2 5 3 2" xfId="968" xr:uid="{85E161FB-2F84-4470-8299-4AAD7FBA642A}"/>
    <cellStyle name="Normal 10 2 2 5 4" xfId="969" xr:uid="{30FA1652-ED64-4218-9328-C9E1FEA9E7BE}"/>
    <cellStyle name="Normal 10 2 2 6" xfId="470" xr:uid="{C47A83C1-95D3-47D2-9BA2-E1C237D3187F}"/>
    <cellStyle name="Normal 10 2 2 6 2" xfId="970" xr:uid="{B47D7DCA-05B8-49EE-9EF0-0896180E669D}"/>
    <cellStyle name="Normal 10 2 2 6 2 2" xfId="971" xr:uid="{11D37A5D-D24C-4CBB-BE68-43E687674B8F}"/>
    <cellStyle name="Normal 10 2 2 6 2 3" xfId="4333" xr:uid="{C37027DD-9789-43AC-9637-7C286896BECB}"/>
    <cellStyle name="Normal 10 2 2 6 3" xfId="972" xr:uid="{CEF4DA63-F489-4ADE-8480-3D4E4CA128D6}"/>
    <cellStyle name="Normal 10 2 2 6 4" xfId="2528" xr:uid="{952AA392-6EC2-4531-905D-6DA77D5DA705}"/>
    <cellStyle name="Normal 10 2 2 6 4 2" xfId="4564" xr:uid="{725CE646-82B3-4D05-B6C2-E54BAE1B1DF4}"/>
    <cellStyle name="Normal 10 2 2 6 4 3" xfId="4676" xr:uid="{4D6A3F53-C60A-4273-9DE7-F9C124ECC910}"/>
    <cellStyle name="Normal 10 2 2 6 4 4" xfId="4602" xr:uid="{A65945D5-AF4F-45D1-9A8A-26FB5F50C506}"/>
    <cellStyle name="Normal 10 2 2 7" xfId="973" xr:uid="{EE0BAA5D-6E90-40BA-93A8-C511646D2D66}"/>
    <cellStyle name="Normal 10 2 2 7 2" xfId="974" xr:uid="{66391898-B8B1-49A5-BE15-6EB642081745}"/>
    <cellStyle name="Normal 10 2 2 8" xfId="975" xr:uid="{AAC26F69-D4C5-4998-87CB-DC3A20C78BDC}"/>
    <cellStyle name="Normal 10 2 2 9" xfId="2529" xr:uid="{304D2E8A-0753-43E7-B21F-E3AA59A3712A}"/>
    <cellStyle name="Normal 10 2 3" xfId="47" xr:uid="{B2649450-15C6-441D-BE66-CA55A2187E32}"/>
    <cellStyle name="Normal 10 2 3 2" xfId="48" xr:uid="{AE4A5352-C181-4F7A-8293-F6980BC683D2}"/>
    <cellStyle name="Normal 10 2 3 2 2" xfId="471" xr:uid="{70527000-7C75-4CCC-961B-8E9A37F63557}"/>
    <cellStyle name="Normal 10 2 3 2 2 2" xfId="472" xr:uid="{07568237-CB8F-4893-952C-0C97B4AD35A3}"/>
    <cellStyle name="Normal 10 2 3 2 2 2 2" xfId="976" xr:uid="{F5E3D302-2A7C-4EC5-9FA7-BA4F27204345}"/>
    <cellStyle name="Normal 10 2 3 2 2 2 2 2" xfId="977" xr:uid="{CFC4BFDD-6680-4A55-8848-2A5B32BB3A49}"/>
    <cellStyle name="Normal 10 2 3 2 2 2 3" xfId="978" xr:uid="{63E28FAE-3E3C-426C-B11D-147BE30E2203}"/>
    <cellStyle name="Normal 10 2 3 2 2 3" xfId="979" xr:uid="{11454BE5-DA86-4896-9F0F-3679D4ADF0BE}"/>
    <cellStyle name="Normal 10 2 3 2 2 3 2" xfId="980" xr:uid="{44847F07-9940-4478-8937-75044A55988B}"/>
    <cellStyle name="Normal 10 2 3 2 2 4" xfId="981" xr:uid="{5F1C903F-3FC2-4CC2-A13F-14D89F9EB430}"/>
    <cellStyle name="Normal 10 2 3 2 3" xfId="473" xr:uid="{90BF1B3C-ED6F-458B-9648-85910E6F92A3}"/>
    <cellStyle name="Normal 10 2 3 2 3 2" xfId="982" xr:uid="{DA0FE443-2D48-4000-89F7-2E25C030EE34}"/>
    <cellStyle name="Normal 10 2 3 2 3 2 2" xfId="983" xr:uid="{AF37C9C1-FD18-402F-A0C7-A9A0FD846EEE}"/>
    <cellStyle name="Normal 10 2 3 2 3 3" xfId="984" xr:uid="{0356B400-6329-4F07-B9B9-899B3A05199E}"/>
    <cellStyle name="Normal 10 2 3 2 3 4" xfId="2530" xr:uid="{1A6F0D1E-CC1B-44D6-BDB3-BCE0EE84EB49}"/>
    <cellStyle name="Normal 10 2 3 2 4" xfId="985" xr:uid="{B16BC3C9-7F56-43AF-AEE8-2F6571AD825C}"/>
    <cellStyle name="Normal 10 2 3 2 4 2" xfId="986" xr:uid="{81636158-838A-4223-9F4F-420B04673767}"/>
    <cellStyle name="Normal 10 2 3 2 5" xfId="987" xr:uid="{5EFFBBD9-55B4-4F16-B28C-1A7BCEAB0EF5}"/>
    <cellStyle name="Normal 10 2 3 2 6" xfId="2531" xr:uid="{172C44F9-0244-4C1B-AC0D-22BE4E6884AB}"/>
    <cellStyle name="Normal 10 2 3 3" xfId="243" xr:uid="{7AC57FFC-8945-491A-918D-92D2B46F1A95}"/>
    <cellStyle name="Normal 10 2 3 3 2" xfId="474" xr:uid="{2C1D3BF4-821A-44D7-ADE9-75DD746C2FEF}"/>
    <cellStyle name="Normal 10 2 3 3 2 2" xfId="475" xr:uid="{B8809A80-85E7-405F-88AB-D496D1E6E521}"/>
    <cellStyle name="Normal 10 2 3 3 2 2 2" xfId="988" xr:uid="{538A28B1-ED49-4B4A-807D-933F65C75551}"/>
    <cellStyle name="Normal 10 2 3 3 2 2 2 2" xfId="989" xr:uid="{71C3B8CF-C78A-4C1A-9F12-244741A68E95}"/>
    <cellStyle name="Normal 10 2 3 3 2 2 3" xfId="990" xr:uid="{A17E2A96-EDAC-483C-9033-948F6C91B286}"/>
    <cellStyle name="Normal 10 2 3 3 2 3" xfId="991" xr:uid="{7120CD14-FEB9-4A78-A3DE-07C9BF217715}"/>
    <cellStyle name="Normal 10 2 3 3 2 3 2" xfId="992" xr:uid="{EDADBB6E-52BE-4920-9906-F918E9FCD836}"/>
    <cellStyle name="Normal 10 2 3 3 2 4" xfId="993" xr:uid="{24591389-03EA-47CC-A915-A05BF67150DF}"/>
    <cellStyle name="Normal 10 2 3 3 3" xfId="476" xr:uid="{D1EF039D-7C81-4E8B-92DE-83C12CA8C2E6}"/>
    <cellStyle name="Normal 10 2 3 3 3 2" xfId="994" xr:uid="{5F9F8EB3-681F-4568-8ECF-A0FF8DD5A3C5}"/>
    <cellStyle name="Normal 10 2 3 3 3 2 2" xfId="995" xr:uid="{DD3AF4E4-D7D6-4419-B196-236CF52BEDBC}"/>
    <cellStyle name="Normal 10 2 3 3 3 3" xfId="996" xr:uid="{5A671840-3F7A-4C3E-9A46-7696B564081D}"/>
    <cellStyle name="Normal 10 2 3 3 4" xfId="997" xr:uid="{B1AF6DAA-BCBB-458C-84B4-70D4C6917A54}"/>
    <cellStyle name="Normal 10 2 3 3 4 2" xfId="998" xr:uid="{2958DBD9-50F4-4FA0-990A-8063CD6DDCC9}"/>
    <cellStyle name="Normal 10 2 3 3 5" xfId="999" xr:uid="{20C27BCC-0DFD-4EB3-95F8-E32D02E3D2E9}"/>
    <cellStyle name="Normal 10 2 3 4" xfId="244" xr:uid="{E9EB8C35-4C56-47C1-AC8B-45230BB9392E}"/>
    <cellStyle name="Normal 10 2 3 4 2" xfId="477" xr:uid="{25874157-3542-4D4B-8E7E-2B31AB808903}"/>
    <cellStyle name="Normal 10 2 3 4 2 2" xfId="1000" xr:uid="{15005E7F-5DD4-4201-971B-8841E50F5D95}"/>
    <cellStyle name="Normal 10 2 3 4 2 2 2" xfId="1001" xr:uid="{A56D6E68-5C68-4921-B61D-530EBB355C0F}"/>
    <cellStyle name="Normal 10 2 3 4 2 3" xfId="1002" xr:uid="{7DF7BBCE-3320-4FFF-8FBE-46BB83B3E4E6}"/>
    <cellStyle name="Normal 10 2 3 4 3" xfId="1003" xr:uid="{87C9F01E-7C42-4480-82B6-2D0A9BB81FAD}"/>
    <cellStyle name="Normal 10 2 3 4 3 2" xfId="1004" xr:uid="{77C81A74-F791-405E-9BC6-3DC135357C24}"/>
    <cellStyle name="Normal 10 2 3 4 4" xfId="1005" xr:uid="{4868339F-FB38-4A78-B8D6-DD7AE519BFAD}"/>
    <cellStyle name="Normal 10 2 3 5" xfId="478" xr:uid="{D8D648F3-69EC-45B4-B9B9-8BFF1BA6C983}"/>
    <cellStyle name="Normal 10 2 3 5 2" xfId="1006" xr:uid="{898A679B-581B-4531-AC7C-5011166F3485}"/>
    <cellStyle name="Normal 10 2 3 5 2 2" xfId="1007" xr:uid="{8D45627F-FF94-4E22-981C-4AC16034F98C}"/>
    <cellStyle name="Normal 10 2 3 5 2 3" xfId="4334" xr:uid="{57050893-19AF-499E-97A9-E0678FAF6F27}"/>
    <cellStyle name="Normal 10 2 3 5 3" xfId="1008" xr:uid="{ADD622AA-2B37-4686-9064-0E9A1319AB07}"/>
    <cellStyle name="Normal 10 2 3 5 4" xfId="2532" xr:uid="{6736FF7A-C3C2-48E0-B138-0B64B58CE623}"/>
    <cellStyle name="Normal 10 2 3 5 4 2" xfId="4565" xr:uid="{AAB793E8-2670-4471-A9BA-CEFC140C8248}"/>
    <cellStyle name="Normal 10 2 3 5 4 3" xfId="4677" xr:uid="{A1CE9DA7-6F8F-438A-8E28-BDE80F4F945E}"/>
    <cellStyle name="Normal 10 2 3 5 4 4" xfId="4603" xr:uid="{445EB9B0-D327-4A8E-9798-576AF88695B8}"/>
    <cellStyle name="Normal 10 2 3 6" xfId="1009" xr:uid="{DDCD507E-B250-427A-BD68-9450EECC82FB}"/>
    <cellStyle name="Normal 10 2 3 6 2" xfId="1010" xr:uid="{469628B4-7D49-479B-8362-AF4B7818CCAB}"/>
    <cellStyle name="Normal 10 2 3 7" xfId="1011" xr:uid="{BB15BB90-6905-4A36-B2BC-97D839176003}"/>
    <cellStyle name="Normal 10 2 3 8" xfId="2533" xr:uid="{EDEDC34C-3397-4E81-A15E-EC56F4B47254}"/>
    <cellStyle name="Normal 10 2 4" xfId="49" xr:uid="{433EB529-9ED7-4A97-B450-FE914E1852D2}"/>
    <cellStyle name="Normal 10 2 4 2" xfId="429" xr:uid="{A77CD2D1-70AC-49AC-8EF3-3465AEB63101}"/>
    <cellStyle name="Normal 10 2 4 2 2" xfId="479" xr:uid="{9FB9DA6A-7FBC-4F2E-81FB-83CED927031A}"/>
    <cellStyle name="Normal 10 2 4 2 2 2" xfId="1012" xr:uid="{D39D96BD-102B-4D81-8DEB-C773D9FCB349}"/>
    <cellStyle name="Normal 10 2 4 2 2 2 2" xfId="1013" xr:uid="{3C59AB8E-40BB-459E-A373-9986ADD40CE5}"/>
    <cellStyle name="Normal 10 2 4 2 2 3" xfId="1014" xr:uid="{91311B6B-D087-4303-AE3C-0E244AE20A7A}"/>
    <cellStyle name="Normal 10 2 4 2 2 4" xfId="2534" xr:uid="{714F75C2-EACE-4108-8DFD-1922A6B6AE1C}"/>
    <cellStyle name="Normal 10 2 4 2 3" xfId="1015" xr:uid="{DA6FDF84-FB4C-4391-8BFF-4A5B2D057C75}"/>
    <cellStyle name="Normal 10 2 4 2 3 2" xfId="1016" xr:uid="{CD000975-FE75-436E-AE1E-41D511760B80}"/>
    <cellStyle name="Normal 10 2 4 2 4" xfId="1017" xr:uid="{8174F381-F72B-43E6-9488-0CB01394ECF8}"/>
    <cellStyle name="Normal 10 2 4 2 5" xfId="2535" xr:uid="{0EAA2368-7949-429D-AE4E-F0D23C06B1D1}"/>
    <cellStyle name="Normal 10 2 4 3" xfId="480" xr:uid="{EDD0B2A3-51DE-4DF4-B5D4-3F1929E74E7C}"/>
    <cellStyle name="Normal 10 2 4 3 2" xfId="1018" xr:uid="{44A52B5B-AC32-4EA7-AFF7-D1568AACCBE5}"/>
    <cellStyle name="Normal 10 2 4 3 2 2" xfId="1019" xr:uid="{FC6F1B2E-D7BB-4E42-B25D-ADF831E2637B}"/>
    <cellStyle name="Normal 10 2 4 3 3" xfId="1020" xr:uid="{235D5BEB-4CB3-4D17-9856-B1C070D950EA}"/>
    <cellStyle name="Normal 10 2 4 3 4" xfId="2536" xr:uid="{6A10876E-C99C-455E-A256-9B035AEBF083}"/>
    <cellStyle name="Normal 10 2 4 4" xfId="1021" xr:uid="{E94D5CD9-A35B-46BE-84ED-D62B42CBA344}"/>
    <cellStyle name="Normal 10 2 4 4 2" xfId="1022" xr:uid="{10039D5F-1E8C-4440-B3F6-103E4D0763B1}"/>
    <cellStyle name="Normal 10 2 4 4 3" xfId="2537" xr:uid="{5DF0CCE1-1EC2-427A-987E-6175E07EF24E}"/>
    <cellStyle name="Normal 10 2 4 4 4" xfId="2538" xr:uid="{E8D3AF12-6DA9-4A98-9B17-2362813234A0}"/>
    <cellStyle name="Normal 10 2 4 5" xfId="1023" xr:uid="{9D7989FB-478D-4043-B7E9-A375BE2B309F}"/>
    <cellStyle name="Normal 10 2 4 6" xfId="2539" xr:uid="{28598F4C-F5F0-4966-84FC-49447983C8DA}"/>
    <cellStyle name="Normal 10 2 4 7" xfId="2540" xr:uid="{63A0D9E4-9BE0-446F-8963-5144554CD314}"/>
    <cellStyle name="Normal 10 2 5" xfId="245" xr:uid="{F9C07385-D902-4944-8550-63E0896C9182}"/>
    <cellStyle name="Normal 10 2 5 2" xfId="481" xr:uid="{AE428A5E-A0E8-4DE7-B0A2-CC850D987F91}"/>
    <cellStyle name="Normal 10 2 5 2 2" xfId="482" xr:uid="{6BBDFA40-3402-4EA2-9B02-3CE58E82B9A8}"/>
    <cellStyle name="Normal 10 2 5 2 2 2" xfId="1024" xr:uid="{3A0327F8-6880-4A1C-98D4-B07C3DF99A9F}"/>
    <cellStyle name="Normal 10 2 5 2 2 2 2" xfId="1025" xr:uid="{8F1AFAA0-16E6-4DC6-BE72-631A83797E89}"/>
    <cellStyle name="Normal 10 2 5 2 2 3" xfId="1026" xr:uid="{C1C2E3B1-E846-4ECC-8ABE-DBD37569C437}"/>
    <cellStyle name="Normal 10 2 5 2 3" xfId="1027" xr:uid="{B1DF9E5E-381F-4B6F-A7F1-E1BDCEF0B683}"/>
    <cellStyle name="Normal 10 2 5 2 3 2" xfId="1028" xr:uid="{5BCB6466-83BD-40CD-A188-066E4D62A0FE}"/>
    <cellStyle name="Normal 10 2 5 2 4" xfId="1029" xr:uid="{02956E2B-C1A6-4895-AD29-F2A4FB780089}"/>
    <cellStyle name="Normal 10 2 5 3" xfId="483" xr:uid="{9A99D661-D13B-4B55-B85C-9A0AB7374402}"/>
    <cellStyle name="Normal 10 2 5 3 2" xfId="1030" xr:uid="{95F17283-483C-45A6-A13B-08B71304D0B7}"/>
    <cellStyle name="Normal 10 2 5 3 2 2" xfId="1031" xr:uid="{816E2E3F-200B-4DA1-9914-196A4D9E1AE3}"/>
    <cellStyle name="Normal 10 2 5 3 3" xfId="1032" xr:uid="{4A533523-9B3F-4730-8D83-A376968C485F}"/>
    <cellStyle name="Normal 10 2 5 3 4" xfId="2541" xr:uid="{A4F83CBF-1701-4A06-AC09-18D89C51607F}"/>
    <cellStyle name="Normal 10 2 5 4" xfId="1033" xr:uid="{9C0C2CCE-6183-4D2D-919C-C497F8278EAE}"/>
    <cellStyle name="Normal 10 2 5 4 2" xfId="1034" xr:uid="{E5F6B891-9A27-4509-BA27-BBACE6182E20}"/>
    <cellStyle name="Normal 10 2 5 5" xfId="1035" xr:uid="{A472BE8F-4D2E-4255-AC45-E0B064CD65CD}"/>
    <cellStyle name="Normal 10 2 5 6" xfId="2542" xr:uid="{0B58B508-B80C-4601-8D26-BEC4D3B1D197}"/>
    <cellStyle name="Normal 10 2 6" xfId="246" xr:uid="{1A217C66-8405-4C4A-B2EB-8E273B023C2A}"/>
    <cellStyle name="Normal 10 2 6 2" xfId="484" xr:uid="{414ED0FC-9503-475B-B4B1-50BD4715C8E3}"/>
    <cellStyle name="Normal 10 2 6 2 2" xfId="1036" xr:uid="{2478C1D7-65C7-4819-8C86-00EFA06A1ADF}"/>
    <cellStyle name="Normal 10 2 6 2 2 2" xfId="1037" xr:uid="{C2BBA1CE-6EAE-416D-890D-FFA3AD187C04}"/>
    <cellStyle name="Normal 10 2 6 2 3" xfId="1038" xr:uid="{AD5A5A87-CF43-4868-85AC-ACE8EECF7691}"/>
    <cellStyle name="Normal 10 2 6 2 4" xfId="2543" xr:uid="{EB84CB91-8AE4-4BCF-94D5-E400583EF072}"/>
    <cellStyle name="Normal 10 2 6 3" xfId="1039" xr:uid="{ED9DC95B-4FB8-430E-835D-8B2389E6D5E0}"/>
    <cellStyle name="Normal 10 2 6 3 2" xfId="1040" xr:uid="{C7FD69E9-7ED6-430B-B1D3-ABAD96B28214}"/>
    <cellStyle name="Normal 10 2 6 4" xfId="1041" xr:uid="{09049300-BBE4-4778-9C8E-04EF92249E37}"/>
    <cellStyle name="Normal 10 2 6 5" xfId="2544" xr:uid="{2F470211-30AA-456A-BD77-5244BE2E4078}"/>
    <cellStyle name="Normal 10 2 7" xfId="485" xr:uid="{6EC73CC0-467B-4F06-9907-E61B5798AA9F}"/>
    <cellStyle name="Normal 10 2 7 2" xfId="1042" xr:uid="{EB2D0AB6-8428-43A4-ACF7-123BDFDF4464}"/>
    <cellStyle name="Normal 10 2 7 2 2" xfId="1043" xr:uid="{767B0D9E-35EF-492D-B6BA-F95C7231376A}"/>
    <cellStyle name="Normal 10 2 7 2 3" xfId="4332" xr:uid="{CC929CB4-2880-463A-A0DE-AEF65CC5EDF0}"/>
    <cellStyle name="Normal 10 2 7 3" xfId="1044" xr:uid="{24E14C3B-B882-480A-A047-B736A513125A}"/>
    <cellStyle name="Normal 10 2 7 4" xfId="2545" xr:uid="{D6E036A6-E649-4E9D-8A66-9A2C3F2EC477}"/>
    <cellStyle name="Normal 10 2 7 4 2" xfId="4563" xr:uid="{7DAFA934-B105-4126-BB28-9F32F8FF84DA}"/>
    <cellStyle name="Normal 10 2 7 4 3" xfId="4678" xr:uid="{0EF35FEA-F52F-4741-B430-2C5D0408299F}"/>
    <cellStyle name="Normal 10 2 7 4 4" xfId="4601" xr:uid="{0D173692-6CD3-40C5-B2D7-297FC4B21C9A}"/>
    <cellStyle name="Normal 10 2 8" xfId="1045" xr:uid="{073ADF85-470A-4679-B1AC-DAF58688083C}"/>
    <cellStyle name="Normal 10 2 8 2" xfId="1046" xr:uid="{E3786F5D-0706-42F7-BD05-29246623100D}"/>
    <cellStyle name="Normal 10 2 8 3" xfId="2546" xr:uid="{15D9304D-4609-465F-94DD-AF46088F38AB}"/>
    <cellStyle name="Normal 10 2 8 4" xfId="2547" xr:uid="{96DDE470-7341-41C5-B118-D61E87C37F1C}"/>
    <cellStyle name="Normal 10 2 9" xfId="1047" xr:uid="{2D4322EA-5ECB-4246-B2E7-221822CCB1E6}"/>
    <cellStyle name="Normal 10 3" xfId="50" xr:uid="{37BAE0BE-4125-464D-A1F3-B6924F068C83}"/>
    <cellStyle name="Normal 10 3 10" xfId="2548" xr:uid="{FB543DFF-3E69-4A5F-9D75-445EF02D4334}"/>
    <cellStyle name="Normal 10 3 11" xfId="2549" xr:uid="{6153540E-98AA-4E27-8B37-7907CA6F2580}"/>
    <cellStyle name="Normal 10 3 2" xfId="51" xr:uid="{D9FE5739-0AD1-4795-8D06-0C59DFFF63A0}"/>
    <cellStyle name="Normal 10 3 2 2" xfId="52" xr:uid="{44AD6035-C8F1-4F24-8DC3-CB60031783E3}"/>
    <cellStyle name="Normal 10 3 2 2 2" xfId="247" xr:uid="{3F25B5F4-B9F3-4770-ABE1-3C10BC85AB94}"/>
    <cellStyle name="Normal 10 3 2 2 2 2" xfId="486" xr:uid="{B51CDB2E-16E0-4BF4-A1DC-1063BC77E0F3}"/>
    <cellStyle name="Normal 10 3 2 2 2 2 2" xfId="1048" xr:uid="{90754ACA-7444-4A11-87D7-AC66D8C97FFF}"/>
    <cellStyle name="Normal 10 3 2 2 2 2 2 2" xfId="1049" xr:uid="{8C04E5DD-89EB-4BDA-8149-E3F2FC7D1F02}"/>
    <cellStyle name="Normal 10 3 2 2 2 2 3" xfId="1050" xr:uid="{0136A20D-BF18-4B6E-862F-318B43D24E25}"/>
    <cellStyle name="Normal 10 3 2 2 2 2 4" xfId="2550" xr:uid="{5D4E8466-D088-45A5-B4E1-AB8F6E990B38}"/>
    <cellStyle name="Normal 10 3 2 2 2 3" xfId="1051" xr:uid="{13B7A927-05B8-416B-A99E-94C00CC2F6AA}"/>
    <cellStyle name="Normal 10 3 2 2 2 3 2" xfId="1052" xr:uid="{67CA3C19-0F24-41F7-9D4A-3340E995D9DF}"/>
    <cellStyle name="Normal 10 3 2 2 2 3 3" xfId="2551" xr:uid="{AAA69483-AC8E-4CA1-AA3C-39124823B32A}"/>
    <cellStyle name="Normal 10 3 2 2 2 3 4" xfId="2552" xr:uid="{B06CAE53-3B46-4305-BC3E-2A869FAE9735}"/>
    <cellStyle name="Normal 10 3 2 2 2 4" xfId="1053" xr:uid="{D5D7FD92-A55D-4FDB-B498-5A483E7F13CC}"/>
    <cellStyle name="Normal 10 3 2 2 2 5" xfId="2553" xr:uid="{43ACD555-15E6-465C-9E4D-A86545142F08}"/>
    <cellStyle name="Normal 10 3 2 2 2 6" xfId="2554" xr:uid="{9C0DBFE8-465B-43BF-B384-5A6979D6BE31}"/>
    <cellStyle name="Normal 10 3 2 2 3" xfId="487" xr:uid="{42DE4400-68F9-4917-BC88-2A80F650974A}"/>
    <cellStyle name="Normal 10 3 2 2 3 2" xfId="1054" xr:uid="{36E18809-BF8F-4FB4-A563-654F3DE4843D}"/>
    <cellStyle name="Normal 10 3 2 2 3 2 2" xfId="1055" xr:uid="{2F93770A-416D-4FAB-84B3-64B722CAF873}"/>
    <cellStyle name="Normal 10 3 2 2 3 2 3" xfId="2555" xr:uid="{A7E9BF94-114B-463D-AF74-C0C1F39CC6A4}"/>
    <cellStyle name="Normal 10 3 2 2 3 2 4" xfId="2556" xr:uid="{095F0505-681E-41C8-BA10-F1DA2F247234}"/>
    <cellStyle name="Normal 10 3 2 2 3 3" xfId="1056" xr:uid="{AE3ABA48-C4AF-4E22-ABD0-8291DA73200B}"/>
    <cellStyle name="Normal 10 3 2 2 3 4" xfId="2557" xr:uid="{56015EF7-C162-49EA-BF73-80B275ECBA53}"/>
    <cellStyle name="Normal 10 3 2 2 3 5" xfId="2558" xr:uid="{B22301F3-FA7C-4CBD-A59A-C93C2FBBE495}"/>
    <cellStyle name="Normal 10 3 2 2 4" xfId="1057" xr:uid="{E3094FB0-AFB3-4124-97C8-58143C9BF47E}"/>
    <cellStyle name="Normal 10 3 2 2 4 2" xfId="1058" xr:uid="{49E3CDAB-4EED-4608-816A-63B7314D4DE2}"/>
    <cellStyle name="Normal 10 3 2 2 4 3" xfId="2559" xr:uid="{7862C626-A5E2-4CF0-8D8F-F4D019EEEA85}"/>
    <cellStyle name="Normal 10 3 2 2 4 4" xfId="2560" xr:uid="{223D61AE-A752-4167-92D0-172CBA3D8547}"/>
    <cellStyle name="Normal 10 3 2 2 5" xfId="1059" xr:uid="{172FCF0B-F4ED-4D64-80DC-4AFC6819C3AA}"/>
    <cellStyle name="Normal 10 3 2 2 5 2" xfId="2561" xr:uid="{AC1F163D-6E26-4DFB-9450-3117C0C30A57}"/>
    <cellStyle name="Normal 10 3 2 2 5 3" xfId="2562" xr:uid="{D432336A-DAB2-4BBF-AD0E-940E33F24853}"/>
    <cellStyle name="Normal 10 3 2 2 5 4" xfId="2563" xr:uid="{C7A55845-3AB2-4076-929B-1CB234E4EF37}"/>
    <cellStyle name="Normal 10 3 2 2 6" xfId="2564" xr:uid="{7D9AA418-3CCF-4B9A-9C17-F704DF79309C}"/>
    <cellStyle name="Normal 10 3 2 2 7" xfId="2565" xr:uid="{E87699CA-7174-41A0-A7C8-D4F1C03E4F3C}"/>
    <cellStyle name="Normal 10 3 2 2 8" xfId="2566" xr:uid="{8ABC63DC-08E8-4967-B355-AD3E519F8DC3}"/>
    <cellStyle name="Normal 10 3 2 3" xfId="248" xr:uid="{7BC847BF-DB0B-47E3-AE00-F1A65E265DA1}"/>
    <cellStyle name="Normal 10 3 2 3 2" xfId="488" xr:uid="{403278E7-E49D-4F10-B331-4EB26DB40AA1}"/>
    <cellStyle name="Normal 10 3 2 3 2 2" xfId="489" xr:uid="{C25F096A-2F99-4EAB-8608-CF57A14F7567}"/>
    <cellStyle name="Normal 10 3 2 3 2 2 2" xfId="1060" xr:uid="{99D33172-64CA-46C5-A64E-16EFA087C8D2}"/>
    <cellStyle name="Normal 10 3 2 3 2 2 2 2" xfId="1061" xr:uid="{4A212013-6817-4086-AE54-52523CD0D76F}"/>
    <cellStyle name="Normal 10 3 2 3 2 2 3" xfId="1062" xr:uid="{CBA000FC-3B69-4277-A87D-2E711280E776}"/>
    <cellStyle name="Normal 10 3 2 3 2 3" xfId="1063" xr:uid="{BE3B7ED2-739E-4FE6-994B-5246E9F6824C}"/>
    <cellStyle name="Normal 10 3 2 3 2 3 2" xfId="1064" xr:uid="{B5AF2FFD-9EB6-42E7-BA91-0660BA0C6BC0}"/>
    <cellStyle name="Normal 10 3 2 3 2 4" xfId="1065" xr:uid="{3FACF2AB-5C91-42E6-8E3D-74C64CF7B0B5}"/>
    <cellStyle name="Normal 10 3 2 3 3" xfId="490" xr:uid="{8527EE0F-85B3-4A26-A65D-F9FF2B9CCB3C}"/>
    <cellStyle name="Normal 10 3 2 3 3 2" xfId="1066" xr:uid="{FEA7E757-4AC7-4DEF-BEA2-067C9534A174}"/>
    <cellStyle name="Normal 10 3 2 3 3 2 2" xfId="1067" xr:uid="{9E6B56B2-F9DF-4D12-B79D-14644C0D495E}"/>
    <cellStyle name="Normal 10 3 2 3 3 3" xfId="1068" xr:uid="{2559125A-8AAD-4412-9DF7-6B770629A83B}"/>
    <cellStyle name="Normal 10 3 2 3 3 4" xfId="2567" xr:uid="{BD1C1626-E139-4E0A-8B1E-BFEB86168EED}"/>
    <cellStyle name="Normal 10 3 2 3 4" xfId="1069" xr:uid="{CC07DDE8-0541-445E-B0B4-C6C4059F6013}"/>
    <cellStyle name="Normal 10 3 2 3 4 2" xfId="1070" xr:uid="{E9DDAE98-DA29-45C5-B5DE-CC1AEE9B538A}"/>
    <cellStyle name="Normal 10 3 2 3 5" xfId="1071" xr:uid="{D23B248D-FB66-4DD4-B96B-2F83619A411E}"/>
    <cellStyle name="Normal 10 3 2 3 6" xfId="2568" xr:uid="{C1705415-C1F9-422B-BD0D-8D242309600D}"/>
    <cellStyle name="Normal 10 3 2 4" xfId="249" xr:uid="{D63F28D6-02A8-43E1-81ED-5A6EAA82F9A1}"/>
    <cellStyle name="Normal 10 3 2 4 2" xfId="491" xr:uid="{DD55BACE-9FF1-4D21-8003-3E0E976A1AC8}"/>
    <cellStyle name="Normal 10 3 2 4 2 2" xfId="1072" xr:uid="{3BB1B93F-8712-403B-B0E2-B0354A77E567}"/>
    <cellStyle name="Normal 10 3 2 4 2 2 2" xfId="1073" xr:uid="{C4120F51-2923-488F-9E3F-BAF90FEA8ADF}"/>
    <cellStyle name="Normal 10 3 2 4 2 3" xfId="1074" xr:uid="{CC4AF96B-47CF-4C9D-9DBD-B049F1C5FD45}"/>
    <cellStyle name="Normal 10 3 2 4 2 4" xfId="2569" xr:uid="{9CA6A904-CB92-4FEA-A422-5C198A0B6D74}"/>
    <cellStyle name="Normal 10 3 2 4 3" xfId="1075" xr:uid="{3D7459C7-D9C1-4FE1-BAF5-5F21FD84AB37}"/>
    <cellStyle name="Normal 10 3 2 4 3 2" xfId="1076" xr:uid="{C0C4B869-7232-4761-84C9-D8ECA2A16498}"/>
    <cellStyle name="Normal 10 3 2 4 4" xfId="1077" xr:uid="{B19B2C83-80D9-46D9-9B2B-D169B74FA76E}"/>
    <cellStyle name="Normal 10 3 2 4 5" xfId="2570" xr:uid="{DEF205B7-3A3A-4A3E-84C2-2A35D548CFCB}"/>
    <cellStyle name="Normal 10 3 2 5" xfId="251" xr:uid="{29A12AE6-4B35-42B2-95D9-8D575CA74600}"/>
    <cellStyle name="Normal 10 3 2 5 2" xfId="1078" xr:uid="{B78FCD86-B162-48A2-BFF9-6D4807FA76D8}"/>
    <cellStyle name="Normal 10 3 2 5 2 2" xfId="1079" xr:uid="{45B73038-F59F-4456-9B7A-54A63BDD39E5}"/>
    <cellStyle name="Normal 10 3 2 5 3" xfId="1080" xr:uid="{762E4416-3508-4148-A1C7-540BB9B95FE6}"/>
    <cellStyle name="Normal 10 3 2 5 4" xfId="2571" xr:uid="{62CDE2C2-2AE9-4563-B697-17E3CDD1F679}"/>
    <cellStyle name="Normal 10 3 2 6" xfId="1081" xr:uid="{BC287EA7-7974-450D-96D9-AA8081A8F0C8}"/>
    <cellStyle name="Normal 10 3 2 6 2" xfId="1082" xr:uid="{3F600BFB-2C1B-499C-B4BB-BA2B0F5B13AD}"/>
    <cellStyle name="Normal 10 3 2 6 3" xfId="2572" xr:uid="{5213E17A-DE72-442E-B880-405EA02B6634}"/>
    <cellStyle name="Normal 10 3 2 6 4" xfId="2573" xr:uid="{FDFD1AB0-4A2D-422F-BCF7-9B976F3DCDB0}"/>
    <cellStyle name="Normal 10 3 2 7" xfId="1083" xr:uid="{2F98FC04-A50E-4732-8D92-C6EAE45452D1}"/>
    <cellStyle name="Normal 10 3 2 8" xfId="2574" xr:uid="{794F3BF3-01E6-4273-9425-41E6AA23B340}"/>
    <cellStyle name="Normal 10 3 2 9" xfId="2575" xr:uid="{880FF45D-9D3C-4B5A-A722-5A323A9FC4BD}"/>
    <cellStyle name="Normal 10 3 3" xfId="53" xr:uid="{6B95F97F-0CBD-42FB-9F0E-35608B5136C6}"/>
    <cellStyle name="Normal 10 3 3 2" xfId="54" xr:uid="{7052CABF-95B0-4BAB-8D3A-89E554ED9104}"/>
    <cellStyle name="Normal 10 3 3 2 2" xfId="492" xr:uid="{A7A5E988-2ABB-40C0-A9AC-4FAF28B21759}"/>
    <cellStyle name="Normal 10 3 3 2 2 2" xfId="1084" xr:uid="{225CF73F-E5C8-4DAE-A430-6B431FAE86F0}"/>
    <cellStyle name="Normal 10 3 3 2 2 2 2" xfId="1085" xr:uid="{12C04FA3-E6B3-41DD-8233-F941D12B3092}"/>
    <cellStyle name="Normal 10 3 3 2 2 2 2 2" xfId="4445" xr:uid="{3D4BD2F9-4205-41E3-AA48-56D65ACD0B89}"/>
    <cellStyle name="Normal 10 3 3 2 2 2 3" xfId="4446" xr:uid="{DF453890-82F5-4D58-8DD2-9DFDAF75FA4D}"/>
    <cellStyle name="Normal 10 3 3 2 2 3" xfId="1086" xr:uid="{2DEE50A9-9CBC-4DAE-9492-CAFD7ADD1E13}"/>
    <cellStyle name="Normal 10 3 3 2 2 3 2" xfId="4447" xr:uid="{8F493E85-E309-4BF6-A226-CA93466ED82C}"/>
    <cellStyle name="Normal 10 3 3 2 2 4" xfId="2576" xr:uid="{BB5767FD-517F-4A5F-8E2C-7F7879415316}"/>
    <cellStyle name="Normal 10 3 3 2 3" xfId="1087" xr:uid="{77B9D119-E13B-419D-B547-4EB6A36066EB}"/>
    <cellStyle name="Normal 10 3 3 2 3 2" xfId="1088" xr:uid="{F2159FE7-EC55-4AD0-8714-CAE46DAABA4A}"/>
    <cellStyle name="Normal 10 3 3 2 3 2 2" xfId="4448" xr:uid="{69851D5E-C814-4BEF-AC3B-201EA258BF33}"/>
    <cellStyle name="Normal 10 3 3 2 3 3" xfId="2577" xr:uid="{EA2FEAAC-20C4-418A-B99C-F869B973EC29}"/>
    <cellStyle name="Normal 10 3 3 2 3 4" xfId="2578" xr:uid="{9C359DB3-F7F9-4F5B-872C-5E67FE995AB3}"/>
    <cellStyle name="Normal 10 3 3 2 4" xfId="1089" xr:uid="{1CEFD81C-618C-4C25-93E3-7964A5F37BC3}"/>
    <cellStyle name="Normal 10 3 3 2 4 2" xfId="4449" xr:uid="{432DCD28-0141-4FA1-B93E-5F8CFFD1A6EF}"/>
    <cellStyle name="Normal 10 3 3 2 5" xfId="2579" xr:uid="{D957CCC7-E481-493A-B96E-4CA81551A77F}"/>
    <cellStyle name="Normal 10 3 3 2 6" xfId="2580" xr:uid="{B4238818-A640-4AA1-9B65-FC702B905B0B}"/>
    <cellStyle name="Normal 10 3 3 3" xfId="252" xr:uid="{2D990552-52EF-4CEF-99D0-81F3BCA4BDFF}"/>
    <cellStyle name="Normal 10 3 3 3 2" xfId="1090" xr:uid="{5B314282-A587-40A3-A9AB-6F280E58F298}"/>
    <cellStyle name="Normal 10 3 3 3 2 2" xfId="1091" xr:uid="{F1755424-B9D9-48DC-A453-DDDF0FB35A47}"/>
    <cellStyle name="Normal 10 3 3 3 2 2 2" xfId="4450" xr:uid="{E8014573-733C-4B48-BF10-2AACF394548C}"/>
    <cellStyle name="Normal 10 3 3 3 2 3" xfId="2581" xr:uid="{9E920724-F18F-4547-815D-1418E1191E37}"/>
    <cellStyle name="Normal 10 3 3 3 2 4" xfId="2582" xr:uid="{0A95C24B-BA0A-4F50-BCA2-4938E6D62618}"/>
    <cellStyle name="Normal 10 3 3 3 3" xfId="1092" xr:uid="{31987FC7-4EA7-47ED-81E2-D94A3F2BB166}"/>
    <cellStyle name="Normal 10 3 3 3 3 2" xfId="4451" xr:uid="{29B236D2-4C25-40F7-983A-1E211D5A119C}"/>
    <cellStyle name="Normal 10 3 3 3 4" xfId="2583" xr:uid="{E75A4CF1-E3A9-4D7D-A92F-327EA590421A}"/>
    <cellStyle name="Normal 10 3 3 3 5" xfId="2584" xr:uid="{CFBC3ED7-C5C7-486B-A591-ABBB9E635E8E}"/>
    <cellStyle name="Normal 10 3 3 4" xfId="1093" xr:uid="{3F6B6D80-994A-4C12-B4DC-D6ACEABB7E46}"/>
    <cellStyle name="Normal 10 3 3 4 2" xfId="1094" xr:uid="{2F92012C-BF46-49BE-A0CE-AD3414D11D44}"/>
    <cellStyle name="Normal 10 3 3 4 2 2" xfId="4452" xr:uid="{73C1D95B-266F-470E-A92D-16C0B761200D}"/>
    <cellStyle name="Normal 10 3 3 4 3" xfId="2585" xr:uid="{F3BD7132-2DDE-4D24-B7E6-CED102341467}"/>
    <cellStyle name="Normal 10 3 3 4 4" xfId="2586" xr:uid="{11854633-7C10-4635-A76C-E245D2DFD913}"/>
    <cellStyle name="Normal 10 3 3 5" xfId="1095" xr:uid="{31AA862D-E345-4041-9C0F-88F950C0F9B9}"/>
    <cellStyle name="Normal 10 3 3 5 2" xfId="2587" xr:uid="{427EBB10-BA8D-42C9-BAA5-7250912D76C4}"/>
    <cellStyle name="Normal 10 3 3 5 3" xfId="2588" xr:uid="{5F9EC1AD-5D38-4E15-BA32-4C4FCC237FF2}"/>
    <cellStyle name="Normal 10 3 3 5 4" xfId="2589" xr:uid="{F52AFB3B-DBBD-407C-8649-24FA24D47F6B}"/>
    <cellStyle name="Normal 10 3 3 6" xfId="2590" xr:uid="{754954BB-800D-43CD-B648-BCCAD7E2ED6A}"/>
    <cellStyle name="Normal 10 3 3 7" xfId="2591" xr:uid="{FC8D553B-7F78-4E4E-AE2D-AEFC835A3703}"/>
    <cellStyle name="Normal 10 3 3 8" xfId="2592" xr:uid="{41C285E9-B0B3-479E-B492-853D8A8DE199}"/>
    <cellStyle name="Normal 10 3 4" xfId="55" xr:uid="{A76CB9B8-2BAD-4C3D-94D8-CB553ADC04CF}"/>
    <cellStyle name="Normal 10 3 4 2" xfId="493" xr:uid="{51DDDCE9-4C47-48FA-AF96-216969D82D09}"/>
    <cellStyle name="Normal 10 3 4 2 2" xfId="494" xr:uid="{373BB89D-656F-409E-ACC1-06313EDAE188}"/>
    <cellStyle name="Normal 10 3 4 2 2 2" xfId="1096" xr:uid="{AA55E9A0-AD77-48AD-8DF1-B26EAD002276}"/>
    <cellStyle name="Normal 10 3 4 2 2 2 2" xfId="1097" xr:uid="{B232D82F-E4C6-47F0-99F5-DEA2AFBF1752}"/>
    <cellStyle name="Normal 10 3 4 2 2 3" xfId="1098" xr:uid="{3C35A84B-A42A-422B-9ED4-7D8A1810E3F0}"/>
    <cellStyle name="Normal 10 3 4 2 2 4" xfId="2593" xr:uid="{7D0A07EC-4C0B-4E21-881C-B585C9BF96D8}"/>
    <cellStyle name="Normal 10 3 4 2 3" xfId="1099" xr:uid="{B258BB50-2F8D-4071-9B1E-04D28F819570}"/>
    <cellStyle name="Normal 10 3 4 2 3 2" xfId="1100" xr:uid="{DF6E1FFF-D5FC-4A22-9D66-59F4D38972F7}"/>
    <cellStyle name="Normal 10 3 4 2 4" xfId="1101" xr:uid="{B276E167-8C95-4AAD-900A-81F2ED370C9E}"/>
    <cellStyle name="Normal 10 3 4 2 5" xfId="2594" xr:uid="{D8DEB830-0409-48F6-AA84-DADC180D8EDA}"/>
    <cellStyle name="Normal 10 3 4 3" xfId="495" xr:uid="{DB5C2C02-1DF6-4F99-9F02-140474CF46B6}"/>
    <cellStyle name="Normal 10 3 4 3 2" xfId="1102" xr:uid="{7F28E202-1241-4705-B36D-6016541128F6}"/>
    <cellStyle name="Normal 10 3 4 3 2 2" xfId="1103" xr:uid="{14197160-3331-4DD2-B3EE-53D62B14DB99}"/>
    <cellStyle name="Normal 10 3 4 3 3" xfId="1104" xr:uid="{3EF7A846-E685-404B-8EF3-D00C9BB52664}"/>
    <cellStyle name="Normal 10 3 4 3 4" xfId="2595" xr:uid="{6177B42A-B832-4323-998A-596622C4A022}"/>
    <cellStyle name="Normal 10 3 4 4" xfId="1105" xr:uid="{0C915036-869D-495A-8E8B-1475AD83AF57}"/>
    <cellStyle name="Normal 10 3 4 4 2" xfId="1106" xr:uid="{B1FCC653-3074-4C95-AE2E-1ABE3178B027}"/>
    <cellStyle name="Normal 10 3 4 4 3" xfId="2596" xr:uid="{2EF7D661-CB95-4446-AE13-6BA8ADF02917}"/>
    <cellStyle name="Normal 10 3 4 4 4" xfId="2597" xr:uid="{D687F294-ADD1-441C-AE68-6A3F98B339B5}"/>
    <cellStyle name="Normal 10 3 4 5" xfId="1107" xr:uid="{551EB7B4-7A94-4484-911B-EC4A3A0D6AEE}"/>
    <cellStyle name="Normal 10 3 4 6" xfId="2598" xr:uid="{04A67DC4-A39A-45AD-BBB4-0BBDF5DD6921}"/>
    <cellStyle name="Normal 10 3 4 7" xfId="2599" xr:uid="{1FEFAA9D-CA67-43EF-BB1C-B98C8DB899C8}"/>
    <cellStyle name="Normal 10 3 5" xfId="253" xr:uid="{11B902ED-67B4-4DA2-B106-8EAF6E53EC09}"/>
    <cellStyle name="Normal 10 3 5 2" xfId="496" xr:uid="{EE767695-DAF1-4415-A4F2-CE01156192E5}"/>
    <cellStyle name="Normal 10 3 5 2 2" xfId="1108" xr:uid="{C24B3763-A3ED-494C-A8D6-8732071D3E3B}"/>
    <cellStyle name="Normal 10 3 5 2 2 2" xfId="1109" xr:uid="{80F3FAD1-440A-4626-AB76-E3D02D94E1CE}"/>
    <cellStyle name="Normal 10 3 5 2 3" xfId="1110" xr:uid="{240DCEC0-A73E-4CDC-8FFC-276BB33AAEE9}"/>
    <cellStyle name="Normal 10 3 5 2 4" xfId="2600" xr:uid="{86AC8A8C-72B9-4592-B2FD-B514E55A7817}"/>
    <cellStyle name="Normal 10 3 5 3" xfId="1111" xr:uid="{62CCEC36-4D42-43CA-8674-E2D5FB2372EA}"/>
    <cellStyle name="Normal 10 3 5 3 2" xfId="1112" xr:uid="{2D10243B-18B9-4F08-B924-FC9D363BDA47}"/>
    <cellStyle name="Normal 10 3 5 3 3" xfId="2601" xr:uid="{DCB06319-8AD5-4E52-AACB-57AD9FA8B608}"/>
    <cellStyle name="Normal 10 3 5 3 4" xfId="2602" xr:uid="{76A3DA93-158E-4163-829A-E1F040D3F26F}"/>
    <cellStyle name="Normal 10 3 5 4" xfId="1113" xr:uid="{2A5FECEE-86B1-4D6A-9565-B642FDC224ED}"/>
    <cellStyle name="Normal 10 3 5 5" xfId="2603" xr:uid="{EC5EEEAD-4079-44D2-865A-5B231864ACC9}"/>
    <cellStyle name="Normal 10 3 5 6" xfId="2604" xr:uid="{A46C80DF-EFF5-4A9D-9352-F95E56E42D7B}"/>
    <cellStyle name="Normal 10 3 6" xfId="254" xr:uid="{8E8B275C-41FB-495F-AA16-7A6F578E45A9}"/>
    <cellStyle name="Normal 10 3 6 2" xfId="1114" xr:uid="{59B3DC10-B729-4E45-BE31-6679140A044A}"/>
    <cellStyle name="Normal 10 3 6 2 2" xfId="1115" xr:uid="{A0D8386B-9809-4E78-BA79-1F2D68F657CB}"/>
    <cellStyle name="Normal 10 3 6 2 3" xfId="2605" xr:uid="{E606A667-C683-4A89-B733-BFF1E0434B1A}"/>
    <cellStyle name="Normal 10 3 6 2 4" xfId="2606" xr:uid="{10CB13D6-763D-4032-9920-8634C002A2F7}"/>
    <cellStyle name="Normal 10 3 6 3" xfId="1116" xr:uid="{E10D0779-C3E2-4967-A68F-3C401C0C40D5}"/>
    <cellStyle name="Normal 10 3 6 4" xfId="2607" xr:uid="{0F2DFFA4-0309-41FC-B52A-6C69499FFBDB}"/>
    <cellStyle name="Normal 10 3 6 5" xfId="2608" xr:uid="{E0410F49-5B71-4FFB-9BE7-5F550E24D446}"/>
    <cellStyle name="Normal 10 3 7" xfId="1117" xr:uid="{D5BCC8EC-2215-4AB3-836A-745BEB9C39DF}"/>
    <cellStyle name="Normal 10 3 7 2" xfId="1118" xr:uid="{52B83B16-4AD8-4072-9773-03EAF5136787}"/>
    <cellStyle name="Normal 10 3 7 3" xfId="2609" xr:uid="{0FF63493-A288-428F-B1B7-C6867A76EB98}"/>
    <cellStyle name="Normal 10 3 7 4" xfId="2610" xr:uid="{8DB0FD61-38D4-4705-AF90-252B59D63F89}"/>
    <cellStyle name="Normal 10 3 8" xfId="1119" xr:uid="{2417BCB8-1971-4911-B810-B9C887F9A49C}"/>
    <cellStyle name="Normal 10 3 8 2" xfId="2611" xr:uid="{84CBE354-35E3-466D-A040-F359A9BF566A}"/>
    <cellStyle name="Normal 10 3 8 3" xfId="2612" xr:uid="{FC013B40-23DD-4A4D-B89C-D0532CDF01CE}"/>
    <cellStyle name="Normal 10 3 8 4" xfId="2613" xr:uid="{3A7ECFEB-9C75-4000-A24C-B830105F5B99}"/>
    <cellStyle name="Normal 10 3 9" xfId="2614" xr:uid="{195D7277-F00F-4291-9671-BB3C45EF8200}"/>
    <cellStyle name="Normal 10 4" xfId="56" xr:uid="{3A788247-E894-47B5-B521-F91CDA056054}"/>
    <cellStyle name="Normal 10 4 10" xfId="2615" xr:uid="{F6D4D7DD-8918-4307-BFEF-15AB4575B563}"/>
    <cellStyle name="Normal 10 4 11" xfId="2616" xr:uid="{6E501838-0767-45E5-9FD8-5DB928807B79}"/>
    <cellStyle name="Normal 10 4 2" xfId="57" xr:uid="{2E2ED60F-4B35-49B6-8076-147C75D60790}"/>
    <cellStyle name="Normal 10 4 2 2" xfId="255" xr:uid="{3F65230A-ABA8-422A-9548-4B0121AC7D1B}"/>
    <cellStyle name="Normal 10 4 2 2 2" xfId="497" xr:uid="{5CDEE65C-FA37-47CA-96DE-FE9841728F09}"/>
    <cellStyle name="Normal 10 4 2 2 2 2" xfId="498" xr:uid="{371903E5-E79B-46F6-9AB0-8F86326A6E77}"/>
    <cellStyle name="Normal 10 4 2 2 2 2 2" xfId="1120" xr:uid="{53464952-BAB9-41C8-A7FE-D60718358494}"/>
    <cellStyle name="Normal 10 4 2 2 2 2 3" xfId="2617" xr:uid="{BBCA7181-6E5F-4779-BE8C-99028C09961A}"/>
    <cellStyle name="Normal 10 4 2 2 2 2 4" xfId="2618" xr:uid="{0DE8515B-03E7-431C-AA9E-A0CDF80B6F04}"/>
    <cellStyle name="Normal 10 4 2 2 2 3" xfId="1121" xr:uid="{932A6DBD-9412-4291-ADB7-5074AE26CBA0}"/>
    <cellStyle name="Normal 10 4 2 2 2 3 2" xfId="2619" xr:uid="{8A55AD87-6100-4811-9E71-56E706742F03}"/>
    <cellStyle name="Normal 10 4 2 2 2 3 3" xfId="2620" xr:uid="{973B6B92-4528-46D7-8C4B-DA7CFF0ED2EB}"/>
    <cellStyle name="Normal 10 4 2 2 2 3 4" xfId="2621" xr:uid="{20D8CF34-DDB1-4F3A-B233-2799CAA2F772}"/>
    <cellStyle name="Normal 10 4 2 2 2 4" xfId="2622" xr:uid="{6D5907BB-6559-4F64-9507-3A34F756E185}"/>
    <cellStyle name="Normal 10 4 2 2 2 5" xfId="2623" xr:uid="{666802BF-A505-430C-A0FF-D9BAA140B766}"/>
    <cellStyle name="Normal 10 4 2 2 2 6" xfId="2624" xr:uid="{D409C4A7-AAF7-430E-83F5-0835A5E3189D}"/>
    <cellStyle name="Normal 10 4 2 2 3" xfId="499" xr:uid="{6955E96B-1C20-43F4-8DF8-6BAF87FAE25A}"/>
    <cellStyle name="Normal 10 4 2 2 3 2" xfId="1122" xr:uid="{5EE05508-8433-497C-8526-C199A0612129}"/>
    <cellStyle name="Normal 10 4 2 2 3 2 2" xfId="2625" xr:uid="{2EC635CB-5C17-4BD9-A922-DD2BF280258D}"/>
    <cellStyle name="Normal 10 4 2 2 3 2 3" xfId="2626" xr:uid="{E8781217-1B5F-4205-80FA-975921083B75}"/>
    <cellStyle name="Normal 10 4 2 2 3 2 4" xfId="2627" xr:uid="{6C7EA2B0-659F-4604-B0D4-B580D89EA2CD}"/>
    <cellStyle name="Normal 10 4 2 2 3 3" xfId="2628" xr:uid="{341CF170-6AFB-4975-AAD8-E8F1B654B299}"/>
    <cellStyle name="Normal 10 4 2 2 3 4" xfId="2629" xr:uid="{158AF7C2-4FDB-4E6C-AD05-DA8679AD4D35}"/>
    <cellStyle name="Normal 10 4 2 2 3 5" xfId="2630" xr:uid="{3539ED4B-FD81-44FB-9DD1-18653BA88F66}"/>
    <cellStyle name="Normal 10 4 2 2 4" xfId="1123" xr:uid="{23B4F8A2-1528-4FD7-9123-7D4842684D8A}"/>
    <cellStyle name="Normal 10 4 2 2 4 2" xfId="2631" xr:uid="{23B6CD0D-9202-4CB1-B7FE-D29414DD6863}"/>
    <cellStyle name="Normal 10 4 2 2 4 3" xfId="2632" xr:uid="{616CB8B6-D118-4D26-B6F6-9BA5EF5C1336}"/>
    <cellStyle name="Normal 10 4 2 2 4 4" xfId="2633" xr:uid="{010A1C71-47CB-48C6-AE6F-DE1C5B93CE5A}"/>
    <cellStyle name="Normal 10 4 2 2 5" xfId="2634" xr:uid="{A9188C8D-5C62-4769-A11B-7AC04BAE3960}"/>
    <cellStyle name="Normal 10 4 2 2 5 2" xfId="2635" xr:uid="{8562059A-2F4E-4362-BDED-D442785C9C30}"/>
    <cellStyle name="Normal 10 4 2 2 5 3" xfId="2636" xr:uid="{E1918EF7-B29E-4399-9CA5-EF3DB965A54B}"/>
    <cellStyle name="Normal 10 4 2 2 5 4" xfId="2637" xr:uid="{A7B0D206-759D-4C96-A439-E8387A95B588}"/>
    <cellStyle name="Normal 10 4 2 2 6" xfId="2638" xr:uid="{11AFBC7B-791E-4833-9152-2200111B9F20}"/>
    <cellStyle name="Normal 10 4 2 2 7" xfId="2639" xr:uid="{E50D1DEE-AD1F-4055-87E1-EC169CCA4EBF}"/>
    <cellStyle name="Normal 10 4 2 2 8" xfId="2640" xr:uid="{D3259144-B674-4470-A2F0-B16CF0D68A21}"/>
    <cellStyle name="Normal 10 4 2 3" xfId="500" xr:uid="{AB7865A4-D7C4-44A8-B2C3-848BC28C0619}"/>
    <cellStyle name="Normal 10 4 2 3 2" xfId="501" xr:uid="{94321AF4-E072-42D1-8941-0C4956D0935E}"/>
    <cellStyle name="Normal 10 4 2 3 2 2" xfId="502" xr:uid="{BFCDE72E-E5A6-4177-950B-684E24E84F8A}"/>
    <cellStyle name="Normal 10 4 2 3 2 3" xfId="2641" xr:uid="{FD9056EE-98B9-45C2-B67B-A48EA138BD01}"/>
    <cellStyle name="Normal 10 4 2 3 2 4" xfId="2642" xr:uid="{97D59C62-8F71-4C28-A7F7-C1951419B86E}"/>
    <cellStyle name="Normal 10 4 2 3 3" xfId="503" xr:uid="{CC87C077-0981-497C-B2D4-D129B1E5F314}"/>
    <cellStyle name="Normal 10 4 2 3 3 2" xfId="2643" xr:uid="{A405E318-246F-4D15-9323-93C783FD06F0}"/>
    <cellStyle name="Normal 10 4 2 3 3 3" xfId="2644" xr:uid="{99EE618C-48C9-4299-BC39-DD2B4ACA2B32}"/>
    <cellStyle name="Normal 10 4 2 3 3 4" xfId="2645" xr:uid="{C9A1A3CC-221C-4BA9-829B-7CA8390660AD}"/>
    <cellStyle name="Normal 10 4 2 3 4" xfId="2646" xr:uid="{729EDF3C-15A8-47B0-A02E-8E944224D632}"/>
    <cellStyle name="Normal 10 4 2 3 5" xfId="2647" xr:uid="{27662255-D631-481E-9404-78B297D9A351}"/>
    <cellStyle name="Normal 10 4 2 3 6" xfId="2648" xr:uid="{AC601379-F4BA-4F20-89A7-AE360F2C8645}"/>
    <cellStyle name="Normal 10 4 2 4" xfId="504" xr:uid="{1714724D-15FA-40F7-9B5A-D91F71D4D6FA}"/>
    <cellStyle name="Normal 10 4 2 4 2" xfId="505" xr:uid="{55480F44-1589-437E-B895-6530419EC258}"/>
    <cellStyle name="Normal 10 4 2 4 2 2" xfId="2649" xr:uid="{91B0FC3B-D90B-4EE6-9B7A-A6A9E08EA22E}"/>
    <cellStyle name="Normal 10 4 2 4 2 3" xfId="2650" xr:uid="{A4317B7D-712E-4400-82AC-D1EFF59361E6}"/>
    <cellStyle name="Normal 10 4 2 4 2 4" xfId="2651" xr:uid="{D5769D18-C288-4F41-BB5B-1D587F75AB76}"/>
    <cellStyle name="Normal 10 4 2 4 3" xfId="2652" xr:uid="{84F091DF-5A57-4801-8D51-0320BBF3A894}"/>
    <cellStyle name="Normal 10 4 2 4 4" xfId="2653" xr:uid="{A40E3A0C-89FA-42A4-B2D8-8258953F0E8C}"/>
    <cellStyle name="Normal 10 4 2 4 5" xfId="2654" xr:uid="{55767AE6-7309-4644-A416-DC3FA9F44C64}"/>
    <cellStyle name="Normal 10 4 2 5" xfId="506" xr:uid="{9B8695D0-38D0-4F37-B7D3-8644B3A3049B}"/>
    <cellStyle name="Normal 10 4 2 5 2" xfId="2655" xr:uid="{8C256318-E6A8-4A77-A9B7-928A86E8D646}"/>
    <cellStyle name="Normal 10 4 2 5 3" xfId="2656" xr:uid="{661B469A-04BD-4040-832D-6689AA4F8DF2}"/>
    <cellStyle name="Normal 10 4 2 5 4" xfId="2657" xr:uid="{2B2B5901-E5C3-474E-9613-63B7997CB172}"/>
    <cellStyle name="Normal 10 4 2 6" xfId="2658" xr:uid="{96000F38-196B-4E38-B51D-2368BD32B659}"/>
    <cellStyle name="Normal 10 4 2 6 2" xfId="2659" xr:uid="{970EB913-09AD-4990-A0C6-BB8AFCFBA725}"/>
    <cellStyle name="Normal 10 4 2 6 3" xfId="2660" xr:uid="{5833C882-155C-4501-B091-4ADC2D053F36}"/>
    <cellStyle name="Normal 10 4 2 6 4" xfId="2661" xr:uid="{095E7C46-B732-4F7E-B865-9D871BAB861F}"/>
    <cellStyle name="Normal 10 4 2 7" xfId="2662" xr:uid="{6D990934-527D-4C73-8F39-888C51DFA4E5}"/>
    <cellStyle name="Normal 10 4 2 8" xfId="2663" xr:uid="{6858AF80-F6D6-4440-84AC-A5FE93C78E05}"/>
    <cellStyle name="Normal 10 4 2 9" xfId="2664" xr:uid="{5F83953B-AD3A-496A-B259-B5177CAC079B}"/>
    <cellStyle name="Normal 10 4 3" xfId="256" xr:uid="{32E1C6D9-0AB4-4970-AD36-A2480E0F8C42}"/>
    <cellStyle name="Normal 10 4 3 2" xfId="507" xr:uid="{426E8664-45C3-4F03-99D2-5A108419E452}"/>
    <cellStyle name="Normal 10 4 3 2 2" xfId="508" xr:uid="{612FBDA6-0403-4E28-8991-AB836212D59E}"/>
    <cellStyle name="Normal 10 4 3 2 2 2" xfId="1124" xr:uid="{32936351-5DFE-4DCF-AEB8-D1AB505A6513}"/>
    <cellStyle name="Normal 10 4 3 2 2 2 2" xfId="1125" xr:uid="{273FD64A-B081-4E7A-A742-4F074F39587B}"/>
    <cellStyle name="Normal 10 4 3 2 2 3" xfId="1126" xr:uid="{FD3B97E0-545A-4629-BEAE-06FF4FFCE18D}"/>
    <cellStyle name="Normal 10 4 3 2 2 4" xfId="2665" xr:uid="{713F51F2-8A97-471C-B22E-48736881A2ED}"/>
    <cellStyle name="Normal 10 4 3 2 3" xfId="1127" xr:uid="{03023B4A-AE1B-46DC-93FC-53F49D80D24D}"/>
    <cellStyle name="Normal 10 4 3 2 3 2" xfId="1128" xr:uid="{BF7EBC68-4B80-418D-BA82-A88E7919CC3A}"/>
    <cellStyle name="Normal 10 4 3 2 3 3" xfId="2666" xr:uid="{5CEBDBC6-A094-4EEF-B518-5416D55E0B3B}"/>
    <cellStyle name="Normal 10 4 3 2 3 4" xfId="2667" xr:uid="{637635EA-4593-43F9-9AB4-48212B2FE995}"/>
    <cellStyle name="Normal 10 4 3 2 4" xfId="1129" xr:uid="{6C0E4D94-949E-4A20-8188-C25E13467D9B}"/>
    <cellStyle name="Normal 10 4 3 2 5" xfId="2668" xr:uid="{43B77C77-FA70-4CD7-8E5D-3BE241B29087}"/>
    <cellStyle name="Normal 10 4 3 2 6" xfId="2669" xr:uid="{7C262A40-E1C4-47DF-AE3E-B6D78A99F9BA}"/>
    <cellStyle name="Normal 10 4 3 3" xfId="509" xr:uid="{54A2C786-E88D-427F-9535-52FBB399DB85}"/>
    <cellStyle name="Normal 10 4 3 3 2" xfId="1130" xr:uid="{27056335-9753-4D24-9349-847EDB690BE7}"/>
    <cellStyle name="Normal 10 4 3 3 2 2" xfId="1131" xr:uid="{E05333F9-EB46-4597-B64A-757FF1B38524}"/>
    <cellStyle name="Normal 10 4 3 3 2 3" xfId="2670" xr:uid="{AB9137C7-D83E-4C41-86D2-634C92116B20}"/>
    <cellStyle name="Normal 10 4 3 3 2 4" xfId="2671" xr:uid="{B57E9E10-E1FC-4D29-A8CC-1C6F8C1E57A3}"/>
    <cellStyle name="Normal 10 4 3 3 3" xfId="1132" xr:uid="{D1467AB5-F4FE-4996-B9C9-21C95D2DC852}"/>
    <cellStyle name="Normal 10 4 3 3 4" xfId="2672" xr:uid="{B2986989-E448-4EDF-B9EA-256909C2C528}"/>
    <cellStyle name="Normal 10 4 3 3 5" xfId="2673" xr:uid="{8222D0F2-1DCE-405D-A34D-BA4AD7429840}"/>
    <cellStyle name="Normal 10 4 3 4" xfId="1133" xr:uid="{FCEB6F62-D799-4143-84A4-53FDB5124581}"/>
    <cellStyle name="Normal 10 4 3 4 2" xfId="1134" xr:uid="{0F36329F-224F-4BB7-8469-5F2E234C62F9}"/>
    <cellStyle name="Normal 10 4 3 4 3" xfId="2674" xr:uid="{9A651559-3A7E-4771-82B6-3A1DF9CB71F9}"/>
    <cellStyle name="Normal 10 4 3 4 4" xfId="2675" xr:uid="{78A382B3-488C-4BE0-9643-117C167F6B69}"/>
    <cellStyle name="Normal 10 4 3 5" xfId="1135" xr:uid="{88808214-CDA4-4A48-A6B0-E8709A6ECE25}"/>
    <cellStyle name="Normal 10 4 3 5 2" xfId="2676" xr:uid="{3065913F-567A-4017-B627-6C28BC8E5445}"/>
    <cellStyle name="Normal 10 4 3 5 3" xfId="2677" xr:uid="{0B6EB90B-ACBE-4266-92A5-140FCA67B6FB}"/>
    <cellStyle name="Normal 10 4 3 5 4" xfId="2678" xr:uid="{B3BC69C4-EEA6-4532-B9C9-1F1FD501D5A6}"/>
    <cellStyle name="Normal 10 4 3 6" xfId="2679" xr:uid="{EA207ECF-8A16-492B-BF1F-F222825A8E65}"/>
    <cellStyle name="Normal 10 4 3 7" xfId="2680" xr:uid="{9EED78A7-7867-4801-8EF1-418F8DA0F668}"/>
    <cellStyle name="Normal 10 4 3 8" xfId="2681" xr:uid="{E207B36C-1C71-4CA2-8E91-8E9DE43DBFE8}"/>
    <cellStyle name="Normal 10 4 4" xfId="257" xr:uid="{D5907616-068A-4ABE-9381-E97526C6C76E}"/>
    <cellStyle name="Normal 10 4 4 2" xfId="510" xr:uid="{E59FDE50-4EAF-4DFA-BFBB-1E749311000E}"/>
    <cellStyle name="Normal 10 4 4 2 2" xfId="511" xr:uid="{12D227DE-F90F-4CEB-8E1C-B7AE5FA85F34}"/>
    <cellStyle name="Normal 10 4 4 2 2 2" xfId="1136" xr:uid="{8E48517C-D163-463A-AC12-8ED1DEA1A450}"/>
    <cellStyle name="Normal 10 4 4 2 2 3" xfId="2682" xr:uid="{BB7E7D4E-DF30-4DAE-81EB-03F51BCCB0A3}"/>
    <cellStyle name="Normal 10 4 4 2 2 4" xfId="2683" xr:uid="{E6636581-E030-4293-A591-AA322D46DBE7}"/>
    <cellStyle name="Normal 10 4 4 2 3" xfId="1137" xr:uid="{4FCEE285-410B-4DC7-AB95-83D2BE4CA46F}"/>
    <cellStyle name="Normal 10 4 4 2 4" xfId="2684" xr:uid="{9D2BBF40-EB99-4143-BB63-01A14B932FC7}"/>
    <cellStyle name="Normal 10 4 4 2 5" xfId="2685" xr:uid="{3CFA49BB-1C9D-44BE-ABF9-2FB9C1C8FAC7}"/>
    <cellStyle name="Normal 10 4 4 3" xfId="512" xr:uid="{AA91A28F-A5EA-42EA-A02E-8FD476F49E5F}"/>
    <cellStyle name="Normal 10 4 4 3 2" xfId="1138" xr:uid="{2CDC93E0-334D-42A2-B11B-83A235237E5F}"/>
    <cellStyle name="Normal 10 4 4 3 3" xfId="2686" xr:uid="{1ABF775D-DB63-40E2-ADBF-58768C433001}"/>
    <cellStyle name="Normal 10 4 4 3 4" xfId="2687" xr:uid="{DCFD55D6-DB79-4111-8922-79CFC218AC48}"/>
    <cellStyle name="Normal 10 4 4 4" xfId="1139" xr:uid="{3A9684C8-EE5A-4D80-9F2E-82EF055A0922}"/>
    <cellStyle name="Normal 10 4 4 4 2" xfId="2688" xr:uid="{1F02E886-BBFF-4367-A4B3-6D5DCB6BB312}"/>
    <cellStyle name="Normal 10 4 4 4 3" xfId="2689" xr:uid="{E24B2698-373D-48AD-8628-4ACCA93BF1EE}"/>
    <cellStyle name="Normal 10 4 4 4 4" xfId="2690" xr:uid="{8F15890E-4403-4810-9B6E-4BEC7DA0A114}"/>
    <cellStyle name="Normal 10 4 4 5" xfId="2691" xr:uid="{D3C13F5E-8D1D-4DBC-A0A5-E899AB4A27AC}"/>
    <cellStyle name="Normal 10 4 4 6" xfId="2692" xr:uid="{CED3151B-87DF-40F0-A047-AB443516E849}"/>
    <cellStyle name="Normal 10 4 4 7" xfId="2693" xr:uid="{4CF31867-5EAE-48DE-8760-56CF3CA2753E}"/>
    <cellStyle name="Normal 10 4 5" xfId="258" xr:uid="{A66D2C8A-0DA0-4717-86B4-C9F7120E66B0}"/>
    <cellStyle name="Normal 10 4 5 2" xfId="513" xr:uid="{A56140A4-F2EC-4F86-A7E3-08952DD34DA8}"/>
    <cellStyle name="Normal 10 4 5 2 2" xfId="1140" xr:uid="{6A59F629-2697-443C-BB40-A757BA026759}"/>
    <cellStyle name="Normal 10 4 5 2 3" xfId="2694" xr:uid="{E0CB3C33-3156-4223-BE74-DC559DA44222}"/>
    <cellStyle name="Normal 10 4 5 2 4" xfId="2695" xr:uid="{7ADEDDD3-C663-4B90-9D3E-A3CD022C99BD}"/>
    <cellStyle name="Normal 10 4 5 3" xfId="1141" xr:uid="{69754504-A5D9-4D8D-9DF1-085973F24EAF}"/>
    <cellStyle name="Normal 10 4 5 3 2" xfId="2696" xr:uid="{7ECEE678-AF9D-485F-AF02-FF49E37FB0FE}"/>
    <cellStyle name="Normal 10 4 5 3 3" xfId="2697" xr:uid="{2F983071-0702-4757-908B-B84D1BEFEC6F}"/>
    <cellStyle name="Normal 10 4 5 3 4" xfId="2698" xr:uid="{42ABD5AE-2833-4C4A-A1F4-13ECB98CE23F}"/>
    <cellStyle name="Normal 10 4 5 4" xfId="2699" xr:uid="{6CD855BD-ADEB-42FD-AD29-FD23A45EE480}"/>
    <cellStyle name="Normal 10 4 5 5" xfId="2700" xr:uid="{50006FA3-E0B3-4EDD-8BEC-4EB80AC6E929}"/>
    <cellStyle name="Normal 10 4 5 6" xfId="2701" xr:uid="{2D767E9B-07C6-4B89-9FB8-23EC10B3D31F}"/>
    <cellStyle name="Normal 10 4 6" xfId="514" xr:uid="{BFFE57B1-AB9E-463D-A241-873FA0B3EDB4}"/>
    <cellStyle name="Normal 10 4 6 2" xfId="1142" xr:uid="{EADD5A14-A6A3-47F4-B848-31C69B4CE22C}"/>
    <cellStyle name="Normal 10 4 6 2 2" xfId="2702" xr:uid="{BB6631FB-9DCF-4A5E-9760-3027F6DEBC29}"/>
    <cellStyle name="Normal 10 4 6 2 3" xfId="2703" xr:uid="{F3841254-E1DE-41BB-A1F4-FF1D00A1766E}"/>
    <cellStyle name="Normal 10 4 6 2 4" xfId="2704" xr:uid="{7743887B-755A-479A-B76C-AB01E71CE0F0}"/>
    <cellStyle name="Normal 10 4 6 3" xfId="2705" xr:uid="{D1BC9515-7C87-4181-B50E-657218D9AB76}"/>
    <cellStyle name="Normal 10 4 6 4" xfId="2706" xr:uid="{B156D295-2541-48C6-8ADA-96B232543147}"/>
    <cellStyle name="Normal 10 4 6 5" xfId="2707" xr:uid="{2C7AFB58-104D-4BB2-A4A0-F076CCEC41BA}"/>
    <cellStyle name="Normal 10 4 7" xfId="1143" xr:uid="{F0D387A5-D910-4D13-B693-E160BFC3BFE8}"/>
    <cellStyle name="Normal 10 4 7 2" xfId="2708" xr:uid="{96534739-4126-4F1B-BC12-458F09BD3F1D}"/>
    <cellStyle name="Normal 10 4 7 3" xfId="2709" xr:uid="{B798BEE7-326C-42CE-98A1-7EB01C35DF87}"/>
    <cellStyle name="Normal 10 4 7 4" xfId="2710" xr:uid="{B300DF44-456C-4E14-A612-528FEAA6E31A}"/>
    <cellStyle name="Normal 10 4 8" xfId="2711" xr:uid="{5579A7BF-8028-4720-800D-BDB15C1FF8C4}"/>
    <cellStyle name="Normal 10 4 8 2" xfId="2712" xr:uid="{E0D59446-2E03-4BD4-BC7D-52E6789CFF31}"/>
    <cellStyle name="Normal 10 4 8 3" xfId="2713" xr:uid="{05E71177-FF23-416E-B81D-D9C2DABE4A3E}"/>
    <cellStyle name="Normal 10 4 8 4" xfId="2714" xr:uid="{07AAB915-4B28-4B4F-BD87-C60D741266A9}"/>
    <cellStyle name="Normal 10 4 9" xfId="2715" xr:uid="{E74119F1-F48E-4893-A1A1-023580C08488}"/>
    <cellStyle name="Normal 10 5" xfId="58" xr:uid="{4C99AE33-F97F-486C-A0F4-1BAAE331D165}"/>
    <cellStyle name="Normal 10 5 2" xfId="59" xr:uid="{BA1E0923-C653-4546-AE6C-65A483F599E1}"/>
    <cellStyle name="Normal 10 5 2 2" xfId="259" xr:uid="{70EF38D9-FC5D-40FF-AB43-D5357CAD39ED}"/>
    <cellStyle name="Normal 10 5 2 2 2" xfId="515" xr:uid="{C75BE81E-E277-435B-A04C-54F94E5ADD0C}"/>
    <cellStyle name="Normal 10 5 2 2 2 2" xfId="1144" xr:uid="{71615FB9-90AF-4D84-B0D8-0F4EC26BB280}"/>
    <cellStyle name="Normal 10 5 2 2 2 3" xfId="2716" xr:uid="{5287639E-ABDF-49C3-A5CB-8BECADE7AAF3}"/>
    <cellStyle name="Normal 10 5 2 2 2 4" xfId="2717" xr:uid="{C0D78BBA-E442-43ED-84E5-D2A5995EFEFD}"/>
    <cellStyle name="Normal 10 5 2 2 3" xfId="1145" xr:uid="{F2DD6CEA-E721-4BD7-A74F-43904C9B3FC1}"/>
    <cellStyle name="Normal 10 5 2 2 3 2" xfId="2718" xr:uid="{E6CF3653-4673-430A-B33F-48E10FB4273B}"/>
    <cellStyle name="Normal 10 5 2 2 3 3" xfId="2719" xr:uid="{3111252D-5627-4C1A-BC4F-C13055ACFDB3}"/>
    <cellStyle name="Normal 10 5 2 2 3 4" xfId="2720" xr:uid="{3FDC9C64-DEDC-4C44-8FCC-EAA13042E9C5}"/>
    <cellStyle name="Normal 10 5 2 2 4" xfId="2721" xr:uid="{F2793830-EFD9-41E7-B7E2-59090FC236CE}"/>
    <cellStyle name="Normal 10 5 2 2 5" xfId="2722" xr:uid="{84FF127F-B5FC-4C2A-A4FD-79D2B5E8F401}"/>
    <cellStyle name="Normal 10 5 2 2 6" xfId="2723" xr:uid="{D96BDBE8-254A-46E2-879E-11283958DD52}"/>
    <cellStyle name="Normal 10 5 2 3" xfId="516" xr:uid="{BCC84091-FC3B-43B0-82AB-F61513117078}"/>
    <cellStyle name="Normal 10 5 2 3 2" xfId="1146" xr:uid="{920BEDCE-38A5-4EF0-B8C9-F68605EE2DEB}"/>
    <cellStyle name="Normal 10 5 2 3 2 2" xfId="2724" xr:uid="{32A175E6-B63F-4F06-BA94-CCD69E1BF5CB}"/>
    <cellStyle name="Normal 10 5 2 3 2 3" xfId="2725" xr:uid="{0E4884C8-BEDC-4418-BACE-439707E5D401}"/>
    <cellStyle name="Normal 10 5 2 3 2 4" xfId="2726" xr:uid="{A0E72CFF-E3C6-4A63-A5B0-A8D09CA217DD}"/>
    <cellStyle name="Normal 10 5 2 3 3" xfId="2727" xr:uid="{9044BFC6-BD99-4720-BBAE-9513F351E001}"/>
    <cellStyle name="Normal 10 5 2 3 4" xfId="2728" xr:uid="{EED4AA24-9B7C-4B55-BB1F-FEBE3BF8486A}"/>
    <cellStyle name="Normal 10 5 2 3 5" xfId="2729" xr:uid="{41D043AF-49A5-4999-B955-41D5473CC894}"/>
    <cellStyle name="Normal 10 5 2 4" xfId="1147" xr:uid="{CB270DE3-1907-48A6-8BF0-836FB969F5F2}"/>
    <cellStyle name="Normal 10 5 2 4 2" xfId="2730" xr:uid="{6AF14CEC-9AAA-457B-8A30-56076493D05A}"/>
    <cellStyle name="Normal 10 5 2 4 3" xfId="2731" xr:uid="{75DB2A90-66F6-4D33-AC48-049AAFFC4AB5}"/>
    <cellStyle name="Normal 10 5 2 4 4" xfId="2732" xr:uid="{B10A742D-CE9E-40C7-992D-0B42E830324C}"/>
    <cellStyle name="Normal 10 5 2 5" xfId="2733" xr:uid="{FFDFA3D2-3690-4D53-98DD-248DD186F653}"/>
    <cellStyle name="Normal 10 5 2 5 2" xfId="2734" xr:uid="{671C10EC-C41C-4052-B70A-154BE67F50B8}"/>
    <cellStyle name="Normal 10 5 2 5 3" xfId="2735" xr:uid="{8B8AA61D-781D-4E2F-8098-94642A78C6EE}"/>
    <cellStyle name="Normal 10 5 2 5 4" xfId="2736" xr:uid="{6BB63929-BCAE-4768-B6A0-C90501EB337C}"/>
    <cellStyle name="Normal 10 5 2 6" xfId="2737" xr:uid="{B9C66482-1951-4F48-A09D-50E55EBA9D98}"/>
    <cellStyle name="Normal 10 5 2 7" xfId="2738" xr:uid="{C8EEEED3-DE40-4505-891E-820C2BA85AE4}"/>
    <cellStyle name="Normal 10 5 2 8" xfId="2739" xr:uid="{7C6F468E-B4A6-4253-A989-615C7FE47DF8}"/>
    <cellStyle name="Normal 10 5 3" xfId="260" xr:uid="{1D4CC97A-A742-488F-941C-78F941F04FB2}"/>
    <cellStyle name="Normal 10 5 3 2" xfId="517" xr:uid="{562878D0-A64F-4EF5-AA53-4F40041B5CEF}"/>
    <cellStyle name="Normal 10 5 3 2 2" xfId="518" xr:uid="{2C38F2CC-1FC3-426D-987D-FEC39C7E503E}"/>
    <cellStyle name="Normal 10 5 3 2 3" xfId="2740" xr:uid="{0BD4EC9B-5F6C-438D-BD1D-617DD988CE67}"/>
    <cellStyle name="Normal 10 5 3 2 4" xfId="2741" xr:uid="{2C125475-22EF-4F21-8FF3-AC583C17EAA3}"/>
    <cellStyle name="Normal 10 5 3 3" xfId="519" xr:uid="{6E63F14B-2D90-448E-8BBC-01777E607EEA}"/>
    <cellStyle name="Normal 10 5 3 3 2" xfId="2742" xr:uid="{5D2777BE-893E-4676-88CF-7232F4C4DD0D}"/>
    <cellStyle name="Normal 10 5 3 3 3" xfId="2743" xr:uid="{35887D71-34A0-4A23-BBBB-1256FDC03D2A}"/>
    <cellStyle name="Normal 10 5 3 3 4" xfId="2744" xr:uid="{98C943EC-CB5C-4BD5-A1C9-E1BF946E8B27}"/>
    <cellStyle name="Normal 10 5 3 4" xfId="2745" xr:uid="{A7AFA10B-22E4-413E-B084-159CC944007C}"/>
    <cellStyle name="Normal 10 5 3 5" xfId="2746" xr:uid="{8544E298-5C0D-408F-9DC6-D43AE96AD7A3}"/>
    <cellStyle name="Normal 10 5 3 6" xfId="2747" xr:uid="{0A957B44-3BF4-41C4-AD88-7A13FDB59FFE}"/>
    <cellStyle name="Normal 10 5 4" xfId="261" xr:uid="{A51EBEB8-F9CF-4650-B7C9-936524F097E5}"/>
    <cellStyle name="Normal 10 5 4 2" xfId="520" xr:uid="{2C0B963F-E53A-47CC-882C-A50028567BF2}"/>
    <cellStyle name="Normal 10 5 4 2 2" xfId="2748" xr:uid="{D9B2F657-79A5-43B3-8197-DB0A7D7E3465}"/>
    <cellStyle name="Normal 10 5 4 2 3" xfId="2749" xr:uid="{2033065F-F852-43F2-98F1-A740A055F9CD}"/>
    <cellStyle name="Normal 10 5 4 2 4" xfId="2750" xr:uid="{1A359BBD-C8DA-4A9D-9299-531E7D8CC4E6}"/>
    <cellStyle name="Normal 10 5 4 3" xfId="2751" xr:uid="{8ADD487A-8974-4315-94AD-2AB1AB3AD526}"/>
    <cellStyle name="Normal 10 5 4 4" xfId="2752" xr:uid="{99F64F01-69A4-4CB4-AB81-48CE6F396B02}"/>
    <cellStyle name="Normal 10 5 4 5" xfId="2753" xr:uid="{C5E0BFF3-BC86-4D58-8945-9BAF4BDB5A48}"/>
    <cellStyle name="Normal 10 5 5" xfId="521" xr:uid="{C22BE76C-126D-4F42-A649-E35A6D13DE76}"/>
    <cellStyle name="Normal 10 5 5 2" xfId="2754" xr:uid="{B38F3346-823E-47ED-B08C-6E5403FFB4A3}"/>
    <cellStyle name="Normal 10 5 5 3" xfId="2755" xr:uid="{7A664531-5AF2-4CF8-A617-E702737D8A80}"/>
    <cellStyle name="Normal 10 5 5 4" xfId="2756" xr:uid="{0A666229-73BC-48FF-9A36-F99EC8C0D0CF}"/>
    <cellStyle name="Normal 10 5 6" xfId="2757" xr:uid="{995379FA-1D8E-4AFF-AF81-C2560E6860B0}"/>
    <cellStyle name="Normal 10 5 6 2" xfId="2758" xr:uid="{6EE28659-5BE3-472C-BD9A-79D241D28669}"/>
    <cellStyle name="Normal 10 5 6 3" xfId="2759" xr:uid="{2726AB23-E84F-471A-8ED9-E4F4D731D25F}"/>
    <cellStyle name="Normal 10 5 6 4" xfId="2760" xr:uid="{53007F34-6CB2-4C19-A94A-36F215E3B8AA}"/>
    <cellStyle name="Normal 10 5 7" xfId="2761" xr:uid="{1E27DCE5-B5E8-4BE1-A480-7A501A411F78}"/>
    <cellStyle name="Normal 10 5 8" xfId="2762" xr:uid="{1B29F393-897F-4B1D-83F5-180740F82660}"/>
    <cellStyle name="Normal 10 5 9" xfId="2763" xr:uid="{8E0C28E6-0AE2-45B4-B17C-7D87F3CE5DD0}"/>
    <cellStyle name="Normal 10 6" xfId="60" xr:uid="{3B956B3B-84AD-427A-A79B-6B76AF1AE4E2}"/>
    <cellStyle name="Normal 10 6 2" xfId="262" xr:uid="{45C212BC-220D-40C3-AF6D-4BF5141389B6}"/>
    <cellStyle name="Normal 10 6 2 2" xfId="522" xr:uid="{FF36F529-5002-4045-B6EC-078385089F79}"/>
    <cellStyle name="Normal 10 6 2 2 2" xfId="1148" xr:uid="{0BB6564E-08ED-4CA0-AF2A-EFAB29AAF7D5}"/>
    <cellStyle name="Normal 10 6 2 2 2 2" xfId="1149" xr:uid="{CBEFB038-3C9A-4E4F-8F46-76EF149911FB}"/>
    <cellStyle name="Normal 10 6 2 2 3" xfId="1150" xr:uid="{1C65B74B-93DD-451E-84C2-569E032DCB51}"/>
    <cellStyle name="Normal 10 6 2 2 4" xfId="2764" xr:uid="{119559FC-1291-46A5-8072-E4E6D2C68ED4}"/>
    <cellStyle name="Normal 10 6 2 3" xfId="1151" xr:uid="{1F10C2A6-A456-483E-9C88-E3FC05C58F03}"/>
    <cellStyle name="Normal 10 6 2 3 2" xfId="1152" xr:uid="{E4AFE39E-9212-4883-980E-A8055E5D4FA6}"/>
    <cellStyle name="Normal 10 6 2 3 3" xfId="2765" xr:uid="{EDE6FD70-15ED-4642-AAA7-9BA85E7B836D}"/>
    <cellStyle name="Normal 10 6 2 3 4" xfId="2766" xr:uid="{70E5AAB5-D7D7-45AF-8995-8B3A10E60DD6}"/>
    <cellStyle name="Normal 10 6 2 4" xfId="1153" xr:uid="{A0EF5E97-BFC0-4CB5-93C7-31404B8FCF72}"/>
    <cellStyle name="Normal 10 6 2 5" xfId="2767" xr:uid="{8C3FA72A-ED99-46FA-8831-A4B11F19EACB}"/>
    <cellStyle name="Normal 10 6 2 6" xfId="2768" xr:uid="{67D9966E-A4F1-4BDE-B026-62FAA22B86B0}"/>
    <cellStyle name="Normal 10 6 3" xfId="523" xr:uid="{D91827FD-FFE1-4510-A60C-6B2FC462B415}"/>
    <cellStyle name="Normal 10 6 3 2" xfId="1154" xr:uid="{E9894E65-F167-406A-8E9B-14FEC94C0D78}"/>
    <cellStyle name="Normal 10 6 3 2 2" xfId="1155" xr:uid="{2E9552CC-8D97-4405-B8D4-0A299FF7DACA}"/>
    <cellStyle name="Normal 10 6 3 2 3" xfId="2769" xr:uid="{559F3DFC-8282-40EB-88DC-6E4255869725}"/>
    <cellStyle name="Normal 10 6 3 2 4" xfId="2770" xr:uid="{84E520C0-874D-4CAD-BD24-9163FF4B3E7F}"/>
    <cellStyle name="Normal 10 6 3 3" xfId="1156" xr:uid="{F96BB2BE-F737-4D07-9CB6-E5056EE0B639}"/>
    <cellStyle name="Normal 10 6 3 4" xfId="2771" xr:uid="{FF1DCB9E-D65E-469E-80A8-F837158B8CAF}"/>
    <cellStyle name="Normal 10 6 3 5" xfId="2772" xr:uid="{01072972-29BA-45FD-8824-9FFD150BCEB7}"/>
    <cellStyle name="Normal 10 6 4" xfId="1157" xr:uid="{C0478809-A500-45C9-A626-C48A075932F3}"/>
    <cellStyle name="Normal 10 6 4 2" xfId="1158" xr:uid="{BFD4796F-653F-46C3-9684-5094068C7FEC}"/>
    <cellStyle name="Normal 10 6 4 3" xfId="2773" xr:uid="{56456771-7666-478F-B08C-8586D673DD7D}"/>
    <cellStyle name="Normal 10 6 4 4" xfId="2774" xr:uid="{B412D9A8-2111-4AF6-8597-8B6B1F688135}"/>
    <cellStyle name="Normal 10 6 5" xfId="1159" xr:uid="{C0B938D7-9D7A-40D2-988E-DCED88CBE678}"/>
    <cellStyle name="Normal 10 6 5 2" xfId="2775" xr:uid="{413D3D2F-FDD1-4A3B-B38B-1AEBDCEA5E43}"/>
    <cellStyle name="Normal 10 6 5 3" xfId="2776" xr:uid="{8451EC8F-B114-4921-B28D-8C815D395A0F}"/>
    <cellStyle name="Normal 10 6 5 4" xfId="2777" xr:uid="{00168825-10B4-433D-8E82-B7D1E06CC118}"/>
    <cellStyle name="Normal 10 6 6" xfId="2778" xr:uid="{3E93851A-1176-43CC-BDC3-C4F4D35C8D6E}"/>
    <cellStyle name="Normal 10 6 7" xfId="2779" xr:uid="{C528007F-03EB-41F3-A710-609EBEFF8E04}"/>
    <cellStyle name="Normal 10 6 8" xfId="2780" xr:uid="{7A7295C3-37FE-446C-8C82-6D6CFF1E1974}"/>
    <cellStyle name="Normal 10 7" xfId="263" xr:uid="{0556D508-1EA3-40E4-B62D-53F9A2CB8AD7}"/>
    <cellStyle name="Normal 10 7 2" xfId="524" xr:uid="{563016B9-CAF6-4FE5-97F5-429A57466527}"/>
    <cellStyle name="Normal 10 7 2 2" xfId="525" xr:uid="{D8C1AEED-B5EA-4088-80CB-978195A79ADD}"/>
    <cellStyle name="Normal 10 7 2 2 2" xfId="1160" xr:uid="{85D08BA2-F75D-4B65-B24A-27F1B5E61DF4}"/>
    <cellStyle name="Normal 10 7 2 2 3" xfId="2781" xr:uid="{097A839F-F75B-44C4-ADF6-08614B8955F6}"/>
    <cellStyle name="Normal 10 7 2 2 4" xfId="2782" xr:uid="{6EC59500-8BDD-49F8-B044-C4519CA7A9A2}"/>
    <cellStyle name="Normal 10 7 2 3" xfId="1161" xr:uid="{A31D93EC-BB75-4AAB-97AF-5E686E7B792E}"/>
    <cellStyle name="Normal 10 7 2 4" xfId="2783" xr:uid="{BBD0DDF1-9CBB-4EEF-99A9-D98AF999D8C8}"/>
    <cellStyle name="Normal 10 7 2 5" xfId="2784" xr:uid="{08CE0577-E386-477C-ADB5-CACD48B82730}"/>
    <cellStyle name="Normal 10 7 3" xfId="526" xr:uid="{ED21EDC3-56AC-4293-99F9-053E96A9DDD5}"/>
    <cellStyle name="Normal 10 7 3 2" xfId="1162" xr:uid="{59F5E8FB-DF8D-484C-8985-EF26ED669531}"/>
    <cellStyle name="Normal 10 7 3 3" xfId="2785" xr:uid="{6CD9FC06-47B5-4A73-8BE8-F18541D5DC7E}"/>
    <cellStyle name="Normal 10 7 3 4" xfId="2786" xr:uid="{BA45DCE4-8DBC-42C7-BCE8-21B6A57C31C3}"/>
    <cellStyle name="Normal 10 7 4" xfId="1163" xr:uid="{D749CEC4-8F67-45E8-A0FB-C63E94EB0D4D}"/>
    <cellStyle name="Normal 10 7 4 2" xfId="2787" xr:uid="{561DFB02-8B21-4423-8082-7481EF0AD49C}"/>
    <cellStyle name="Normal 10 7 4 3" xfId="2788" xr:uid="{04EB1701-238E-4693-848B-06529C6B958A}"/>
    <cellStyle name="Normal 10 7 4 4" xfId="2789" xr:uid="{A913C619-130E-4174-A3BF-5D17EF0F8400}"/>
    <cellStyle name="Normal 10 7 5" xfId="2790" xr:uid="{E8120A94-6065-42FA-94B3-A1CF889F77EF}"/>
    <cellStyle name="Normal 10 7 6" xfId="2791" xr:uid="{1FD820DE-ED20-4D4F-B043-193C9F58DE26}"/>
    <cellStyle name="Normal 10 7 7" xfId="2792" xr:uid="{25302A4C-0E7A-42D1-B7C5-710D44E8C7C3}"/>
    <cellStyle name="Normal 10 8" xfId="264" xr:uid="{C453B4DA-B25F-4406-9EC4-816588A5B50B}"/>
    <cellStyle name="Normal 10 8 2" xfId="527" xr:uid="{1B79D379-B758-4795-9E61-FFC2E07A06F5}"/>
    <cellStyle name="Normal 10 8 2 2" xfId="1164" xr:uid="{4BFF3749-B839-46B8-BDE1-014761E6DAEE}"/>
    <cellStyle name="Normal 10 8 2 3" xfId="2793" xr:uid="{042C7B4F-91CD-4066-800B-93D184E00EDA}"/>
    <cellStyle name="Normal 10 8 2 4" xfId="2794" xr:uid="{AA64D852-255B-475A-971C-6787230BB349}"/>
    <cellStyle name="Normal 10 8 3" xfId="1165" xr:uid="{0EAA8DB7-1D05-45A5-8F8F-3D18258CB9B3}"/>
    <cellStyle name="Normal 10 8 3 2" xfId="2795" xr:uid="{A6DCB366-C77D-4C5E-96B8-2D06E15FCBE3}"/>
    <cellStyle name="Normal 10 8 3 3" xfId="2796" xr:uid="{D35A7994-58F4-4D6E-99EB-9143EDEA5637}"/>
    <cellStyle name="Normal 10 8 3 4" xfId="2797" xr:uid="{15EF3430-9D40-4A4A-865D-F05B9D005F01}"/>
    <cellStyle name="Normal 10 8 4" xfId="2798" xr:uid="{0396E666-DF84-4CA7-928D-AE340346A100}"/>
    <cellStyle name="Normal 10 8 5" xfId="2799" xr:uid="{F8389C83-110B-4320-AC2E-CF2A11694A2B}"/>
    <cellStyle name="Normal 10 8 6" xfId="2800" xr:uid="{970AA2D6-8DD1-4641-9548-C440F8BE8B27}"/>
    <cellStyle name="Normal 10 9" xfId="265" xr:uid="{83743CAE-9DCD-4B6A-BB5C-693533A16EE8}"/>
    <cellStyle name="Normal 10 9 2" xfId="1166" xr:uid="{D2D7A0C4-0D48-4711-A3DE-561A77589B90}"/>
    <cellStyle name="Normal 10 9 2 2" xfId="2801" xr:uid="{69032021-BEEC-4C23-8CDB-467AF795E88B}"/>
    <cellStyle name="Normal 10 9 2 2 2" xfId="4330" xr:uid="{B161D34C-A272-493B-A86C-191C9FE689A3}"/>
    <cellStyle name="Normal 10 9 2 2 3" xfId="4679" xr:uid="{36442204-9555-407B-B8B0-6E7F25B3B613}"/>
    <cellStyle name="Normal 10 9 2 3" xfId="2802" xr:uid="{E4031B3A-8627-46BB-B41E-97B2C9E6ABD9}"/>
    <cellStyle name="Normal 10 9 2 4" xfId="2803" xr:uid="{CA4ED158-2BB6-4273-B410-21B97D42E70C}"/>
    <cellStyle name="Normal 10 9 3" xfId="2804" xr:uid="{9725E760-0947-443F-84EB-00EAF91BF1DF}"/>
    <cellStyle name="Normal 10 9 4" xfId="2805" xr:uid="{30D7E046-9E63-4375-B66C-74F8F0A6D237}"/>
    <cellStyle name="Normal 10 9 4 2" xfId="4562" xr:uid="{755010E6-65AD-423E-94F1-3C5DF79A7BF7}"/>
    <cellStyle name="Normal 10 9 4 3" xfId="4680" xr:uid="{E4D53AAC-FD09-4C8E-AE95-8EBB54FF7878}"/>
    <cellStyle name="Normal 10 9 4 4" xfId="4600" xr:uid="{5B67F6DD-C3EE-4B08-BB1B-3C9BB47ED6B1}"/>
    <cellStyle name="Normal 10 9 5" xfId="2806" xr:uid="{D2E8A891-F685-4B65-831E-91917A702A11}"/>
    <cellStyle name="Normal 11" xfId="61" xr:uid="{5F07D610-618A-42AD-A41C-838C94A0FBD1}"/>
    <cellStyle name="Normal 11 2" xfId="266" xr:uid="{33583473-35AB-457D-B4C3-7DAB423832F6}"/>
    <cellStyle name="Normal 11 2 2" xfId="4647" xr:uid="{5ECA2189-ED31-480B-986F-59FFCACF3E11}"/>
    <cellStyle name="Normal 11 3" xfId="4335" xr:uid="{06809CFD-DE8F-4AEE-85F3-37C2A0B86844}"/>
    <cellStyle name="Normal 11 3 2" xfId="4541" xr:uid="{6ED98CD8-7238-49AA-BA14-724133E0B5FC}"/>
    <cellStyle name="Normal 11 3 3" xfId="4724" xr:uid="{F6C82959-AD87-4D35-B632-0A6BA4A6ACF3}"/>
    <cellStyle name="Normal 11 3 4" xfId="4701" xr:uid="{EE4127F2-3AF0-4041-A5F9-1DA0188DB93E}"/>
    <cellStyle name="Normal 12" xfId="62" xr:uid="{CA60C2F2-02A7-428E-8656-99483E7E8684}"/>
    <cellStyle name="Normal 12 2" xfId="267" xr:uid="{E8682D60-ACFE-4181-8BBB-26962797446D}"/>
    <cellStyle name="Normal 12 2 2" xfId="4648" xr:uid="{5D6498D2-13D6-4630-93BD-CA935BF73732}"/>
    <cellStyle name="Normal 12 3" xfId="4542" xr:uid="{E194AF9D-C1FB-4DF1-89C1-3FBBAC8EA1E0}"/>
    <cellStyle name="Normal 13" xfId="63" xr:uid="{ACF06B69-C7C2-435E-8637-50B9B9B2D9EA}"/>
    <cellStyle name="Normal 13 2" xfId="64" xr:uid="{54C96BDB-C444-4E2D-BF0B-F4297BD595E0}"/>
    <cellStyle name="Normal 13 2 2" xfId="268" xr:uid="{F73BE6B1-A7D9-4930-A9B5-9AC67B585256}"/>
    <cellStyle name="Normal 13 2 2 2" xfId="4649" xr:uid="{D9751128-4A61-4A1B-AE78-4C97642F35F7}"/>
    <cellStyle name="Normal 13 2 3" xfId="4337" xr:uid="{1FEE7FC8-BEEC-46F5-A168-C615A1F95F1B}"/>
    <cellStyle name="Normal 13 2 3 2" xfId="4543" xr:uid="{759B5EEC-1A64-4DA7-A008-909DB0E3C82C}"/>
    <cellStyle name="Normal 13 2 3 3" xfId="4725" xr:uid="{C50B09EB-D1EF-4B07-92CF-A2F3D84C287D}"/>
    <cellStyle name="Normal 13 2 3 4" xfId="4702" xr:uid="{F4E96DF1-B845-46C8-915A-786D35D17E4B}"/>
    <cellStyle name="Normal 13 3" xfId="269" xr:uid="{F9889987-6FB2-47D1-AD2F-905F9A08EB6B}"/>
    <cellStyle name="Normal 13 3 2" xfId="4421" xr:uid="{F994035A-A620-4A56-B7F8-EC9AC7C7B3E5}"/>
    <cellStyle name="Normal 13 3 3" xfId="4338" xr:uid="{B0DEF5C9-3EDA-4B5F-A2CE-77C142307163}"/>
    <cellStyle name="Normal 13 3 4" xfId="4566" xr:uid="{731E52CB-2DA5-49A7-BAB8-4189BB54A6A9}"/>
    <cellStyle name="Normal 13 3 5" xfId="4726" xr:uid="{38F32F09-495A-443A-96AC-A93EE12F4F7F}"/>
    <cellStyle name="Normal 13 4" xfId="4339" xr:uid="{9AB21276-3E3B-4D86-BC73-9DE1E10561E7}"/>
    <cellStyle name="Normal 13 5" xfId="4336" xr:uid="{E974FD68-A917-4211-A8A5-FE6A0B9D4FB2}"/>
    <cellStyle name="Normal 14" xfId="65" xr:uid="{282DF3EB-F0FB-4BD4-B088-904C3AC24007}"/>
    <cellStyle name="Normal 14 18" xfId="4341" xr:uid="{1191892F-C22E-4D6B-AF54-A4414F05C364}"/>
    <cellStyle name="Normal 14 2" xfId="270" xr:uid="{F57CF15A-228B-49E4-B68D-4B0271C3EBDF}"/>
    <cellStyle name="Normal 14 2 2" xfId="430" xr:uid="{0CD149B2-E162-4F28-83FC-CC7809E90528}"/>
    <cellStyle name="Normal 14 2 2 2" xfId="431" xr:uid="{32F7C522-2B17-4197-846D-F375CC761697}"/>
    <cellStyle name="Normal 14 2 3" xfId="432" xr:uid="{0FF8F50B-784E-48BE-ADF0-EE2273019FD9}"/>
    <cellStyle name="Normal 14 3" xfId="433" xr:uid="{02F3944C-6A89-4D41-B091-8541531573FD}"/>
    <cellStyle name="Normal 14 3 2" xfId="4650" xr:uid="{55383BA0-D18E-4D72-98CE-073296360776}"/>
    <cellStyle name="Normal 14 4" xfId="4340" xr:uid="{59EA61C5-1BFE-4570-8ACA-D11B230420E1}"/>
    <cellStyle name="Normal 14 4 2" xfId="4544" xr:uid="{AB1559AE-C055-4DD0-AE0C-C8937B5ED35B}"/>
    <cellStyle name="Normal 14 4 3" xfId="4727" xr:uid="{8C738157-E487-40A0-A8D8-0AE11C61BDE0}"/>
    <cellStyle name="Normal 14 4 4" xfId="4703" xr:uid="{EFEAB989-ECDA-415D-8850-7E9B31A43F2C}"/>
    <cellStyle name="Normal 15" xfId="66" xr:uid="{40372036-79C6-4141-A585-7587F52432EE}"/>
    <cellStyle name="Normal 15 2" xfId="67" xr:uid="{B04133AD-DF77-42DC-8903-88B3559C52C5}"/>
    <cellStyle name="Normal 15 2 2" xfId="271" xr:uid="{CE91CE6C-D6C3-4D40-A4AB-95B60EAE0D03}"/>
    <cellStyle name="Normal 15 2 2 2" xfId="4453" xr:uid="{0C97D5E2-4004-4627-A143-9B99C93B64FE}"/>
    <cellStyle name="Normal 15 2 3" xfId="4546" xr:uid="{88965BE7-DFDB-46FF-B9E3-1DF2270AB02A}"/>
    <cellStyle name="Normal 15 3" xfId="272" xr:uid="{7FF4D2EF-840A-4621-A506-BD906A3C8D7A}"/>
    <cellStyle name="Normal 15 3 2" xfId="4422" xr:uid="{475745A2-6DD1-42E2-8D65-994B6A049E24}"/>
    <cellStyle name="Normal 15 3 3" xfId="4343" xr:uid="{B0BA0967-CD23-44EA-AF23-A162ABAD0F12}"/>
    <cellStyle name="Normal 15 3 4" xfId="4567" xr:uid="{64700271-D88B-44DB-A49F-7C000F5E59ED}"/>
    <cellStyle name="Normal 15 3 5" xfId="4729" xr:uid="{3CEA84E1-6A2F-4A6C-B51C-4FED1B6D5E28}"/>
    <cellStyle name="Normal 15 4" xfId="4342" xr:uid="{E7EF9041-478C-4639-BE13-96BFEDC6FDD5}"/>
    <cellStyle name="Normal 15 4 2" xfId="4545" xr:uid="{E45ADB2E-CCEB-461C-A7CE-713C0B4A94B8}"/>
    <cellStyle name="Normal 15 4 3" xfId="4728" xr:uid="{5FB5630C-BA3B-41F2-AC1C-FAD9D66CF1EB}"/>
    <cellStyle name="Normal 15 4 4" xfId="4704" xr:uid="{32D69539-FEFB-4BF6-97B6-BFBCBA0EB4DA}"/>
    <cellStyle name="Normal 16" xfId="68" xr:uid="{27B59AE9-E427-4830-9AFA-C8B351D3A9AA}"/>
    <cellStyle name="Normal 16 2" xfId="273" xr:uid="{E7EFCE55-DBD9-4E27-85E9-0B8D6EA1B65D}"/>
    <cellStyle name="Normal 16 2 2" xfId="4423" xr:uid="{B2DE33B5-A178-41A6-812C-594D81FCBB72}"/>
    <cellStyle name="Normal 16 2 3" xfId="4344" xr:uid="{9B098333-8889-4160-8EB2-DA21FE549777}"/>
    <cellStyle name="Normal 16 2 4" xfId="4568" xr:uid="{50081FC2-4B87-4CD5-B28C-4996A3F7E511}"/>
    <cellStyle name="Normal 16 2 5" xfId="4730" xr:uid="{C91EE198-7C6C-4DEC-9ED6-177B195D2F77}"/>
    <cellStyle name="Normal 16 3" xfId="274" xr:uid="{A3851F64-2D65-48F1-BC8C-B25853F6F629}"/>
    <cellStyle name="Normal 17" xfId="69" xr:uid="{21E820A5-E76D-46F6-BB8B-B797B1024BE0}"/>
    <cellStyle name="Normal 17 2" xfId="275" xr:uid="{32212450-68D6-49BE-840C-A331F0C231DC}"/>
    <cellStyle name="Normal 17 2 2" xfId="4424" xr:uid="{B6CE036D-8EF3-4074-BC41-D8DBF02AED32}"/>
    <cellStyle name="Normal 17 2 3" xfId="4346" xr:uid="{70F45983-C45A-4B9B-94E5-16AC05876BD1}"/>
    <cellStyle name="Normal 17 2 4" xfId="4569" xr:uid="{60DC1746-323A-481D-AFC0-DDB53CCE5552}"/>
    <cellStyle name="Normal 17 2 5" xfId="4731" xr:uid="{E0D0C8B8-FCBF-479F-84FA-9B692732838B}"/>
    <cellStyle name="Normal 17 3" xfId="4347" xr:uid="{905376D6-049A-4E95-9913-C0EFBE56344A}"/>
    <cellStyle name="Normal 17 4" xfId="4345" xr:uid="{2D1AB784-06DB-4E25-BF06-713E3E744F2C}"/>
    <cellStyle name="Normal 18" xfId="70" xr:uid="{C32BEAB0-4F9E-405C-9E85-151E3054720E}"/>
    <cellStyle name="Normal 18 2" xfId="276" xr:uid="{0FA90B8B-E0ED-4FD6-9B6A-211FFE24D4BB}"/>
    <cellStyle name="Normal 18 2 2" xfId="4454" xr:uid="{DCF58D43-3062-4E31-B304-C7B2EBE87D13}"/>
    <cellStyle name="Normal 18 3" xfId="4348" xr:uid="{6278EC9C-1B93-4CF8-B16A-F84D85BED9DD}"/>
    <cellStyle name="Normal 18 3 2" xfId="4547" xr:uid="{4D7A86BE-3E09-456A-ADF1-85452C56F5D1}"/>
    <cellStyle name="Normal 18 3 3" xfId="4732" xr:uid="{D1FAA448-A632-4C9B-B34B-7A8964DDF46A}"/>
    <cellStyle name="Normal 18 3 4" xfId="4705" xr:uid="{A224FD09-6B83-409B-A5CC-C99F7C9D8750}"/>
    <cellStyle name="Normal 19" xfId="71" xr:uid="{4D15A6E6-307D-4D93-AAFC-FE30C067FA47}"/>
    <cellStyle name="Normal 19 2" xfId="72" xr:uid="{0FCE10D4-A5A6-4059-81C3-E64BE354F5B5}"/>
    <cellStyle name="Normal 19 2 2" xfId="277" xr:uid="{C95E470F-661B-4BC7-87BE-A0E4B8D67ACE}"/>
    <cellStyle name="Normal 19 2 2 2" xfId="4651" xr:uid="{9EB9844F-569E-4955-AC14-36F70EEAF173}"/>
    <cellStyle name="Normal 19 2 3" xfId="4549" xr:uid="{6E540E50-866F-49DA-8411-C693F74FE709}"/>
    <cellStyle name="Normal 19 3" xfId="278" xr:uid="{291A774E-579B-4887-85B7-FCECB1C40384}"/>
    <cellStyle name="Normal 19 3 2" xfId="4652" xr:uid="{B1662286-6B49-4E88-BD38-6E0627F05B42}"/>
    <cellStyle name="Normal 19 4" xfId="4548" xr:uid="{9195501F-64E1-41EA-9B90-8DDF6A6EB13F}"/>
    <cellStyle name="Normal 2" xfId="3" xr:uid="{0035700C-F3A5-4A6F-B63A-5CE25669DEE2}"/>
    <cellStyle name="Normal 2 2" xfId="73" xr:uid="{AC637906-047E-404F-88A2-6AF253E5518B}"/>
    <cellStyle name="Normal 2 2 2" xfId="74" xr:uid="{DD0B1D59-F08F-4DD2-A3B4-E73936CA924C}"/>
    <cellStyle name="Normal 2 2 2 2" xfId="279" xr:uid="{EBF50CB8-2521-4DC8-8BBF-E8F7C36270A9}"/>
    <cellStyle name="Normal 2 2 2 2 2" xfId="4655" xr:uid="{7EC10C11-371B-41CF-B753-21B41CCEB764}"/>
    <cellStyle name="Normal 2 2 2 3" xfId="4551" xr:uid="{2BC1CF89-34B0-4780-9E0A-E1F48417B6D2}"/>
    <cellStyle name="Normal 2 2 3" xfId="280" xr:uid="{FF7C8CBC-257A-4661-BFD1-3F2BE6F0C33F}"/>
    <cellStyle name="Normal 2 2 3 2" xfId="4455" xr:uid="{E3142E7E-A759-4F47-BEF6-6538A3204DF1}"/>
    <cellStyle name="Normal 2 2 3 2 2" xfId="4585" xr:uid="{07534D16-7BC6-44DD-A1AD-A88D3963B98F}"/>
    <cellStyle name="Normal 2 2 3 2 2 2" xfId="4656" xr:uid="{76C9B576-7855-4D8B-B1F7-8CDDA71B5463}"/>
    <cellStyle name="Normal 2 2 3 2 3" xfId="4750" xr:uid="{32154B6B-51CA-49EB-93B1-49CCE673964C}"/>
    <cellStyle name="Normal 2 2 3 2 4" xfId="5305" xr:uid="{B8A3CA6F-7F7D-44A2-99D2-24CA62C0C015}"/>
    <cellStyle name="Normal 2 2 3 3" xfId="4435" xr:uid="{95FF9D00-A5CE-479A-8B9E-06A02EE38CCD}"/>
    <cellStyle name="Normal 2 2 3 4" xfId="4706" xr:uid="{AFD12F81-FBC5-48F9-86BF-9DDD890B6D75}"/>
    <cellStyle name="Normal 2 2 3 5" xfId="4695" xr:uid="{43D738CE-D9D6-4989-8913-250B60543B56}"/>
    <cellStyle name="Normal 2 2 4" xfId="4349" xr:uid="{6D0E64B9-A83B-45A1-940C-114CEF5D5E21}"/>
    <cellStyle name="Normal 2 2 4 2" xfId="4550" xr:uid="{715AF0E4-7344-4CE7-9A21-A28FBE259D65}"/>
    <cellStyle name="Normal 2 2 4 3" xfId="4733" xr:uid="{2EA6D9A7-9F63-403D-931A-696B2483BC5E}"/>
    <cellStyle name="Normal 2 2 4 4" xfId="4707" xr:uid="{8EBFC3C8-18D1-49C2-9A64-807F543DD273}"/>
    <cellStyle name="Normal 2 2 5" xfId="4654" xr:uid="{5A5955E5-AAE6-4B45-9DE1-76BD480FA711}"/>
    <cellStyle name="Normal 2 2 6" xfId="4753" xr:uid="{544559DF-40D4-4D7B-A6ED-25CF64E110A4}"/>
    <cellStyle name="Normal 2 3" xfId="75" xr:uid="{3467C972-CE48-4CE6-BD91-BF2B2EF2BAFC}"/>
    <cellStyle name="Normal 2 3 2" xfId="76" xr:uid="{C4317F66-BA7F-4EA0-BBBC-C0E4855F220D}"/>
    <cellStyle name="Normal 2 3 2 2" xfId="281" xr:uid="{EE7DAA9D-0318-41AB-B6F7-D37FFD8996E3}"/>
    <cellStyle name="Normal 2 3 2 2 2" xfId="4657" xr:uid="{6FFF8F64-CDB7-45C3-9804-0042BC827B2E}"/>
    <cellStyle name="Normal 2 3 2 3" xfId="4351" xr:uid="{879DAEB1-30AE-4D13-BC3A-F0628D87B262}"/>
    <cellStyle name="Normal 2 3 2 3 2" xfId="4553" xr:uid="{61FD1889-7585-4BEA-9AB3-32ABACFD2EF2}"/>
    <cellStyle name="Normal 2 3 2 3 3" xfId="4735" xr:uid="{2FC2D759-9C50-436B-A23B-54DE83976F8E}"/>
    <cellStyle name="Normal 2 3 2 3 4" xfId="4708" xr:uid="{85E8BC60-FB60-42B3-8030-E5FD9BC94DA1}"/>
    <cellStyle name="Normal 2 3 3" xfId="77" xr:uid="{FC345852-1B44-4226-B8FF-9E86A879BCD7}"/>
    <cellStyle name="Normal 2 3 4" xfId="78" xr:uid="{30838749-5FEA-4766-A73E-D9BE863E94FF}"/>
    <cellStyle name="Normal 2 3 5" xfId="185" xr:uid="{5DA85D8E-D702-4577-ADF3-99C8A89CF737}"/>
    <cellStyle name="Normal 2 3 5 2" xfId="4658" xr:uid="{E3836683-025A-464B-AD09-6DC8F7A8024B}"/>
    <cellStyle name="Normal 2 3 6" xfId="4350" xr:uid="{FA8B9F27-9EA9-4F5D-81CE-848AB6997DF1}"/>
    <cellStyle name="Normal 2 3 6 2" xfId="4552" xr:uid="{78875B25-30C9-4B80-BA9A-793A1D225D16}"/>
    <cellStyle name="Normal 2 3 6 3" xfId="4734" xr:uid="{06880BD6-0BD5-41DD-A62C-7E53D1DCFB4E}"/>
    <cellStyle name="Normal 2 3 6 4" xfId="4709" xr:uid="{9BDA482A-546C-45ED-B2B8-D95EEA8D5825}"/>
    <cellStyle name="Normal 2 3 7" xfId="5318" xr:uid="{BA875621-575B-4C89-AC08-F1477CFCCBB0}"/>
    <cellStyle name="Normal 2 4" xfId="79" xr:uid="{BA930D3F-9777-43B9-9C81-7CF7C0D73CBB}"/>
    <cellStyle name="Normal 2 4 2" xfId="80" xr:uid="{606B6F73-54AB-47B0-917C-A68D4061C7D1}"/>
    <cellStyle name="Normal 2 4 3" xfId="282" xr:uid="{14215E9B-C7B7-4EA7-B439-F7B6003BD017}"/>
    <cellStyle name="Normal 2 4 3 2" xfId="4659" xr:uid="{CE8E4021-32C0-4662-BC2E-076A3A718C3B}"/>
    <cellStyle name="Normal 2 4 3 3" xfId="4673" xr:uid="{B3261440-D594-4986-9F69-4DDF81360064}"/>
    <cellStyle name="Normal 2 4 4" xfId="4554" xr:uid="{FB8BAD5B-052B-42FD-9847-AA882C828045}"/>
    <cellStyle name="Normal 2 4 5" xfId="4754" xr:uid="{A9EEFF78-675D-4A93-8318-6CD01184EB8E}"/>
    <cellStyle name="Normal 2 4 6" xfId="4752" xr:uid="{9648044A-3FEA-43BB-8E71-A911B08F802F}"/>
    <cellStyle name="Normal 2 5" xfId="184" xr:uid="{A5444B24-C9BA-460C-9EA9-88C3889EF745}"/>
    <cellStyle name="Normal 2 5 2" xfId="284" xr:uid="{8B1D2911-6541-466D-84DE-E4067F78BFA5}"/>
    <cellStyle name="Normal 2 5 2 2" xfId="2505" xr:uid="{F14F228F-F7AF-4421-A11C-EE2AE88C0E87}"/>
    <cellStyle name="Normal 2 5 3" xfId="283" xr:uid="{02D3BE63-4363-4122-B17A-09B493541D5F}"/>
    <cellStyle name="Normal 2 5 3 2" xfId="4586" xr:uid="{684A113B-B211-4E5E-AC4F-3304756C9483}"/>
    <cellStyle name="Normal 2 5 3 3" xfId="4746" xr:uid="{D88F5F2E-2696-4E3E-8C59-65049B7C6038}"/>
    <cellStyle name="Normal 2 5 3 4" xfId="5302" xr:uid="{FAAA4C6B-9B5A-431F-A7E7-5D8787705C36}"/>
    <cellStyle name="Normal 2 5 4" xfId="4660" xr:uid="{592EA001-59E7-4BFE-818C-81B1E8BEE50A}"/>
    <cellStyle name="Normal 2 5 5" xfId="4615" xr:uid="{7E22782F-DC33-4C0B-89BB-3710971479E5}"/>
    <cellStyle name="Normal 2 5 6" xfId="4614" xr:uid="{9359FB68-FA81-490D-AE9B-7E60297FF625}"/>
    <cellStyle name="Normal 2 5 7" xfId="4749" xr:uid="{FE70ED92-8BB8-4B59-85FE-0C3FDB7DCA84}"/>
    <cellStyle name="Normal 2 5 8" xfId="4719" xr:uid="{7C2A6C5E-F503-45CD-BCF6-4E4875DCD6B3}"/>
    <cellStyle name="Normal 2 6" xfId="285" xr:uid="{120F31AA-4CA1-4CD1-9F05-24A0DE487A7F}"/>
    <cellStyle name="Normal 2 6 2" xfId="286" xr:uid="{89F96163-1AF8-499F-953F-961807869B58}"/>
    <cellStyle name="Normal 2 6 3" xfId="452" xr:uid="{77F7B5D3-3672-43F1-9907-2F19BB2DF7F9}"/>
    <cellStyle name="Normal 2 6 4" xfId="4661" xr:uid="{EAECC467-BDB3-4DBD-B536-F20B798877B6}"/>
    <cellStyle name="Normal 2 6 5" xfId="4612" xr:uid="{412990AA-19DC-4C44-B191-7B3CAAEE6EF5}"/>
    <cellStyle name="Normal 2 6 5 2" xfId="4710" xr:uid="{9CFBC272-44B2-430F-B0A8-FD539E4C71EB}"/>
    <cellStyle name="Normal 2 6 6" xfId="4598" xr:uid="{612A0B35-0FF2-4D41-AEEC-3C42A7ABC6EE}"/>
    <cellStyle name="Normal 2 6 7" xfId="5322" xr:uid="{2972040A-C756-46C5-A55A-D656FD1E0E0A}"/>
    <cellStyle name="Normal 2 6 8" xfId="5331" xr:uid="{FC375587-D562-42B3-8EA0-2A5789C9C65F}"/>
    <cellStyle name="Normal 2 7" xfId="287" xr:uid="{666EDA31-8747-4C47-A752-F5157AE21778}"/>
    <cellStyle name="Normal 2 7 2" xfId="4456" xr:uid="{AEE08EA6-CB80-46B8-BB78-D44CF2D081DA}"/>
    <cellStyle name="Normal 2 7 3" xfId="4662" xr:uid="{F16CE48A-4E41-4EED-AF11-2DF6EF7E7BBE}"/>
    <cellStyle name="Normal 2 7 4" xfId="5303" xr:uid="{DFCA5F85-50FD-4047-8309-C7B6A6C6F129}"/>
    <cellStyle name="Normal 2 8" xfId="4508" xr:uid="{34DCF7A9-97F9-4C69-9CC1-578959978F71}"/>
    <cellStyle name="Normal 2 9" xfId="4653" xr:uid="{5901E1F0-EF4E-4376-B956-9074736EF30D}"/>
    <cellStyle name="Normal 20" xfId="434" xr:uid="{5A136326-571A-4F82-9F56-AAC84B641ED1}"/>
    <cellStyle name="Normal 20 2" xfId="435" xr:uid="{45C8EB3D-C707-4488-8FDE-867E2996A5C7}"/>
    <cellStyle name="Normal 20 2 2" xfId="436" xr:uid="{FF297512-6B80-4761-B54E-158A1E49F6D8}"/>
    <cellStyle name="Normal 20 2 2 2" xfId="4425" xr:uid="{CD45E9F2-6E6D-4999-94FC-C45DB509F6DA}"/>
    <cellStyle name="Normal 20 2 2 3" xfId="4417" xr:uid="{57E4C929-F21F-4871-BBAD-5A86E4D110AB}"/>
    <cellStyle name="Normal 20 2 2 4" xfId="4582" xr:uid="{E37FBB18-197A-4C35-947A-CC4DAE831C3D}"/>
    <cellStyle name="Normal 20 2 2 5" xfId="4744" xr:uid="{D2B8EF05-9428-4270-B4CD-EB82EE1F0F68}"/>
    <cellStyle name="Normal 20 2 3" xfId="4420" xr:uid="{FDC21C2D-6AD1-4748-ADE8-BDA820DD70EC}"/>
    <cellStyle name="Normal 20 2 4" xfId="4416" xr:uid="{10BED8B9-F106-48F0-A4D3-DA5B44706C84}"/>
    <cellStyle name="Normal 20 2 5" xfId="4581" xr:uid="{97C183A6-D281-44FB-B455-F63A68CAD206}"/>
    <cellStyle name="Normal 20 2 6" xfId="4743" xr:uid="{4F749B81-E574-480F-963D-14630CF14AA1}"/>
    <cellStyle name="Normal 20 3" xfId="1167" xr:uid="{1DCCEA47-732E-4A98-A515-13F693FADEA9}"/>
    <cellStyle name="Normal 20 3 2" xfId="4457" xr:uid="{17EDECC9-7FEC-454C-A61C-989165BCCC36}"/>
    <cellStyle name="Normal 20 4" xfId="4352" xr:uid="{C27FCB02-E3D2-4DAD-A33A-BB87A48EC84B}"/>
    <cellStyle name="Normal 20 4 2" xfId="4555" xr:uid="{63A5BFB1-467C-4EA7-877A-2D9B74B21CE7}"/>
    <cellStyle name="Normal 20 4 3" xfId="4736" xr:uid="{5804B823-0805-4AB4-A4CB-1C77C428C739}"/>
    <cellStyle name="Normal 20 4 4" xfId="4711" xr:uid="{D8D5337B-BBF8-40E4-8543-26992AE7EA12}"/>
    <cellStyle name="Normal 20 5" xfId="4433" xr:uid="{35294F85-5DF3-4697-9F5A-A0D697C70A93}"/>
    <cellStyle name="Normal 20 5 2" xfId="5328" xr:uid="{2CE9D4E2-50DB-43D0-9A23-FE0C2A00540C}"/>
    <cellStyle name="Normal 20 6" xfId="4587" xr:uid="{E6B8FCCF-15AA-46CC-8233-1977CC441DFE}"/>
    <cellStyle name="Normal 20 7" xfId="4696" xr:uid="{B07DBC11-62E3-4109-989F-42A7803818A6}"/>
    <cellStyle name="Normal 20 8" xfId="4717" xr:uid="{C3C24C43-E364-43DA-94AD-80CD918DBC02}"/>
    <cellStyle name="Normal 20 9" xfId="4716" xr:uid="{FB0371F6-EBF9-439F-95D8-B0D0A94AE160}"/>
    <cellStyle name="Normal 21" xfId="437" xr:uid="{9BEAA159-C4FD-4501-87D0-F04F61215011}"/>
    <cellStyle name="Normal 21 2" xfId="438" xr:uid="{54936D51-3A68-4DF1-BECD-90DE64418CB1}"/>
    <cellStyle name="Normal 21 2 2" xfId="439" xr:uid="{C41112C7-6802-469A-8531-3A383BC17793}"/>
    <cellStyle name="Normal 21 3" xfId="4353" xr:uid="{7E9602AB-CC29-4E44-BBD9-7F87CEAB5BAB}"/>
    <cellStyle name="Normal 21 3 2" xfId="4459" xr:uid="{6630ED43-1108-4B1E-BB95-EFC0BCC3C8E3}"/>
    <cellStyle name="Normal 21 3 3" xfId="4458" xr:uid="{A744465E-9F3F-4A6D-91AA-5BDEC8767907}"/>
    <cellStyle name="Normal 21 4" xfId="4570" xr:uid="{609573AE-AE2A-4113-B44D-F71CC38FE8FA}"/>
    <cellStyle name="Normal 21 5" xfId="4737" xr:uid="{2F5618F5-D975-43FB-86AE-5C73E2DC3974}"/>
    <cellStyle name="Normal 22" xfId="440" xr:uid="{4CC39CC8-450B-4DBA-9D79-1B791A2C8601}"/>
    <cellStyle name="Normal 22 2" xfId="441" xr:uid="{92AD244B-1633-4DBD-A27A-8A432224AE53}"/>
    <cellStyle name="Normal 22 2 2" xfId="5334" xr:uid="{17BC2E4D-CD25-4E59-A27E-312AAD72DEDD}"/>
    <cellStyle name="Normal 22 3" xfId="4310" xr:uid="{1660C60B-C8A4-4323-A457-D8A1D497348D}"/>
    <cellStyle name="Normal 22 3 2" xfId="4354" xr:uid="{88B30399-45DE-41D9-8415-4E9C853087BD}"/>
    <cellStyle name="Normal 22 3 2 2" xfId="4461" xr:uid="{5FD8322E-BB51-458E-8678-FBEF6731ECC9}"/>
    <cellStyle name="Normal 22 3 3" xfId="4460" xr:uid="{48EDC819-AF06-41C1-9BD7-955D00C9F35D}"/>
    <cellStyle name="Normal 22 3 4" xfId="4691" xr:uid="{D4FBA70D-BD34-438A-B57C-BDCD7C80B58C}"/>
    <cellStyle name="Normal 22 4" xfId="4313" xr:uid="{DCB5A25E-9E84-4411-A2C9-12912D3B72CE}"/>
    <cellStyle name="Normal 22 4 2" xfId="4431" xr:uid="{0AC3DF31-AF73-4F19-98B6-AD85F910B4B9}"/>
    <cellStyle name="Normal 22 4 3" xfId="4571" xr:uid="{77737878-BD53-4628-B573-F73C77259595}"/>
    <cellStyle name="Normal 22 4 3 2" xfId="4590" xr:uid="{CC9EE420-6C52-466F-B6C9-0B067E016049}"/>
    <cellStyle name="Normal 22 4 3 3" xfId="4748" xr:uid="{76264527-F2B3-445F-AC47-5B1BF8D30FD5}"/>
    <cellStyle name="Normal 22 4 4" xfId="4692" xr:uid="{48D76518-9623-4E73-B44C-7901F352EA3C}"/>
    <cellStyle name="Normal 22 4 5" xfId="4604" xr:uid="{0BB5F7BE-5399-42C1-A2D8-23B6FC588D98}"/>
    <cellStyle name="Normal 22 4 6" xfId="4595" xr:uid="{EC737077-AA47-4991-901C-05ECBB18E723}"/>
    <cellStyle name="Normal 22 4 7" xfId="4594" xr:uid="{4259FA01-657B-423D-BFFE-F8910526360E}"/>
    <cellStyle name="Normal 22 4 8" xfId="4593" xr:uid="{B2D7D5DD-25C1-4FBF-AE99-2DB54F284C0E}"/>
    <cellStyle name="Normal 22 4 9" xfId="4592" xr:uid="{1C336725-DA65-4DCB-9C1E-18A720BCC805}"/>
    <cellStyle name="Normal 22 5" xfId="4738" xr:uid="{E3905BA1-576C-4896-87F9-1134C5FD9D39}"/>
    <cellStyle name="Normal 23" xfId="442" xr:uid="{7145C398-DF2A-401A-A16F-21EABBFC20FC}"/>
    <cellStyle name="Normal 23 2" xfId="2500" xr:uid="{6EFEE23A-C711-4074-9EFF-38144355EA40}"/>
    <cellStyle name="Normal 23 2 2" xfId="4356" xr:uid="{2CC65A8F-CC56-4F13-B749-9B4D7D36483D}"/>
    <cellStyle name="Normal 23 2 2 2" xfId="4751" xr:uid="{4FEB50BC-2665-4092-A959-EACFF29BA74E}"/>
    <cellStyle name="Normal 23 2 2 3" xfId="4693" xr:uid="{8B1C32F6-0517-4758-AA35-B5EF30FEC5AE}"/>
    <cellStyle name="Normal 23 2 2 4" xfId="4663" xr:uid="{FA18FDB4-E3EA-4006-B3C6-C44250961E1D}"/>
    <cellStyle name="Normal 23 2 3" xfId="4605" xr:uid="{2A078042-1571-4FC5-AC73-6D67D24289BC}"/>
    <cellStyle name="Normal 23 2 4" xfId="4712" xr:uid="{F09BE701-88FA-4C74-8112-973190EE8885}"/>
    <cellStyle name="Normal 23 3" xfId="4426" xr:uid="{02228D1E-73B4-4894-A8BA-AE3A79325D1E}"/>
    <cellStyle name="Normal 23 4" xfId="4355" xr:uid="{74FC2BDE-0D91-4CE0-AF9F-17D8CB83523B}"/>
    <cellStyle name="Normal 23 5" xfId="4572" xr:uid="{4A314276-6D33-4516-A8C5-A3D2FA9A0A50}"/>
    <cellStyle name="Normal 23 6" xfId="4739" xr:uid="{5E36CA4F-2637-4CE2-AFF7-89231C2DD42A}"/>
    <cellStyle name="Normal 24" xfId="443" xr:uid="{4D7F5D06-AC9D-4FB8-90A9-467773AF4F37}"/>
    <cellStyle name="Normal 24 2" xfId="444" xr:uid="{9CC3AD1E-B324-459E-A481-C9F369E44623}"/>
    <cellStyle name="Normal 24 2 2" xfId="4428" xr:uid="{E408A241-7001-48CD-95D0-D2B77EFBF894}"/>
    <cellStyle name="Normal 24 2 3" xfId="4358" xr:uid="{F84BD753-39BC-4224-A88B-8562B2EEE0CF}"/>
    <cellStyle name="Normal 24 2 4" xfId="4574" xr:uid="{AB4F5375-3534-4939-9CB5-FB491E45B745}"/>
    <cellStyle name="Normal 24 2 5" xfId="4741" xr:uid="{1E5D5DB3-4A9C-449E-8CFC-279EDDFBEB2B}"/>
    <cellStyle name="Normal 24 3" xfId="4427" xr:uid="{146C3D38-B0B1-473C-A2C4-B833CE425B61}"/>
    <cellStyle name="Normal 24 4" xfId="4357" xr:uid="{1D5E050D-BB60-4609-99D2-48DF15699908}"/>
    <cellStyle name="Normal 24 5" xfId="4573" xr:uid="{33FEB97B-FC5F-45C6-835A-1F07BFEDDDA8}"/>
    <cellStyle name="Normal 24 6" xfId="4740" xr:uid="{A596F016-8F49-423F-8DAC-F82F1182E698}"/>
    <cellStyle name="Normal 25" xfId="451" xr:uid="{73807314-B633-4EDD-B66D-EDC89CEB5C65}"/>
    <cellStyle name="Normal 25 2" xfId="4360" xr:uid="{F052DBB5-BCDF-4062-AC7B-B9838C9BE5E9}"/>
    <cellStyle name="Normal 25 3" xfId="4429" xr:uid="{19C6B96C-082B-4009-88A6-B75141156328}"/>
    <cellStyle name="Normal 25 4" xfId="4359" xr:uid="{0400F40A-E5B2-4945-A8E8-0BFF63FDE28C}"/>
    <cellStyle name="Normal 25 5" xfId="4575" xr:uid="{D1EB2A6A-E879-4BAB-831A-F217FDAA45E9}"/>
    <cellStyle name="Normal 26" xfId="2498" xr:uid="{C3FF4F3D-FA66-4D85-8B59-725A627FBA25}"/>
    <cellStyle name="Normal 26 2" xfId="2499" xr:uid="{7B64AC52-3174-491D-9A6E-FA6A05D05EAB}"/>
    <cellStyle name="Normal 26 2 2" xfId="4362" xr:uid="{35C09639-9913-46D1-B5F9-F43A70E02C36}"/>
    <cellStyle name="Normal 26 3" xfId="4361" xr:uid="{228BD23C-D9D8-4C9E-BD72-3C456301B159}"/>
    <cellStyle name="Normal 26 3 2" xfId="4436" xr:uid="{2DE4C147-44D3-4984-B1EF-6647DD0D81DF}"/>
    <cellStyle name="Normal 27" xfId="2507" xr:uid="{1ECC3623-7C79-46D0-9FA9-872E5492C41C}"/>
    <cellStyle name="Normal 27 2" xfId="4364" xr:uid="{37FEB40E-0B18-4E84-864C-81E392332D88}"/>
    <cellStyle name="Normal 27 3" xfId="4363" xr:uid="{DE5D81EA-4382-4382-838A-7558A18FFBF5}"/>
    <cellStyle name="Normal 27 4" xfId="4599" xr:uid="{6197DD9E-C72D-46A9-8F78-273F61BDBD81}"/>
    <cellStyle name="Normal 27 5" xfId="5320" xr:uid="{FABF53A3-0F7F-44EE-9395-85EE6F8179BB}"/>
    <cellStyle name="Normal 27 6" xfId="4589" xr:uid="{BFEC052B-7410-4EA3-9FE8-FC518116B1E1}"/>
    <cellStyle name="Normal 27 7" xfId="5332" xr:uid="{9431923E-2B47-4F73-9D0D-5E60488AF55D}"/>
    <cellStyle name="Normal 28" xfId="4365" xr:uid="{90F32FAF-48DA-4362-AED6-1751E80FF8B2}"/>
    <cellStyle name="Normal 28 2" xfId="4366" xr:uid="{43214CB2-FFC8-491B-A2C0-C48EE89F161E}"/>
    <cellStyle name="Normal 28 3" xfId="4367" xr:uid="{BA5E82E6-781E-4046-B7DF-7F1D966AC299}"/>
    <cellStyle name="Normal 29" xfId="4368" xr:uid="{93CDD20C-ED4F-4EC5-8B25-65014A14399A}"/>
    <cellStyle name="Normal 29 2" xfId="4369" xr:uid="{9C266BBF-B2F6-4E4C-BDB4-927F322E301E}"/>
    <cellStyle name="Normal 3" xfId="2" xr:uid="{665067A7-73F8-4B7E-BFD2-7BB3B9468366}"/>
    <cellStyle name="Normal 3 2" xfId="81" xr:uid="{2D80CB32-02C6-4D9C-8FCF-BAB0C6CA1E11}"/>
    <cellStyle name="Normal 3 2 2" xfId="82" xr:uid="{E28BD04F-9607-4340-AA2E-16E4D09CE2CD}"/>
    <cellStyle name="Normal 3 2 2 2" xfId="288" xr:uid="{0CFB6CF4-1871-46A3-A7DC-510BE4A6053B}"/>
    <cellStyle name="Normal 3 2 2 2 2" xfId="4665" xr:uid="{2D71F364-B178-4F60-98C5-C24C321607CE}"/>
    <cellStyle name="Normal 3 2 2 3" xfId="4556" xr:uid="{9BAF3183-F976-49D6-BFFD-83CDC438789B}"/>
    <cellStyle name="Normal 3 2 3" xfId="83" xr:uid="{213CAFBC-52E1-491F-8E8C-26F448B87836}"/>
    <cellStyle name="Normal 3 2 4" xfId="289" xr:uid="{CC57492B-241D-48A0-8F3B-BBAB1571E790}"/>
    <cellStyle name="Normal 3 2 4 2" xfId="4666" xr:uid="{2807B0B5-85BF-4678-9740-85CC012C9C9B}"/>
    <cellStyle name="Normal 3 2 5" xfId="2506" xr:uid="{B5BB5B28-BC75-473C-BC19-E5C4CEBD0E26}"/>
    <cellStyle name="Normal 3 2 5 2" xfId="4509" xr:uid="{AF652697-1532-42AD-B39F-015282B961D5}"/>
    <cellStyle name="Normal 3 2 5 3" xfId="5304" xr:uid="{7C1FA0D1-ADA9-476C-84F1-922569B72287}"/>
    <cellStyle name="Normal 3 3" xfId="84" xr:uid="{96C27AC5-BFE3-4173-A829-C23C197BF2FC}"/>
    <cellStyle name="Normal 3 3 2" xfId="290" xr:uid="{E5E4A61D-E640-4472-A1E1-0ACE73E84E4C}"/>
    <cellStyle name="Normal 3 3 2 2" xfId="4667" xr:uid="{36043858-8E9A-4F0F-99A7-1A5CF1163C25}"/>
    <cellStyle name="Normal 3 3 3" xfId="4557" xr:uid="{0F9BA769-A0C2-42A5-BAF8-9FBDCA907BB5}"/>
    <cellStyle name="Normal 3 4" xfId="85" xr:uid="{4801D7CF-EF03-456E-8A10-63AE31750971}"/>
    <cellStyle name="Normal 3 4 2" xfId="2502" xr:uid="{F0ADDF8C-42DC-4A98-AD7F-4C516D9B977D}"/>
    <cellStyle name="Normal 3 4 2 2" xfId="4668" xr:uid="{7D9F8AC4-E8AC-4707-AE5E-19E5223B3EF8}"/>
    <cellStyle name="Normal 3 5" xfId="2501" xr:uid="{3CA2C028-B333-48E4-9A87-56BC52E5701B}"/>
    <cellStyle name="Normal 3 5 2" xfId="4669" xr:uid="{878357D3-DCAA-4A94-9237-26B0F3A572BC}"/>
    <cellStyle name="Normal 3 5 3" xfId="4745" xr:uid="{00916C8C-CD99-4932-B404-765F31FC8462}"/>
    <cellStyle name="Normal 3 5 4" xfId="4713" xr:uid="{7D3DD2CE-9C03-433A-9487-FF2D15520039}"/>
    <cellStyle name="Normal 3 6" xfId="4664" xr:uid="{1EEC1447-2F38-40C3-BD09-7BB973EEB982}"/>
    <cellStyle name="Normal 30" xfId="4370" xr:uid="{EB9C5173-B695-4068-8412-81186B8101EB}"/>
    <cellStyle name="Normal 30 2" xfId="4371" xr:uid="{DAE8AB02-A366-4722-8516-E14E5C508834}"/>
    <cellStyle name="Normal 31" xfId="4372" xr:uid="{BFF4366D-6D2E-43AF-AB2F-96B5649B9BDB}"/>
    <cellStyle name="Normal 31 2" xfId="4373" xr:uid="{791CCC86-88FB-4D23-9D4B-EA9A4895F7A1}"/>
    <cellStyle name="Normal 32" xfId="4374" xr:uid="{2B7DC82C-59F0-4518-9767-45B88C15165E}"/>
    <cellStyle name="Normal 33" xfId="4375" xr:uid="{FB3809E5-3F19-41B5-AF78-5A7BB57C90DE}"/>
    <cellStyle name="Normal 33 2" xfId="4376" xr:uid="{62DB4F22-CA35-4400-837F-5B834C0D9BEC}"/>
    <cellStyle name="Normal 34" xfId="4377" xr:uid="{9F9EF466-F581-4FEB-9ED5-606EC8FA710C}"/>
    <cellStyle name="Normal 34 2" xfId="4378" xr:uid="{26D44C08-87AC-4F95-8DDE-EB4A1F108E60}"/>
    <cellStyle name="Normal 35" xfId="4379" xr:uid="{EF5C445A-5B55-42B3-A93B-8075085056EB}"/>
    <cellStyle name="Normal 35 2" xfId="4380" xr:uid="{8679B76F-B206-489A-BF1F-94F6A36C867D}"/>
    <cellStyle name="Normal 36" xfId="4381" xr:uid="{57B49357-E16F-45E6-8EEA-C3ED06D711C3}"/>
    <cellStyle name="Normal 36 2" xfId="4382" xr:uid="{2BFF567F-11C4-4651-933F-5C27327455AA}"/>
    <cellStyle name="Normal 37" xfId="4383" xr:uid="{FA75D622-31C0-46F2-8180-A79AC7E34D49}"/>
    <cellStyle name="Normal 37 2" xfId="4384" xr:uid="{8D3B1D82-43E2-4147-81F7-BAF2B2474FA1}"/>
    <cellStyle name="Normal 38" xfId="4385" xr:uid="{1A1F703A-5F2D-4548-84C8-3D1AE803A61B}"/>
    <cellStyle name="Normal 38 2" xfId="4386" xr:uid="{8E40C1E2-B73B-4705-9FBE-2D80BED7C29C}"/>
    <cellStyle name="Normal 39" xfId="4387" xr:uid="{B4E8D356-A6A2-4AF2-A752-56B74EDB9A79}"/>
    <cellStyle name="Normal 39 2" xfId="4388" xr:uid="{A0C1FCB5-1168-49F2-9553-0289DFAC427B}"/>
    <cellStyle name="Normal 39 2 2" xfId="4389" xr:uid="{418F0FB3-A741-4524-B440-33A9D2166D76}"/>
    <cellStyle name="Normal 39 3" xfId="4390" xr:uid="{5AA01CA2-849B-47B0-B290-6E8186DC3AFC}"/>
    <cellStyle name="Normal 4" xfId="86" xr:uid="{96F56719-14FB-4710-97D3-CEDF3E8F1FFB}"/>
    <cellStyle name="Normal 4 2" xfId="87" xr:uid="{21ADA923-66BF-40BB-8414-9B3C227F1ADB}"/>
    <cellStyle name="Normal 4 2 2" xfId="88" xr:uid="{DA0B448F-6AC5-4C61-9A0F-34039284818C}"/>
    <cellStyle name="Normal 4 2 2 2" xfId="445" xr:uid="{140822CC-2605-459B-8282-75E5850D5EA4}"/>
    <cellStyle name="Normal 4 2 2 3" xfId="2807" xr:uid="{B5C22680-EAE2-4DEC-9E6F-9A4FC33313CE}"/>
    <cellStyle name="Normal 4 2 2 4" xfId="2808" xr:uid="{32F53CD8-72A7-46F7-94E9-20D4DC3CF5D5}"/>
    <cellStyle name="Normal 4 2 2 4 2" xfId="2809" xr:uid="{07425DE1-5E9D-45CD-8C20-5F568F6FE268}"/>
    <cellStyle name="Normal 4 2 2 4 3" xfId="2810" xr:uid="{59D8233F-32DC-4A78-9069-EA0A184ED030}"/>
    <cellStyle name="Normal 4 2 2 4 3 2" xfId="2811" xr:uid="{72B91543-FE47-42D1-B431-E388BAF56351}"/>
    <cellStyle name="Normal 4 2 2 4 3 3" xfId="4312" xr:uid="{20D134DD-04B5-49F8-88E0-F7355C51E2D5}"/>
    <cellStyle name="Normal 4 2 3" xfId="2493" xr:uid="{83CCA8B4-3857-43F5-BA5C-21769A306C3A}"/>
    <cellStyle name="Normal 4 2 3 2" xfId="2504" xr:uid="{550C8D51-F1E7-4FAF-8A32-41BEB3ADF278}"/>
    <cellStyle name="Normal 4 2 3 2 2" xfId="4462" xr:uid="{BA4C03DE-6FB2-4E44-AE92-1AD7A886B96A}"/>
    <cellStyle name="Normal 4 2 3 3" xfId="4463" xr:uid="{E2E8F228-2EC4-4C9A-BA9C-3585CF4A000B}"/>
    <cellStyle name="Normal 4 2 3 3 2" xfId="4464" xr:uid="{DFCCD44D-39CD-4C5E-8F4E-B285A8D3DA7F}"/>
    <cellStyle name="Normal 4 2 3 4" xfId="4465" xr:uid="{3EF7109D-CE10-4F60-9E30-F48226A5B21A}"/>
    <cellStyle name="Normal 4 2 3 5" xfId="4466" xr:uid="{0E89CCF7-DD52-4504-8D7A-4E355BD9C4B4}"/>
    <cellStyle name="Normal 4 2 4" xfId="2494" xr:uid="{596FCC24-A3D0-4DEB-B70F-6AF99170CDD3}"/>
    <cellStyle name="Normal 4 2 4 2" xfId="4392" xr:uid="{E40948D1-28B7-40B0-9FB5-BA5EFF5F4702}"/>
    <cellStyle name="Normal 4 2 4 2 2" xfId="4467" xr:uid="{7B32FB50-4737-491A-8DF3-1A6BB6B673F2}"/>
    <cellStyle name="Normal 4 2 4 2 3" xfId="4694" xr:uid="{B1100B5D-5F9D-4301-8353-8F762D81B3BA}"/>
    <cellStyle name="Normal 4 2 4 2 4" xfId="4613" xr:uid="{9A46FBCD-C7E2-4351-9818-78ACEEFA2C25}"/>
    <cellStyle name="Normal 4 2 4 3" xfId="4576" xr:uid="{9C8F9349-3256-44BB-BF38-B1C40DCE371D}"/>
    <cellStyle name="Normal 4 2 4 4" xfId="4714" xr:uid="{122121BA-BE76-423F-8C3D-173D585732FE}"/>
    <cellStyle name="Normal 4 2 5" xfId="1168" xr:uid="{8E922968-1BDD-40AC-940B-1206F69C722F}"/>
    <cellStyle name="Normal 4 2 6" xfId="4558" xr:uid="{0C7371F6-E2D6-48F9-B934-53632D9B3EB9}"/>
    <cellStyle name="Normal 4 3" xfId="528" xr:uid="{5483C420-4427-4009-8BD4-5B67D5D20C2E}"/>
    <cellStyle name="Normal 4 3 2" xfId="1170" xr:uid="{33EC28FC-315E-4FA9-BAF1-FCEF83064CC9}"/>
    <cellStyle name="Normal 4 3 2 2" xfId="1171" xr:uid="{F8F18AE8-0588-4BD8-BE04-0E9B9CD60BED}"/>
    <cellStyle name="Normal 4 3 2 3" xfId="1172" xr:uid="{457AF256-776D-4A88-8B38-A9CB9ED53322}"/>
    <cellStyle name="Normal 4 3 3" xfId="1169" xr:uid="{9B390DB8-2E4D-48E9-9B94-0A7714E224B3}"/>
    <cellStyle name="Normal 4 3 3 2" xfId="4434" xr:uid="{F28718B0-2FFA-4C25-8B42-F80D1D255ED3}"/>
    <cellStyle name="Normal 4 3 4" xfId="2812" xr:uid="{584ADBCC-0609-4CAB-AF0F-E68875C2AD79}"/>
    <cellStyle name="Normal 4 3 5" xfId="2813" xr:uid="{BE91B7A7-159E-4E16-9B80-E55085CBDDC5}"/>
    <cellStyle name="Normal 4 3 5 2" xfId="2814" xr:uid="{056E25BE-07F8-446F-B846-A9F6CB8ACC43}"/>
    <cellStyle name="Normal 4 3 5 3" xfId="2815" xr:uid="{F868445C-D121-459E-BA38-B6CAA69AD9E7}"/>
    <cellStyle name="Normal 4 3 5 3 2" xfId="2816" xr:uid="{2B71D303-F566-45C1-BA5B-B1E2F5BC0FA3}"/>
    <cellStyle name="Normal 4 3 5 3 3" xfId="4311" xr:uid="{FF9DD02B-5942-4C33-80A1-059813FEF820}"/>
    <cellStyle name="Normal 4 3 6" xfId="4314" xr:uid="{31BEC2A9-7FB9-4580-99A4-16BE3805A4A3}"/>
    <cellStyle name="Normal 4 4" xfId="453" xr:uid="{AC384E6E-9DEC-4528-8649-07F53D37ED3D}"/>
    <cellStyle name="Normal 4 4 2" xfId="2495" xr:uid="{B8714E25-85B8-4343-A8E4-78425A27EF43}"/>
    <cellStyle name="Normal 4 4 3" xfId="2503" xr:uid="{37045E08-577A-490D-920D-E9319DC161EA}"/>
    <cellStyle name="Normal 4 4 3 2" xfId="4317" xr:uid="{145E6692-15D8-4AA2-A4B2-3C7E8D570CB4}"/>
    <cellStyle name="Normal 4 4 3 3" xfId="4316" xr:uid="{F12101CD-72B3-4DD3-9017-BCD124C2C66F}"/>
    <cellStyle name="Normal 4 4 4" xfId="4747" xr:uid="{C6C07D00-54F7-4B18-9920-C20ADB8A7F43}"/>
    <cellStyle name="Normal 4 5" xfId="2496" xr:uid="{A2B1CF62-1E9A-46F2-BAFE-0B1527176CC9}"/>
    <cellStyle name="Normal 4 5 2" xfId="4391" xr:uid="{0E824DF3-DD54-4217-84BD-CC3129B0A7CA}"/>
    <cellStyle name="Normal 4 6" xfId="2497" xr:uid="{A87C3E6A-9860-478C-BF2E-ADE2157E4068}"/>
    <cellStyle name="Normal 4 7" xfId="900" xr:uid="{ADFA1274-0ABE-4286-967F-4B02988FC6FD}"/>
    <cellStyle name="Normal 40" xfId="4393" xr:uid="{D2DEBAEE-0EFF-4A5F-A7ED-1539E10EAE0C}"/>
    <cellStyle name="Normal 40 2" xfId="4394" xr:uid="{2D3C4599-1CCA-4E71-A91A-2654BD14FCAB}"/>
    <cellStyle name="Normal 40 2 2" xfId="4395" xr:uid="{D7713C3C-A995-4E40-948B-E8EF151917CE}"/>
    <cellStyle name="Normal 40 3" xfId="4396" xr:uid="{FB13058E-D2A4-453D-B7C7-1D3C8B4B417C}"/>
    <cellStyle name="Normal 41" xfId="4397" xr:uid="{50F99EB2-CFFC-4D83-AAAD-778120057BDC}"/>
    <cellStyle name="Normal 41 2" xfId="4398" xr:uid="{CD310161-034A-4D8D-B759-654E6709B40E}"/>
    <cellStyle name="Normal 42" xfId="4399" xr:uid="{ED68714A-57BB-4532-955E-1E2221C3FEB7}"/>
    <cellStyle name="Normal 42 2" xfId="4400" xr:uid="{9B471458-57C4-4E44-9685-87B4B37FA976}"/>
    <cellStyle name="Normal 43" xfId="4401" xr:uid="{09B391A6-FFA9-4F1B-80E7-CBED2C059139}"/>
    <cellStyle name="Normal 43 2" xfId="4402" xr:uid="{43823B16-7B0E-454B-85E3-E39538007789}"/>
    <cellStyle name="Normal 44" xfId="4412" xr:uid="{CC986DB7-C06C-4CBC-BABB-C2F5843570AC}"/>
    <cellStyle name="Normal 44 2" xfId="4413" xr:uid="{291A8DE9-95C7-4B5E-A909-8C8590522B96}"/>
    <cellStyle name="Normal 45" xfId="4674" xr:uid="{1C1C49AA-268A-4ED5-B593-9D6BFF580B21}"/>
    <cellStyle name="Normal 45 2" xfId="5324" xr:uid="{859733A9-02DD-4F58-9D53-DAE447731AE2}"/>
    <cellStyle name="Normal 45 3" xfId="5323" xr:uid="{46064D2D-24AD-474C-900D-F739F2B50F09}"/>
    <cellStyle name="Normal 5" xfId="89" xr:uid="{A157A9C7-7486-421E-91DF-5BF6D5454D79}"/>
    <cellStyle name="Normal 5 10" xfId="291" xr:uid="{FD6BA2F7-1CB2-443D-A732-366ADAF18592}"/>
    <cellStyle name="Normal 5 10 2" xfId="529" xr:uid="{124D5800-CA27-4C5E-AF00-178FB351B082}"/>
    <cellStyle name="Normal 5 10 2 2" xfId="1173" xr:uid="{4E4F76BE-14C2-4837-BEED-6C00F570A68D}"/>
    <cellStyle name="Normal 5 10 2 3" xfId="2817" xr:uid="{BE4DE53D-7FC7-4AE6-8C11-042707901DDB}"/>
    <cellStyle name="Normal 5 10 2 4" xfId="2818" xr:uid="{87364E18-AC90-4949-8E11-9B39DE57CC82}"/>
    <cellStyle name="Normal 5 10 3" xfId="1174" xr:uid="{584B775A-B3B3-49B0-8E08-C8039FD342E8}"/>
    <cellStyle name="Normal 5 10 3 2" xfId="2819" xr:uid="{0416527B-DA8F-4493-A393-4F2ADC6B0025}"/>
    <cellStyle name="Normal 5 10 3 3" xfId="2820" xr:uid="{57E9FC46-11C4-4440-B16F-AA3643753A57}"/>
    <cellStyle name="Normal 5 10 3 4" xfId="2821" xr:uid="{6C3A4F44-CBB6-43AE-A922-73EBBD81570B}"/>
    <cellStyle name="Normal 5 10 4" xfId="2822" xr:uid="{EF80773C-E53E-4E24-A733-823A9728CB77}"/>
    <cellStyle name="Normal 5 10 5" xfId="2823" xr:uid="{339EA8C8-8B6C-4A79-B110-D7E4D4153315}"/>
    <cellStyle name="Normal 5 10 6" xfId="2824" xr:uid="{ECD4FDD4-BE26-4484-A250-3C63FAA22E1E}"/>
    <cellStyle name="Normal 5 11" xfId="292" xr:uid="{1B561456-1A6D-4B16-8783-9E93F6DA5294}"/>
    <cellStyle name="Normal 5 11 2" xfId="1175" xr:uid="{EF589DF9-F3FC-4CA6-86FD-B9164703A4F4}"/>
    <cellStyle name="Normal 5 11 2 2" xfId="2825" xr:uid="{0E469A4C-24A9-4F8C-A72D-CC2EBADEED95}"/>
    <cellStyle name="Normal 5 11 2 2 2" xfId="4403" xr:uid="{C1749930-2B50-4FF1-86B3-169F31C09FD5}"/>
    <cellStyle name="Normal 5 11 2 2 3" xfId="4681" xr:uid="{99264437-27AD-4170-BBE8-B4BFF368CA56}"/>
    <cellStyle name="Normal 5 11 2 3" xfId="2826" xr:uid="{4E0F3AB2-2118-4400-AD4B-8F1995C6E455}"/>
    <cellStyle name="Normal 5 11 2 4" xfId="2827" xr:uid="{0CBAB56B-8B46-4D5D-897C-21BA2813BA60}"/>
    <cellStyle name="Normal 5 11 3" xfId="2828" xr:uid="{3DBE16A5-C7B3-4984-9A55-3BEB24E62037}"/>
    <cellStyle name="Normal 5 11 4" xfId="2829" xr:uid="{F40664A3-6162-470D-82BC-5CCB4EE5CAB5}"/>
    <cellStyle name="Normal 5 11 4 2" xfId="4577" xr:uid="{7E26584A-980A-42BE-966F-3B04A661D0E0}"/>
    <cellStyle name="Normal 5 11 4 3" xfId="4682" xr:uid="{C013823A-7D56-4988-BBC6-B2AE624D0BF4}"/>
    <cellStyle name="Normal 5 11 4 4" xfId="4606" xr:uid="{ECACBB6E-04E3-4AD2-837E-F59DEF0287DE}"/>
    <cellStyle name="Normal 5 11 5" xfId="2830" xr:uid="{2FCB8FC0-13A5-4DA2-9017-16EA23B6E1DC}"/>
    <cellStyle name="Normal 5 12" xfId="1176" xr:uid="{691A8E70-4A4D-490E-AB1D-B0F85F48F81A}"/>
    <cellStyle name="Normal 5 12 2" xfId="2831" xr:uid="{0EDC6483-5ED9-4111-B85C-8B97D0F2A8CA}"/>
    <cellStyle name="Normal 5 12 3" xfId="2832" xr:uid="{2B54C7E5-68D5-484C-9FAC-B1103BC8AAE1}"/>
    <cellStyle name="Normal 5 12 4" xfId="2833" xr:uid="{5A29BACF-F32F-42F8-8521-8C9122C934BA}"/>
    <cellStyle name="Normal 5 13" xfId="901" xr:uid="{C128B890-16F3-432F-9730-43BFCAA5243F}"/>
    <cellStyle name="Normal 5 13 2" xfId="2834" xr:uid="{35D607F9-61FD-4B5E-B1C4-81C4CDCF3DEF}"/>
    <cellStyle name="Normal 5 13 3" xfId="2835" xr:uid="{BD80AE82-F251-441E-B241-1D75614012A0}"/>
    <cellStyle name="Normal 5 13 4" xfId="2836" xr:uid="{28E7B295-3CD7-42F2-AC16-0C60B9773068}"/>
    <cellStyle name="Normal 5 14" xfId="2837" xr:uid="{B4616CDF-4404-4886-BE2B-FAC0240FB0BB}"/>
    <cellStyle name="Normal 5 14 2" xfId="2838" xr:uid="{EE8935BF-51A1-49B0-A3F9-537E2985302B}"/>
    <cellStyle name="Normal 5 15" xfId="2839" xr:uid="{12DE34B0-8721-4669-93AC-3F5C3F711EE5}"/>
    <cellStyle name="Normal 5 16" xfId="2840" xr:uid="{E03BAAA6-B9C3-42C8-A587-0676B7168B6B}"/>
    <cellStyle name="Normal 5 17" xfId="2841" xr:uid="{EA370076-0418-478F-8A45-29D01DD2FC4F}"/>
    <cellStyle name="Normal 5 2" xfId="90" xr:uid="{426FBCC8-18E1-4A62-8364-5D184CFCCAA6}"/>
    <cellStyle name="Normal 5 2 2" xfId="187" xr:uid="{2F63FB09-DB1C-4BAC-A14F-A8038DF0CB25}"/>
    <cellStyle name="Normal 5 2 2 2" xfId="188" xr:uid="{6D2111CC-EA18-41D2-938D-FABCAE76084A}"/>
    <cellStyle name="Normal 5 2 2 2 2" xfId="189" xr:uid="{C1F9E41C-1C80-407B-9535-3175CB924352}"/>
    <cellStyle name="Normal 5 2 2 2 2 2" xfId="190" xr:uid="{06AEC45B-A7B2-485D-945B-010EAEB8B783}"/>
    <cellStyle name="Normal 5 2 2 2 3" xfId="191" xr:uid="{75FBA5D9-DF8D-44CF-8472-EA9812B0081A}"/>
    <cellStyle name="Normal 5 2 2 2 4" xfId="4670" xr:uid="{28F5BD71-DDC6-4B52-A4FB-1A895E45ED0B}"/>
    <cellStyle name="Normal 5 2 2 2 5" xfId="5300" xr:uid="{7957F5DF-03C9-4026-8181-CB9D7B111812}"/>
    <cellStyle name="Normal 5 2 2 3" xfId="192" xr:uid="{2A86D956-F81F-4B53-B313-E496DD135B99}"/>
    <cellStyle name="Normal 5 2 2 3 2" xfId="193" xr:uid="{236B1FBB-70FB-463F-843A-4C40E4C36B56}"/>
    <cellStyle name="Normal 5 2 2 4" xfId="194" xr:uid="{09F5BD48-F30F-43E2-AA57-997C31C9E5C4}"/>
    <cellStyle name="Normal 5 2 2 5" xfId="293" xr:uid="{28ED4604-FB0D-445E-860B-F18D551D5EC6}"/>
    <cellStyle name="Normal 5 2 2 6" xfId="4596" xr:uid="{5D12F40E-1467-441F-BCA9-2D7552885DFB}"/>
    <cellStyle name="Normal 5 2 2 7" xfId="5329" xr:uid="{E2FCDE2F-B540-4117-8CB9-3F18030B686E}"/>
    <cellStyle name="Normal 5 2 3" xfId="195" xr:uid="{191F8C25-8ADB-4166-A7E3-A8CC27AE8A83}"/>
    <cellStyle name="Normal 5 2 3 2" xfId="196" xr:uid="{E929605E-75A7-4A61-B3A4-870578C1C884}"/>
    <cellStyle name="Normal 5 2 3 2 2" xfId="197" xr:uid="{5B1A6AD8-A96D-43F4-9485-ECA86EDFAC18}"/>
    <cellStyle name="Normal 5 2 3 2 3" xfId="4559" xr:uid="{5291A89D-6184-413A-817A-EB05FDF3ED43}"/>
    <cellStyle name="Normal 5 2 3 2 4" xfId="5301" xr:uid="{3E4F69BC-2C47-40A1-86AA-75E969E1F035}"/>
    <cellStyle name="Normal 5 2 3 3" xfId="198" xr:uid="{8F79C313-21F4-4181-B105-8E58465FF77C}"/>
    <cellStyle name="Normal 5 2 3 3 2" xfId="4742" xr:uid="{EF180640-F9AC-4841-8B7A-F205D18C381B}"/>
    <cellStyle name="Normal 5 2 3 4" xfId="4404" xr:uid="{8CBAEC7F-9CB2-4D04-ACD8-6F673E0675B3}"/>
    <cellStyle name="Normal 5 2 3 4 2" xfId="4715" xr:uid="{E0CDB8CF-C246-4562-98C1-D1D360A87B38}"/>
    <cellStyle name="Normal 5 2 3 5" xfId="4597" xr:uid="{F248457D-A545-49D3-A199-5F012EC0C259}"/>
    <cellStyle name="Normal 5 2 3 5 2" xfId="5335" xr:uid="{85BC38BB-F068-4EB6-94DC-20DA03D7737F}"/>
    <cellStyle name="Normal 5 2 3 6" xfId="5321" xr:uid="{22331B84-2AC0-460E-88DE-70510E43CDD1}"/>
    <cellStyle name="Normal 5 2 3 7" xfId="5330" xr:uid="{5600E35E-3CAA-4F9E-B82E-9368B36D3E40}"/>
    <cellStyle name="Normal 5 2 4" xfId="199" xr:uid="{7606472A-6DE8-4A8A-93E5-0BE407C08C58}"/>
    <cellStyle name="Normal 5 2 4 2" xfId="200" xr:uid="{A56A5686-B8B7-45A6-B834-D6C4473C3639}"/>
    <cellStyle name="Normal 5 2 5" xfId="201" xr:uid="{9968FBFC-CDDA-4C0C-BCAF-58E6FCA79D5F}"/>
    <cellStyle name="Normal 5 2 6" xfId="186" xr:uid="{3E7B89F6-2902-4C21-9D1E-1F307943DC6F}"/>
    <cellStyle name="Normal 5 3" xfId="91" xr:uid="{B393533A-98BC-44FA-AA49-1EF1863F924D}"/>
    <cellStyle name="Normal 5 3 2" xfId="4406" xr:uid="{41F12D23-3D6A-4618-813B-C36A0FE08D10}"/>
    <cellStyle name="Normal 5 3 3" xfId="4405" xr:uid="{96257E75-12BE-43EA-8317-305EECEE8516}"/>
    <cellStyle name="Normal 5 4" xfId="92" xr:uid="{23A57BA7-5D88-424B-93ED-1D331CAFFFB8}"/>
    <cellStyle name="Normal 5 4 10" xfId="2842" xr:uid="{EB55B7D9-8E70-4405-96D2-4344F70F8917}"/>
    <cellStyle name="Normal 5 4 11" xfId="2843" xr:uid="{3BBF5FDB-7981-45BE-B89A-09D13DE8A1D8}"/>
    <cellStyle name="Normal 5 4 2" xfId="93" xr:uid="{9A9932EF-D8BE-4D62-B725-DD1A157E261B}"/>
    <cellStyle name="Normal 5 4 2 2" xfId="94" xr:uid="{DB308E05-388D-4215-870A-A844B073526D}"/>
    <cellStyle name="Normal 5 4 2 2 2" xfId="294" xr:uid="{93C573CD-34D1-4D42-A416-25672C3E9811}"/>
    <cellStyle name="Normal 5 4 2 2 2 2" xfId="530" xr:uid="{AFA52BAB-51EC-498E-980E-1184FDCDFAC6}"/>
    <cellStyle name="Normal 5 4 2 2 2 2 2" xfId="531" xr:uid="{14933CB0-001A-4552-9DD4-8D145D5741BF}"/>
    <cellStyle name="Normal 5 4 2 2 2 2 2 2" xfId="1177" xr:uid="{1E671017-AA28-44BB-957C-0DE728F07B52}"/>
    <cellStyle name="Normal 5 4 2 2 2 2 2 2 2" xfId="1178" xr:uid="{0F45CB47-CD7E-4047-A8C8-D8D64B7B98B8}"/>
    <cellStyle name="Normal 5 4 2 2 2 2 2 3" xfId="1179" xr:uid="{59BC27EB-53FF-4E00-9472-FF9F518D10B8}"/>
    <cellStyle name="Normal 5 4 2 2 2 2 3" xfId="1180" xr:uid="{8E6BDB59-C6C1-4F08-A076-F74A6CE75D3D}"/>
    <cellStyle name="Normal 5 4 2 2 2 2 3 2" xfId="1181" xr:uid="{B0DCB301-FF1C-42CF-80A5-38BA51B4EC59}"/>
    <cellStyle name="Normal 5 4 2 2 2 2 4" xfId="1182" xr:uid="{D26E73B7-30F4-433D-8C49-781930AB0D4F}"/>
    <cellStyle name="Normal 5 4 2 2 2 3" xfId="532" xr:uid="{DA8F25BF-CDC8-47AB-A6F1-C852E9505AFE}"/>
    <cellStyle name="Normal 5 4 2 2 2 3 2" xfId="1183" xr:uid="{0F4F5B18-3461-4CC6-9EFB-61B0E567715E}"/>
    <cellStyle name="Normal 5 4 2 2 2 3 2 2" xfId="1184" xr:uid="{05647C46-40BD-4EC6-9927-79FC5F3C93FF}"/>
    <cellStyle name="Normal 5 4 2 2 2 3 3" xfId="1185" xr:uid="{DE29D1D0-2DD2-41FF-982E-7E24CE97B6B5}"/>
    <cellStyle name="Normal 5 4 2 2 2 3 4" xfId="2844" xr:uid="{5728105F-FFFE-4F14-9F13-4A730778E6B7}"/>
    <cellStyle name="Normal 5 4 2 2 2 4" xfId="1186" xr:uid="{B72AE3EA-ADFE-4B37-9B62-9896E169F03D}"/>
    <cellStyle name="Normal 5 4 2 2 2 4 2" xfId="1187" xr:uid="{6BC0897B-F19D-474E-A4EB-54E996D6F6CB}"/>
    <cellStyle name="Normal 5 4 2 2 2 5" xfId="1188" xr:uid="{0CB86465-9984-4346-92B4-84DFE332CD80}"/>
    <cellStyle name="Normal 5 4 2 2 2 6" xfId="2845" xr:uid="{3293E5C4-1619-432B-BAD5-0087F8C655C9}"/>
    <cellStyle name="Normal 5 4 2 2 3" xfId="295" xr:uid="{BB83A8D0-7104-427C-AC1E-B78EA36E69C4}"/>
    <cellStyle name="Normal 5 4 2 2 3 2" xfId="533" xr:uid="{6F9B5BE7-567F-4B88-90E9-FDD98AE16B03}"/>
    <cellStyle name="Normal 5 4 2 2 3 2 2" xfId="534" xr:uid="{B65EDEA4-DB89-4B04-AF5C-3878DC48E022}"/>
    <cellStyle name="Normal 5 4 2 2 3 2 2 2" xfId="1189" xr:uid="{3002E73D-6B6B-4718-B611-21696B4C30C0}"/>
    <cellStyle name="Normal 5 4 2 2 3 2 2 2 2" xfId="1190" xr:uid="{2F72A388-FF25-4B26-A46E-EC2B9C7B5074}"/>
    <cellStyle name="Normal 5 4 2 2 3 2 2 3" xfId="1191" xr:uid="{D1658522-81AD-4D7A-93C3-33DC80C8768F}"/>
    <cellStyle name="Normal 5 4 2 2 3 2 3" xfId="1192" xr:uid="{CEEBA498-AAD0-407C-BEAA-C1BFBD2FB917}"/>
    <cellStyle name="Normal 5 4 2 2 3 2 3 2" xfId="1193" xr:uid="{41FEE875-C592-4DA7-92F5-E3F341ED4089}"/>
    <cellStyle name="Normal 5 4 2 2 3 2 4" xfId="1194" xr:uid="{D1181E52-FD02-483B-B267-5AFB17992A6D}"/>
    <cellStyle name="Normal 5 4 2 2 3 3" xfId="535" xr:uid="{6A3263E9-6EC2-4BAB-8A72-D2E8BC26E0D3}"/>
    <cellStyle name="Normal 5 4 2 2 3 3 2" xfId="1195" xr:uid="{4F276954-D82B-41AF-B902-104C43C6F22A}"/>
    <cellStyle name="Normal 5 4 2 2 3 3 2 2" xfId="1196" xr:uid="{E51346F4-E789-43C8-A6F1-0AD3DDF98F6E}"/>
    <cellStyle name="Normal 5 4 2 2 3 3 3" xfId="1197" xr:uid="{B0E0CBDD-8E80-4605-AE4A-6272838BD7B8}"/>
    <cellStyle name="Normal 5 4 2 2 3 4" xfId="1198" xr:uid="{2161B72F-EAEA-44DE-A3D0-8BAB4E41429E}"/>
    <cellStyle name="Normal 5 4 2 2 3 4 2" xfId="1199" xr:uid="{C53B40C0-14E2-4237-8CEF-8CCA3EACB9EB}"/>
    <cellStyle name="Normal 5 4 2 2 3 5" xfId="1200" xr:uid="{ECB35E12-02AB-4E35-8D8C-009D7128B204}"/>
    <cellStyle name="Normal 5 4 2 2 4" xfId="536" xr:uid="{B493CF6B-B680-48F2-B9F6-8DD4E20691C3}"/>
    <cellStyle name="Normal 5 4 2 2 4 2" xfId="537" xr:uid="{2BD3A64E-14F6-4C2E-971D-D45D182BB01C}"/>
    <cellStyle name="Normal 5 4 2 2 4 2 2" xfId="1201" xr:uid="{79DA11CC-2541-4771-9607-BEBF918ACE78}"/>
    <cellStyle name="Normal 5 4 2 2 4 2 2 2" xfId="1202" xr:uid="{BCA88389-D39C-4CE7-BC0D-5727136D827C}"/>
    <cellStyle name="Normal 5 4 2 2 4 2 3" xfId="1203" xr:uid="{D0D6675E-F830-4670-B9D3-9A833A9F2A70}"/>
    <cellStyle name="Normal 5 4 2 2 4 3" xfId="1204" xr:uid="{D79C547D-C9F5-478E-B401-7CC31A7DF8E2}"/>
    <cellStyle name="Normal 5 4 2 2 4 3 2" xfId="1205" xr:uid="{52C92B1B-DF60-42E7-A94A-13CACA30F526}"/>
    <cellStyle name="Normal 5 4 2 2 4 4" xfId="1206" xr:uid="{AD959B72-70AF-4EBA-A13F-0E49600583E4}"/>
    <cellStyle name="Normal 5 4 2 2 5" xfId="538" xr:uid="{FC3CFD39-C9F3-47EA-9BF8-56BD976051C9}"/>
    <cellStyle name="Normal 5 4 2 2 5 2" xfId="1207" xr:uid="{2D8017B8-29C0-4E05-A049-FE82AA54B5E2}"/>
    <cellStyle name="Normal 5 4 2 2 5 2 2" xfId="1208" xr:uid="{E7503552-570B-4AD7-BB33-22C0D0CE5273}"/>
    <cellStyle name="Normal 5 4 2 2 5 3" xfId="1209" xr:uid="{5D50F1C0-D9D1-4E8A-8E7C-5C2A1EA122D8}"/>
    <cellStyle name="Normal 5 4 2 2 5 4" xfId="2846" xr:uid="{B0445D3F-35DD-4DB7-8DEA-2FC0B8F5C269}"/>
    <cellStyle name="Normal 5 4 2 2 6" xfId="1210" xr:uid="{ED3C7701-108F-48AE-8008-9F27DB7853E5}"/>
    <cellStyle name="Normal 5 4 2 2 6 2" xfId="1211" xr:uid="{8114EEE1-B168-4CA6-8B9E-D65A211CCCAA}"/>
    <cellStyle name="Normal 5 4 2 2 7" xfId="1212" xr:uid="{AC09180F-0C37-4E6F-8D12-AF1A0D81892E}"/>
    <cellStyle name="Normal 5 4 2 2 8" xfId="2847" xr:uid="{BAC0C588-E70E-40FA-829E-7282A75CB97F}"/>
    <cellStyle name="Normal 5 4 2 3" xfId="296" xr:uid="{01632296-4311-4F34-8A9F-F91EB60F0C08}"/>
    <cellStyle name="Normal 5 4 2 3 2" xfId="539" xr:uid="{3CB74C77-809A-43C2-BDB3-2328D4FB40C3}"/>
    <cellStyle name="Normal 5 4 2 3 2 2" xfId="540" xr:uid="{3694A911-7BDF-4773-8D46-79BACA48CA89}"/>
    <cellStyle name="Normal 5 4 2 3 2 2 2" xfId="1213" xr:uid="{3DE049A3-3D98-4445-9A85-30E576405443}"/>
    <cellStyle name="Normal 5 4 2 3 2 2 2 2" xfId="1214" xr:uid="{F3433F5E-B037-45D9-9784-F6607CAE4C0B}"/>
    <cellStyle name="Normal 5 4 2 3 2 2 3" xfId="1215" xr:uid="{B23478AC-646F-4977-881E-C396A5DFEF5B}"/>
    <cellStyle name="Normal 5 4 2 3 2 3" xfId="1216" xr:uid="{F00A62B8-369A-4CCF-87C6-2EE34C3C4A50}"/>
    <cellStyle name="Normal 5 4 2 3 2 3 2" xfId="1217" xr:uid="{FE874FB5-9F9B-4195-9F2F-7ACCA1453C10}"/>
    <cellStyle name="Normal 5 4 2 3 2 4" xfId="1218" xr:uid="{FFCD9E8A-4B4F-4EC5-94D4-CD893F0FEF5C}"/>
    <cellStyle name="Normal 5 4 2 3 3" xfId="541" xr:uid="{80E27FFA-F9DA-47BE-A1DE-FBB367622E97}"/>
    <cellStyle name="Normal 5 4 2 3 3 2" xfId="1219" xr:uid="{D7E37581-C6CD-4FB5-9534-50E71049BBB9}"/>
    <cellStyle name="Normal 5 4 2 3 3 2 2" xfId="1220" xr:uid="{3BE97C1C-FADE-4A55-8117-9B25E739F05A}"/>
    <cellStyle name="Normal 5 4 2 3 3 3" xfId="1221" xr:uid="{C8E6A2D1-95DD-4113-B571-3EF0647FC1AA}"/>
    <cellStyle name="Normal 5 4 2 3 3 4" xfId="2848" xr:uid="{D7482DF2-FECF-4D82-B783-DF30288C1B2F}"/>
    <cellStyle name="Normal 5 4 2 3 4" xfId="1222" xr:uid="{2B3AE8A4-D0FE-46C2-8D6E-6BF77A60EBB1}"/>
    <cellStyle name="Normal 5 4 2 3 4 2" xfId="1223" xr:uid="{2CE716BD-B0A0-423B-A4C1-9E1CA9F5722D}"/>
    <cellStyle name="Normal 5 4 2 3 5" xfId="1224" xr:uid="{D597A6C1-4F7A-4EBF-805A-6F988025F3B4}"/>
    <cellStyle name="Normal 5 4 2 3 6" xfId="2849" xr:uid="{50BFE1DD-EBEE-4B3D-A5D4-AF7297A365EC}"/>
    <cellStyle name="Normal 5 4 2 4" xfId="297" xr:uid="{96FAD2F6-9572-4DC1-B43F-AD85DFF29547}"/>
    <cellStyle name="Normal 5 4 2 4 2" xfId="542" xr:uid="{2B257754-219E-43AD-9FF0-EE563C4DF3F1}"/>
    <cellStyle name="Normal 5 4 2 4 2 2" xfId="543" xr:uid="{B7E5FC53-F01B-4B5E-9E48-B8A851465444}"/>
    <cellStyle name="Normal 5 4 2 4 2 2 2" xfId="1225" xr:uid="{9F42F479-4A4D-486B-9C62-F5EC5C44602C}"/>
    <cellStyle name="Normal 5 4 2 4 2 2 2 2" xfId="1226" xr:uid="{5AE2CF00-02FD-4E70-9AD5-9E5265E8B018}"/>
    <cellStyle name="Normal 5 4 2 4 2 2 3" xfId="1227" xr:uid="{CBCB6B4D-26AC-4695-9CD3-24773FDFEF07}"/>
    <cellStyle name="Normal 5 4 2 4 2 3" xfId="1228" xr:uid="{14BFA39B-C939-4926-B788-1BE97F4ADA70}"/>
    <cellStyle name="Normal 5 4 2 4 2 3 2" xfId="1229" xr:uid="{B36B2D10-9816-470A-B5C2-2A32B80B1D8B}"/>
    <cellStyle name="Normal 5 4 2 4 2 4" xfId="1230" xr:uid="{9ABC6192-B3C8-4554-9059-355BBCD093BD}"/>
    <cellStyle name="Normal 5 4 2 4 3" xfId="544" xr:uid="{B3B0D132-361D-4AC1-A501-C54C8BECA9DF}"/>
    <cellStyle name="Normal 5 4 2 4 3 2" xfId="1231" xr:uid="{B3692DA1-6043-4442-981B-BE08FCEB5D3B}"/>
    <cellStyle name="Normal 5 4 2 4 3 2 2" xfId="1232" xr:uid="{9027E946-F17B-4D9C-9D57-34FFCDBF8E18}"/>
    <cellStyle name="Normal 5 4 2 4 3 3" xfId="1233" xr:uid="{54AA78BF-716D-4B44-81BF-FCB2BC530291}"/>
    <cellStyle name="Normal 5 4 2 4 4" xfId="1234" xr:uid="{76159203-0808-4FB7-AEE6-88E470CF5280}"/>
    <cellStyle name="Normal 5 4 2 4 4 2" xfId="1235" xr:uid="{0107E374-5671-4134-9B0F-24BC2624509F}"/>
    <cellStyle name="Normal 5 4 2 4 5" xfId="1236" xr:uid="{DEE22714-746F-49DB-9BE7-364DDD58A3DD}"/>
    <cellStyle name="Normal 5 4 2 5" xfId="298" xr:uid="{76CB87DA-1ACC-4CD4-B94C-283B36C0DB1E}"/>
    <cellStyle name="Normal 5 4 2 5 2" xfId="545" xr:uid="{B0359B5F-FBBB-4BC0-BABA-DD112B332030}"/>
    <cellStyle name="Normal 5 4 2 5 2 2" xfId="1237" xr:uid="{6C1E9545-C1D5-451A-852C-5B3E0CE6FAFF}"/>
    <cellStyle name="Normal 5 4 2 5 2 2 2" xfId="1238" xr:uid="{1FD875A6-7923-45E7-9EFC-10A763900A65}"/>
    <cellStyle name="Normal 5 4 2 5 2 3" xfId="1239" xr:uid="{8FAF67AE-5171-4E2E-89DB-CACD8EAC1181}"/>
    <cellStyle name="Normal 5 4 2 5 3" xfId="1240" xr:uid="{CD986D9A-0293-4414-9B6F-ECA712C963CE}"/>
    <cellStyle name="Normal 5 4 2 5 3 2" xfId="1241" xr:uid="{822F53F2-7530-44E5-84EC-CD44D880F292}"/>
    <cellStyle name="Normal 5 4 2 5 4" xfId="1242" xr:uid="{97FB59B2-C7D6-454C-AFB4-D166856BE3BE}"/>
    <cellStyle name="Normal 5 4 2 6" xfId="546" xr:uid="{E2D6A2F0-F650-487C-A711-C728D6838F28}"/>
    <cellStyle name="Normal 5 4 2 6 2" xfId="1243" xr:uid="{161D509E-AB0F-480D-9FD3-CD789F591AD1}"/>
    <cellStyle name="Normal 5 4 2 6 2 2" xfId="1244" xr:uid="{0E0D9F18-FD99-4981-B530-4980F485E18E}"/>
    <cellStyle name="Normal 5 4 2 6 2 3" xfId="4419" xr:uid="{03EDF5A6-A222-46B9-888E-7C8A200DF85C}"/>
    <cellStyle name="Normal 5 4 2 6 3" xfId="1245" xr:uid="{20E1F9C1-617E-4814-86CC-D880F0F65697}"/>
    <cellStyle name="Normal 5 4 2 6 4" xfId="2850" xr:uid="{6B823CCB-8E25-4CDC-AE3B-01DA9F330F3A}"/>
    <cellStyle name="Normal 5 4 2 6 4 2" xfId="4584" xr:uid="{50FE9B01-FD42-4CC2-B43C-71E7AE54DED5}"/>
    <cellStyle name="Normal 5 4 2 6 4 3" xfId="4683" xr:uid="{791BCFCF-40D6-45CA-BCA7-039B5998D4E2}"/>
    <cellStyle name="Normal 5 4 2 6 4 4" xfId="4611" xr:uid="{1B379C30-D9C5-4082-858E-E5EB108FCE08}"/>
    <cellStyle name="Normal 5 4 2 7" xfId="1246" xr:uid="{C5BA4143-6BA0-4DF1-BBA9-30D0859BF680}"/>
    <cellStyle name="Normal 5 4 2 7 2" xfId="1247" xr:uid="{6CB8361D-7785-478A-856B-AAEFAD2FEE50}"/>
    <cellStyle name="Normal 5 4 2 8" xfId="1248" xr:uid="{02887065-579B-4150-9EB4-B86A047234C2}"/>
    <cellStyle name="Normal 5 4 2 9" xfId="2851" xr:uid="{884525DD-CC85-4EA0-841C-645778CFD2A6}"/>
    <cellStyle name="Normal 5 4 3" xfId="95" xr:uid="{605A27B2-1A3A-4545-9777-09234E76D6D6}"/>
    <cellStyle name="Normal 5 4 3 2" xfId="96" xr:uid="{26BFCF81-5031-4F3D-AB57-84E9D57C6B6A}"/>
    <cellStyle name="Normal 5 4 3 2 2" xfId="547" xr:uid="{F80B85A0-9FA5-4981-A394-A02D54A0F872}"/>
    <cellStyle name="Normal 5 4 3 2 2 2" xfId="548" xr:uid="{294E3A2F-5507-4E13-9660-684E573F1945}"/>
    <cellStyle name="Normal 5 4 3 2 2 2 2" xfId="1249" xr:uid="{2046204E-84E4-4041-B63A-D15E650FDA24}"/>
    <cellStyle name="Normal 5 4 3 2 2 2 2 2" xfId="1250" xr:uid="{0A3BC7F8-A625-4E95-8BCC-3CB7A86BCFBE}"/>
    <cellStyle name="Normal 5 4 3 2 2 2 3" xfId="1251" xr:uid="{003CFA09-27FA-42FF-B21F-F6467C923112}"/>
    <cellStyle name="Normal 5 4 3 2 2 3" xfId="1252" xr:uid="{F1851F88-CAE2-4675-BCB9-D03F3EBDD83C}"/>
    <cellStyle name="Normal 5 4 3 2 2 3 2" xfId="1253" xr:uid="{8C2317FE-9A79-49A8-9E3E-BAAA67FCE706}"/>
    <cellStyle name="Normal 5 4 3 2 2 4" xfId="1254" xr:uid="{BBD1F77C-2D69-4A70-BB7B-9330EA40B0EF}"/>
    <cellStyle name="Normal 5 4 3 2 3" xfId="549" xr:uid="{118CFE52-3959-402A-803F-CDB9F7831FD5}"/>
    <cellStyle name="Normal 5 4 3 2 3 2" xfId="1255" xr:uid="{4C09EC2B-4C93-466B-9844-C13A49590395}"/>
    <cellStyle name="Normal 5 4 3 2 3 2 2" xfId="1256" xr:uid="{9F8A20A2-1594-4EBC-9FEF-46A98A48C5AE}"/>
    <cellStyle name="Normal 5 4 3 2 3 3" xfId="1257" xr:uid="{D193651E-F285-4186-B8AC-EFF025E2C391}"/>
    <cellStyle name="Normal 5 4 3 2 3 4" xfId="2852" xr:uid="{34354B35-7F9A-4C5C-BBAA-D1F41653010E}"/>
    <cellStyle name="Normal 5 4 3 2 4" xfId="1258" xr:uid="{249317BE-71B1-4353-9C3A-6992DB483274}"/>
    <cellStyle name="Normal 5 4 3 2 4 2" xfId="1259" xr:uid="{087A6277-8081-4065-99A1-909939F37AFA}"/>
    <cellStyle name="Normal 5 4 3 2 5" xfId="1260" xr:uid="{FEE63D00-493C-4BAD-8B62-A3E76703B2B4}"/>
    <cellStyle name="Normal 5 4 3 2 6" xfId="2853" xr:uid="{3EB344F0-DEF0-4593-A0C5-12C468B76BB4}"/>
    <cellStyle name="Normal 5 4 3 3" xfId="299" xr:uid="{08B0E4D1-969E-4A80-9351-9112928FDA7C}"/>
    <cellStyle name="Normal 5 4 3 3 2" xfId="550" xr:uid="{4DF8E07B-4774-482C-B03D-FF1E986EDB17}"/>
    <cellStyle name="Normal 5 4 3 3 2 2" xfId="551" xr:uid="{95D8AD1A-3F08-4739-8E36-FA3870BE7534}"/>
    <cellStyle name="Normal 5 4 3 3 2 2 2" xfId="1261" xr:uid="{DA066289-8764-455E-A40A-9B7D4255357C}"/>
    <cellStyle name="Normal 5 4 3 3 2 2 2 2" xfId="1262" xr:uid="{EF437CF8-E071-4767-8B21-E44D1E66B725}"/>
    <cellStyle name="Normal 5 4 3 3 2 2 3" xfId="1263" xr:uid="{866BF8B2-180F-489D-914A-2B7AF87263ED}"/>
    <cellStyle name="Normal 5 4 3 3 2 3" xfId="1264" xr:uid="{6DD0D5E3-F40A-4A3D-B51E-9D10BB15246B}"/>
    <cellStyle name="Normal 5 4 3 3 2 3 2" xfId="1265" xr:uid="{E222CAAC-8E38-4AFE-A4A3-4D619590E273}"/>
    <cellStyle name="Normal 5 4 3 3 2 4" xfId="1266" xr:uid="{3C0DBD71-9696-463F-B500-277270DE62B9}"/>
    <cellStyle name="Normal 5 4 3 3 3" xfId="552" xr:uid="{63DE8976-1FCC-4C78-B122-2099E1F5D01D}"/>
    <cellStyle name="Normal 5 4 3 3 3 2" xfId="1267" xr:uid="{E8A2180B-BB92-439C-9AB0-B99CA7E6DE81}"/>
    <cellStyle name="Normal 5 4 3 3 3 2 2" xfId="1268" xr:uid="{3DBEF604-9EEB-4E1F-84A1-07E003B111EF}"/>
    <cellStyle name="Normal 5 4 3 3 3 3" xfId="1269" xr:uid="{CDEB841C-419F-448D-B0E9-2F120263373F}"/>
    <cellStyle name="Normal 5 4 3 3 4" xfId="1270" xr:uid="{7352F1CF-26ED-407C-B5B5-6484BCEB9113}"/>
    <cellStyle name="Normal 5 4 3 3 4 2" xfId="1271" xr:uid="{BD832872-7FF9-4696-B580-143CB248F513}"/>
    <cellStyle name="Normal 5 4 3 3 5" xfId="1272" xr:uid="{F797D503-431A-4BEB-AEB5-AC05CD1A2F67}"/>
    <cellStyle name="Normal 5 4 3 4" xfId="300" xr:uid="{123750B0-CAE7-4081-8A50-45AC6EE28867}"/>
    <cellStyle name="Normal 5 4 3 4 2" xfId="553" xr:uid="{E3AFDC9C-D068-4D1B-AB95-CB19DBEAE99D}"/>
    <cellStyle name="Normal 5 4 3 4 2 2" xfId="1273" xr:uid="{6DD0C1DE-66CE-48AB-8CF6-784C592C2113}"/>
    <cellStyle name="Normal 5 4 3 4 2 2 2" xfId="1274" xr:uid="{ABAB2795-B8B4-48D5-90D9-3BBC05E47493}"/>
    <cellStyle name="Normal 5 4 3 4 2 3" xfId="1275" xr:uid="{8BCCD15B-8957-4023-AF72-7AE04CFDF015}"/>
    <cellStyle name="Normal 5 4 3 4 3" xfId="1276" xr:uid="{31B216DE-69F0-45A7-9059-ECA406A08A0B}"/>
    <cellStyle name="Normal 5 4 3 4 3 2" xfId="1277" xr:uid="{EF8F60D5-62A3-483D-AB1A-98B86B38D51D}"/>
    <cellStyle name="Normal 5 4 3 4 4" xfId="1278" xr:uid="{5A4D9BE4-7CD0-425A-B03E-4EB92B7E2DF0}"/>
    <cellStyle name="Normal 5 4 3 5" xfId="554" xr:uid="{73F7881B-7606-4033-BBA9-3152F185967F}"/>
    <cellStyle name="Normal 5 4 3 5 2" xfId="1279" xr:uid="{D1FF0843-C851-4CBA-B850-94AE9B9A2798}"/>
    <cellStyle name="Normal 5 4 3 5 2 2" xfId="1280" xr:uid="{000EC9EC-CE71-426D-BD48-62094EB86FFE}"/>
    <cellStyle name="Normal 5 4 3 5 3" xfId="1281" xr:uid="{CE1C921D-B850-4830-977D-024ED8202827}"/>
    <cellStyle name="Normal 5 4 3 5 4" xfId="2854" xr:uid="{32C2B74B-7AD2-4C4E-80A9-C3DAA4EE1884}"/>
    <cellStyle name="Normal 5 4 3 6" xfId="1282" xr:uid="{6C36EC3D-F30E-4BF4-B0DF-2DDC5E89490E}"/>
    <cellStyle name="Normal 5 4 3 6 2" xfId="1283" xr:uid="{9FAA1ECE-4F46-4B94-83D1-8131A8AEA9F0}"/>
    <cellStyle name="Normal 5 4 3 7" xfId="1284" xr:uid="{03131A02-C5D0-43C4-8CEE-E561DDAB03CE}"/>
    <cellStyle name="Normal 5 4 3 8" xfId="2855" xr:uid="{92846A3B-73F6-4790-86BD-FFF07DE00E88}"/>
    <cellStyle name="Normal 5 4 4" xfId="97" xr:uid="{53CB5E5C-1304-4BDD-B77C-ED1B74DED426}"/>
    <cellStyle name="Normal 5 4 4 2" xfId="446" xr:uid="{32DB5C68-E54E-4CD2-9AAE-5F54FCC520B4}"/>
    <cellStyle name="Normal 5 4 4 2 2" xfId="555" xr:uid="{342C2314-89F7-443D-97DB-4588B93403EB}"/>
    <cellStyle name="Normal 5 4 4 2 2 2" xfId="1285" xr:uid="{20CCE671-80CE-4303-A729-2026D448DA4F}"/>
    <cellStyle name="Normal 5 4 4 2 2 2 2" xfId="1286" xr:uid="{4953F995-8F2B-4B6D-B878-3D2337500AAE}"/>
    <cellStyle name="Normal 5 4 4 2 2 3" xfId="1287" xr:uid="{93C1D466-C25C-4136-86E2-DD73940E8A05}"/>
    <cellStyle name="Normal 5 4 4 2 2 4" xfId="2856" xr:uid="{76B82421-A78D-4FD7-956D-9126A550ECEA}"/>
    <cellStyle name="Normal 5 4 4 2 3" xfId="1288" xr:uid="{8E2DB118-9700-4329-A8A0-92229AB9AE95}"/>
    <cellStyle name="Normal 5 4 4 2 3 2" xfId="1289" xr:uid="{F62C1E4E-7AA2-4946-BF29-97BE7F53A6C5}"/>
    <cellStyle name="Normal 5 4 4 2 4" xfId="1290" xr:uid="{8624682E-8B22-457E-BC29-2969B9C31A84}"/>
    <cellStyle name="Normal 5 4 4 2 5" xfId="2857" xr:uid="{3D8653A4-99CA-4891-8CCD-3B934DE96B73}"/>
    <cellStyle name="Normal 5 4 4 3" xfId="556" xr:uid="{867A5956-3159-4206-8C60-C21C09F93976}"/>
    <cellStyle name="Normal 5 4 4 3 2" xfId="1291" xr:uid="{D348405F-C138-4C50-8023-CD8E58F38C8E}"/>
    <cellStyle name="Normal 5 4 4 3 2 2" xfId="1292" xr:uid="{B4E00474-153B-4151-A6CA-79595F288D0E}"/>
    <cellStyle name="Normal 5 4 4 3 3" xfId="1293" xr:uid="{40C528F2-4962-473B-BE4F-8AFC4BADF86B}"/>
    <cellStyle name="Normal 5 4 4 3 4" xfId="2858" xr:uid="{0A2B8897-4037-4450-869A-F0BE80D1DEB7}"/>
    <cellStyle name="Normal 5 4 4 4" xfId="1294" xr:uid="{EF98CC89-D809-4D83-A113-EC9284603007}"/>
    <cellStyle name="Normal 5 4 4 4 2" xfId="1295" xr:uid="{B9CF52E5-0226-42F8-ABB3-3E052422BA0B}"/>
    <cellStyle name="Normal 5 4 4 4 3" xfId="2859" xr:uid="{72B86ECD-BC04-45EB-B6AF-C116FA1B4888}"/>
    <cellStyle name="Normal 5 4 4 4 4" xfId="2860" xr:uid="{405B9A3B-A51C-4D68-B57B-2D626719C9EF}"/>
    <cellStyle name="Normal 5 4 4 5" xfId="1296" xr:uid="{5253F707-177B-4314-BB60-D63B114D53EC}"/>
    <cellStyle name="Normal 5 4 4 6" xfId="2861" xr:uid="{B6354E9B-793D-4763-B58C-229E7AFF3C75}"/>
    <cellStyle name="Normal 5 4 4 7" xfId="2862" xr:uid="{F0FA00A4-29D9-41BC-9A36-61DD110277B4}"/>
    <cellStyle name="Normal 5 4 5" xfId="301" xr:uid="{CB8D8E5E-7369-40F6-8CBB-2D68F2EABA90}"/>
    <cellStyle name="Normal 5 4 5 2" xfId="557" xr:uid="{BA462927-2FF2-44A7-A119-201CCEFF59CB}"/>
    <cellStyle name="Normal 5 4 5 2 2" xfId="558" xr:uid="{3BD30AC2-F070-4306-9061-E1AEDF2DCE6E}"/>
    <cellStyle name="Normal 5 4 5 2 2 2" xfId="1297" xr:uid="{7E675E56-02A9-46A9-B64A-D8C96EB330A3}"/>
    <cellStyle name="Normal 5 4 5 2 2 2 2" xfId="1298" xr:uid="{A8E7CDF8-D5C2-4270-A003-A2A975278FF0}"/>
    <cellStyle name="Normal 5 4 5 2 2 3" xfId="1299" xr:uid="{D6CE4856-9E76-4007-8E3F-52B72C65A76C}"/>
    <cellStyle name="Normal 5 4 5 2 3" xfId="1300" xr:uid="{5206D2B2-0414-4C1F-8F3C-C407BF55DDD0}"/>
    <cellStyle name="Normal 5 4 5 2 3 2" xfId="1301" xr:uid="{DF3FDF58-369C-47C9-B347-FCA9D55E88AA}"/>
    <cellStyle name="Normal 5 4 5 2 4" xfId="1302" xr:uid="{B18E8DAE-CC34-4C55-BB99-31A2B2189C12}"/>
    <cellStyle name="Normal 5 4 5 3" xfId="559" xr:uid="{FB60DFB0-F9F4-460C-957C-846A75AEDC5B}"/>
    <cellStyle name="Normal 5 4 5 3 2" xfId="1303" xr:uid="{9FE5A507-2443-4C05-BDB0-C24B72434471}"/>
    <cellStyle name="Normal 5 4 5 3 2 2" xfId="1304" xr:uid="{D8F20CC4-D52B-45EB-96A7-8CBCE51FF38E}"/>
    <cellStyle name="Normal 5 4 5 3 3" xfId="1305" xr:uid="{EB5FFF65-3BA9-41DF-A9A6-4B25971DAC9C}"/>
    <cellStyle name="Normal 5 4 5 3 4" xfId="2863" xr:uid="{77E19F38-F606-41E1-A20B-0966A0A1151F}"/>
    <cellStyle name="Normal 5 4 5 4" xfId="1306" xr:uid="{74A6C3B8-9BF2-4506-BCEE-511A2083CAB7}"/>
    <cellStyle name="Normal 5 4 5 4 2" xfId="1307" xr:uid="{BAE6C4C6-EA55-4E99-90D6-9DA311ABEC85}"/>
    <cellStyle name="Normal 5 4 5 5" xfId="1308" xr:uid="{D138ADC7-5DB8-4B64-A237-383C0554B2AD}"/>
    <cellStyle name="Normal 5 4 5 6" xfId="2864" xr:uid="{1FA781F7-0C8D-4B5A-81E1-17D4960967EC}"/>
    <cellStyle name="Normal 5 4 6" xfId="302" xr:uid="{8A4E9507-D39E-4F5A-9071-40CA643C9D82}"/>
    <cellStyle name="Normal 5 4 6 2" xfId="560" xr:uid="{0FDED4AC-5F83-4EBE-852B-206E6A43DD3A}"/>
    <cellStyle name="Normal 5 4 6 2 2" xfId="1309" xr:uid="{EA77C643-8745-4D60-A38D-1D8F8147ECB2}"/>
    <cellStyle name="Normal 5 4 6 2 2 2" xfId="1310" xr:uid="{36E14A24-E053-4E71-B0C1-F5B09DEBB251}"/>
    <cellStyle name="Normal 5 4 6 2 3" xfId="1311" xr:uid="{598AED49-EC48-4EDA-B82D-B0134573F0D5}"/>
    <cellStyle name="Normal 5 4 6 2 4" xfId="2865" xr:uid="{2081163F-D747-4004-97FC-8DE58FB5564D}"/>
    <cellStyle name="Normal 5 4 6 3" xfId="1312" xr:uid="{0B566BB0-0EB4-4033-AE35-CB0AA9676376}"/>
    <cellStyle name="Normal 5 4 6 3 2" xfId="1313" xr:uid="{AE2C54D9-4E2D-46DA-82EA-2C65276FE0E1}"/>
    <cellStyle name="Normal 5 4 6 4" xfId="1314" xr:uid="{6BDB05CE-A39C-4DCE-B7CE-445914E4EA21}"/>
    <cellStyle name="Normal 5 4 6 5" xfId="2866" xr:uid="{50EA6557-2E9B-41DC-88ED-72E1635E33E4}"/>
    <cellStyle name="Normal 5 4 7" xfId="561" xr:uid="{0F514B56-0DD0-499B-AD65-113168C024A1}"/>
    <cellStyle name="Normal 5 4 7 2" xfId="1315" xr:uid="{E8029C0D-D9BD-4A6B-9A7E-0985C3883B14}"/>
    <cellStyle name="Normal 5 4 7 2 2" xfId="1316" xr:uid="{B6DAB638-5998-4BCB-8F71-A3B4894C5A1B}"/>
    <cellStyle name="Normal 5 4 7 2 3" xfId="4418" xr:uid="{4A95882C-5E92-46E3-BB4F-86357B939A7F}"/>
    <cellStyle name="Normal 5 4 7 3" xfId="1317" xr:uid="{D6687227-E174-410B-9728-E6B8EF531F2F}"/>
    <cellStyle name="Normal 5 4 7 4" xfId="2867" xr:uid="{4BEAA8D1-AD6C-4316-82F0-D1D92CAE90F7}"/>
    <cellStyle name="Normal 5 4 7 4 2" xfId="4583" xr:uid="{21BFDB49-2DE5-4175-AC3F-36AF7AFBCCF6}"/>
    <cellStyle name="Normal 5 4 7 4 3" xfId="4684" xr:uid="{9A225B9B-5657-43A5-8CE7-98A43615CE44}"/>
    <cellStyle name="Normal 5 4 7 4 4" xfId="4610" xr:uid="{933AE21F-0337-4639-8971-FA424BAF20DA}"/>
    <cellStyle name="Normal 5 4 8" xfId="1318" xr:uid="{E6C36B51-DF84-44C5-A8D0-950C99DABB98}"/>
    <cellStyle name="Normal 5 4 8 2" xfId="1319" xr:uid="{8B6CA1A5-FE47-4E05-B3AF-E85BC8C3F54A}"/>
    <cellStyle name="Normal 5 4 8 3" xfId="2868" xr:uid="{00B372C2-C35D-4838-8D4E-A6089F2FEE1D}"/>
    <cellStyle name="Normal 5 4 8 4" xfId="2869" xr:uid="{EA8CF84E-9E11-4FF5-9BC0-B2932D8B59A9}"/>
    <cellStyle name="Normal 5 4 9" xfId="1320" xr:uid="{4285C077-B6F4-4EC5-873C-36E1BA06B25E}"/>
    <cellStyle name="Normal 5 5" xfId="98" xr:uid="{83F36F93-8293-4A55-839B-3B6CBEC8BC8B}"/>
    <cellStyle name="Normal 5 5 10" xfId="2870" xr:uid="{454B299F-F695-4083-931E-BFC2D391C623}"/>
    <cellStyle name="Normal 5 5 11" xfId="2871" xr:uid="{96C6797C-D797-4A9E-8471-1625854C161F}"/>
    <cellStyle name="Normal 5 5 2" xfId="99" xr:uid="{23265F29-9999-43E0-9946-909E6997ED18}"/>
    <cellStyle name="Normal 5 5 2 2" xfId="100" xr:uid="{05064315-0584-478B-B582-2146E6EF4E68}"/>
    <cellStyle name="Normal 5 5 2 2 2" xfId="303" xr:uid="{47FDCD6A-E392-45EF-B30D-D65944DF4CD2}"/>
    <cellStyle name="Normal 5 5 2 2 2 2" xfId="562" xr:uid="{5E971B18-55ED-4E24-8608-BD4FA461BBA1}"/>
    <cellStyle name="Normal 5 5 2 2 2 2 2" xfId="1321" xr:uid="{FE19FF58-5B3E-4519-AC78-9B8D15AC06AB}"/>
    <cellStyle name="Normal 5 5 2 2 2 2 2 2" xfId="1322" xr:uid="{96C44BB7-EAB2-4D27-8517-0C6D6D0E8D0C}"/>
    <cellStyle name="Normal 5 5 2 2 2 2 3" xfId="1323" xr:uid="{7850C90C-C976-4FB0-96C7-2A959777F54B}"/>
    <cellStyle name="Normal 5 5 2 2 2 2 4" xfId="2872" xr:uid="{6BF394F4-35CB-48DB-923B-975395D93EFB}"/>
    <cellStyle name="Normal 5 5 2 2 2 3" xfId="1324" xr:uid="{BCEFB8E6-AB2E-47DC-968B-C5A1743AA7CE}"/>
    <cellStyle name="Normal 5 5 2 2 2 3 2" xfId="1325" xr:uid="{59527212-06C7-430F-986D-91F0E92497A2}"/>
    <cellStyle name="Normal 5 5 2 2 2 3 3" xfId="2873" xr:uid="{B4DA2EED-5B78-4552-8FEE-AD997DE884E5}"/>
    <cellStyle name="Normal 5 5 2 2 2 3 4" xfId="2874" xr:uid="{28B3A661-755A-41AF-962E-07B6BE9B75C7}"/>
    <cellStyle name="Normal 5 5 2 2 2 4" xfId="1326" xr:uid="{613067D7-12F7-42D4-B173-4DE3B0E871A7}"/>
    <cellStyle name="Normal 5 5 2 2 2 5" xfId="2875" xr:uid="{F9251CFA-2761-43BC-881F-A8F173DD5589}"/>
    <cellStyle name="Normal 5 5 2 2 2 6" xfId="2876" xr:uid="{E09B8F7D-3A0F-4315-83D3-EB16FBBD3BB5}"/>
    <cellStyle name="Normal 5 5 2 2 3" xfId="563" xr:uid="{8388C4C6-6113-4985-B601-A78B2978C5F5}"/>
    <cellStyle name="Normal 5 5 2 2 3 2" xfId="1327" xr:uid="{3AC9AC07-7CCA-4955-8079-7800E81DC507}"/>
    <cellStyle name="Normal 5 5 2 2 3 2 2" xfId="1328" xr:uid="{896AED06-56A0-4EE7-A56A-3024089A877B}"/>
    <cellStyle name="Normal 5 5 2 2 3 2 3" xfId="2877" xr:uid="{22A147A4-9389-4CF5-9B57-94691B6C9580}"/>
    <cellStyle name="Normal 5 5 2 2 3 2 4" xfId="2878" xr:uid="{30144DD5-6532-4026-B0E3-448668ED195C}"/>
    <cellStyle name="Normal 5 5 2 2 3 3" xfId="1329" xr:uid="{733B5A9B-9079-46FD-AA50-C5D417137C80}"/>
    <cellStyle name="Normal 5 5 2 2 3 4" xfId="2879" xr:uid="{5C36486B-9010-4D6A-A4E8-B7145BD84C81}"/>
    <cellStyle name="Normal 5 5 2 2 3 5" xfId="2880" xr:uid="{573781F6-E9B6-4380-8671-A09DFC58A820}"/>
    <cellStyle name="Normal 5 5 2 2 4" xfId="1330" xr:uid="{902CFC93-B052-4CDA-8096-6326E7AA849C}"/>
    <cellStyle name="Normal 5 5 2 2 4 2" xfId="1331" xr:uid="{7998CCF3-9F9C-4A5A-B0EC-10A70D89C703}"/>
    <cellStyle name="Normal 5 5 2 2 4 3" xfId="2881" xr:uid="{467928D6-BAAB-4D1F-B7C3-FE218C04618F}"/>
    <cellStyle name="Normal 5 5 2 2 4 4" xfId="2882" xr:uid="{53EFAFCE-CF5C-417B-BA44-0CAF129E067A}"/>
    <cellStyle name="Normal 5 5 2 2 5" xfId="1332" xr:uid="{29445413-BA56-4ACC-AD47-5B0A5F1BBD11}"/>
    <cellStyle name="Normal 5 5 2 2 5 2" xfId="2883" xr:uid="{20C3BF38-4164-4119-90A4-E316956A900F}"/>
    <cellStyle name="Normal 5 5 2 2 5 3" xfId="2884" xr:uid="{9EAD96E2-4781-411B-9B9F-336F8BE9C47D}"/>
    <cellStyle name="Normal 5 5 2 2 5 4" xfId="2885" xr:uid="{9A4A3507-556B-4156-A159-35F723408693}"/>
    <cellStyle name="Normal 5 5 2 2 6" xfId="2886" xr:uid="{FF3C9627-21C6-4CFD-A005-76BF3E3E84C1}"/>
    <cellStyle name="Normal 5 5 2 2 7" xfId="2887" xr:uid="{A8983CDF-334B-4E36-B155-F6BB6310C667}"/>
    <cellStyle name="Normal 5 5 2 2 8" xfId="2888" xr:uid="{32FFFF4E-CB3B-4789-B679-3CC7EF51F174}"/>
    <cellStyle name="Normal 5 5 2 3" xfId="304" xr:uid="{C16C8AD6-F68F-482D-B3CE-8CAC3725563F}"/>
    <cellStyle name="Normal 5 5 2 3 2" xfId="564" xr:uid="{8EB89A16-EA6D-4DEC-9B1C-AADB3677D0A5}"/>
    <cellStyle name="Normal 5 5 2 3 2 2" xfId="565" xr:uid="{6CF77028-299E-4939-8B9F-1F4968473780}"/>
    <cellStyle name="Normal 5 5 2 3 2 2 2" xfId="1333" xr:uid="{2CABE2DE-9842-40E8-B7D8-E869CC66E3DA}"/>
    <cellStyle name="Normal 5 5 2 3 2 2 2 2" xfId="1334" xr:uid="{40743A17-D7D2-44EF-A0DC-C530D7313A98}"/>
    <cellStyle name="Normal 5 5 2 3 2 2 3" xfId="1335" xr:uid="{14CF02AC-FF74-44A1-930D-496E96E4ED51}"/>
    <cellStyle name="Normal 5 5 2 3 2 3" xfId="1336" xr:uid="{F46A1313-CDF5-48B4-B29F-64C3C2B57CC4}"/>
    <cellStyle name="Normal 5 5 2 3 2 3 2" xfId="1337" xr:uid="{9F48B806-62ED-4EBA-A206-3481F65BBE40}"/>
    <cellStyle name="Normal 5 5 2 3 2 4" xfId="1338" xr:uid="{746DF3B3-4223-4C63-A9F5-372F3F40233E}"/>
    <cellStyle name="Normal 5 5 2 3 3" xfId="566" xr:uid="{5F15DF24-BF2F-4D21-BC08-A5F9DD209307}"/>
    <cellStyle name="Normal 5 5 2 3 3 2" xfId="1339" xr:uid="{C4093FD5-975E-4789-9DAE-126094491C45}"/>
    <cellStyle name="Normal 5 5 2 3 3 2 2" xfId="1340" xr:uid="{049C3C90-59EF-4C6F-8C12-BB1A01AA15F4}"/>
    <cellStyle name="Normal 5 5 2 3 3 3" xfId="1341" xr:uid="{6CD3C95A-27C9-45AF-B4D3-A24A588B665C}"/>
    <cellStyle name="Normal 5 5 2 3 3 4" xfId="2889" xr:uid="{D39F87B1-8559-4A8D-98DD-7298D2EC2C9C}"/>
    <cellStyle name="Normal 5 5 2 3 4" xfId="1342" xr:uid="{1D95F0A7-220F-4905-9047-5A757C114CB7}"/>
    <cellStyle name="Normal 5 5 2 3 4 2" xfId="1343" xr:uid="{5346EA6F-6759-473D-B35F-51EF08CF64A3}"/>
    <cellStyle name="Normal 5 5 2 3 5" xfId="1344" xr:uid="{9E1A8DA7-1941-4AD4-A28A-0553DD3A70A0}"/>
    <cellStyle name="Normal 5 5 2 3 6" xfId="2890" xr:uid="{6582F35A-3256-45A2-9F6C-27D95D124D62}"/>
    <cellStyle name="Normal 5 5 2 4" xfId="305" xr:uid="{E0F57123-F612-4179-B90C-DA0B04A079C6}"/>
    <cellStyle name="Normal 5 5 2 4 2" xfId="567" xr:uid="{F63EE73E-3D1D-48C4-AC48-56CCE50AE5E2}"/>
    <cellStyle name="Normal 5 5 2 4 2 2" xfId="1345" xr:uid="{914C8028-0515-44C8-B56C-98CC1362D070}"/>
    <cellStyle name="Normal 5 5 2 4 2 2 2" xfId="1346" xr:uid="{D8EDADFA-59E9-4B21-8A0D-649AB442FB81}"/>
    <cellStyle name="Normal 5 5 2 4 2 3" xfId="1347" xr:uid="{C95A6AD8-8F43-410E-8E13-05A46C859CB5}"/>
    <cellStyle name="Normal 5 5 2 4 2 4" xfId="2891" xr:uid="{4F896D5E-6E1B-4569-B210-51B565EA0170}"/>
    <cellStyle name="Normal 5 5 2 4 3" xfId="1348" xr:uid="{842C2DAD-1DC4-4332-A73A-82F72580F4E8}"/>
    <cellStyle name="Normal 5 5 2 4 3 2" xfId="1349" xr:uid="{6CE7F4AE-3BCA-49C0-A772-9CC23FD1AD57}"/>
    <cellStyle name="Normal 5 5 2 4 4" xfId="1350" xr:uid="{B7558FD2-B16C-4883-9D6D-0636994722D7}"/>
    <cellStyle name="Normal 5 5 2 4 5" xfId="2892" xr:uid="{B1ECDB64-4F4F-4D5C-B25E-2D0026E1209D}"/>
    <cellStyle name="Normal 5 5 2 5" xfId="306" xr:uid="{D4857107-6AFB-485D-9A7B-16AB837A6F0B}"/>
    <cellStyle name="Normal 5 5 2 5 2" xfId="1351" xr:uid="{31EEFFE5-7F84-4037-84BC-259F5310F5E0}"/>
    <cellStyle name="Normal 5 5 2 5 2 2" xfId="1352" xr:uid="{D2987877-9E8D-4BA1-8357-6A01FA1B9D01}"/>
    <cellStyle name="Normal 5 5 2 5 3" xfId="1353" xr:uid="{4B48D0E1-15DA-4C8F-94C5-27962C588892}"/>
    <cellStyle name="Normal 5 5 2 5 4" xfId="2893" xr:uid="{8C6492D9-F805-433A-8562-3C3E4AE62A27}"/>
    <cellStyle name="Normal 5 5 2 6" xfId="1354" xr:uid="{011EFF54-3DF7-4193-B7EE-15C89D225441}"/>
    <cellStyle name="Normal 5 5 2 6 2" xfId="1355" xr:uid="{ADA02D65-48B1-4FFD-A17F-B50A7AE62F85}"/>
    <cellStyle name="Normal 5 5 2 6 3" xfId="2894" xr:uid="{8417B8C7-C9C1-4162-91A4-6CF80A1D7AA3}"/>
    <cellStyle name="Normal 5 5 2 6 4" xfId="2895" xr:uid="{B68DFD2B-31FF-4908-8671-5F96BAB7E943}"/>
    <cellStyle name="Normal 5 5 2 7" xfId="1356" xr:uid="{8655E927-EA33-483E-A2F1-610DA2C7093D}"/>
    <cellStyle name="Normal 5 5 2 8" xfId="2896" xr:uid="{7B03651A-1A2E-4F61-ACDF-DBC56DEFE84A}"/>
    <cellStyle name="Normal 5 5 2 9" xfId="2897" xr:uid="{EC7CBDC6-73FC-4669-8734-18471728838F}"/>
    <cellStyle name="Normal 5 5 3" xfId="101" xr:uid="{5EAE597C-A6FF-4679-9BE4-0A84EBDA62A9}"/>
    <cellStyle name="Normal 5 5 3 2" xfId="102" xr:uid="{C59C7A8D-5173-481B-8D47-7CAC6F988A3D}"/>
    <cellStyle name="Normal 5 5 3 2 2" xfId="568" xr:uid="{79063DF0-57FE-4493-9D6A-0A189372C579}"/>
    <cellStyle name="Normal 5 5 3 2 2 2" xfId="1357" xr:uid="{69A7056A-FC4E-42BB-BCDB-C01966B9D026}"/>
    <cellStyle name="Normal 5 5 3 2 2 2 2" xfId="1358" xr:uid="{E0C2B49A-2BCE-4BD4-AE5E-36AD45416885}"/>
    <cellStyle name="Normal 5 5 3 2 2 2 2 2" xfId="4468" xr:uid="{E3256FCE-EDF3-4FBB-AE6C-051358407CFB}"/>
    <cellStyle name="Normal 5 5 3 2 2 2 3" xfId="4469" xr:uid="{70F995F6-7DD9-4CC6-95B4-6B69B3E5BD30}"/>
    <cellStyle name="Normal 5 5 3 2 2 3" xfId="1359" xr:uid="{CF4B098D-349F-4CED-A33A-DD03FB6D46CF}"/>
    <cellStyle name="Normal 5 5 3 2 2 3 2" xfId="4470" xr:uid="{4EF1010C-1A53-40AC-BA5D-154D22E8B844}"/>
    <cellStyle name="Normal 5 5 3 2 2 4" xfId="2898" xr:uid="{D540FD8F-616B-4B5E-92C7-8F52B255AE2D}"/>
    <cellStyle name="Normal 5 5 3 2 3" xfId="1360" xr:uid="{8330B8A7-F830-4260-B345-7D9BCAE5AD07}"/>
    <cellStyle name="Normal 5 5 3 2 3 2" xfId="1361" xr:uid="{3357663C-38A5-40AF-AA79-F3FF80C5C1ED}"/>
    <cellStyle name="Normal 5 5 3 2 3 2 2" xfId="4471" xr:uid="{7ADDF4DA-BC3D-48B3-B409-A2EF5D9B0103}"/>
    <cellStyle name="Normal 5 5 3 2 3 3" xfId="2899" xr:uid="{2DF5EBE1-8766-42AA-B8F2-004E7A52BE27}"/>
    <cellStyle name="Normal 5 5 3 2 3 4" xfId="2900" xr:uid="{D5B4E825-E691-4388-AFD2-FD92C730093B}"/>
    <cellStyle name="Normal 5 5 3 2 4" xfId="1362" xr:uid="{5E5667E1-2B11-49F0-B70A-3448814116C7}"/>
    <cellStyle name="Normal 5 5 3 2 4 2" xfId="4472" xr:uid="{8A2E5CE1-FDF6-47BC-85C7-3802C4992BBF}"/>
    <cellStyle name="Normal 5 5 3 2 5" xfId="2901" xr:uid="{283B6A4B-0118-4A63-BFF1-568D5C043B5E}"/>
    <cellStyle name="Normal 5 5 3 2 6" xfId="2902" xr:uid="{7947DDFA-5E55-490B-A8D4-C5230B035DF2}"/>
    <cellStyle name="Normal 5 5 3 3" xfId="307" xr:uid="{8E60684F-8D53-4C0B-BDB6-4C44D129C09F}"/>
    <cellStyle name="Normal 5 5 3 3 2" xfId="1363" xr:uid="{AD2D2B70-9E56-4063-97D9-092FAB2F5E33}"/>
    <cellStyle name="Normal 5 5 3 3 2 2" xfId="1364" xr:uid="{2115CA92-F68D-4D08-9FBB-44BD52611AF2}"/>
    <cellStyle name="Normal 5 5 3 3 2 2 2" xfId="4473" xr:uid="{7E1AE421-853D-42DC-AE36-0B38F480F974}"/>
    <cellStyle name="Normal 5 5 3 3 2 3" xfId="2903" xr:uid="{2196A28F-DD9C-4E36-B30B-4B41F0591D64}"/>
    <cellStyle name="Normal 5 5 3 3 2 4" xfId="2904" xr:uid="{E762B907-06E4-42F9-869D-F16AA473D47C}"/>
    <cellStyle name="Normal 5 5 3 3 3" xfId="1365" xr:uid="{5B596B4A-FE39-40A4-9386-C2A961BE1422}"/>
    <cellStyle name="Normal 5 5 3 3 3 2" xfId="4474" xr:uid="{C10621C9-1011-4950-A584-A670AB9F9785}"/>
    <cellStyle name="Normal 5 5 3 3 4" xfId="2905" xr:uid="{2A570E34-B244-4A08-9C87-B1CE7DECE7B4}"/>
    <cellStyle name="Normal 5 5 3 3 5" xfId="2906" xr:uid="{7E531F1B-1988-4F59-8500-32368A63992D}"/>
    <cellStyle name="Normal 5 5 3 4" xfId="1366" xr:uid="{46E0E77C-8BB0-467F-970A-68878C1096CB}"/>
    <cellStyle name="Normal 5 5 3 4 2" xfId="1367" xr:uid="{3579555E-3051-43B0-A7BF-AFEB226A78B0}"/>
    <cellStyle name="Normal 5 5 3 4 2 2" xfId="4475" xr:uid="{31DCB349-F128-4BD5-8B6E-9146DFFC3B58}"/>
    <cellStyle name="Normal 5 5 3 4 3" xfId="2907" xr:uid="{D0669B68-8266-408E-B3EB-7C94B68F9D1D}"/>
    <cellStyle name="Normal 5 5 3 4 4" xfId="2908" xr:uid="{409940F1-98A7-477D-96AD-E1720F04D4FF}"/>
    <cellStyle name="Normal 5 5 3 5" xfId="1368" xr:uid="{4D4DCBFF-0E99-417F-8802-F973B5FE5913}"/>
    <cellStyle name="Normal 5 5 3 5 2" xfId="2909" xr:uid="{947D5590-4E41-4244-86CA-5FDF61AC7A2C}"/>
    <cellStyle name="Normal 5 5 3 5 3" xfId="2910" xr:uid="{0B903962-CB6C-46A0-BEAE-35C9B5D149E4}"/>
    <cellStyle name="Normal 5 5 3 5 4" xfId="2911" xr:uid="{D4A67436-84D7-4629-B2D7-4D75B2853ACE}"/>
    <cellStyle name="Normal 5 5 3 6" xfId="2912" xr:uid="{D5E9B79A-C066-4D62-9AD7-5F91A1F5F925}"/>
    <cellStyle name="Normal 5 5 3 7" xfId="2913" xr:uid="{FEF66392-8B4D-4FB3-844D-6ECE9F508CEE}"/>
    <cellStyle name="Normal 5 5 3 8" xfId="2914" xr:uid="{3B66F6B9-A117-430C-A393-2FD1E6F6DB17}"/>
    <cellStyle name="Normal 5 5 4" xfId="103" xr:uid="{43EFE434-F4EB-4EFE-869C-90F8140D7A41}"/>
    <cellStyle name="Normal 5 5 4 2" xfId="569" xr:uid="{72C18DD3-E1AA-4A1A-9E98-92904E86E56D}"/>
    <cellStyle name="Normal 5 5 4 2 2" xfId="570" xr:uid="{61B52205-6DC5-47BD-B6B1-577E21D62CC9}"/>
    <cellStyle name="Normal 5 5 4 2 2 2" xfId="1369" xr:uid="{394A5939-D600-4DF4-BD84-465F9A0B4D85}"/>
    <cellStyle name="Normal 5 5 4 2 2 2 2" xfId="1370" xr:uid="{EF48F2BC-6E76-4C24-9491-48CE9352C78B}"/>
    <cellStyle name="Normal 5 5 4 2 2 3" xfId="1371" xr:uid="{FEC1AFB0-C45D-4DD6-9F43-998887FBB02E}"/>
    <cellStyle name="Normal 5 5 4 2 2 4" xfId="2915" xr:uid="{0332787C-2C63-4554-B9BB-9D2441E0FF6B}"/>
    <cellStyle name="Normal 5 5 4 2 3" xfId="1372" xr:uid="{B37E860B-7DE2-4BC6-BDB6-9B6AE3ABB927}"/>
    <cellStyle name="Normal 5 5 4 2 3 2" xfId="1373" xr:uid="{7E76B74E-9B5D-459F-A357-E5E9DF70C949}"/>
    <cellStyle name="Normal 5 5 4 2 4" xfId="1374" xr:uid="{A91EAC9E-9DA4-4616-8B26-9BA3CA20766F}"/>
    <cellStyle name="Normal 5 5 4 2 5" xfId="2916" xr:uid="{5D209F25-5594-4946-B1D9-0EEAB1334FFF}"/>
    <cellStyle name="Normal 5 5 4 3" xfId="571" xr:uid="{CB860989-2D72-40ED-90B3-EF868C7C63DC}"/>
    <cellStyle name="Normal 5 5 4 3 2" xfId="1375" xr:uid="{4F908ACB-3266-4E92-8525-76DA21648842}"/>
    <cellStyle name="Normal 5 5 4 3 2 2" xfId="1376" xr:uid="{B26E7059-7A00-4FB1-A0A8-EFEC48BF61DD}"/>
    <cellStyle name="Normal 5 5 4 3 3" xfId="1377" xr:uid="{B3EF56DD-F2AF-49D1-91D8-11DBADE3DB5A}"/>
    <cellStyle name="Normal 5 5 4 3 4" xfId="2917" xr:uid="{519EF7F8-60B9-4584-95ED-8B1C5837B6A4}"/>
    <cellStyle name="Normal 5 5 4 4" xfId="1378" xr:uid="{D4DC348A-7194-4137-87A8-A85E0A59D101}"/>
    <cellStyle name="Normal 5 5 4 4 2" xfId="1379" xr:uid="{88B7B852-7AFA-4A61-BED1-786165EEF185}"/>
    <cellStyle name="Normal 5 5 4 4 3" xfId="2918" xr:uid="{F089DD9C-6BC3-4876-9FF6-1100561B1F97}"/>
    <cellStyle name="Normal 5 5 4 4 4" xfId="2919" xr:uid="{BEAEAF45-1B91-4107-A8DB-C0B779AC62AD}"/>
    <cellStyle name="Normal 5 5 4 5" xfId="1380" xr:uid="{AC2DAE5D-13B8-439F-B7F1-5BE77F087D56}"/>
    <cellStyle name="Normal 5 5 4 6" xfId="2920" xr:uid="{915C7B91-883B-44A3-8E4E-F568E3E8D2BF}"/>
    <cellStyle name="Normal 5 5 4 7" xfId="2921" xr:uid="{19291887-8BF0-45C7-8913-129E8EA413DE}"/>
    <cellStyle name="Normal 5 5 5" xfId="308" xr:uid="{ABCAEE9F-7793-4144-84CF-330F8D24B120}"/>
    <cellStyle name="Normal 5 5 5 2" xfId="572" xr:uid="{EAB16298-C3D3-4306-BC19-4A1A2BD0686F}"/>
    <cellStyle name="Normal 5 5 5 2 2" xfId="1381" xr:uid="{E64F559E-C4AB-4925-928C-6473DA9AEE9F}"/>
    <cellStyle name="Normal 5 5 5 2 2 2" xfId="1382" xr:uid="{3BF42390-CDD6-4826-AD06-32439BB4D8D8}"/>
    <cellStyle name="Normal 5 5 5 2 3" xfId="1383" xr:uid="{D250B081-6BC7-455F-BD9B-E18234CAD70F}"/>
    <cellStyle name="Normal 5 5 5 2 4" xfId="2922" xr:uid="{FBDA814F-8B2C-4796-B0D7-85C9900415CB}"/>
    <cellStyle name="Normal 5 5 5 3" xfId="1384" xr:uid="{BA33B4CD-9987-4DF7-B761-2BEC0CC7FDF2}"/>
    <cellStyle name="Normal 5 5 5 3 2" xfId="1385" xr:uid="{3B0DCE6E-4534-4141-A874-D8A8B839BE1D}"/>
    <cellStyle name="Normal 5 5 5 3 3" xfId="2923" xr:uid="{1DD85FAC-341B-436D-B85B-7BEAE53D8138}"/>
    <cellStyle name="Normal 5 5 5 3 4" xfId="2924" xr:uid="{147652BA-786E-487B-B602-9C8D2932CD09}"/>
    <cellStyle name="Normal 5 5 5 4" xfId="1386" xr:uid="{B735EC04-956C-49AF-98CC-446C9CEF99E7}"/>
    <cellStyle name="Normal 5 5 5 5" xfId="2925" xr:uid="{27EBCF1D-BF94-40EA-99DA-AB5194CAD803}"/>
    <cellStyle name="Normal 5 5 5 6" xfId="2926" xr:uid="{D6715AD4-AA0F-41FB-83BA-AFB771615479}"/>
    <cellStyle name="Normal 5 5 6" xfId="309" xr:uid="{C0094E71-6A7B-4914-98AD-94D8380CBC47}"/>
    <cellStyle name="Normal 5 5 6 2" xfId="1387" xr:uid="{13D27CA1-DEAF-4069-8E1A-F2C28AD9F9B1}"/>
    <cellStyle name="Normal 5 5 6 2 2" xfId="1388" xr:uid="{401B3EEC-3D8C-460F-AA80-F1860D9DFFBD}"/>
    <cellStyle name="Normal 5 5 6 2 3" xfId="2927" xr:uid="{C70C15E2-0F09-4997-80D7-1A43CDE3A22C}"/>
    <cellStyle name="Normal 5 5 6 2 4" xfId="2928" xr:uid="{101FCC74-44C1-4975-AB1A-8262D726B0F3}"/>
    <cellStyle name="Normal 5 5 6 3" xfId="1389" xr:uid="{17EC2345-3192-48F7-BF83-26D0CD79EA39}"/>
    <cellStyle name="Normal 5 5 6 4" xfId="2929" xr:uid="{0A1CD477-D18C-47D4-8BAE-6D9B1856DC42}"/>
    <cellStyle name="Normal 5 5 6 5" xfId="2930" xr:uid="{ED27FA43-ACE8-4909-A29C-C53D55FC79AA}"/>
    <cellStyle name="Normal 5 5 7" xfId="1390" xr:uid="{67897244-B8CE-4DB1-8598-26D62D9F23E2}"/>
    <cellStyle name="Normal 5 5 7 2" xfId="1391" xr:uid="{7C553BD2-1140-4BDD-A862-E8081CCF5917}"/>
    <cellStyle name="Normal 5 5 7 3" xfId="2931" xr:uid="{3B82016C-C476-41FD-9481-74C25C209EC6}"/>
    <cellStyle name="Normal 5 5 7 4" xfId="2932" xr:uid="{6ACB4B1A-F030-4D0E-96C9-1D4D738BAE11}"/>
    <cellStyle name="Normal 5 5 8" xfId="1392" xr:uid="{C460C089-8BB0-4F96-9D6A-A634427000A4}"/>
    <cellStyle name="Normal 5 5 8 2" xfId="2933" xr:uid="{085EE4E1-4143-4BA6-8A56-32F0DA246F37}"/>
    <cellStyle name="Normal 5 5 8 3" xfId="2934" xr:uid="{6E6AC14E-5644-42BC-99C3-04A60E325537}"/>
    <cellStyle name="Normal 5 5 8 4" xfId="2935" xr:uid="{E94B805D-7B81-4E4B-A0FF-1E46E9776B3B}"/>
    <cellStyle name="Normal 5 5 9" xfId="2936" xr:uid="{A06A0C96-8BD0-44AB-A5FD-A8E28B2FF93F}"/>
    <cellStyle name="Normal 5 6" xfId="104" xr:uid="{EC73133A-1D81-4BCD-819B-EF3FA2FD7EA6}"/>
    <cellStyle name="Normal 5 6 10" xfId="2937" xr:uid="{C9E05408-0FF7-40FF-B7CA-01E931221CC1}"/>
    <cellStyle name="Normal 5 6 11" xfId="2938" xr:uid="{D959C131-7AE2-4C17-89CB-367B906DF300}"/>
    <cellStyle name="Normal 5 6 2" xfId="105" xr:uid="{09580313-FCCB-4E21-83CD-F653C97AD303}"/>
    <cellStyle name="Normal 5 6 2 2" xfId="310" xr:uid="{E46DA226-05FC-4DDC-8B86-77F7FBEE09A3}"/>
    <cellStyle name="Normal 5 6 2 2 2" xfId="573" xr:uid="{2CD82EA4-2548-4449-98F6-F524148D1DC5}"/>
    <cellStyle name="Normal 5 6 2 2 2 2" xfId="574" xr:uid="{2AB9E0C7-EBA3-41DD-9362-FC1A05D0D8AB}"/>
    <cellStyle name="Normal 5 6 2 2 2 2 2" xfId="1393" xr:uid="{C5AC06B5-EF94-492D-BB0F-86D1757DC90E}"/>
    <cellStyle name="Normal 5 6 2 2 2 2 3" xfId="2939" xr:uid="{93FBFF52-B2E6-4B1E-9189-0FC37860DE74}"/>
    <cellStyle name="Normal 5 6 2 2 2 2 4" xfId="2940" xr:uid="{88C7BA31-C505-4B1E-A172-9712F39CCBA2}"/>
    <cellStyle name="Normal 5 6 2 2 2 3" xfId="1394" xr:uid="{605A6846-2392-46DD-8D75-41B9A79E91B1}"/>
    <cellStyle name="Normal 5 6 2 2 2 3 2" xfId="2941" xr:uid="{23E8208C-6094-4AA8-A992-AE647796EAEA}"/>
    <cellStyle name="Normal 5 6 2 2 2 3 3" xfId="2942" xr:uid="{40898CCF-8441-4166-960F-FF3994885D57}"/>
    <cellStyle name="Normal 5 6 2 2 2 3 4" xfId="2943" xr:uid="{84DFAAAA-BD47-4AE7-96A4-CA27EAE3B325}"/>
    <cellStyle name="Normal 5 6 2 2 2 4" xfId="2944" xr:uid="{70713D51-9A82-47EA-BA17-48D86C38CD45}"/>
    <cellStyle name="Normal 5 6 2 2 2 5" xfId="2945" xr:uid="{3918B43B-62CB-405F-B9A7-3D1DDA6B16D4}"/>
    <cellStyle name="Normal 5 6 2 2 2 6" xfId="2946" xr:uid="{CBEFB670-26A1-4452-9FD6-A97786E7E990}"/>
    <cellStyle name="Normal 5 6 2 2 3" xfId="575" xr:uid="{F91213B6-26EA-4EC1-9AA7-643178891044}"/>
    <cellStyle name="Normal 5 6 2 2 3 2" xfId="1395" xr:uid="{605960E6-AE4B-4D05-80B0-CC4B2C580C0F}"/>
    <cellStyle name="Normal 5 6 2 2 3 2 2" xfId="2947" xr:uid="{35B217D8-FE92-4D26-A0D0-E2A9EB97D940}"/>
    <cellStyle name="Normal 5 6 2 2 3 2 3" xfId="2948" xr:uid="{E1CCC200-F9EF-407A-8B8F-EE267220AA9A}"/>
    <cellStyle name="Normal 5 6 2 2 3 2 4" xfId="2949" xr:uid="{7250EF03-1532-4092-A666-552FA68CDF8F}"/>
    <cellStyle name="Normal 5 6 2 2 3 3" xfId="2950" xr:uid="{F80B5335-3C0B-487F-B28E-3F8F70021A2C}"/>
    <cellStyle name="Normal 5 6 2 2 3 4" xfId="2951" xr:uid="{D17759FD-4075-4370-8D8C-0416B6286388}"/>
    <cellStyle name="Normal 5 6 2 2 3 5" xfId="2952" xr:uid="{B873ED76-CBD5-481A-A337-D1F39610F738}"/>
    <cellStyle name="Normal 5 6 2 2 4" xfId="1396" xr:uid="{D4F0BC45-1251-42FE-8881-DD539D56DFBC}"/>
    <cellStyle name="Normal 5 6 2 2 4 2" xfId="2953" xr:uid="{F24D35A1-291D-4D44-8367-C4BD50046926}"/>
    <cellStyle name="Normal 5 6 2 2 4 3" xfId="2954" xr:uid="{340E8A4D-8592-410D-B86D-68F538D0FA93}"/>
    <cellStyle name="Normal 5 6 2 2 4 4" xfId="2955" xr:uid="{CF729FE3-A714-4E39-BAA2-DFBA5652095C}"/>
    <cellStyle name="Normal 5 6 2 2 5" xfId="2956" xr:uid="{EB5C2E87-97A2-4A02-9AFB-AFCB2A3CC7A1}"/>
    <cellStyle name="Normal 5 6 2 2 5 2" xfId="2957" xr:uid="{F9046C7A-12D5-4193-B60C-C941E9981B53}"/>
    <cellStyle name="Normal 5 6 2 2 5 3" xfId="2958" xr:uid="{9AABAFEF-2481-4077-AB5E-4407C2FE4CD7}"/>
    <cellStyle name="Normal 5 6 2 2 5 4" xfId="2959" xr:uid="{F5B02D09-901E-4544-B574-F8FD74B8FB1B}"/>
    <cellStyle name="Normal 5 6 2 2 6" xfId="2960" xr:uid="{A16B9EE7-CC35-4A0D-83C3-04471CA78BF2}"/>
    <cellStyle name="Normal 5 6 2 2 7" xfId="2961" xr:uid="{CB5A9840-438F-436E-9F43-3DED8558DB4C}"/>
    <cellStyle name="Normal 5 6 2 2 8" xfId="2962" xr:uid="{C7E03AF1-10D1-4D61-BCAF-3895988174FC}"/>
    <cellStyle name="Normal 5 6 2 3" xfId="576" xr:uid="{A84CDFDB-723C-4E95-8268-B68FA289B824}"/>
    <cellStyle name="Normal 5 6 2 3 2" xfId="577" xr:uid="{7B7F978F-2E66-4EDF-85AD-43F2E2713ECF}"/>
    <cellStyle name="Normal 5 6 2 3 2 2" xfId="578" xr:uid="{381B49F2-B51C-499C-9D83-5BB7C8884CCB}"/>
    <cellStyle name="Normal 5 6 2 3 2 3" xfId="2963" xr:uid="{A207C9DE-12F4-4CA7-914F-4799C7EBA7FC}"/>
    <cellStyle name="Normal 5 6 2 3 2 4" xfId="2964" xr:uid="{92C8A17C-9C4C-407B-B29C-C342F0B53FD1}"/>
    <cellStyle name="Normal 5 6 2 3 3" xfId="579" xr:uid="{914838CD-A191-4BC8-83A4-04D8602C8DE7}"/>
    <cellStyle name="Normal 5 6 2 3 3 2" xfId="2965" xr:uid="{65DB078F-42C2-4728-9544-C0705EF16433}"/>
    <cellStyle name="Normal 5 6 2 3 3 3" xfId="2966" xr:uid="{63A31F88-065C-474C-BDD3-6E2C88A309D0}"/>
    <cellStyle name="Normal 5 6 2 3 3 4" xfId="2967" xr:uid="{35DA2659-A60C-4304-A85B-6ADCE12C4085}"/>
    <cellStyle name="Normal 5 6 2 3 4" xfId="2968" xr:uid="{397A3A91-8DC9-407D-BCCC-9441F91AA9EA}"/>
    <cellStyle name="Normal 5 6 2 3 5" xfId="2969" xr:uid="{07D9C4E4-54BE-4136-A639-EC17217A8C9B}"/>
    <cellStyle name="Normal 5 6 2 3 6" xfId="2970" xr:uid="{F5BD95A6-96E3-4E58-BB21-6816963892A0}"/>
    <cellStyle name="Normal 5 6 2 4" xfId="580" xr:uid="{D1BE2A4E-E6A2-4778-A285-6D3DA04B9883}"/>
    <cellStyle name="Normal 5 6 2 4 2" xfId="581" xr:uid="{BDDE500D-37A3-479D-A2D1-76BB10BF95DF}"/>
    <cellStyle name="Normal 5 6 2 4 2 2" xfId="2971" xr:uid="{954E3EE8-379F-4D51-B54D-DA212F02B0B0}"/>
    <cellStyle name="Normal 5 6 2 4 2 3" xfId="2972" xr:uid="{B4906F2A-BC06-40B5-B525-A9FFCD65E9EE}"/>
    <cellStyle name="Normal 5 6 2 4 2 4" xfId="2973" xr:uid="{C9C99C49-F03F-4954-87B9-62AE2E890CC4}"/>
    <cellStyle name="Normal 5 6 2 4 3" xfId="2974" xr:uid="{6FCCB917-A774-4AA8-9877-F8F95CD31832}"/>
    <cellStyle name="Normal 5 6 2 4 4" xfId="2975" xr:uid="{AD7EF580-0E53-4E26-ABF4-580519BAF0AA}"/>
    <cellStyle name="Normal 5 6 2 4 5" xfId="2976" xr:uid="{15CA8590-49D2-4D87-B76C-B58BC7AA0F8C}"/>
    <cellStyle name="Normal 5 6 2 5" xfId="582" xr:uid="{2CAD49DD-A42E-44DE-9509-6760244B5FC2}"/>
    <cellStyle name="Normal 5 6 2 5 2" xfId="2977" xr:uid="{2FBA67EE-8C16-406D-9612-B651989F58CD}"/>
    <cellStyle name="Normal 5 6 2 5 3" xfId="2978" xr:uid="{8BAC66B7-76B1-4BB8-AFAE-AB99BE34455A}"/>
    <cellStyle name="Normal 5 6 2 5 4" xfId="2979" xr:uid="{F68ABD35-64AB-40E5-BEF1-85F1970377E2}"/>
    <cellStyle name="Normal 5 6 2 6" xfId="2980" xr:uid="{94D6CC17-1245-4B62-8471-CC1605FEC981}"/>
    <cellStyle name="Normal 5 6 2 6 2" xfId="2981" xr:uid="{5B0B5FA0-1902-4F49-B2BD-8271DD617D0A}"/>
    <cellStyle name="Normal 5 6 2 6 3" xfId="2982" xr:uid="{282ABB34-981C-4B1A-B427-48F2FA5BB608}"/>
    <cellStyle name="Normal 5 6 2 6 4" xfId="2983" xr:uid="{6DB44869-ACD7-4932-84A8-E0D68B00E9E4}"/>
    <cellStyle name="Normal 5 6 2 7" xfId="2984" xr:uid="{546CCEB7-94AC-4AB1-A69E-43E660A76A4B}"/>
    <cellStyle name="Normal 5 6 2 8" xfId="2985" xr:uid="{DB4CA596-FA32-4423-82DA-B6241B66EE81}"/>
    <cellStyle name="Normal 5 6 2 9" xfId="2986" xr:uid="{4D1B9D94-9B85-47F7-9F76-2F50A55BF124}"/>
    <cellStyle name="Normal 5 6 3" xfId="311" xr:uid="{20C7F2F7-420E-4930-A7C2-D76439AAB8B3}"/>
    <cellStyle name="Normal 5 6 3 2" xfId="583" xr:uid="{CAE34A8E-D6DF-4776-9627-CD04E8E85BFF}"/>
    <cellStyle name="Normal 5 6 3 2 2" xfId="584" xr:uid="{CAF9F86D-2A2E-405D-9A28-E54731D07059}"/>
    <cellStyle name="Normal 5 6 3 2 2 2" xfId="1397" xr:uid="{6ADF953E-0E3D-4B28-8BA0-1665FA8B0CA6}"/>
    <cellStyle name="Normal 5 6 3 2 2 2 2" xfId="1398" xr:uid="{4E371567-CFE4-42AF-B882-7446704F89D2}"/>
    <cellStyle name="Normal 5 6 3 2 2 3" xfId="1399" xr:uid="{9FB9AE56-2873-4608-B93F-08F697C017A1}"/>
    <cellStyle name="Normal 5 6 3 2 2 4" xfId="2987" xr:uid="{1EB71EC1-3C10-4677-BA54-3DEFD470540E}"/>
    <cellStyle name="Normal 5 6 3 2 3" xfId="1400" xr:uid="{9EED500F-A51B-4F65-A321-260799E616D5}"/>
    <cellStyle name="Normal 5 6 3 2 3 2" xfId="1401" xr:uid="{8B21EA32-693E-40AA-B53C-7509573E40E5}"/>
    <cellStyle name="Normal 5 6 3 2 3 3" xfId="2988" xr:uid="{9B333EC7-DE96-4D63-B6FD-2C6935D2D2E5}"/>
    <cellStyle name="Normal 5 6 3 2 3 4" xfId="2989" xr:uid="{112B4B64-3E74-4EBC-AC0D-9F640036FB97}"/>
    <cellStyle name="Normal 5 6 3 2 4" xfId="1402" xr:uid="{E765041B-F484-489E-A497-E75B2A9CFE39}"/>
    <cellStyle name="Normal 5 6 3 2 5" xfId="2990" xr:uid="{BBEB7D6D-32D4-405F-8E0E-9AD265661260}"/>
    <cellStyle name="Normal 5 6 3 2 6" xfId="2991" xr:uid="{83B1BD75-E2F7-423E-B6CD-229916B386BC}"/>
    <cellStyle name="Normal 5 6 3 3" xfId="585" xr:uid="{E62FCA39-3BE5-480B-AE33-839F27EFCBAF}"/>
    <cellStyle name="Normal 5 6 3 3 2" xfId="1403" xr:uid="{83270633-8A59-4C1F-9C1A-66F965356ED6}"/>
    <cellStyle name="Normal 5 6 3 3 2 2" xfId="1404" xr:uid="{DCFF8B0E-EC88-48C4-85E0-274F3F79E6AF}"/>
    <cellStyle name="Normal 5 6 3 3 2 3" xfId="2992" xr:uid="{8080E7F2-8C98-4960-95A8-88D284FAD263}"/>
    <cellStyle name="Normal 5 6 3 3 2 4" xfId="2993" xr:uid="{FA7B54B1-CD5A-4294-94F1-F2CEE18F5939}"/>
    <cellStyle name="Normal 5 6 3 3 3" xfId="1405" xr:uid="{15728CE0-4DC0-4A4D-B1CA-7ABD94BC1341}"/>
    <cellStyle name="Normal 5 6 3 3 4" xfId="2994" xr:uid="{D7201B68-E550-444C-BE05-06A2D93B488E}"/>
    <cellStyle name="Normal 5 6 3 3 5" xfId="2995" xr:uid="{222877B4-DCCC-485F-A00B-6D9797AF67D9}"/>
    <cellStyle name="Normal 5 6 3 4" xfId="1406" xr:uid="{8FA964B8-BE7F-4E28-80C6-E7ED1B252FA2}"/>
    <cellStyle name="Normal 5 6 3 4 2" xfId="1407" xr:uid="{15B5FE3F-A453-406F-A772-4C7923EAB581}"/>
    <cellStyle name="Normal 5 6 3 4 3" xfId="2996" xr:uid="{92035BC5-EB4C-4670-B9EB-D1FACEB36606}"/>
    <cellStyle name="Normal 5 6 3 4 4" xfId="2997" xr:uid="{EFA5BD22-83A7-4F0B-9781-74A66556DA53}"/>
    <cellStyle name="Normal 5 6 3 5" xfId="1408" xr:uid="{27A20798-2436-4B71-994A-A6993D49A46C}"/>
    <cellStyle name="Normal 5 6 3 5 2" xfId="2998" xr:uid="{F638E2C4-63D2-4A8A-811F-CACE52EE6B82}"/>
    <cellStyle name="Normal 5 6 3 5 3" xfId="2999" xr:uid="{77881B3D-D976-4900-9109-E8B789722FEE}"/>
    <cellStyle name="Normal 5 6 3 5 4" xfId="3000" xr:uid="{B5D6BF1A-4013-4E6F-A1FD-66456459FC5F}"/>
    <cellStyle name="Normal 5 6 3 6" xfId="3001" xr:uid="{228CE6A4-970A-48EC-A482-64DE1E2062B1}"/>
    <cellStyle name="Normal 5 6 3 7" xfId="3002" xr:uid="{F8B80F37-0E00-400E-BC53-8558419D22EC}"/>
    <cellStyle name="Normal 5 6 3 8" xfId="3003" xr:uid="{FC946D2B-1664-45E9-89A6-9549DC1929AB}"/>
    <cellStyle name="Normal 5 6 4" xfId="312" xr:uid="{34765CE1-6B75-475A-87DB-23A793A4D683}"/>
    <cellStyle name="Normal 5 6 4 2" xfId="586" xr:uid="{6D3305E6-074E-45BE-8FB8-37A9968F2EF1}"/>
    <cellStyle name="Normal 5 6 4 2 2" xfId="587" xr:uid="{8DE9C94C-3244-4C8F-9B23-5A828C578433}"/>
    <cellStyle name="Normal 5 6 4 2 2 2" xfId="1409" xr:uid="{2CC632EF-2082-48BF-8596-154BD6214D1E}"/>
    <cellStyle name="Normal 5 6 4 2 2 3" xfId="3004" xr:uid="{990E365E-E1E2-4D2E-A33E-5A6F871FE15A}"/>
    <cellStyle name="Normal 5 6 4 2 2 4" xfId="3005" xr:uid="{9D92CABB-C82D-4E95-891A-D93A0254DBDD}"/>
    <cellStyle name="Normal 5 6 4 2 3" xfId="1410" xr:uid="{FBD6B607-0E55-48ED-8384-01B423D3B395}"/>
    <cellStyle name="Normal 5 6 4 2 4" xfId="3006" xr:uid="{FEE91CDF-84A6-4725-A1D2-A4F2F6261BFC}"/>
    <cellStyle name="Normal 5 6 4 2 5" xfId="3007" xr:uid="{0505FB55-4483-43E8-A376-BE3447CF03CA}"/>
    <cellStyle name="Normal 5 6 4 3" xfId="588" xr:uid="{76AED1DC-1B3F-46A1-8869-C1CFECD1D629}"/>
    <cellStyle name="Normal 5 6 4 3 2" xfId="1411" xr:uid="{05D2E399-C602-4DE1-8E22-3A0C222A4A6E}"/>
    <cellStyle name="Normal 5 6 4 3 3" xfId="3008" xr:uid="{84005285-5741-4AD2-981D-33A22FB0E757}"/>
    <cellStyle name="Normal 5 6 4 3 4" xfId="3009" xr:uid="{0E272441-5A68-4BE1-9F48-0EDB6F5D7744}"/>
    <cellStyle name="Normal 5 6 4 4" xfId="1412" xr:uid="{FA46A050-1465-43CE-A00C-47C5D0E7BDD7}"/>
    <cellStyle name="Normal 5 6 4 4 2" xfId="3010" xr:uid="{F856706D-DBE1-4A5D-B40A-3EF1B833E980}"/>
    <cellStyle name="Normal 5 6 4 4 3" xfId="3011" xr:uid="{19DBFA70-2EC7-4D4C-B23A-37A114557DCA}"/>
    <cellStyle name="Normal 5 6 4 4 4" xfId="3012" xr:uid="{6F1E160F-4AC4-4682-837F-F1F69098609A}"/>
    <cellStyle name="Normal 5 6 4 5" xfId="3013" xr:uid="{A52BFFFA-A34D-41C8-AA4A-4D76211197EF}"/>
    <cellStyle name="Normal 5 6 4 6" xfId="3014" xr:uid="{F693AEE0-C033-40C4-AEC4-3C8820484FD4}"/>
    <cellStyle name="Normal 5 6 4 7" xfId="3015" xr:uid="{2AB00201-F903-46E4-82AC-4618D6065306}"/>
    <cellStyle name="Normal 5 6 5" xfId="313" xr:uid="{37EBFC81-87C5-4DE1-B76A-043C82CCFC4F}"/>
    <cellStyle name="Normal 5 6 5 2" xfId="589" xr:uid="{0E16CEA3-F510-4068-8FF1-F10CC56EA0DB}"/>
    <cellStyle name="Normal 5 6 5 2 2" xfId="1413" xr:uid="{533E1F21-4C5B-4C81-B4AF-80C5F44CD4A1}"/>
    <cellStyle name="Normal 5 6 5 2 3" xfId="3016" xr:uid="{5613F185-B3CF-479B-BB47-A77DF6D1AD77}"/>
    <cellStyle name="Normal 5 6 5 2 4" xfId="3017" xr:uid="{31C8ED05-B3E4-4ED0-A6D5-20FCE717FB1F}"/>
    <cellStyle name="Normal 5 6 5 3" xfId="1414" xr:uid="{BC14B50B-1625-4708-8318-4C929BAB7276}"/>
    <cellStyle name="Normal 5 6 5 3 2" xfId="3018" xr:uid="{BADDE172-47F3-434E-8242-B5C4333F8333}"/>
    <cellStyle name="Normal 5 6 5 3 3" xfId="3019" xr:uid="{2D0256B9-0B64-44FD-AD21-5F7CB9E0AFA6}"/>
    <cellStyle name="Normal 5 6 5 3 4" xfId="3020" xr:uid="{44028BD6-F609-40EC-ACCF-03E73AEB19D1}"/>
    <cellStyle name="Normal 5 6 5 4" xfId="3021" xr:uid="{5D6B03E0-7367-4A34-BBE7-8638C61A6F6B}"/>
    <cellStyle name="Normal 5 6 5 5" xfId="3022" xr:uid="{9ED9A169-8301-40F8-B49A-8CECED84EB24}"/>
    <cellStyle name="Normal 5 6 5 6" xfId="3023" xr:uid="{24C1D3AB-71AB-469F-BD08-D0492E883CE2}"/>
    <cellStyle name="Normal 5 6 6" xfId="590" xr:uid="{0BFE55D5-7702-4594-AC6C-B498A723D9BA}"/>
    <cellStyle name="Normal 5 6 6 2" xfId="1415" xr:uid="{A14B7CC0-61D1-4DD0-BC1A-F617F078E2A2}"/>
    <cellStyle name="Normal 5 6 6 2 2" xfId="3024" xr:uid="{450EE11E-203E-4317-9066-7B00BC9CBD5E}"/>
    <cellStyle name="Normal 5 6 6 2 3" xfId="3025" xr:uid="{EB906DF3-9646-49ED-8F94-A96E5A1E1924}"/>
    <cellStyle name="Normal 5 6 6 2 4" xfId="3026" xr:uid="{9C039F6F-FA7C-4EC2-A56B-E84AF4697C5E}"/>
    <cellStyle name="Normal 5 6 6 3" xfId="3027" xr:uid="{02454288-510A-4CBF-99CE-E231CEBE4B6F}"/>
    <cellStyle name="Normal 5 6 6 4" xfId="3028" xr:uid="{3F8F8B59-AEA0-46B6-B2E7-79BE30C051CC}"/>
    <cellStyle name="Normal 5 6 6 5" xfId="3029" xr:uid="{5F7EF638-4589-42E6-8AE5-F786866A264E}"/>
    <cellStyle name="Normal 5 6 7" xfId="1416" xr:uid="{475207CB-9404-4C14-BA75-F0FF42B7B9C3}"/>
    <cellStyle name="Normal 5 6 7 2" xfId="3030" xr:uid="{54CD6278-32C7-4362-8E6A-D0A8A77706D2}"/>
    <cellStyle name="Normal 5 6 7 3" xfId="3031" xr:uid="{4EDFA9C6-2978-445E-8B93-81EB44E4E8EB}"/>
    <cellStyle name="Normal 5 6 7 4" xfId="3032" xr:uid="{4A5C9347-57DD-46BC-B6CA-0D04B76C61B2}"/>
    <cellStyle name="Normal 5 6 8" xfId="3033" xr:uid="{7F21EE5A-F608-49AC-9409-12304D177272}"/>
    <cellStyle name="Normal 5 6 8 2" xfId="3034" xr:uid="{CF3B3D24-5020-4490-A335-E80BC1C2B8FA}"/>
    <cellStyle name="Normal 5 6 8 3" xfId="3035" xr:uid="{768D5E5F-0CF5-49CE-9990-8140468E437D}"/>
    <cellStyle name="Normal 5 6 8 4" xfId="3036" xr:uid="{F79FF127-7375-4A6C-9B32-5B1BEA2C1317}"/>
    <cellStyle name="Normal 5 6 9" xfId="3037" xr:uid="{AC1D18F3-2538-4B82-AC70-2BCB5528EBE7}"/>
    <cellStyle name="Normal 5 7" xfId="106" xr:uid="{578D56A0-3ED0-4F10-99A1-B40FF85340FF}"/>
    <cellStyle name="Normal 5 7 2" xfId="107" xr:uid="{5F78C0D2-E31E-4156-9729-07B7BCAB1187}"/>
    <cellStyle name="Normal 5 7 2 2" xfId="314" xr:uid="{E4139D38-5A9F-4408-A659-99C3F85CCA6C}"/>
    <cellStyle name="Normal 5 7 2 2 2" xfId="591" xr:uid="{1B853196-CE03-454B-8462-9B8E2AD7FA86}"/>
    <cellStyle name="Normal 5 7 2 2 2 2" xfId="1417" xr:uid="{E7D0B355-DBEC-488F-B456-6CD4EDF17A9B}"/>
    <cellStyle name="Normal 5 7 2 2 2 3" xfId="3038" xr:uid="{73A6EA7B-09ED-4962-90C3-C5942CB75928}"/>
    <cellStyle name="Normal 5 7 2 2 2 4" xfId="3039" xr:uid="{06998FE5-3E76-4733-BDDB-9FF3FDE06D89}"/>
    <cellStyle name="Normal 5 7 2 2 3" xfId="1418" xr:uid="{F88815A5-DA89-4F17-AB20-34DF4922F723}"/>
    <cellStyle name="Normal 5 7 2 2 3 2" xfId="3040" xr:uid="{BBF28D90-7D93-402E-B7D2-3960C2092992}"/>
    <cellStyle name="Normal 5 7 2 2 3 3" xfId="3041" xr:uid="{0A7402BE-69B7-4F18-AC3F-8D3EF90207A9}"/>
    <cellStyle name="Normal 5 7 2 2 3 4" xfId="3042" xr:uid="{60B347E9-3BB8-49BB-9387-39399C2E46AD}"/>
    <cellStyle name="Normal 5 7 2 2 4" xfId="3043" xr:uid="{114A538D-80DB-466E-9FFF-6A75597F525E}"/>
    <cellStyle name="Normal 5 7 2 2 5" xfId="3044" xr:uid="{90D7322D-BE40-44B9-B54B-5CC8E27DC31D}"/>
    <cellStyle name="Normal 5 7 2 2 6" xfId="3045" xr:uid="{04AB44A8-70E2-43DC-8954-E744F5EE4CAA}"/>
    <cellStyle name="Normal 5 7 2 3" xfId="592" xr:uid="{8BB227EC-A2D0-42FD-A5F0-41A04C008981}"/>
    <cellStyle name="Normal 5 7 2 3 2" xfId="1419" xr:uid="{97E5DEB2-8C89-461C-82D9-45FA3F0024E7}"/>
    <cellStyle name="Normal 5 7 2 3 2 2" xfId="3046" xr:uid="{79E96556-696A-4F18-A84B-B84819A29056}"/>
    <cellStyle name="Normal 5 7 2 3 2 3" xfId="3047" xr:uid="{5A72A57B-BBFB-4C23-9770-FAA38DA04070}"/>
    <cellStyle name="Normal 5 7 2 3 2 4" xfId="3048" xr:uid="{02AD82DA-858C-43B8-BDDB-38EB581A5D86}"/>
    <cellStyle name="Normal 5 7 2 3 3" xfId="3049" xr:uid="{0996E66A-9E1B-4B70-8192-AD6EF8CDA5AD}"/>
    <cellStyle name="Normal 5 7 2 3 4" xfId="3050" xr:uid="{110FCED1-9D0F-4822-A6FE-EC787E5AC451}"/>
    <cellStyle name="Normal 5 7 2 3 5" xfId="3051" xr:uid="{5364C5A3-71BD-48E1-9213-FEB85E1CB75F}"/>
    <cellStyle name="Normal 5 7 2 4" xfId="1420" xr:uid="{6B1AB7AB-27EA-497C-8019-9A176483245B}"/>
    <cellStyle name="Normal 5 7 2 4 2" xfId="3052" xr:uid="{0913520F-516F-40B1-8356-174D1D647AB5}"/>
    <cellStyle name="Normal 5 7 2 4 3" xfId="3053" xr:uid="{15DD22AA-94F9-4896-86F1-C6CD7C60B0CF}"/>
    <cellStyle name="Normal 5 7 2 4 4" xfId="3054" xr:uid="{95B9FFBC-6175-41EF-BC00-DD28A7039C3C}"/>
    <cellStyle name="Normal 5 7 2 5" xfId="3055" xr:uid="{95CDCDA2-99A5-44C1-96C1-A607A67FE50C}"/>
    <cellStyle name="Normal 5 7 2 5 2" xfId="3056" xr:uid="{2611CD04-2995-4A41-BCCC-A642F35803D5}"/>
    <cellStyle name="Normal 5 7 2 5 3" xfId="3057" xr:uid="{E850DFDF-A653-496D-957A-7C458C659F4E}"/>
    <cellStyle name="Normal 5 7 2 5 4" xfId="3058" xr:uid="{E2FB8D59-4E3E-4D8B-94C8-116F3400899C}"/>
    <cellStyle name="Normal 5 7 2 6" xfId="3059" xr:uid="{E6CA4C9F-F5F9-46F9-B152-4655899CA762}"/>
    <cellStyle name="Normal 5 7 2 7" xfId="3060" xr:uid="{446B9E31-DB8D-4370-B9B9-DE374F478225}"/>
    <cellStyle name="Normal 5 7 2 8" xfId="3061" xr:uid="{B8E56EE7-CE3C-4337-93A3-B8A4DD7D8961}"/>
    <cellStyle name="Normal 5 7 3" xfId="315" xr:uid="{F5943952-3291-433F-9985-A5764573FCE4}"/>
    <cellStyle name="Normal 5 7 3 2" xfId="593" xr:uid="{E1959299-18BD-49A7-B4DF-10987A80A093}"/>
    <cellStyle name="Normal 5 7 3 2 2" xfId="594" xr:uid="{8313ACDB-0559-4AB6-AF8F-90EA9E23BDFB}"/>
    <cellStyle name="Normal 5 7 3 2 3" xfId="3062" xr:uid="{4CC8B7B7-DC9C-44F0-91D4-DFF6C6EA4732}"/>
    <cellStyle name="Normal 5 7 3 2 4" xfId="3063" xr:uid="{9E385A6B-143A-439C-B1AD-EFC657A2B2E1}"/>
    <cellStyle name="Normal 5 7 3 3" xfId="595" xr:uid="{1548C156-B858-494C-A8A3-B4870AEBF74A}"/>
    <cellStyle name="Normal 5 7 3 3 2" xfId="3064" xr:uid="{E612936C-829C-443C-ACB3-04672BC3D336}"/>
    <cellStyle name="Normal 5 7 3 3 3" xfId="3065" xr:uid="{C5E6AAC6-DC7D-455E-BF7B-595BDE04B563}"/>
    <cellStyle name="Normal 5 7 3 3 4" xfId="3066" xr:uid="{526AA396-70AA-40BF-975C-AF258643AF98}"/>
    <cellStyle name="Normal 5 7 3 4" xfId="3067" xr:uid="{F746DE93-0678-4290-A118-018768BE5D8E}"/>
    <cellStyle name="Normal 5 7 3 5" xfId="3068" xr:uid="{70293605-AB0B-4616-B42B-E5DEC46136A4}"/>
    <cellStyle name="Normal 5 7 3 6" xfId="3069" xr:uid="{833E1715-2E23-4254-A6D3-E05F48CE2038}"/>
    <cellStyle name="Normal 5 7 4" xfId="316" xr:uid="{0EF71D23-9BC4-424B-8218-7D6BCCF0DE66}"/>
    <cellStyle name="Normal 5 7 4 2" xfId="596" xr:uid="{A46DA3DA-B7B1-443A-B289-DBBA914B89EF}"/>
    <cellStyle name="Normal 5 7 4 2 2" xfId="3070" xr:uid="{95480F98-BC95-440C-93BC-EA5E9EBB58F9}"/>
    <cellStyle name="Normal 5 7 4 2 3" xfId="3071" xr:uid="{3DFA9AED-DDBF-4767-A7CF-CEEB061C292D}"/>
    <cellStyle name="Normal 5 7 4 2 4" xfId="3072" xr:uid="{4B67DD2F-A32B-4EA9-9ABB-3A202BE98E11}"/>
    <cellStyle name="Normal 5 7 4 3" xfId="3073" xr:uid="{115980B0-02C0-479A-A625-2555B8A2C92E}"/>
    <cellStyle name="Normal 5 7 4 4" xfId="3074" xr:uid="{7A682CC9-EE28-4601-845A-0B31EEDA0E1B}"/>
    <cellStyle name="Normal 5 7 4 5" xfId="3075" xr:uid="{0DFB491E-6E59-4526-95AD-839DD0965D30}"/>
    <cellStyle name="Normal 5 7 5" xfId="597" xr:uid="{4EBC3535-7755-4191-8FE6-1F04BDE488F0}"/>
    <cellStyle name="Normal 5 7 5 2" xfId="3076" xr:uid="{3ACDDED6-505C-4731-B1AB-A6F4C71BE7DC}"/>
    <cellStyle name="Normal 5 7 5 3" xfId="3077" xr:uid="{BD119C38-DD1A-47C1-A1A0-043FE037D7C4}"/>
    <cellStyle name="Normal 5 7 5 4" xfId="3078" xr:uid="{5681E304-1DD6-4A1C-9DD9-261E4B64D004}"/>
    <cellStyle name="Normal 5 7 6" xfId="3079" xr:uid="{6CE4387E-A0E3-4C27-9C7F-A9C11265C7B5}"/>
    <cellStyle name="Normal 5 7 6 2" xfId="3080" xr:uid="{5FBDC352-C8E3-4DD4-A99D-8E78CFC2873D}"/>
    <cellStyle name="Normal 5 7 6 3" xfId="3081" xr:uid="{4E1BB14B-D249-4925-A3F5-66FD8020BFC9}"/>
    <cellStyle name="Normal 5 7 6 4" xfId="3082" xr:uid="{FD5D1484-5E73-4829-BDAB-3A7C58BB4A5C}"/>
    <cellStyle name="Normal 5 7 7" xfId="3083" xr:uid="{8301527C-0A1C-4855-B985-186DC3CEDFC2}"/>
    <cellStyle name="Normal 5 7 8" xfId="3084" xr:uid="{CFBD0563-C674-4D7F-8C41-FDAF36A40C81}"/>
    <cellStyle name="Normal 5 7 9" xfId="3085" xr:uid="{C481A3EA-CE08-48BB-8C14-0927F9CA2DD4}"/>
    <cellStyle name="Normal 5 8" xfId="108" xr:uid="{0BCAD03F-4436-4D2D-9296-34BD211D462C}"/>
    <cellStyle name="Normal 5 8 2" xfId="317" xr:uid="{E68FF680-D93A-4751-8E52-0284070D9DBB}"/>
    <cellStyle name="Normal 5 8 2 2" xfId="598" xr:uid="{183F8BD3-C1F2-4B50-9A2B-D8DE6DEFE72F}"/>
    <cellStyle name="Normal 5 8 2 2 2" xfId="1421" xr:uid="{A356B3D5-C1C0-4696-B7E4-C55B0AC2A50A}"/>
    <cellStyle name="Normal 5 8 2 2 2 2" xfId="1422" xr:uid="{18157EDA-2936-4BB8-97AD-7D834F918ACA}"/>
    <cellStyle name="Normal 5 8 2 2 3" xfId="1423" xr:uid="{DD26B0A9-C238-483C-8B01-98BAFDED71DD}"/>
    <cellStyle name="Normal 5 8 2 2 4" xfId="3086" xr:uid="{39710F59-154B-474D-8FDF-8F0F39ACEEF8}"/>
    <cellStyle name="Normal 5 8 2 3" xfId="1424" xr:uid="{F9D3F73D-CD4F-44C0-AC66-042CDAC619BB}"/>
    <cellStyle name="Normal 5 8 2 3 2" xfId="1425" xr:uid="{C746F28C-9962-4FFD-8D0A-16F736E6641E}"/>
    <cellStyle name="Normal 5 8 2 3 3" xfId="3087" xr:uid="{2FF4D4A2-40A9-497B-AD56-33D6386ED464}"/>
    <cellStyle name="Normal 5 8 2 3 4" xfId="3088" xr:uid="{51F5B05F-5B43-4F73-A261-C427B1019C15}"/>
    <cellStyle name="Normal 5 8 2 4" xfId="1426" xr:uid="{185F9071-AD03-4CA4-BF7A-053D1531F994}"/>
    <cellStyle name="Normal 5 8 2 5" xfId="3089" xr:uid="{A233C286-E7D8-4D4A-BAD0-D734BC9AEDD7}"/>
    <cellStyle name="Normal 5 8 2 6" xfId="3090" xr:uid="{333BA482-A4FB-4118-9EF4-B721774445C6}"/>
    <cellStyle name="Normal 5 8 3" xfId="599" xr:uid="{1C43A31B-CADA-4620-914C-E5F450369065}"/>
    <cellStyle name="Normal 5 8 3 2" xfId="1427" xr:uid="{848C322F-8F2A-4DD9-9CF6-AB28D1F82A4F}"/>
    <cellStyle name="Normal 5 8 3 2 2" xfId="1428" xr:uid="{BB270DB0-ECF7-42D3-A1C7-29D950B68DE7}"/>
    <cellStyle name="Normal 5 8 3 2 3" xfId="3091" xr:uid="{38CF5771-E249-48AC-ACD2-11E0682AC420}"/>
    <cellStyle name="Normal 5 8 3 2 4" xfId="3092" xr:uid="{966597AE-3310-4753-AB65-66A4A3B7AAB1}"/>
    <cellStyle name="Normal 5 8 3 3" xfId="1429" xr:uid="{8B612492-85B4-4C0F-B382-AAC7E83F19A8}"/>
    <cellStyle name="Normal 5 8 3 4" xfId="3093" xr:uid="{E1F75E5D-E059-42E5-9779-37F9B1FC88CB}"/>
    <cellStyle name="Normal 5 8 3 5" xfId="3094" xr:uid="{CF241FF7-B9F0-459E-BB30-A77D8F8C07DE}"/>
    <cellStyle name="Normal 5 8 4" xfId="1430" xr:uid="{459AEACD-2441-4B97-9917-B5D47F72633E}"/>
    <cellStyle name="Normal 5 8 4 2" xfId="1431" xr:uid="{2DD6BEFC-9762-4D67-9BC2-D30CFF88FDEC}"/>
    <cellStyle name="Normal 5 8 4 3" xfId="3095" xr:uid="{0FF2201F-FAAA-4FED-9E7A-F86B70EE9679}"/>
    <cellStyle name="Normal 5 8 4 4" xfId="3096" xr:uid="{B6B4D9C7-FA4C-4756-99CB-B5FF42B56AAD}"/>
    <cellStyle name="Normal 5 8 5" xfId="1432" xr:uid="{1F655A2C-5881-4185-B286-F051FE11BD0F}"/>
    <cellStyle name="Normal 5 8 5 2" xfId="3097" xr:uid="{156A7B32-FD23-43C2-A8DD-19ECEDB9FABF}"/>
    <cellStyle name="Normal 5 8 5 3" xfId="3098" xr:uid="{65D1C491-7055-4146-B318-22FCD9CC9638}"/>
    <cellStyle name="Normal 5 8 5 4" xfId="3099" xr:uid="{1C6632D8-2042-4C93-A9BB-D6EF5EFD36D5}"/>
    <cellStyle name="Normal 5 8 6" xfId="3100" xr:uid="{F44BFC44-AF0F-4231-A291-A83912C023F8}"/>
    <cellStyle name="Normal 5 8 7" xfId="3101" xr:uid="{F504E03C-B373-4E73-93DA-80D6300EA892}"/>
    <cellStyle name="Normal 5 8 8" xfId="3102" xr:uid="{AA763146-0AF6-488A-BC20-DBF7B8C669FC}"/>
    <cellStyle name="Normal 5 9" xfId="318" xr:uid="{AE7068DB-E660-4F08-8CD7-A6FB084D8A72}"/>
    <cellStyle name="Normal 5 9 2" xfId="600" xr:uid="{70D8E72D-9B5A-4F73-B23C-40D1BB71E525}"/>
    <cellStyle name="Normal 5 9 2 2" xfId="601" xr:uid="{A52C1608-6D4C-4539-8BA7-EEB3C2ABD363}"/>
    <cellStyle name="Normal 5 9 2 2 2" xfId="1433" xr:uid="{91A10DFC-4343-4B15-A29A-26D50F9023E1}"/>
    <cellStyle name="Normal 5 9 2 2 3" xfId="3103" xr:uid="{D1BAC73C-92E2-4DEB-8022-F9195722B90A}"/>
    <cellStyle name="Normal 5 9 2 2 4" xfId="3104" xr:uid="{F768644D-1892-4BD2-91F8-6460B8847B64}"/>
    <cellStyle name="Normal 5 9 2 3" xfId="1434" xr:uid="{C2D6CD0A-F288-4542-AAE4-65D298EF473A}"/>
    <cellStyle name="Normal 5 9 2 4" xfId="3105" xr:uid="{93D735BE-9F43-49B1-A3FD-8B66E8CDF456}"/>
    <cellStyle name="Normal 5 9 2 5" xfId="3106" xr:uid="{9E6EC295-51D3-4D9E-BE50-7CA8187E82CF}"/>
    <cellStyle name="Normal 5 9 3" xfId="602" xr:uid="{4B15B208-4A86-4B90-8B7F-2F5A802B3E51}"/>
    <cellStyle name="Normal 5 9 3 2" xfId="1435" xr:uid="{94F003AC-D5FC-4580-862F-D9662C4BC0F4}"/>
    <cellStyle name="Normal 5 9 3 3" xfId="3107" xr:uid="{3C2C3E5A-8807-43A4-ADD0-7A7145BF082D}"/>
    <cellStyle name="Normal 5 9 3 4" xfId="3108" xr:uid="{F6938938-B60F-498D-8A42-900E22820458}"/>
    <cellStyle name="Normal 5 9 4" xfId="1436" xr:uid="{93B92331-8CF9-4193-BB09-3AC323D70921}"/>
    <cellStyle name="Normal 5 9 4 2" xfId="3109" xr:uid="{1AE86FB3-A99C-4946-8ECE-AB643D23692A}"/>
    <cellStyle name="Normal 5 9 4 3" xfId="3110" xr:uid="{31AE572A-4909-42D9-B728-62E54FAD9421}"/>
    <cellStyle name="Normal 5 9 4 4" xfId="3111" xr:uid="{8504FD34-DC3C-4D34-A717-2F03EBD98B5A}"/>
    <cellStyle name="Normal 5 9 5" xfId="3112" xr:uid="{98337401-EDDD-4EFE-B641-DCE38AFA61C5}"/>
    <cellStyle name="Normal 5 9 6" xfId="3113" xr:uid="{274FCD77-A4A6-439A-9253-D018D524413B}"/>
    <cellStyle name="Normal 5 9 7" xfId="3114" xr:uid="{8BE1B094-98C6-4C84-BDD0-75EC3DA79B5E}"/>
    <cellStyle name="Normal 6" xfId="109" xr:uid="{81C6D966-2786-44CE-8D92-AC0981BDA578}"/>
    <cellStyle name="Normal 6 10" xfId="319" xr:uid="{7E7E26C1-7C26-487B-924C-5869C87C3CCB}"/>
    <cellStyle name="Normal 6 10 2" xfId="1437" xr:uid="{52ACB2FF-727C-42C2-9CAB-B292A0529360}"/>
    <cellStyle name="Normal 6 10 2 2" xfId="3115" xr:uid="{1788F0FD-31EF-4479-8613-39E814781D48}"/>
    <cellStyle name="Normal 6 10 2 2 2" xfId="4588" xr:uid="{6EB1CC3C-962E-4838-8DC4-DA05DCFAAE20}"/>
    <cellStyle name="Normal 6 10 2 3" xfId="3116" xr:uid="{A76B51FC-CA00-41FA-937F-30D63A105FD0}"/>
    <cellStyle name="Normal 6 10 2 4" xfId="3117" xr:uid="{3AD17B01-577E-4546-B2B7-582B6309E2C6}"/>
    <cellStyle name="Normal 6 10 3" xfId="3118" xr:uid="{662108E7-403D-470C-8C0E-91E5BA34E567}"/>
    <cellStyle name="Normal 6 10 4" xfId="3119" xr:uid="{94258700-47E2-4126-9669-96F60A3367DC}"/>
    <cellStyle name="Normal 6 10 5" xfId="3120" xr:uid="{E70F2A28-5C74-4F94-8D6E-2765BC224E04}"/>
    <cellStyle name="Normal 6 11" xfId="1438" xr:uid="{7CC9EB1E-7464-4AB4-BCE0-E63495C4CC5D}"/>
    <cellStyle name="Normal 6 11 2" xfId="3121" xr:uid="{129E8B0B-AE50-4273-A447-C5463DB4D9D8}"/>
    <cellStyle name="Normal 6 11 3" xfId="3122" xr:uid="{BE6E8C1B-CC12-42D1-BD13-7434CD97932B}"/>
    <cellStyle name="Normal 6 11 4" xfId="3123" xr:uid="{88358B5C-F4F9-4A21-A038-9A47132B75A5}"/>
    <cellStyle name="Normal 6 12" xfId="902" xr:uid="{9CD90405-341F-4CEF-BBB6-DFC685EAA054}"/>
    <cellStyle name="Normal 6 12 2" xfId="3124" xr:uid="{E7293E02-D92A-41E1-9560-B45BD7C7ED00}"/>
    <cellStyle name="Normal 6 12 3" xfId="3125" xr:uid="{42044A17-8343-4297-BCF8-BE0334D8E04B}"/>
    <cellStyle name="Normal 6 12 4" xfId="3126" xr:uid="{CC550848-3CBC-4072-9194-0F197A49F97B}"/>
    <cellStyle name="Normal 6 13" xfId="899" xr:uid="{A0D19E05-CF9B-4A15-8FF5-E6C5B9270C42}"/>
    <cellStyle name="Normal 6 13 2" xfId="3128" xr:uid="{ED37C2D2-4F17-43B4-9105-A35F100E8AF1}"/>
    <cellStyle name="Normal 6 13 3" xfId="4315" xr:uid="{A8FB746F-A4CA-4A5B-A210-CABDB1C0E145}"/>
    <cellStyle name="Normal 6 13 4" xfId="3127" xr:uid="{F3570461-D780-46EE-8B39-C0559D03C71B}"/>
    <cellStyle name="Normal 6 13 5" xfId="5319" xr:uid="{8A22C6B5-276B-41FD-84F9-997BE965634B}"/>
    <cellStyle name="Normal 6 14" xfId="3129" xr:uid="{4AAEEA3E-E19E-4C4E-BA5A-FD8AE862FBAF}"/>
    <cellStyle name="Normal 6 15" xfId="3130" xr:uid="{F41DBA23-F92B-4E51-81F6-1AD3D1348A01}"/>
    <cellStyle name="Normal 6 16" xfId="3131" xr:uid="{56669663-18F4-446B-A549-DE0018167FFC}"/>
    <cellStyle name="Normal 6 2" xfId="110" xr:uid="{F9CB0856-62F6-4E66-BA1A-BC0001E1D67E}"/>
    <cellStyle name="Normal 6 2 2" xfId="320" xr:uid="{459BDDF0-2CC9-4FB4-8FC9-7C7DBA882578}"/>
    <cellStyle name="Normal 6 2 2 2" xfId="4671" xr:uid="{BAA456A2-3885-4380-9239-A9AE94E7EDA3}"/>
    <cellStyle name="Normal 6 2 3" xfId="4560" xr:uid="{67F77A5F-C5C7-4968-AE18-B73EDDE41811}"/>
    <cellStyle name="Normal 6 3" xfId="111" xr:uid="{90A5FAA8-7485-4EF3-A557-FDDF979F10AA}"/>
    <cellStyle name="Normal 6 3 10" xfId="3132" xr:uid="{0D16B479-993B-420C-ACEA-6A64A7F8D4F2}"/>
    <cellStyle name="Normal 6 3 11" xfId="3133" xr:uid="{90606380-924D-4021-99E8-87274811B1CC}"/>
    <cellStyle name="Normal 6 3 2" xfId="112" xr:uid="{DA936EEB-221A-4CF6-9E66-40B0D2541596}"/>
    <cellStyle name="Normal 6 3 2 2" xfId="113" xr:uid="{05E7D118-FADB-40A2-9688-4ADF7901CF2A}"/>
    <cellStyle name="Normal 6 3 2 2 2" xfId="321" xr:uid="{F759C80B-6E29-4AF7-84F8-117777DFEE3E}"/>
    <cellStyle name="Normal 6 3 2 2 2 2" xfId="603" xr:uid="{09BE297B-1EE9-4DEF-9EFB-C2E362D381A4}"/>
    <cellStyle name="Normal 6 3 2 2 2 2 2" xfId="604" xr:uid="{8C19D067-C29C-49C8-9004-882272D6C307}"/>
    <cellStyle name="Normal 6 3 2 2 2 2 2 2" xfId="1439" xr:uid="{1BF49C56-415F-418D-A5BC-B4B15D68F14B}"/>
    <cellStyle name="Normal 6 3 2 2 2 2 2 2 2" xfId="1440" xr:uid="{6414DA1A-2952-4581-B3E9-79BDF57017BC}"/>
    <cellStyle name="Normal 6 3 2 2 2 2 2 3" xfId="1441" xr:uid="{85115CCF-C535-4AFE-8157-74EEA695B959}"/>
    <cellStyle name="Normal 6 3 2 2 2 2 3" xfId="1442" xr:uid="{9F0B0FDC-C1B2-4DE5-8580-2F0DEA77399F}"/>
    <cellStyle name="Normal 6 3 2 2 2 2 3 2" xfId="1443" xr:uid="{B91FCDDE-71CA-4290-9471-5FB1CA9C0793}"/>
    <cellStyle name="Normal 6 3 2 2 2 2 4" xfId="1444" xr:uid="{24F3864F-F374-47AC-8049-BE33C0014CE2}"/>
    <cellStyle name="Normal 6 3 2 2 2 3" xfId="605" xr:uid="{3707B108-5AD6-4AAF-B83A-B10C99F00F86}"/>
    <cellStyle name="Normal 6 3 2 2 2 3 2" xfId="1445" xr:uid="{F2D70D3F-62FC-4BC4-9B1B-CF941B64E340}"/>
    <cellStyle name="Normal 6 3 2 2 2 3 2 2" xfId="1446" xr:uid="{57216D93-8311-4195-99E0-68BF914A9C14}"/>
    <cellStyle name="Normal 6 3 2 2 2 3 3" xfId="1447" xr:uid="{228F5E5F-56B0-4852-BECD-FAB3CDF3A19A}"/>
    <cellStyle name="Normal 6 3 2 2 2 3 4" xfId="3134" xr:uid="{C26FE1C2-43E2-40EE-AB20-4B88F60CD9F5}"/>
    <cellStyle name="Normal 6 3 2 2 2 4" xfId="1448" xr:uid="{79CC53D1-9B8B-4905-A2A3-90472098C761}"/>
    <cellStyle name="Normal 6 3 2 2 2 4 2" xfId="1449" xr:uid="{BEF1595B-F01E-43AC-BBE3-A18778AC11C2}"/>
    <cellStyle name="Normal 6 3 2 2 2 5" xfId="1450" xr:uid="{4D11A4C6-647D-41D0-A84E-5097DF114213}"/>
    <cellStyle name="Normal 6 3 2 2 2 6" xfId="3135" xr:uid="{BE6F7CE6-E610-40D8-9C82-1D989201D43C}"/>
    <cellStyle name="Normal 6 3 2 2 3" xfId="322" xr:uid="{F17C601E-2223-4CD4-ABF5-399F421C7FAF}"/>
    <cellStyle name="Normal 6 3 2 2 3 2" xfId="606" xr:uid="{1C9A6BE6-2D9C-46EC-96FD-B828CFDE7338}"/>
    <cellStyle name="Normal 6 3 2 2 3 2 2" xfId="607" xr:uid="{AFCB9FDA-9B89-4F5A-A86C-534C38D8F287}"/>
    <cellStyle name="Normal 6 3 2 2 3 2 2 2" xfId="1451" xr:uid="{02AA6AFB-3D4B-4F10-9C66-A4E30022E5C5}"/>
    <cellStyle name="Normal 6 3 2 2 3 2 2 2 2" xfId="1452" xr:uid="{851B25DD-DD56-448A-91A9-A987C748E2F9}"/>
    <cellStyle name="Normal 6 3 2 2 3 2 2 3" xfId="1453" xr:uid="{9D54C90D-0FAE-4549-8C52-53EACCA8E9BE}"/>
    <cellStyle name="Normal 6 3 2 2 3 2 3" xfId="1454" xr:uid="{FCFCDF6D-3C54-4072-8024-CE8C547FB04F}"/>
    <cellStyle name="Normal 6 3 2 2 3 2 3 2" xfId="1455" xr:uid="{04041A75-8EDC-4958-A81C-21FE77B1CDA9}"/>
    <cellStyle name="Normal 6 3 2 2 3 2 4" xfId="1456" xr:uid="{5C382CC4-44E0-4FF7-ACE8-430DCE0916AE}"/>
    <cellStyle name="Normal 6 3 2 2 3 3" xfId="608" xr:uid="{713E7E0F-B231-4AC1-90A9-63515896C25A}"/>
    <cellStyle name="Normal 6 3 2 2 3 3 2" xfId="1457" xr:uid="{6EEE24FE-F4E8-47F5-88BB-94CBDDE031B5}"/>
    <cellStyle name="Normal 6 3 2 2 3 3 2 2" xfId="1458" xr:uid="{72E7A79F-8D68-4A68-B2FD-BC29D1F6BDAD}"/>
    <cellStyle name="Normal 6 3 2 2 3 3 3" xfId="1459" xr:uid="{BB1C657C-BE59-46D3-928D-49CACE559249}"/>
    <cellStyle name="Normal 6 3 2 2 3 4" xfId="1460" xr:uid="{DDE85E2B-2E55-4F53-8858-98A63F504D43}"/>
    <cellStyle name="Normal 6 3 2 2 3 4 2" xfId="1461" xr:uid="{2877EDBE-D0E2-446D-9E6B-0459E8C8F389}"/>
    <cellStyle name="Normal 6 3 2 2 3 5" xfId="1462" xr:uid="{6E24A045-9DCE-4E4E-A090-1D7471C610EA}"/>
    <cellStyle name="Normal 6 3 2 2 4" xfId="609" xr:uid="{E5EE9A95-CC77-4599-86AE-4AC3B665976C}"/>
    <cellStyle name="Normal 6 3 2 2 4 2" xfId="610" xr:uid="{E777CDE3-539F-4F3D-A7BB-68CB74F93A63}"/>
    <cellStyle name="Normal 6 3 2 2 4 2 2" xfId="1463" xr:uid="{49153A93-22CC-415A-9754-6E284966EC0E}"/>
    <cellStyle name="Normal 6 3 2 2 4 2 2 2" xfId="1464" xr:uid="{FB9179EA-0596-4E6B-B420-81313A5B307A}"/>
    <cellStyle name="Normal 6 3 2 2 4 2 3" xfId="1465" xr:uid="{419BBFD3-AF33-49D9-94D2-58130FB77DCF}"/>
    <cellStyle name="Normal 6 3 2 2 4 3" xfId="1466" xr:uid="{5D829196-7EAA-4EE1-A835-53009B790F96}"/>
    <cellStyle name="Normal 6 3 2 2 4 3 2" xfId="1467" xr:uid="{22E38A26-C692-48EC-841E-1F8889EA6106}"/>
    <cellStyle name="Normal 6 3 2 2 4 4" xfId="1468" xr:uid="{0D4B5D06-C1D8-4C89-8D90-F7793A06E2D7}"/>
    <cellStyle name="Normal 6 3 2 2 5" xfId="611" xr:uid="{DD10BEE2-75A8-46FA-AB6A-B60AE57B03AF}"/>
    <cellStyle name="Normal 6 3 2 2 5 2" xfId="1469" xr:uid="{9AB47AC2-32F7-4FE4-8798-660DA8A9C01E}"/>
    <cellStyle name="Normal 6 3 2 2 5 2 2" xfId="1470" xr:uid="{8BD39164-6E9D-4AB2-9C5F-C0C89DD8D3FE}"/>
    <cellStyle name="Normal 6 3 2 2 5 3" xfId="1471" xr:uid="{85381F88-89A4-4D91-84BD-05F4FAB528B8}"/>
    <cellStyle name="Normal 6 3 2 2 5 4" xfId="3136" xr:uid="{1267F799-261A-4D5B-98C1-1DD30F16030E}"/>
    <cellStyle name="Normal 6 3 2 2 6" xfId="1472" xr:uid="{CBD2EC4B-0812-4BC3-BAA9-1B2DD544CE7A}"/>
    <cellStyle name="Normal 6 3 2 2 6 2" xfId="1473" xr:uid="{1C04A303-0F3E-4393-B160-E78B01B03A61}"/>
    <cellStyle name="Normal 6 3 2 2 7" xfId="1474" xr:uid="{C4E4236D-414F-495D-906A-D985B571F579}"/>
    <cellStyle name="Normal 6 3 2 2 8" xfId="3137" xr:uid="{8BD49280-5DF4-48B8-9232-F5D79AB51B41}"/>
    <cellStyle name="Normal 6 3 2 3" xfId="323" xr:uid="{B710627C-DE65-4E11-93C8-08EDC28EFCE0}"/>
    <cellStyle name="Normal 6 3 2 3 2" xfId="612" xr:uid="{2DD57252-5C4B-4EFD-8919-B655E6FCB203}"/>
    <cellStyle name="Normal 6 3 2 3 2 2" xfId="613" xr:uid="{C8CBF71A-408E-44CB-B8C8-84D388338F9B}"/>
    <cellStyle name="Normal 6 3 2 3 2 2 2" xfId="1475" xr:uid="{A4A2FD96-D36D-4B9B-8232-7BC621DB8673}"/>
    <cellStyle name="Normal 6 3 2 3 2 2 2 2" xfId="1476" xr:uid="{8C653E30-09BB-43DD-9D28-11C366A0A387}"/>
    <cellStyle name="Normal 6 3 2 3 2 2 3" xfId="1477" xr:uid="{6E773DEE-8DC6-43D3-B2EE-0BB1090C1E6C}"/>
    <cellStyle name="Normal 6 3 2 3 2 3" xfId="1478" xr:uid="{8C9E0432-C36D-4A1F-A807-4267B97F3093}"/>
    <cellStyle name="Normal 6 3 2 3 2 3 2" xfId="1479" xr:uid="{ABB7AF09-255E-4F37-A838-A292732066C7}"/>
    <cellStyle name="Normal 6 3 2 3 2 4" xfId="1480" xr:uid="{76F65D15-15FD-443C-AA09-C42226F15388}"/>
    <cellStyle name="Normal 6 3 2 3 3" xfId="614" xr:uid="{B5399B04-9697-4644-AD70-B18BF2EF01AA}"/>
    <cellStyle name="Normal 6 3 2 3 3 2" xfId="1481" xr:uid="{6C13050F-7496-4DC5-AE30-01E2B749E663}"/>
    <cellStyle name="Normal 6 3 2 3 3 2 2" xfId="1482" xr:uid="{1648E1D2-86BC-4B0E-918A-FB4AC3F3756F}"/>
    <cellStyle name="Normal 6 3 2 3 3 3" xfId="1483" xr:uid="{A9475E68-7163-4CBF-B0F8-12D531D81675}"/>
    <cellStyle name="Normal 6 3 2 3 3 4" xfId="3138" xr:uid="{F2FFF3D8-41CB-432E-AE53-15FECFCE4423}"/>
    <cellStyle name="Normal 6 3 2 3 4" xfId="1484" xr:uid="{4D40BD98-F3DE-4C8E-8171-07D17881A81E}"/>
    <cellStyle name="Normal 6 3 2 3 4 2" xfId="1485" xr:uid="{CC114290-A22A-4533-BECC-256D36CE1CAE}"/>
    <cellStyle name="Normal 6 3 2 3 5" xfId="1486" xr:uid="{C811B6EE-9360-4A54-BF7D-65C5B881C06F}"/>
    <cellStyle name="Normal 6 3 2 3 6" xfId="3139" xr:uid="{C015FACD-BAAE-4A8B-BB0C-8D75E0AED901}"/>
    <cellStyle name="Normal 6 3 2 4" xfId="324" xr:uid="{5532252E-A2B6-4268-B121-2E0180C1889C}"/>
    <cellStyle name="Normal 6 3 2 4 2" xfId="615" xr:uid="{81B82E8A-1351-4047-AEE9-9E625429EFD2}"/>
    <cellStyle name="Normal 6 3 2 4 2 2" xfId="616" xr:uid="{F0DEB630-0355-4ACE-9505-0A11C377CD16}"/>
    <cellStyle name="Normal 6 3 2 4 2 2 2" xfId="1487" xr:uid="{41FD0AB2-7E34-4975-859C-A91E8ABC9329}"/>
    <cellStyle name="Normal 6 3 2 4 2 2 2 2" xfId="1488" xr:uid="{C7D60CD9-FB22-4138-9688-25F25431382B}"/>
    <cellStyle name="Normal 6 3 2 4 2 2 3" xfId="1489" xr:uid="{2559F431-ED80-47EB-990C-A98E166C0E45}"/>
    <cellStyle name="Normal 6 3 2 4 2 3" xfId="1490" xr:uid="{1B856CC2-7846-49E4-8C53-9143EB67053D}"/>
    <cellStyle name="Normal 6 3 2 4 2 3 2" xfId="1491" xr:uid="{939D6EA3-FBAB-4F75-A5EE-CE3710716364}"/>
    <cellStyle name="Normal 6 3 2 4 2 4" xfId="1492" xr:uid="{CD974A86-621E-4D36-BDFF-5CF218D014B8}"/>
    <cellStyle name="Normal 6 3 2 4 3" xfId="617" xr:uid="{DF3E6866-9250-4EFE-A7E8-1A455ED333D9}"/>
    <cellStyle name="Normal 6 3 2 4 3 2" xfId="1493" xr:uid="{EFE5B956-0411-4CB5-8233-604B20EBA5C4}"/>
    <cellStyle name="Normal 6 3 2 4 3 2 2" xfId="1494" xr:uid="{CC9DBAAA-9269-44F7-A9CA-75789ECD43CA}"/>
    <cellStyle name="Normal 6 3 2 4 3 3" xfId="1495" xr:uid="{052475E1-8063-4341-8028-C176502A4603}"/>
    <cellStyle name="Normal 6 3 2 4 4" xfId="1496" xr:uid="{AD10BC53-67D6-4631-B39D-123D72FC803B}"/>
    <cellStyle name="Normal 6 3 2 4 4 2" xfId="1497" xr:uid="{E40920CC-CD69-416A-8718-28A2484F1C5E}"/>
    <cellStyle name="Normal 6 3 2 4 5" xfId="1498" xr:uid="{316001C7-3074-47F5-B650-82993B0EBA8F}"/>
    <cellStyle name="Normal 6 3 2 5" xfId="325" xr:uid="{D5ADE9E5-69C0-4A21-8CC6-7B14FD34CAB3}"/>
    <cellStyle name="Normal 6 3 2 5 2" xfId="618" xr:uid="{4109C02A-6EC9-4C65-A79D-6C2518B7CAD8}"/>
    <cellStyle name="Normal 6 3 2 5 2 2" xfId="1499" xr:uid="{96822459-125F-4721-8786-7BE0674FBB66}"/>
    <cellStyle name="Normal 6 3 2 5 2 2 2" xfId="1500" xr:uid="{2C14C5A5-D7CB-47D4-8B93-D99128BE9581}"/>
    <cellStyle name="Normal 6 3 2 5 2 3" xfId="1501" xr:uid="{1EA30867-AAD9-4A46-98B2-8681E951FD0A}"/>
    <cellStyle name="Normal 6 3 2 5 3" xfId="1502" xr:uid="{211CD964-A6E4-4CEB-B88B-4B2601D43C81}"/>
    <cellStyle name="Normal 6 3 2 5 3 2" xfId="1503" xr:uid="{1FE84DE6-47EC-45FA-89EA-BE6A59158A2B}"/>
    <cellStyle name="Normal 6 3 2 5 4" xfId="1504" xr:uid="{F2765399-CDA9-4682-8956-C770F411BD61}"/>
    <cellStyle name="Normal 6 3 2 6" xfId="619" xr:uid="{C1354285-B05B-44D2-8897-405129FF9467}"/>
    <cellStyle name="Normal 6 3 2 6 2" xfId="1505" xr:uid="{ED97EFC7-4EC2-4522-83A6-33956BD360AF}"/>
    <cellStyle name="Normal 6 3 2 6 2 2" xfId="1506" xr:uid="{10755E21-9CDF-4BA7-86BF-AA422F441B2A}"/>
    <cellStyle name="Normal 6 3 2 6 3" xfId="1507" xr:uid="{D67A8798-2A74-4AFB-A9C3-61EA1F1466CE}"/>
    <cellStyle name="Normal 6 3 2 6 4" xfId="3140" xr:uid="{6E1EF2D5-F032-4584-9691-6EE5674D4056}"/>
    <cellStyle name="Normal 6 3 2 7" xfId="1508" xr:uid="{324A7702-9C51-4F1A-B45F-FCBE28DC4F9E}"/>
    <cellStyle name="Normal 6 3 2 7 2" xfId="1509" xr:uid="{E3B7FFBE-B79A-44A1-806B-F7F37A919C06}"/>
    <cellStyle name="Normal 6 3 2 8" xfId="1510" xr:uid="{236F2403-6DFE-4402-92B3-59809292694E}"/>
    <cellStyle name="Normal 6 3 2 9" xfId="3141" xr:uid="{10B680D5-C721-48C6-9653-B6EF3570223B}"/>
    <cellStyle name="Normal 6 3 3" xfId="114" xr:uid="{23A559EA-B52F-4921-9175-00C0E69ACAD3}"/>
    <cellStyle name="Normal 6 3 3 2" xfId="115" xr:uid="{8D54F818-F0B0-4A65-A9EC-AC56369113C8}"/>
    <cellStyle name="Normal 6 3 3 2 2" xfId="620" xr:uid="{606ED7ED-A082-44A9-8166-1278FD36559B}"/>
    <cellStyle name="Normal 6 3 3 2 2 2" xfId="621" xr:uid="{3F306967-110B-4BD8-8D4C-21522B7BABAE}"/>
    <cellStyle name="Normal 6 3 3 2 2 2 2" xfId="1511" xr:uid="{AE4939A1-0A65-4547-90F1-34F855DE11AE}"/>
    <cellStyle name="Normal 6 3 3 2 2 2 2 2" xfId="1512" xr:uid="{7C8069F5-965F-4B9D-BE92-75A57839A8C0}"/>
    <cellStyle name="Normal 6 3 3 2 2 2 3" xfId="1513" xr:uid="{F964C723-CEB8-4F23-9500-124734B33946}"/>
    <cellStyle name="Normal 6 3 3 2 2 3" xfId="1514" xr:uid="{4FB08336-A644-47CF-9B1E-AD59345DA606}"/>
    <cellStyle name="Normal 6 3 3 2 2 3 2" xfId="1515" xr:uid="{3A232FFC-E95E-4FCA-B27A-4F9774DFFB83}"/>
    <cellStyle name="Normal 6 3 3 2 2 4" xfId="1516" xr:uid="{E1EA1EAE-35A3-42AB-BEC2-336861675220}"/>
    <cellStyle name="Normal 6 3 3 2 3" xfId="622" xr:uid="{A7AACD79-28D4-4E84-BA42-3F13D855BF31}"/>
    <cellStyle name="Normal 6 3 3 2 3 2" xfId="1517" xr:uid="{C76B9E56-0018-481B-8C78-5716008AE153}"/>
    <cellStyle name="Normal 6 3 3 2 3 2 2" xfId="1518" xr:uid="{82C67E95-98CF-4842-A465-772A8EA23FC1}"/>
    <cellStyle name="Normal 6 3 3 2 3 3" xfId="1519" xr:uid="{BF7FF0C6-9015-49D0-868E-573C5FAF8EC9}"/>
    <cellStyle name="Normal 6 3 3 2 3 4" xfId="3142" xr:uid="{D8657C0D-77FE-4F48-A166-6993FF546C16}"/>
    <cellStyle name="Normal 6 3 3 2 4" xfId="1520" xr:uid="{7A2FC8A9-A8CD-4765-955E-5FBD543CD80F}"/>
    <cellStyle name="Normal 6 3 3 2 4 2" xfId="1521" xr:uid="{85EF9147-702F-454C-9D1A-7141094250C6}"/>
    <cellStyle name="Normal 6 3 3 2 5" xfId="1522" xr:uid="{2F66E651-8862-4052-86FA-570ACFF4CB5A}"/>
    <cellStyle name="Normal 6 3 3 2 6" xfId="3143" xr:uid="{A0514404-FFD7-4C26-A3A1-3AE911925198}"/>
    <cellStyle name="Normal 6 3 3 3" xfId="326" xr:uid="{A12F4AB4-DF59-47AC-9664-C29A5CFD4D0B}"/>
    <cellStyle name="Normal 6 3 3 3 2" xfId="623" xr:uid="{9A9B5B07-D41E-4674-96BD-153073B7428A}"/>
    <cellStyle name="Normal 6 3 3 3 2 2" xfId="624" xr:uid="{F778843C-0D6B-4F5B-9613-53C51A6B20CC}"/>
    <cellStyle name="Normal 6 3 3 3 2 2 2" xfId="1523" xr:uid="{07A91946-CD1A-43E9-81A1-D7294651CD00}"/>
    <cellStyle name="Normal 6 3 3 3 2 2 2 2" xfId="1524" xr:uid="{0E8CA23B-F0B9-437B-AF69-49189B14D0AC}"/>
    <cellStyle name="Normal 6 3 3 3 2 2 3" xfId="1525" xr:uid="{1C5D6F42-F24A-4E9B-9716-7752DD9A4759}"/>
    <cellStyle name="Normal 6 3 3 3 2 3" xfId="1526" xr:uid="{26C74C6B-F8D7-4DB5-AE8A-9B67B71C9528}"/>
    <cellStyle name="Normal 6 3 3 3 2 3 2" xfId="1527" xr:uid="{8E441677-1434-4A69-850F-04504EBD4043}"/>
    <cellStyle name="Normal 6 3 3 3 2 4" xfId="1528" xr:uid="{9A5ECDBA-664C-4A75-9804-5906271A18C5}"/>
    <cellStyle name="Normal 6 3 3 3 3" xfId="625" xr:uid="{0C8EB7B1-AA29-4EFC-AEF0-CE355E1FCC48}"/>
    <cellStyle name="Normal 6 3 3 3 3 2" xfId="1529" xr:uid="{6EE7CFA8-AFF3-499D-8FBB-CB3016905289}"/>
    <cellStyle name="Normal 6 3 3 3 3 2 2" xfId="1530" xr:uid="{78B82E27-8A32-4EE2-8203-8134313F69A7}"/>
    <cellStyle name="Normal 6 3 3 3 3 3" xfId="1531" xr:uid="{9A257B99-2E91-47EB-8189-EEFAF5CA3913}"/>
    <cellStyle name="Normal 6 3 3 3 4" xfId="1532" xr:uid="{0069CE5D-8E85-4AA4-801B-77DCD2139CAF}"/>
    <cellStyle name="Normal 6 3 3 3 4 2" xfId="1533" xr:uid="{958BA266-05C2-4810-8BA4-83A09D3D0D9E}"/>
    <cellStyle name="Normal 6 3 3 3 5" xfId="1534" xr:uid="{31DD6FCC-FA41-4543-8A45-B662DA995F04}"/>
    <cellStyle name="Normal 6 3 3 4" xfId="327" xr:uid="{E4934B67-05F3-458C-8FB9-8FFC565DD927}"/>
    <cellStyle name="Normal 6 3 3 4 2" xfId="626" xr:uid="{CA5A7B33-2BE2-4280-873A-A08F5D544A89}"/>
    <cellStyle name="Normal 6 3 3 4 2 2" xfId="1535" xr:uid="{BED0B804-9342-456E-80A1-7C23BE7AB9BD}"/>
    <cellStyle name="Normal 6 3 3 4 2 2 2" xfId="1536" xr:uid="{11085291-1B27-42E2-B76A-33D2EC0794BA}"/>
    <cellStyle name="Normal 6 3 3 4 2 3" xfId="1537" xr:uid="{DF21241D-0CA8-4A42-8879-16270F0DFF3B}"/>
    <cellStyle name="Normal 6 3 3 4 3" xfId="1538" xr:uid="{CC28E43D-8BF4-4E8E-9A17-FB241E7D25E0}"/>
    <cellStyle name="Normal 6 3 3 4 3 2" xfId="1539" xr:uid="{1B8A6F4E-5235-47B1-AE37-2459258C4726}"/>
    <cellStyle name="Normal 6 3 3 4 4" xfId="1540" xr:uid="{0AC6CA36-5072-44EE-8E73-37BE9334FEFB}"/>
    <cellStyle name="Normal 6 3 3 5" xfId="627" xr:uid="{DB8F7301-EB22-4C27-942B-24D5DD189E47}"/>
    <cellStyle name="Normal 6 3 3 5 2" xfId="1541" xr:uid="{61AEFE7B-E405-4AF6-9DDF-11F2692A5C9A}"/>
    <cellStyle name="Normal 6 3 3 5 2 2" xfId="1542" xr:uid="{C5CEB825-4BD9-4F1E-893E-031C5ABEB45D}"/>
    <cellStyle name="Normal 6 3 3 5 3" xfId="1543" xr:uid="{DFB8230D-FD37-46C7-8B18-7551B030720A}"/>
    <cellStyle name="Normal 6 3 3 5 4" xfId="3144" xr:uid="{D1B1CBC8-0A5E-4AC5-AD9C-9BFD5AB8C107}"/>
    <cellStyle name="Normal 6 3 3 6" xfId="1544" xr:uid="{420C3BC9-412F-4971-8DE4-2CE5F2CB6EB3}"/>
    <cellStyle name="Normal 6 3 3 6 2" xfId="1545" xr:uid="{017C6B8F-4C1E-4760-9C3A-912EFCB8A6E6}"/>
    <cellStyle name="Normal 6 3 3 7" xfId="1546" xr:uid="{B93DB3DA-4AAF-4F2D-A24E-CD23D977E0F3}"/>
    <cellStyle name="Normal 6 3 3 8" xfId="3145" xr:uid="{0F210BC4-DBC7-4BAA-AF1B-3FC2AFE39839}"/>
    <cellStyle name="Normal 6 3 4" xfId="116" xr:uid="{ECE1E5B1-32F9-4AE3-9E97-1FF463E9E7F4}"/>
    <cellStyle name="Normal 6 3 4 2" xfId="447" xr:uid="{48592D3E-FEB8-4601-8EC3-7894ED16B5B8}"/>
    <cellStyle name="Normal 6 3 4 2 2" xfId="628" xr:uid="{FB9725F2-51B7-42C3-A32D-65FA6B575FE6}"/>
    <cellStyle name="Normal 6 3 4 2 2 2" xfId="1547" xr:uid="{17634434-68D0-48AF-80D3-A0BE825B99D2}"/>
    <cellStyle name="Normal 6 3 4 2 2 2 2" xfId="1548" xr:uid="{344A902F-E42B-4F33-A1C5-483B19AF0FC2}"/>
    <cellStyle name="Normal 6 3 4 2 2 3" xfId="1549" xr:uid="{2206917E-8566-4ADC-ADD7-60DA152B3763}"/>
    <cellStyle name="Normal 6 3 4 2 2 4" xfId="3146" xr:uid="{AC5C71A0-DE09-4971-8D0D-DB1B0588C05A}"/>
    <cellStyle name="Normal 6 3 4 2 3" xfId="1550" xr:uid="{D5E3A6D3-0417-4E0E-8180-3FADF4A62F4D}"/>
    <cellStyle name="Normal 6 3 4 2 3 2" xfId="1551" xr:uid="{DE3FD3BF-3A35-4184-B654-7B9EA8B10395}"/>
    <cellStyle name="Normal 6 3 4 2 4" xfId="1552" xr:uid="{A6499C58-D532-4841-A54C-FADD3FEBDA6C}"/>
    <cellStyle name="Normal 6 3 4 2 5" xfId="3147" xr:uid="{175BA9EE-2BB0-4AFF-9804-DFACDDC2096E}"/>
    <cellStyle name="Normal 6 3 4 3" xfId="629" xr:uid="{B6F8B925-48D6-43CD-8D94-40B7669C54CB}"/>
    <cellStyle name="Normal 6 3 4 3 2" xfId="1553" xr:uid="{8EF9CBA9-8F74-4D56-8B1A-AE44DD2B2C19}"/>
    <cellStyle name="Normal 6 3 4 3 2 2" xfId="1554" xr:uid="{311489E0-4845-4120-90D9-534EADB95E61}"/>
    <cellStyle name="Normal 6 3 4 3 3" xfId="1555" xr:uid="{265C90D2-AC23-4126-9921-AC7A7AB52E1D}"/>
    <cellStyle name="Normal 6 3 4 3 4" xfId="3148" xr:uid="{9F8AA751-3B7A-421B-B65E-EA41950E496D}"/>
    <cellStyle name="Normal 6 3 4 4" xfId="1556" xr:uid="{18372FD9-0F77-45B6-83AF-AE7C56DE57B5}"/>
    <cellStyle name="Normal 6 3 4 4 2" xfId="1557" xr:uid="{F3365734-2884-41F4-8B7D-15134A800489}"/>
    <cellStyle name="Normal 6 3 4 4 3" xfId="3149" xr:uid="{40B97F7A-6C0D-48C4-84E1-BA4DCDE59141}"/>
    <cellStyle name="Normal 6 3 4 4 4" xfId="3150" xr:uid="{CE1A488C-D2F6-4C0C-A121-BEDE5E9AAC2F}"/>
    <cellStyle name="Normal 6 3 4 5" xfId="1558" xr:uid="{BC7264BF-B938-4D33-BD30-C552F1C96B8D}"/>
    <cellStyle name="Normal 6 3 4 6" xfId="3151" xr:uid="{44759F8F-C268-4C65-BE4A-4EFD6D7FAAFE}"/>
    <cellStyle name="Normal 6 3 4 7" xfId="3152" xr:uid="{3F73E0AA-4894-4813-9DFE-614E442E2B35}"/>
    <cellStyle name="Normal 6 3 5" xfId="328" xr:uid="{52454BDB-B6A1-46E5-864D-F7F6DD0842AF}"/>
    <cellStyle name="Normal 6 3 5 2" xfId="630" xr:uid="{F30B686D-B35C-4585-A52D-17B5AEECC123}"/>
    <cellStyle name="Normal 6 3 5 2 2" xfId="631" xr:uid="{832C739E-9ED2-42A5-9D93-196D4C5FEE63}"/>
    <cellStyle name="Normal 6 3 5 2 2 2" xfId="1559" xr:uid="{8DB52194-85A5-42D4-AECE-D0A014F68246}"/>
    <cellStyle name="Normal 6 3 5 2 2 2 2" xfId="1560" xr:uid="{2487497E-3119-418E-99DE-850353688C5E}"/>
    <cellStyle name="Normal 6 3 5 2 2 3" xfId="1561" xr:uid="{7637976F-3DF6-4D50-B856-33D889E7D8C7}"/>
    <cellStyle name="Normal 6 3 5 2 3" xfId="1562" xr:uid="{2FBBDF7A-C90A-4E6D-BDC2-26BBC3EEE17B}"/>
    <cellStyle name="Normal 6 3 5 2 3 2" xfId="1563" xr:uid="{405AD8A9-86E7-4919-BC0A-0179BA4947B0}"/>
    <cellStyle name="Normal 6 3 5 2 4" xfId="1564" xr:uid="{7560D4E2-178A-4E99-956C-AD8CEDBFA810}"/>
    <cellStyle name="Normal 6 3 5 3" xfId="632" xr:uid="{C3A51CF6-0C13-46CC-BADD-3EB55953090B}"/>
    <cellStyle name="Normal 6 3 5 3 2" xfId="1565" xr:uid="{0A02DF01-F142-42E5-A0B5-9F10AB44F498}"/>
    <cellStyle name="Normal 6 3 5 3 2 2" xfId="1566" xr:uid="{8FC54585-1EE9-4DA5-B543-B5E132D250F4}"/>
    <cellStyle name="Normal 6 3 5 3 3" xfId="1567" xr:uid="{A3966EA9-ECE1-497F-9D21-72587B1C583C}"/>
    <cellStyle name="Normal 6 3 5 3 4" xfId="3153" xr:uid="{13195434-F465-4401-8882-2B885A310664}"/>
    <cellStyle name="Normal 6 3 5 4" xfId="1568" xr:uid="{55B47EE8-1CD6-4DD0-8EAB-8C6AB249A34D}"/>
    <cellStyle name="Normal 6 3 5 4 2" xfId="1569" xr:uid="{BC6BE5BF-2E59-491D-BA5B-34BC407C5150}"/>
    <cellStyle name="Normal 6 3 5 5" xfId="1570" xr:uid="{9E5EBA04-17A0-4C07-A668-1949F11C20ED}"/>
    <cellStyle name="Normal 6 3 5 6" xfId="3154" xr:uid="{728164B3-CBFE-4AF7-AE1A-5B3C6DC7D652}"/>
    <cellStyle name="Normal 6 3 6" xfId="329" xr:uid="{1BF355BE-8CAC-4BCB-BC43-779D0EFFFA29}"/>
    <cellStyle name="Normal 6 3 6 2" xfId="633" xr:uid="{F0BF1F1F-76FB-4268-8C13-8AECFC08D919}"/>
    <cellStyle name="Normal 6 3 6 2 2" xfId="1571" xr:uid="{07D70BCB-45A4-43C9-A732-AA011FECD2A3}"/>
    <cellStyle name="Normal 6 3 6 2 2 2" xfId="1572" xr:uid="{FA6380BB-CC41-472B-84AB-CCD530B86072}"/>
    <cellStyle name="Normal 6 3 6 2 3" xfId="1573" xr:uid="{7F77A751-13C3-4549-ABD6-F9A071846932}"/>
    <cellStyle name="Normal 6 3 6 2 4" xfId="3155" xr:uid="{2896479A-FB90-4271-9F07-D074179C755D}"/>
    <cellStyle name="Normal 6 3 6 3" xfId="1574" xr:uid="{E6A23A87-269C-4DB7-8E65-71BB59AAAFBA}"/>
    <cellStyle name="Normal 6 3 6 3 2" xfId="1575" xr:uid="{B9A1614D-4568-41F8-BFBC-49F8C353AC63}"/>
    <cellStyle name="Normal 6 3 6 4" xfId="1576" xr:uid="{88A9B26A-76ED-4725-97F8-1325A0575BAF}"/>
    <cellStyle name="Normal 6 3 6 5" xfId="3156" xr:uid="{C1065B8A-12D5-451C-8701-AB8896096140}"/>
    <cellStyle name="Normal 6 3 7" xfId="634" xr:uid="{D007E008-B410-4BE4-B1EF-B06EB2AD265C}"/>
    <cellStyle name="Normal 6 3 7 2" xfId="1577" xr:uid="{0D1255E5-E6C6-4DAA-88DF-68295B11A8AA}"/>
    <cellStyle name="Normal 6 3 7 2 2" xfId="1578" xr:uid="{A8073AF6-E158-430E-86A2-6412B41B800B}"/>
    <cellStyle name="Normal 6 3 7 3" xfId="1579" xr:uid="{D8DBB1AC-CD43-4CE5-A45E-7ADD8351915C}"/>
    <cellStyle name="Normal 6 3 7 4" xfId="3157" xr:uid="{F04BDD12-2B64-4B72-990A-D9FFAF3A6C16}"/>
    <cellStyle name="Normal 6 3 8" xfId="1580" xr:uid="{E30E3E66-63D7-41F6-9A9F-4AF64B113CD0}"/>
    <cellStyle name="Normal 6 3 8 2" xfId="1581" xr:uid="{C8B88977-752C-4484-BF7C-EA6E6E5A2D3B}"/>
    <cellStyle name="Normal 6 3 8 3" xfId="3158" xr:uid="{0B277666-91CE-4014-97C8-A075382EF43F}"/>
    <cellStyle name="Normal 6 3 8 4" xfId="3159" xr:uid="{550C3BE7-3FBE-4319-8130-D9BB306B5DE1}"/>
    <cellStyle name="Normal 6 3 9" xfId="1582" xr:uid="{59B24140-D8B9-49AC-B7EC-F60DC9CDD0AF}"/>
    <cellStyle name="Normal 6 3 9 2" xfId="4718" xr:uid="{94BFA6B6-79B4-43C2-801A-70A106011DC5}"/>
    <cellStyle name="Normal 6 4" xfId="117" xr:uid="{A6A2DF82-2B8E-4829-9E8A-D5B8AC9B93D7}"/>
    <cellStyle name="Normal 6 4 10" xfId="3160" xr:uid="{92A6CE8B-F05B-4C76-BCA4-18A73407FCCF}"/>
    <cellStyle name="Normal 6 4 11" xfId="3161" xr:uid="{46E2BAD4-3C03-4A8F-BA62-34551CBA23AF}"/>
    <cellStyle name="Normal 6 4 2" xfId="118" xr:uid="{7B2D787F-DFF0-4A85-9E68-E607F01397CB}"/>
    <cellStyle name="Normal 6 4 2 2" xfId="119" xr:uid="{176AF53C-ADC0-43E8-B0B4-5C0FF6D608AE}"/>
    <cellStyle name="Normal 6 4 2 2 2" xfId="330" xr:uid="{C3B1CE30-3101-4EF9-9ACE-C9EC6FA0E6BD}"/>
    <cellStyle name="Normal 6 4 2 2 2 2" xfId="635" xr:uid="{DDCCB409-33F0-4033-8D18-76C34EF0A78E}"/>
    <cellStyle name="Normal 6 4 2 2 2 2 2" xfId="1583" xr:uid="{2C949D02-71CC-4543-9519-8FB115F81884}"/>
    <cellStyle name="Normal 6 4 2 2 2 2 2 2" xfId="1584" xr:uid="{A25CD3BA-F522-4A0F-9441-A715EB734829}"/>
    <cellStyle name="Normal 6 4 2 2 2 2 3" xfId="1585" xr:uid="{753ABB91-A9D1-4769-9801-5DDAE83F03F9}"/>
    <cellStyle name="Normal 6 4 2 2 2 2 4" xfId="3162" xr:uid="{3C910DA1-A0F1-4D8E-A93B-F4E3976B42C5}"/>
    <cellStyle name="Normal 6 4 2 2 2 3" xfId="1586" xr:uid="{C6B133AC-345F-4C35-87AA-44539C045385}"/>
    <cellStyle name="Normal 6 4 2 2 2 3 2" xfId="1587" xr:uid="{3CC7E3ED-6908-4CF0-AE4A-7DFD797BC9DD}"/>
    <cellStyle name="Normal 6 4 2 2 2 3 3" xfId="3163" xr:uid="{A61386A3-06CA-4A19-BA04-C1388BB18B69}"/>
    <cellStyle name="Normal 6 4 2 2 2 3 4" xfId="3164" xr:uid="{146FD193-2D6C-48D7-A0C3-4457CCA21ABD}"/>
    <cellStyle name="Normal 6 4 2 2 2 4" xfId="1588" xr:uid="{05C76D4C-3B5C-4594-B53E-F7CD0AD1D8C5}"/>
    <cellStyle name="Normal 6 4 2 2 2 5" xfId="3165" xr:uid="{4EAB2A94-0C04-4A3A-835C-1073D75E5CDD}"/>
    <cellStyle name="Normal 6 4 2 2 2 6" xfId="3166" xr:uid="{74D7804D-E70A-4BEC-8A3A-729FFD965412}"/>
    <cellStyle name="Normal 6 4 2 2 3" xfId="636" xr:uid="{10B4350D-7C55-4E67-8AA5-8D8A7F863845}"/>
    <cellStyle name="Normal 6 4 2 2 3 2" xfId="1589" xr:uid="{64B23770-98A9-4ECF-99B0-77B2D1132DFE}"/>
    <cellStyle name="Normal 6 4 2 2 3 2 2" xfId="1590" xr:uid="{D2EDE35F-DEE1-48BD-B6BB-8A3B5DE12045}"/>
    <cellStyle name="Normal 6 4 2 2 3 2 3" xfId="3167" xr:uid="{B603CDE3-AEC9-4875-BC8D-C6EE4620038F}"/>
    <cellStyle name="Normal 6 4 2 2 3 2 4" xfId="3168" xr:uid="{A8BD7BF6-8E1F-418C-A48C-6D4E21064BD6}"/>
    <cellStyle name="Normal 6 4 2 2 3 3" xfId="1591" xr:uid="{5643DCA6-5C76-4FA4-B5BF-1CC4D47B5C6E}"/>
    <cellStyle name="Normal 6 4 2 2 3 4" xfId="3169" xr:uid="{5A9465F1-996E-486E-AA17-54F714E0BE97}"/>
    <cellStyle name="Normal 6 4 2 2 3 5" xfId="3170" xr:uid="{E8ED4A99-4116-4000-9283-F2D633458937}"/>
    <cellStyle name="Normal 6 4 2 2 4" xfId="1592" xr:uid="{D971A9DB-E5D9-443C-9DD6-7B9EDA2E56FA}"/>
    <cellStyle name="Normal 6 4 2 2 4 2" xfId="1593" xr:uid="{D33DB076-CD81-431E-803E-1C7A51BDB5FF}"/>
    <cellStyle name="Normal 6 4 2 2 4 3" xfId="3171" xr:uid="{9B824F78-6943-4F77-AA8B-E1EBF7393A61}"/>
    <cellStyle name="Normal 6 4 2 2 4 4" xfId="3172" xr:uid="{D85D95D9-BF70-443A-AA2E-426B7AF4C2B8}"/>
    <cellStyle name="Normal 6 4 2 2 5" xfId="1594" xr:uid="{5FA13883-4163-4A00-A7E8-B02EC0EC7B3F}"/>
    <cellStyle name="Normal 6 4 2 2 5 2" xfId="3173" xr:uid="{3C63CBCA-9C6E-4F51-A87C-6D4527F0FF59}"/>
    <cellStyle name="Normal 6 4 2 2 5 3" xfId="3174" xr:uid="{BDDA9AE5-BCFD-4C6A-B095-485766F8C908}"/>
    <cellStyle name="Normal 6 4 2 2 5 4" xfId="3175" xr:uid="{12089C68-1A1C-4E34-8197-C06B35A378A7}"/>
    <cellStyle name="Normal 6 4 2 2 6" xfId="3176" xr:uid="{067D4493-BEBD-4C23-967A-8D46DEC9F191}"/>
    <cellStyle name="Normal 6 4 2 2 7" xfId="3177" xr:uid="{D312FBB7-3883-4159-BDBA-B67D7800E0DA}"/>
    <cellStyle name="Normal 6 4 2 2 8" xfId="3178" xr:uid="{A41B498D-A81A-47A3-8B35-D6C687BED7F1}"/>
    <cellStyle name="Normal 6 4 2 3" xfId="331" xr:uid="{BF245EB3-91C2-4BBF-8AD8-2E3B848C22A4}"/>
    <cellStyle name="Normal 6 4 2 3 2" xfId="637" xr:uid="{012E25CB-65B2-46C2-B9F3-A87E134BDD3E}"/>
    <cellStyle name="Normal 6 4 2 3 2 2" xfId="638" xr:uid="{C786CD7B-CC36-4A03-AB0D-6D9D5EA516A0}"/>
    <cellStyle name="Normal 6 4 2 3 2 2 2" xfId="1595" xr:uid="{5CDAC8C7-CB33-41B6-AF3D-C3A38B069022}"/>
    <cellStyle name="Normal 6 4 2 3 2 2 2 2" xfId="1596" xr:uid="{BB411E19-03D8-44CD-A6DC-DFF936938995}"/>
    <cellStyle name="Normal 6 4 2 3 2 2 3" xfId="1597" xr:uid="{4CFE0EA9-9C0B-49CD-89A4-CFFD2787EF8B}"/>
    <cellStyle name="Normal 6 4 2 3 2 3" xfId="1598" xr:uid="{0AB494A7-E75C-4737-885B-617BFA798552}"/>
    <cellStyle name="Normal 6 4 2 3 2 3 2" xfId="1599" xr:uid="{778B1772-257E-4C0F-A155-65A292EA847C}"/>
    <cellStyle name="Normal 6 4 2 3 2 4" xfId="1600" xr:uid="{D8A04DAE-9924-4372-B550-8C88CD56DE5E}"/>
    <cellStyle name="Normal 6 4 2 3 3" xfId="639" xr:uid="{262080D8-5D59-4915-8A87-15259BCDABF0}"/>
    <cellStyle name="Normal 6 4 2 3 3 2" xfId="1601" xr:uid="{692C52E0-DFA0-4C1F-919A-58975DDBC21E}"/>
    <cellStyle name="Normal 6 4 2 3 3 2 2" xfId="1602" xr:uid="{704A1273-B84A-4064-88C7-3EF7ABE1C005}"/>
    <cellStyle name="Normal 6 4 2 3 3 3" xfId="1603" xr:uid="{23689025-D95A-467F-8CC2-DE229511602E}"/>
    <cellStyle name="Normal 6 4 2 3 3 4" xfId="3179" xr:uid="{9F0163A6-6AC9-4A0E-8C5F-91FDB0E4EF2F}"/>
    <cellStyle name="Normal 6 4 2 3 4" xfId="1604" xr:uid="{9B45162F-945D-4FD4-AE97-3499C6A90C64}"/>
    <cellStyle name="Normal 6 4 2 3 4 2" xfId="1605" xr:uid="{CFEF5C85-BCFB-4F41-A047-D6DCC5B07AF0}"/>
    <cellStyle name="Normal 6 4 2 3 5" xfId="1606" xr:uid="{7C8C0508-D37F-42B5-9374-5369EAB8E94A}"/>
    <cellStyle name="Normal 6 4 2 3 6" xfId="3180" xr:uid="{2B002338-6214-48FB-8675-0908F8108D38}"/>
    <cellStyle name="Normal 6 4 2 4" xfId="332" xr:uid="{3C9D4A32-B08F-4482-BD92-FD0128346932}"/>
    <cellStyle name="Normal 6 4 2 4 2" xfId="640" xr:uid="{044AC0DC-81E4-45D3-B265-3872A8D3EF44}"/>
    <cellStyle name="Normal 6 4 2 4 2 2" xfId="1607" xr:uid="{A3210A60-8E61-44B3-BF14-63AC613B91EC}"/>
    <cellStyle name="Normal 6 4 2 4 2 2 2" xfId="1608" xr:uid="{1EF71D0A-4C79-41A5-87E3-BF8CC2B82D53}"/>
    <cellStyle name="Normal 6 4 2 4 2 3" xfId="1609" xr:uid="{5240C6CB-F66E-48AE-A1EF-AD1D6F6F4720}"/>
    <cellStyle name="Normal 6 4 2 4 2 4" xfId="3181" xr:uid="{68E5D20D-010F-4A92-819A-4CAB9C3C00FA}"/>
    <cellStyle name="Normal 6 4 2 4 3" xfId="1610" xr:uid="{17F8B9DB-B639-4A4A-8380-70C5966B2918}"/>
    <cellStyle name="Normal 6 4 2 4 3 2" xfId="1611" xr:uid="{25D1E3D7-70C0-48E1-9830-6E5CF4828690}"/>
    <cellStyle name="Normal 6 4 2 4 4" xfId="1612" xr:uid="{F04B5F93-6F2D-448C-BBE6-186F14E274AE}"/>
    <cellStyle name="Normal 6 4 2 4 5" xfId="3182" xr:uid="{C3E9B6AA-3F5B-4259-8C27-B5BF86F53A94}"/>
    <cellStyle name="Normal 6 4 2 5" xfId="333" xr:uid="{137B7B42-0308-4CF2-A095-B1E212F43C79}"/>
    <cellStyle name="Normal 6 4 2 5 2" xfId="1613" xr:uid="{D68F90C2-99DF-4170-BD33-59ACD3DAE801}"/>
    <cellStyle name="Normal 6 4 2 5 2 2" xfId="1614" xr:uid="{124A69F4-A242-4E36-93BD-767B6E3B2681}"/>
    <cellStyle name="Normal 6 4 2 5 3" xfId="1615" xr:uid="{CA019E15-37BB-4A05-95E4-318BDABE445C}"/>
    <cellStyle name="Normal 6 4 2 5 4" xfId="3183" xr:uid="{D5086F05-6DE4-45D3-9D63-3314CCD279CC}"/>
    <cellStyle name="Normal 6 4 2 6" xfId="1616" xr:uid="{CA8905DF-CDE9-48C2-8010-860F45F9DD13}"/>
    <cellStyle name="Normal 6 4 2 6 2" xfId="1617" xr:uid="{83A42351-4FA8-4554-8CC7-F1945C88BFC3}"/>
    <cellStyle name="Normal 6 4 2 6 3" xfId="3184" xr:uid="{C544A9D4-D9F7-443C-85DD-D10562BBEA9D}"/>
    <cellStyle name="Normal 6 4 2 6 4" xfId="3185" xr:uid="{330E8DBE-A736-4446-839C-54D027574111}"/>
    <cellStyle name="Normal 6 4 2 7" xfId="1618" xr:uid="{05C6DE3B-F49D-465E-89DC-24B1C6D8FB6D}"/>
    <cellStyle name="Normal 6 4 2 8" xfId="3186" xr:uid="{9F407ABC-7D2C-408F-9464-AB3C48061882}"/>
    <cellStyle name="Normal 6 4 2 9" xfId="3187" xr:uid="{749586D0-CA32-435E-9838-0B83205A6649}"/>
    <cellStyle name="Normal 6 4 3" xfId="120" xr:uid="{0DF9079A-D76C-43D8-A0E6-F3CB2199AADD}"/>
    <cellStyle name="Normal 6 4 3 2" xfId="121" xr:uid="{C83F1E5B-8FB7-4506-AC35-CA81BBA52117}"/>
    <cellStyle name="Normal 6 4 3 2 2" xfId="641" xr:uid="{9D35F529-77BC-4C1E-BC50-3459BA460B20}"/>
    <cellStyle name="Normal 6 4 3 2 2 2" xfId="1619" xr:uid="{89BE1C66-BC31-4B2C-8A67-447A4EEBBFB7}"/>
    <cellStyle name="Normal 6 4 3 2 2 2 2" xfId="1620" xr:uid="{5DBF07E7-51CA-4A14-939E-4CA8BFD4AB28}"/>
    <cellStyle name="Normal 6 4 3 2 2 2 2 2" xfId="4476" xr:uid="{A1B07B4B-D015-460B-A067-E2BE8ACF880A}"/>
    <cellStyle name="Normal 6 4 3 2 2 2 3" xfId="4477" xr:uid="{17ACF7CC-7640-42CF-A588-158F22CBDD58}"/>
    <cellStyle name="Normal 6 4 3 2 2 3" xfId="1621" xr:uid="{1AB4BC1D-2C87-4AB8-9A5B-43B5160F27B7}"/>
    <cellStyle name="Normal 6 4 3 2 2 3 2" xfId="4478" xr:uid="{E93C9ECE-7DAD-47E3-9DF3-3A7F83372021}"/>
    <cellStyle name="Normal 6 4 3 2 2 4" xfId="3188" xr:uid="{5F9531DE-E4F7-400D-AE92-2F4630D4BE13}"/>
    <cellStyle name="Normal 6 4 3 2 3" xfId="1622" xr:uid="{9EADED18-4CFE-4A09-AA7C-293C9ECC2505}"/>
    <cellStyle name="Normal 6 4 3 2 3 2" xfId="1623" xr:uid="{2BA33E40-7E56-406B-ABD7-483D689DC6BD}"/>
    <cellStyle name="Normal 6 4 3 2 3 2 2" xfId="4479" xr:uid="{CAC5C6C1-ED11-4A36-BADA-09098E14AF63}"/>
    <cellStyle name="Normal 6 4 3 2 3 3" xfId="3189" xr:uid="{1C03C5A1-0126-46EF-92E0-25B9145C5702}"/>
    <cellStyle name="Normal 6 4 3 2 3 4" xfId="3190" xr:uid="{66B22509-D164-4800-90C7-1EB9C25B8504}"/>
    <cellStyle name="Normal 6 4 3 2 4" xfId="1624" xr:uid="{78DFEFE1-3CAF-4C67-B1CE-FED7B3866F73}"/>
    <cellStyle name="Normal 6 4 3 2 4 2" xfId="4480" xr:uid="{D8B8E675-D752-4325-834F-CF7C43BF7DF3}"/>
    <cellStyle name="Normal 6 4 3 2 5" xfId="3191" xr:uid="{5550180E-EA2D-4B68-89B7-05428C21237E}"/>
    <cellStyle name="Normal 6 4 3 2 6" xfId="3192" xr:uid="{590C4C11-2432-4F7B-9A15-77043DA7FF59}"/>
    <cellStyle name="Normal 6 4 3 3" xfId="334" xr:uid="{1F0C3B0E-5527-4C88-BB85-19A32F0D29C7}"/>
    <cellStyle name="Normal 6 4 3 3 2" xfId="1625" xr:uid="{AB99A327-0530-41E5-98B2-5E3F6AD0A58D}"/>
    <cellStyle name="Normal 6 4 3 3 2 2" xfId="1626" xr:uid="{12066728-26DA-41EF-8921-85D5BAFB9DF8}"/>
    <cellStyle name="Normal 6 4 3 3 2 2 2" xfId="4481" xr:uid="{AF66D031-F2E6-4240-BAEE-09EA33DEC97D}"/>
    <cellStyle name="Normal 6 4 3 3 2 3" xfId="3193" xr:uid="{20D3CA77-5B2F-48B2-9786-851539D4A087}"/>
    <cellStyle name="Normal 6 4 3 3 2 4" xfId="3194" xr:uid="{39EB7394-29A4-4AB8-990A-24751A9DB78B}"/>
    <cellStyle name="Normal 6 4 3 3 3" xfId="1627" xr:uid="{A78FEBC7-E9E6-47D4-9640-65785363FFF4}"/>
    <cellStyle name="Normal 6 4 3 3 3 2" xfId="4482" xr:uid="{859EE15B-D63B-4CB6-A4FC-36C7CB3CA61A}"/>
    <cellStyle name="Normal 6 4 3 3 4" xfId="3195" xr:uid="{F6BF8925-0233-4805-BD56-A865301E1F23}"/>
    <cellStyle name="Normal 6 4 3 3 5" xfId="3196" xr:uid="{AA321FC0-2123-4954-AEC8-4ECAB16C423D}"/>
    <cellStyle name="Normal 6 4 3 4" xfId="1628" xr:uid="{5412D9D1-1EEC-44BA-AF41-47243FBEE6A3}"/>
    <cellStyle name="Normal 6 4 3 4 2" xfId="1629" xr:uid="{DA212AD4-C4CF-442A-912D-987FB7B0D0A9}"/>
    <cellStyle name="Normal 6 4 3 4 2 2" xfId="4483" xr:uid="{55466E1A-EF2F-427B-BDB8-D810748369F0}"/>
    <cellStyle name="Normal 6 4 3 4 3" xfId="3197" xr:uid="{5DCC0549-9336-40C9-8FA7-97637226EF77}"/>
    <cellStyle name="Normal 6 4 3 4 4" xfId="3198" xr:uid="{B91996A2-FC2E-46DC-B1F0-C04DC04D69CC}"/>
    <cellStyle name="Normal 6 4 3 5" xfId="1630" xr:uid="{7BD12BAC-15D6-4F3E-A2F2-C40E24B11457}"/>
    <cellStyle name="Normal 6 4 3 5 2" xfId="3199" xr:uid="{4D172F07-8FC8-4C7E-8A94-A84546CD5884}"/>
    <cellStyle name="Normal 6 4 3 5 3" xfId="3200" xr:uid="{FC022BC0-A25A-43A2-8B74-B5F385DB4E0D}"/>
    <cellStyle name="Normal 6 4 3 5 4" xfId="3201" xr:uid="{A8CA87FE-5023-4ADE-9696-2D59F29E9A2A}"/>
    <cellStyle name="Normal 6 4 3 6" xfId="3202" xr:uid="{6C2CEBF7-D3CB-4F75-810A-BD8527D7712A}"/>
    <cellStyle name="Normal 6 4 3 7" xfId="3203" xr:uid="{D8BB7921-48D2-4368-9E78-F912E3CA080D}"/>
    <cellStyle name="Normal 6 4 3 8" xfId="3204" xr:uid="{F197DF40-6486-4D63-A55C-CF03FAFB731A}"/>
    <cellStyle name="Normal 6 4 4" xfId="122" xr:uid="{AB94AA0C-08C6-4C64-A383-47A130F99527}"/>
    <cellStyle name="Normal 6 4 4 2" xfId="642" xr:uid="{2292493D-A0CB-4F3E-B506-65E1A6D21E05}"/>
    <cellStyle name="Normal 6 4 4 2 2" xfId="643" xr:uid="{B53FA2B1-70EE-4979-A556-C52AE0BEADBC}"/>
    <cellStyle name="Normal 6 4 4 2 2 2" xfId="1631" xr:uid="{546380CD-168E-468C-958A-86A37AEC654E}"/>
    <cellStyle name="Normal 6 4 4 2 2 2 2" xfId="1632" xr:uid="{A4AA54E1-34BF-4F38-9D0F-7E5BE420A8B9}"/>
    <cellStyle name="Normal 6 4 4 2 2 3" xfId="1633" xr:uid="{703B0C03-77F5-48F8-8B32-5E070699109F}"/>
    <cellStyle name="Normal 6 4 4 2 2 4" xfId="3205" xr:uid="{82AF8E4E-40E9-4610-9004-F794614949A6}"/>
    <cellStyle name="Normal 6 4 4 2 3" xfId="1634" xr:uid="{309DAFE1-E8FC-4DB9-8D33-4EE0D18A0AF0}"/>
    <cellStyle name="Normal 6 4 4 2 3 2" xfId="1635" xr:uid="{52B731A5-C7D2-44B9-B352-C81B80E29D7A}"/>
    <cellStyle name="Normal 6 4 4 2 4" xfId="1636" xr:uid="{37D0F90D-0C85-4015-900B-CF6764886F5B}"/>
    <cellStyle name="Normal 6 4 4 2 5" xfId="3206" xr:uid="{96BAC605-8D6D-44FC-BA94-ABAD80730180}"/>
    <cellStyle name="Normal 6 4 4 3" xfId="644" xr:uid="{7779F3EF-E433-490A-A825-C64D0A2F4CB8}"/>
    <cellStyle name="Normal 6 4 4 3 2" xfId="1637" xr:uid="{7B082B92-8F2B-4F59-8819-0A28CE9E6D9D}"/>
    <cellStyle name="Normal 6 4 4 3 2 2" xfId="1638" xr:uid="{E133CA2C-D435-431A-B51A-458CFAEA5C6A}"/>
    <cellStyle name="Normal 6 4 4 3 3" xfId="1639" xr:uid="{9F327F95-46FF-45AD-A5F4-B9F572698D6A}"/>
    <cellStyle name="Normal 6 4 4 3 4" xfId="3207" xr:uid="{D1A37A02-4E4C-426D-A9E6-23CC9993A370}"/>
    <cellStyle name="Normal 6 4 4 4" xfId="1640" xr:uid="{57EB2830-5C87-44FC-A60C-4AB88A25F693}"/>
    <cellStyle name="Normal 6 4 4 4 2" xfId="1641" xr:uid="{93875675-698A-47DB-8911-392D67752268}"/>
    <cellStyle name="Normal 6 4 4 4 3" xfId="3208" xr:uid="{FB91AEE7-0DE7-4B79-956F-2B07C1CF3E2C}"/>
    <cellStyle name="Normal 6 4 4 4 4" xfId="3209" xr:uid="{E7F11F95-9F12-45F7-AC4D-E166FA7BA1BE}"/>
    <cellStyle name="Normal 6 4 4 5" xfId="1642" xr:uid="{E6F91F9B-410D-4DC5-84A5-3BA26635EF56}"/>
    <cellStyle name="Normal 6 4 4 6" xfId="3210" xr:uid="{E1BD2CA1-F5C7-454B-A000-89F17B402A71}"/>
    <cellStyle name="Normal 6 4 4 7" xfId="3211" xr:uid="{8E7D1AF0-37F1-4F61-90C5-A636C0455F99}"/>
    <cellStyle name="Normal 6 4 5" xfId="335" xr:uid="{766A2A01-4B9F-4B5B-898B-F6554D4166CD}"/>
    <cellStyle name="Normal 6 4 5 2" xfId="645" xr:uid="{B9C34045-A32B-46DF-98CF-3EE296F4EAB5}"/>
    <cellStyle name="Normal 6 4 5 2 2" xfId="1643" xr:uid="{7F381ECC-1828-4213-8895-C9E0FBEDF1AD}"/>
    <cellStyle name="Normal 6 4 5 2 2 2" xfId="1644" xr:uid="{7B99477B-C1A2-4BAA-82B8-1FED29013466}"/>
    <cellStyle name="Normal 6 4 5 2 3" xfId="1645" xr:uid="{B220FB27-EAEF-4345-AE5C-080AC840901B}"/>
    <cellStyle name="Normal 6 4 5 2 4" xfId="3212" xr:uid="{8608DCFB-9D78-4CED-A82F-3B0D2DCB8CDD}"/>
    <cellStyle name="Normal 6 4 5 3" xfId="1646" xr:uid="{5D37D6BA-5331-46DE-9BF1-4BF1BAEC44A0}"/>
    <cellStyle name="Normal 6 4 5 3 2" xfId="1647" xr:uid="{46FCD619-000B-4B4D-8EEF-69951137A9D1}"/>
    <cellStyle name="Normal 6 4 5 3 3" xfId="3213" xr:uid="{62E9FB88-6C56-432A-AF23-E7356BA404DA}"/>
    <cellStyle name="Normal 6 4 5 3 4" xfId="3214" xr:uid="{2438E3AD-42A9-46D8-BA3E-5D02954356D3}"/>
    <cellStyle name="Normal 6 4 5 4" xfId="1648" xr:uid="{DEBA4EE2-D442-40EF-8A77-2D38526C4155}"/>
    <cellStyle name="Normal 6 4 5 5" xfId="3215" xr:uid="{CCE1E050-B756-4B07-8B13-0F17076EF96D}"/>
    <cellStyle name="Normal 6 4 5 6" xfId="3216" xr:uid="{57A17F93-2D0C-430E-B3EA-65B03A5D51B6}"/>
    <cellStyle name="Normal 6 4 6" xfId="336" xr:uid="{6CFADD8E-96DF-4156-A857-484C31422F42}"/>
    <cellStyle name="Normal 6 4 6 2" xfId="1649" xr:uid="{76DAE62F-D28E-4069-BA9F-114AD4F98783}"/>
    <cellStyle name="Normal 6 4 6 2 2" xfId="1650" xr:uid="{9CC50F39-97F3-4724-A6A3-75DA6A809211}"/>
    <cellStyle name="Normal 6 4 6 2 3" xfId="3217" xr:uid="{0CD59AF6-9A67-4873-8638-CA62B3096AAA}"/>
    <cellStyle name="Normal 6 4 6 2 4" xfId="3218" xr:uid="{C3412752-66BC-4C18-B7AC-829B93295615}"/>
    <cellStyle name="Normal 6 4 6 3" xfId="1651" xr:uid="{DBE1C6D9-35F8-48A9-BAF3-E4F5B3180353}"/>
    <cellStyle name="Normal 6 4 6 4" xfId="3219" xr:uid="{E76271B9-56F9-4C72-8AA5-073A4160002B}"/>
    <cellStyle name="Normal 6 4 6 5" xfId="3220" xr:uid="{CC5EA792-CA65-4878-B0C5-EFC3247113B0}"/>
    <cellStyle name="Normal 6 4 7" xfId="1652" xr:uid="{0A8FC09D-B2A0-4762-9061-85A805974185}"/>
    <cellStyle name="Normal 6 4 7 2" xfId="1653" xr:uid="{BDAD980A-A694-4003-A1D5-B486C134E1DB}"/>
    <cellStyle name="Normal 6 4 7 3" xfId="3221" xr:uid="{03628296-B8FF-4A23-8707-A4A5BD011C47}"/>
    <cellStyle name="Normal 6 4 7 3 2" xfId="4407" xr:uid="{3B8608D3-044E-40BD-BDB8-0DAB09972A52}"/>
    <cellStyle name="Normal 6 4 7 3 3" xfId="4685" xr:uid="{BA809988-31A9-4427-B26D-F17DF3CF999B}"/>
    <cellStyle name="Normal 6 4 7 4" xfId="3222" xr:uid="{D5C18C80-DACD-4933-97CD-592D73586C46}"/>
    <cellStyle name="Normal 6 4 8" xfId="1654" xr:uid="{7EBB7DBF-6AF2-49B2-9E24-15C962803062}"/>
    <cellStyle name="Normal 6 4 8 2" xfId="3223" xr:uid="{8FF51439-948F-45D1-BB83-83E0D3021E72}"/>
    <cellStyle name="Normal 6 4 8 3" xfId="3224" xr:uid="{88A60F74-12DE-466A-9A12-7F347161A28F}"/>
    <cellStyle name="Normal 6 4 8 4" xfId="3225" xr:uid="{FE8CD49B-4425-4C01-B5DF-EA0620162377}"/>
    <cellStyle name="Normal 6 4 9" xfId="3226" xr:uid="{417E74B7-2581-44D5-9FB3-F0ABCD154080}"/>
    <cellStyle name="Normal 6 5" xfId="123" xr:uid="{A66F1F6C-D777-4CF3-BB0C-D3BDBF070DA7}"/>
    <cellStyle name="Normal 6 5 10" xfId="3227" xr:uid="{9B2099F3-4207-4BE7-870A-D7BD6DE143AE}"/>
    <cellStyle name="Normal 6 5 11" xfId="3228" xr:uid="{FE8C6205-44C5-4829-9561-C3EFC52E5B74}"/>
    <cellStyle name="Normal 6 5 2" xfId="124" xr:uid="{B2077756-F34C-46A1-B4A7-009705D9A55D}"/>
    <cellStyle name="Normal 6 5 2 2" xfId="337" xr:uid="{2801055A-C885-45AA-929B-B4B831F10B27}"/>
    <cellStyle name="Normal 6 5 2 2 2" xfId="646" xr:uid="{828F95BA-8EDB-418C-ACFE-23D31D0FF4C2}"/>
    <cellStyle name="Normal 6 5 2 2 2 2" xfId="647" xr:uid="{D92C9890-EDC9-4F23-B4DB-1A0D9A639FEC}"/>
    <cellStyle name="Normal 6 5 2 2 2 2 2" xfId="1655" xr:uid="{DC04F614-2477-463D-BD31-15691F7670D7}"/>
    <cellStyle name="Normal 6 5 2 2 2 2 3" xfId="3229" xr:uid="{658A32FC-4872-4070-811F-BD000AF7257F}"/>
    <cellStyle name="Normal 6 5 2 2 2 2 4" xfId="3230" xr:uid="{C33F1AC6-3F00-4EFE-974F-7E8D858FDAC1}"/>
    <cellStyle name="Normal 6 5 2 2 2 3" xfId="1656" xr:uid="{A678A7EF-D98D-445C-B1F1-3BBDD77F58E2}"/>
    <cellStyle name="Normal 6 5 2 2 2 3 2" xfId="3231" xr:uid="{D2C80A76-6C00-4267-AC4F-D0B632A5FC6B}"/>
    <cellStyle name="Normal 6 5 2 2 2 3 3" xfId="3232" xr:uid="{18E692CC-0ACB-45EB-8CA4-B1FACF2F1B7C}"/>
    <cellStyle name="Normal 6 5 2 2 2 3 4" xfId="3233" xr:uid="{8D15B2B1-46D4-40FC-87D3-DC2A865FF275}"/>
    <cellStyle name="Normal 6 5 2 2 2 4" xfId="3234" xr:uid="{8C4B4070-6DD7-49D6-AD45-8F77878C0CC3}"/>
    <cellStyle name="Normal 6 5 2 2 2 5" xfId="3235" xr:uid="{F2389509-4ED9-4FA8-A009-76C93A672DE5}"/>
    <cellStyle name="Normal 6 5 2 2 2 6" xfId="3236" xr:uid="{79679413-F3BF-46A1-BFE9-C8B9C94F3341}"/>
    <cellStyle name="Normal 6 5 2 2 3" xfId="648" xr:uid="{C34EFE62-62D0-4BD8-9090-C1676E33FE3E}"/>
    <cellStyle name="Normal 6 5 2 2 3 2" xfId="1657" xr:uid="{4D2A6C7D-5C22-4088-A2AA-6DBD15D984CA}"/>
    <cellStyle name="Normal 6 5 2 2 3 2 2" xfId="3237" xr:uid="{AF3415DC-0943-4873-B27A-CBD29110E10A}"/>
    <cellStyle name="Normal 6 5 2 2 3 2 3" xfId="3238" xr:uid="{E062634B-CA2F-4629-9B8A-7AA84CB95F9F}"/>
    <cellStyle name="Normal 6 5 2 2 3 2 4" xfId="3239" xr:uid="{575DEA3E-69C3-4B39-B084-116B0A0B0078}"/>
    <cellStyle name="Normal 6 5 2 2 3 3" xfId="3240" xr:uid="{0C5932A0-65C9-4B6B-B586-6155C0C3055C}"/>
    <cellStyle name="Normal 6 5 2 2 3 4" xfId="3241" xr:uid="{EF4D8F30-4CA6-4B82-8D5A-84E71335CED3}"/>
    <cellStyle name="Normal 6 5 2 2 3 5" xfId="3242" xr:uid="{1DB42C74-4EB9-4FD7-8118-8E174609F5F6}"/>
    <cellStyle name="Normal 6 5 2 2 4" xfId="1658" xr:uid="{BE58D441-3EE1-47A8-82FA-8BD60980F31C}"/>
    <cellStyle name="Normal 6 5 2 2 4 2" xfId="3243" xr:uid="{4EF459B6-6E54-463F-946B-0D20522EE273}"/>
    <cellStyle name="Normal 6 5 2 2 4 3" xfId="3244" xr:uid="{013F7C11-02D1-48F5-ACCF-C85D98C4EEE7}"/>
    <cellStyle name="Normal 6 5 2 2 4 4" xfId="3245" xr:uid="{4B124436-536F-4104-BBB3-84A3EBA97A5B}"/>
    <cellStyle name="Normal 6 5 2 2 5" xfId="3246" xr:uid="{24588B1B-815E-4E18-8C8D-2F9BADA8E1B3}"/>
    <cellStyle name="Normal 6 5 2 2 5 2" xfId="3247" xr:uid="{17BF00AF-5BB7-4E02-AFDC-8C134B1E13C5}"/>
    <cellStyle name="Normal 6 5 2 2 5 3" xfId="3248" xr:uid="{7900540B-8EC2-4FB4-82E1-22BE7513D0B0}"/>
    <cellStyle name="Normal 6 5 2 2 5 4" xfId="3249" xr:uid="{EFD771EF-382F-4764-B99D-20811BABF214}"/>
    <cellStyle name="Normal 6 5 2 2 6" xfId="3250" xr:uid="{273E9DB9-45E6-4BF6-894F-10F0060F879F}"/>
    <cellStyle name="Normal 6 5 2 2 7" xfId="3251" xr:uid="{26BAA8D8-583E-48C0-ACC2-92D6CFFB342C}"/>
    <cellStyle name="Normal 6 5 2 2 8" xfId="3252" xr:uid="{5755CEB4-64B6-4BD9-A350-4C72FF321B10}"/>
    <cellStyle name="Normal 6 5 2 3" xfId="649" xr:uid="{22FD6E86-C5EF-4D4C-B6BE-4E3BE5E85D53}"/>
    <cellStyle name="Normal 6 5 2 3 2" xfId="650" xr:uid="{5C17CA5B-BDD5-40DB-B31A-1E00C3F2F944}"/>
    <cellStyle name="Normal 6 5 2 3 2 2" xfId="651" xr:uid="{37B77FA8-0547-4350-98FA-4E20682709CB}"/>
    <cellStyle name="Normal 6 5 2 3 2 3" xfId="3253" xr:uid="{DA41B8AD-7FF6-4C95-9D96-D93FB2C9AD30}"/>
    <cellStyle name="Normal 6 5 2 3 2 4" xfId="3254" xr:uid="{33F5B4E8-7F25-48B1-9524-8990243C34E5}"/>
    <cellStyle name="Normal 6 5 2 3 3" xfId="652" xr:uid="{6B5134FE-0120-4CD8-9394-30943436FBFF}"/>
    <cellStyle name="Normal 6 5 2 3 3 2" xfId="3255" xr:uid="{E284D16F-5C4F-4471-B0F3-EB65899E6DA4}"/>
    <cellStyle name="Normal 6 5 2 3 3 3" xfId="3256" xr:uid="{11EEE175-3155-4585-81B6-C8E7A02F5A8F}"/>
    <cellStyle name="Normal 6 5 2 3 3 4" xfId="3257" xr:uid="{63B9C1D1-74D4-4E8A-A451-ED4820AB19E6}"/>
    <cellStyle name="Normal 6 5 2 3 4" xfId="3258" xr:uid="{9F86E933-109C-443F-9A46-707AD2D7B489}"/>
    <cellStyle name="Normal 6 5 2 3 5" xfId="3259" xr:uid="{A2BB7094-9FFF-49FA-9E0C-C21AC1178BEB}"/>
    <cellStyle name="Normal 6 5 2 3 6" xfId="3260" xr:uid="{C6424776-44B0-40D1-BED7-3ED734562D65}"/>
    <cellStyle name="Normal 6 5 2 4" xfId="653" xr:uid="{086B2B3B-FA55-4572-9E78-3F6148704E60}"/>
    <cellStyle name="Normal 6 5 2 4 2" xfId="654" xr:uid="{EC0367EE-708E-4DF3-B9D6-1F119902AA61}"/>
    <cellStyle name="Normal 6 5 2 4 2 2" xfId="3261" xr:uid="{6FFD4276-347B-4A0A-A394-C0EE432DC387}"/>
    <cellStyle name="Normal 6 5 2 4 2 3" xfId="3262" xr:uid="{E2DA1824-ED05-4AEE-8B6B-EA7082AFD606}"/>
    <cellStyle name="Normal 6 5 2 4 2 4" xfId="3263" xr:uid="{02409572-2AEA-440B-BF9A-88F571F0E6D2}"/>
    <cellStyle name="Normal 6 5 2 4 3" xfId="3264" xr:uid="{B80FFBD5-2721-4CE7-9F7E-45ADF17F4492}"/>
    <cellStyle name="Normal 6 5 2 4 4" xfId="3265" xr:uid="{2EFBB396-15CB-46AF-A915-58E5214BF299}"/>
    <cellStyle name="Normal 6 5 2 4 5" xfId="3266" xr:uid="{3692CEA6-4A13-4CB8-9ADD-D2C4938A2181}"/>
    <cellStyle name="Normal 6 5 2 5" xfId="655" xr:uid="{FF17D9EF-8918-4203-A3F6-BFC163200F16}"/>
    <cellStyle name="Normal 6 5 2 5 2" xfId="3267" xr:uid="{9EE4A832-150A-417F-B16E-AAAB4B1FEE51}"/>
    <cellStyle name="Normal 6 5 2 5 3" xfId="3268" xr:uid="{8B4FF8A6-5832-46D1-9DA3-5080CC101A75}"/>
    <cellStyle name="Normal 6 5 2 5 4" xfId="3269" xr:uid="{36B4BA8D-C038-4C75-9656-2643B30D3CC0}"/>
    <cellStyle name="Normal 6 5 2 6" xfId="3270" xr:uid="{C345BB79-4632-4416-9886-A5F2BEE09E56}"/>
    <cellStyle name="Normal 6 5 2 6 2" xfId="3271" xr:uid="{32132A92-3635-4055-91CC-F89A12102178}"/>
    <cellStyle name="Normal 6 5 2 6 3" xfId="3272" xr:uid="{A52E013A-2D2E-4626-A763-9238BC6C3519}"/>
    <cellStyle name="Normal 6 5 2 6 4" xfId="3273" xr:uid="{BE792DD4-D388-483A-B5EB-F9689275DCD5}"/>
    <cellStyle name="Normal 6 5 2 7" xfId="3274" xr:uid="{9D3D34C0-99CB-46BD-9107-08B4DB79FF62}"/>
    <cellStyle name="Normal 6 5 2 8" xfId="3275" xr:uid="{FAABFEBD-BBCD-4273-98D9-E5CD4A620FF3}"/>
    <cellStyle name="Normal 6 5 2 9" xfId="3276" xr:uid="{D4B22077-79E4-448F-AC86-8F64C5475EB4}"/>
    <cellStyle name="Normal 6 5 3" xfId="338" xr:uid="{202433CB-66C5-4C19-BEAC-0C6ECC99B8C2}"/>
    <cellStyle name="Normal 6 5 3 2" xfId="656" xr:uid="{122FE1E8-94D6-4A96-AA41-C501FCB077D5}"/>
    <cellStyle name="Normal 6 5 3 2 2" xfId="657" xr:uid="{FFD51CB0-0D9D-46B9-BB35-51E53C6D8687}"/>
    <cellStyle name="Normal 6 5 3 2 2 2" xfId="1659" xr:uid="{396C10C8-5830-4535-9770-B3318BAA2938}"/>
    <cellStyle name="Normal 6 5 3 2 2 2 2" xfId="1660" xr:uid="{64EF5253-EE32-468C-96C7-354BDE8612AB}"/>
    <cellStyle name="Normal 6 5 3 2 2 3" xfId="1661" xr:uid="{32D5D841-840C-44D6-BBF6-5AA3F4386731}"/>
    <cellStyle name="Normal 6 5 3 2 2 4" xfId="3277" xr:uid="{41BAA465-9FD3-497F-85B3-66FE62BDB2D3}"/>
    <cellStyle name="Normal 6 5 3 2 3" xfId="1662" xr:uid="{E2DC6FD1-9CAE-48D1-9B86-036DBBC7FAC9}"/>
    <cellStyle name="Normal 6 5 3 2 3 2" xfId="1663" xr:uid="{F34F1922-752F-41F9-9828-2C4472935C05}"/>
    <cellStyle name="Normal 6 5 3 2 3 3" xfId="3278" xr:uid="{631A238A-A823-45C7-911A-A04427D618FF}"/>
    <cellStyle name="Normal 6 5 3 2 3 4" xfId="3279" xr:uid="{4596E9AC-C7AA-4F5F-B5E5-4F3250D02D07}"/>
    <cellStyle name="Normal 6 5 3 2 4" xfId="1664" xr:uid="{040756B4-5281-4D76-B054-8C7A3C6B3071}"/>
    <cellStyle name="Normal 6 5 3 2 5" xfId="3280" xr:uid="{FFA8D1CF-040D-4175-A93D-C75B270A1758}"/>
    <cellStyle name="Normal 6 5 3 2 6" xfId="3281" xr:uid="{CB3BF775-41DB-460E-82B5-9D84004B13AD}"/>
    <cellStyle name="Normal 6 5 3 3" xfId="658" xr:uid="{C8B89F86-B31A-4F5E-B2E8-EAA5239BE0E9}"/>
    <cellStyle name="Normal 6 5 3 3 2" xfId="1665" xr:uid="{889B4B3E-DE3E-45FA-9341-093DA65A9121}"/>
    <cellStyle name="Normal 6 5 3 3 2 2" xfId="1666" xr:uid="{F121F609-ECF9-4856-9703-FFD9C55AA777}"/>
    <cellStyle name="Normal 6 5 3 3 2 3" xfId="3282" xr:uid="{AEA451DB-85E5-4368-AA43-44165A8CC16C}"/>
    <cellStyle name="Normal 6 5 3 3 2 4" xfId="3283" xr:uid="{84BD1B25-E9A1-4414-9EC9-5FB19D404260}"/>
    <cellStyle name="Normal 6 5 3 3 3" xfId="1667" xr:uid="{309677AB-2590-4930-B284-C3ED28C191AA}"/>
    <cellStyle name="Normal 6 5 3 3 4" xfId="3284" xr:uid="{1EBFC69C-802A-48E4-9A89-562D933B3992}"/>
    <cellStyle name="Normal 6 5 3 3 5" xfId="3285" xr:uid="{D231A2A0-8D98-4AE3-98BD-B1EBCA109C33}"/>
    <cellStyle name="Normal 6 5 3 4" xfId="1668" xr:uid="{B38D733F-F118-4C96-B0A1-7ABF73710C45}"/>
    <cellStyle name="Normal 6 5 3 4 2" xfId="1669" xr:uid="{FFA0A702-CC4C-4B60-986D-46423786ECD7}"/>
    <cellStyle name="Normal 6 5 3 4 3" xfId="3286" xr:uid="{8C293E03-6437-4177-B867-DA59A961A723}"/>
    <cellStyle name="Normal 6 5 3 4 4" xfId="3287" xr:uid="{F14FC0AA-1D38-4230-9E78-E189DB5BC4A3}"/>
    <cellStyle name="Normal 6 5 3 5" xfId="1670" xr:uid="{E967C434-E809-413C-8CD6-C4505DB2EEFA}"/>
    <cellStyle name="Normal 6 5 3 5 2" xfId="3288" xr:uid="{9C388A03-9D7F-4BF0-AFBB-C89457660D73}"/>
    <cellStyle name="Normal 6 5 3 5 3" xfId="3289" xr:uid="{C4F9C51C-66D2-4E48-91F4-768E5C7D9214}"/>
    <cellStyle name="Normal 6 5 3 5 4" xfId="3290" xr:uid="{AF613E50-0A8B-4FC8-A4F3-2832DB803FA5}"/>
    <cellStyle name="Normal 6 5 3 6" xfId="3291" xr:uid="{DCD81B41-C28F-4C3F-BC28-A770BAA82117}"/>
    <cellStyle name="Normal 6 5 3 7" xfId="3292" xr:uid="{83B6123D-7256-44A0-8A42-D1EA7B96DEB1}"/>
    <cellStyle name="Normal 6 5 3 8" xfId="3293" xr:uid="{D0A08CA3-E585-4BA4-927D-F3BB3513C170}"/>
    <cellStyle name="Normal 6 5 4" xfId="339" xr:uid="{54F9A481-C8CC-443A-AB8B-B8F598A080D6}"/>
    <cellStyle name="Normal 6 5 4 2" xfId="659" xr:uid="{DB979613-43F7-4974-B6BF-D0A52D303E87}"/>
    <cellStyle name="Normal 6 5 4 2 2" xfId="660" xr:uid="{546EF285-43B5-4B11-88E4-27817750CD2B}"/>
    <cellStyle name="Normal 6 5 4 2 2 2" xfId="1671" xr:uid="{2E7502B2-B55C-474F-B20F-F3C2DBF04F70}"/>
    <cellStyle name="Normal 6 5 4 2 2 3" xfId="3294" xr:uid="{372C7B6D-C270-4147-B0D8-09477BFBC4C5}"/>
    <cellStyle name="Normal 6 5 4 2 2 4" xfId="3295" xr:uid="{23FBF79C-3C42-4A2E-A581-C1A45261A15E}"/>
    <cellStyle name="Normal 6 5 4 2 3" xfId="1672" xr:uid="{F64A5811-E6EB-4A63-8B50-9063C8820BB6}"/>
    <cellStyle name="Normal 6 5 4 2 4" xfId="3296" xr:uid="{F0859165-3B44-4F53-B6A1-3D47E8AC8C65}"/>
    <cellStyle name="Normal 6 5 4 2 5" xfId="3297" xr:uid="{DA8F7D2B-18A2-4F2B-8F5B-217D2DFC72FD}"/>
    <cellStyle name="Normal 6 5 4 3" xfId="661" xr:uid="{82EB4130-8960-44A0-8CF2-2EC00BF7EADA}"/>
    <cellStyle name="Normal 6 5 4 3 2" xfId="1673" xr:uid="{11039A9D-0FE1-48A4-9221-3E6977DE0836}"/>
    <cellStyle name="Normal 6 5 4 3 3" xfId="3298" xr:uid="{4EEEE849-CB60-4270-A8EA-9793CA8D9F3E}"/>
    <cellStyle name="Normal 6 5 4 3 4" xfId="3299" xr:uid="{BE796183-7900-4C4B-9E0D-9C16289A8EAD}"/>
    <cellStyle name="Normal 6 5 4 4" xfId="1674" xr:uid="{5309454E-0BE0-4777-A38E-43A34923A22D}"/>
    <cellStyle name="Normal 6 5 4 4 2" xfId="3300" xr:uid="{A135FF59-1FF7-4CD9-8488-F073AEF59AE8}"/>
    <cellStyle name="Normal 6 5 4 4 3" xfId="3301" xr:uid="{E67074AD-966B-494A-8205-F3932CC0B66A}"/>
    <cellStyle name="Normal 6 5 4 4 4" xfId="3302" xr:uid="{F31DBD53-FCCC-4416-9AED-28A116565821}"/>
    <cellStyle name="Normal 6 5 4 5" xfId="3303" xr:uid="{3B6A29B9-85C2-4D88-8BA4-C5E93588D034}"/>
    <cellStyle name="Normal 6 5 4 6" xfId="3304" xr:uid="{BCA57DB9-8EF3-4D8C-AE37-23D65599BFE0}"/>
    <cellStyle name="Normal 6 5 4 7" xfId="3305" xr:uid="{2EE049F4-87E4-418D-A737-E4362264B08F}"/>
    <cellStyle name="Normal 6 5 5" xfId="340" xr:uid="{106C1F4E-CB35-480E-A928-EA6055047AFE}"/>
    <cellStyle name="Normal 6 5 5 2" xfId="662" xr:uid="{43AC9645-887B-4988-9078-00795C69F4B6}"/>
    <cellStyle name="Normal 6 5 5 2 2" xfId="1675" xr:uid="{DD35FE3C-2DBA-40A1-B49B-832A2B640D3B}"/>
    <cellStyle name="Normal 6 5 5 2 3" xfId="3306" xr:uid="{A3A8334D-FCB0-47C7-A49F-C6D7AB6B1C6E}"/>
    <cellStyle name="Normal 6 5 5 2 4" xfId="3307" xr:uid="{1DBBE4DB-472E-4693-BC33-4AD6BFEC1384}"/>
    <cellStyle name="Normal 6 5 5 3" xfId="1676" xr:uid="{D193B068-9B6E-4917-BBCD-CC0A53466159}"/>
    <cellStyle name="Normal 6 5 5 3 2" xfId="3308" xr:uid="{0D7D5702-7A01-4D23-9180-08D7AF6791AE}"/>
    <cellStyle name="Normal 6 5 5 3 3" xfId="3309" xr:uid="{966BF407-E1E4-42C0-A011-BF5F05AC52A7}"/>
    <cellStyle name="Normal 6 5 5 3 4" xfId="3310" xr:uid="{0657E2A1-1FF6-4B08-A09C-0B46459FCD6D}"/>
    <cellStyle name="Normal 6 5 5 4" xfId="3311" xr:uid="{FC046DBF-6075-4693-A213-6AD0F1C18906}"/>
    <cellStyle name="Normal 6 5 5 5" xfId="3312" xr:uid="{7CA16A20-11D7-42E5-AA08-3203940EA11D}"/>
    <cellStyle name="Normal 6 5 5 6" xfId="3313" xr:uid="{3AE38523-2755-4090-A93B-CD9EADF06B48}"/>
    <cellStyle name="Normal 6 5 6" xfId="663" xr:uid="{6F86D485-9869-4A04-A252-B3F1C4C82E6D}"/>
    <cellStyle name="Normal 6 5 6 2" xfId="1677" xr:uid="{9D175666-19BE-45AE-8251-3C617F0A0CA9}"/>
    <cellStyle name="Normal 6 5 6 2 2" xfId="3314" xr:uid="{F60AD870-092C-4F06-B06F-80116C47D7A6}"/>
    <cellStyle name="Normal 6 5 6 2 3" xfId="3315" xr:uid="{1C5DB17C-A54A-40F5-9629-552A515A1FAD}"/>
    <cellStyle name="Normal 6 5 6 2 4" xfId="3316" xr:uid="{6717AD24-F42F-4C89-8852-9A9F7FF0CEFA}"/>
    <cellStyle name="Normal 6 5 6 3" xfId="3317" xr:uid="{3F3AA37E-09A8-4E5D-A4DD-91EE0B760D5E}"/>
    <cellStyle name="Normal 6 5 6 4" xfId="3318" xr:uid="{E4CABA8F-657F-43B5-A558-BE066CD680C1}"/>
    <cellStyle name="Normal 6 5 6 5" xfId="3319" xr:uid="{F7D13E7E-FADA-4C0E-8A8B-6C943460BE97}"/>
    <cellStyle name="Normal 6 5 7" xfId="1678" xr:uid="{553E7854-156E-4F4D-A5D1-7C8409CB8E1F}"/>
    <cellStyle name="Normal 6 5 7 2" xfId="3320" xr:uid="{5A92C1C0-A89C-4F21-B51D-EA273F3626EB}"/>
    <cellStyle name="Normal 6 5 7 3" xfId="3321" xr:uid="{D93C8E0F-9F77-4B68-9B71-E2EB4E5BD1FF}"/>
    <cellStyle name="Normal 6 5 7 4" xfId="3322" xr:uid="{B671799F-E9F7-4F50-AB74-A6CD10EFC3A1}"/>
    <cellStyle name="Normal 6 5 8" xfId="3323" xr:uid="{17107AB9-A847-46E0-AE1B-7B58DAC40544}"/>
    <cellStyle name="Normal 6 5 8 2" xfId="3324" xr:uid="{69A4A0BD-180F-410F-B156-0B84F1D4FDCA}"/>
    <cellStyle name="Normal 6 5 8 3" xfId="3325" xr:uid="{264F9C80-4F46-4EEE-93AA-1AA9F69E9D9A}"/>
    <cellStyle name="Normal 6 5 8 4" xfId="3326" xr:uid="{ABEB508A-1109-4FC7-A8B8-01C8D4A125F7}"/>
    <cellStyle name="Normal 6 5 9" xfId="3327" xr:uid="{873E150E-029A-41B4-B9EE-0BDB3285BEDC}"/>
    <cellStyle name="Normal 6 6" xfId="125" xr:uid="{F6240610-8B7F-443F-AF14-4FC1A043BE4C}"/>
    <cellStyle name="Normal 6 6 2" xfId="126" xr:uid="{CC9AA780-A432-443A-BA7D-70461F754D56}"/>
    <cellStyle name="Normal 6 6 2 2" xfId="341" xr:uid="{289D06E9-893D-4417-AE42-5B5C76556CCE}"/>
    <cellStyle name="Normal 6 6 2 2 2" xfId="664" xr:uid="{C6032C63-BD38-4FA8-A8CB-5B695852C9D7}"/>
    <cellStyle name="Normal 6 6 2 2 2 2" xfId="1679" xr:uid="{8F43DB66-6934-4127-AAC9-5A83BBA05074}"/>
    <cellStyle name="Normal 6 6 2 2 2 3" xfId="3328" xr:uid="{D28BB815-00A3-43E0-A9C6-493ED6C10335}"/>
    <cellStyle name="Normal 6 6 2 2 2 4" xfId="3329" xr:uid="{71B7F934-D37C-4DDC-BB6E-6B95E25117AA}"/>
    <cellStyle name="Normal 6 6 2 2 3" xfId="1680" xr:uid="{F4AD2B7A-70A0-4CC1-B0CF-4D3B92919CA5}"/>
    <cellStyle name="Normal 6 6 2 2 3 2" xfId="3330" xr:uid="{C631B5FE-E219-4AAE-B16A-9E571F174BB1}"/>
    <cellStyle name="Normal 6 6 2 2 3 3" xfId="3331" xr:uid="{E2F4D2C1-F3A0-4CC5-9818-2738FE824380}"/>
    <cellStyle name="Normal 6 6 2 2 3 4" xfId="3332" xr:uid="{C3552176-42E3-42C2-8467-43E65F2C2A75}"/>
    <cellStyle name="Normal 6 6 2 2 4" xfId="3333" xr:uid="{E0138BF6-6705-4428-8495-D4009270A973}"/>
    <cellStyle name="Normal 6 6 2 2 5" xfId="3334" xr:uid="{0709059D-9644-4980-B74B-F97E3410C588}"/>
    <cellStyle name="Normal 6 6 2 2 6" xfId="3335" xr:uid="{1E9D1BA4-E513-4BF1-8E5E-40503AC1F462}"/>
    <cellStyle name="Normal 6 6 2 3" xfId="665" xr:uid="{42D8482B-CB1C-42AB-B49D-002E8B3A3AA9}"/>
    <cellStyle name="Normal 6 6 2 3 2" xfId="1681" xr:uid="{61E45C7A-4351-40E2-B971-454AAE1CFF64}"/>
    <cellStyle name="Normal 6 6 2 3 2 2" xfId="3336" xr:uid="{D40BDCB6-8108-4518-B8ED-3EA1601AC6C0}"/>
    <cellStyle name="Normal 6 6 2 3 2 3" xfId="3337" xr:uid="{A8A3DA1C-59A0-44DB-B5BC-DAACD0BB45E3}"/>
    <cellStyle name="Normal 6 6 2 3 2 4" xfId="3338" xr:uid="{40704626-1F03-49FA-854D-BE4A3784D94D}"/>
    <cellStyle name="Normal 6 6 2 3 3" xfId="3339" xr:uid="{595A55EB-C4CA-4789-AA88-1053574FAF06}"/>
    <cellStyle name="Normal 6 6 2 3 4" xfId="3340" xr:uid="{0E3B497E-E440-4CD0-9029-D6164FE9E03F}"/>
    <cellStyle name="Normal 6 6 2 3 5" xfId="3341" xr:uid="{9452063E-6A1B-4EC1-A1E6-898FBECEADD9}"/>
    <cellStyle name="Normal 6 6 2 4" xfId="1682" xr:uid="{325E1057-E022-4051-BDE7-3C78223DAF1A}"/>
    <cellStyle name="Normal 6 6 2 4 2" xfId="3342" xr:uid="{D49AB36A-A5AD-4202-AF21-2079E06D053E}"/>
    <cellStyle name="Normal 6 6 2 4 3" xfId="3343" xr:uid="{42E33E33-46DE-49E2-9A18-2E280F0FE984}"/>
    <cellStyle name="Normal 6 6 2 4 4" xfId="3344" xr:uid="{9B108BE7-5744-494A-80D7-D4C0789D6AFD}"/>
    <cellStyle name="Normal 6 6 2 5" xfId="3345" xr:uid="{D1FED120-9CA3-4BBA-9492-88360FEB18E7}"/>
    <cellStyle name="Normal 6 6 2 5 2" xfId="3346" xr:uid="{19A28EFB-F83A-4366-A423-3E6B44FBA620}"/>
    <cellStyle name="Normal 6 6 2 5 3" xfId="3347" xr:uid="{AF1D3C5E-8791-4C0A-9256-17C5A094B736}"/>
    <cellStyle name="Normal 6 6 2 5 4" xfId="3348" xr:uid="{32AFE74A-AA37-4E20-A485-FE7CDD9250E0}"/>
    <cellStyle name="Normal 6 6 2 6" xfId="3349" xr:uid="{1420C64B-9660-4582-835F-D0487A40527D}"/>
    <cellStyle name="Normal 6 6 2 7" xfId="3350" xr:uid="{12479775-EFA4-4E13-9AAA-698877E8C37C}"/>
    <cellStyle name="Normal 6 6 2 8" xfId="3351" xr:uid="{8DF03988-0FF1-4CDB-924D-EB90ED11E8FA}"/>
    <cellStyle name="Normal 6 6 3" xfId="342" xr:uid="{A595D03E-7DE9-481A-94DA-6CE2E9D9DBDC}"/>
    <cellStyle name="Normal 6 6 3 2" xfId="666" xr:uid="{3FF58789-5D1D-4F90-B183-EBB8FD5902FB}"/>
    <cellStyle name="Normal 6 6 3 2 2" xfId="667" xr:uid="{9EE28D13-CB09-441B-A166-59D1542E6653}"/>
    <cellStyle name="Normal 6 6 3 2 3" xfId="3352" xr:uid="{8D62B758-9B95-42C4-A493-DA1F662E5F00}"/>
    <cellStyle name="Normal 6 6 3 2 4" xfId="3353" xr:uid="{88AF5DD2-5AA0-4359-8ECD-A29B77BA8C08}"/>
    <cellStyle name="Normal 6 6 3 3" xfId="668" xr:uid="{91ED4505-7437-499A-AA27-6B594F1DC108}"/>
    <cellStyle name="Normal 6 6 3 3 2" xfId="3354" xr:uid="{24F52169-08A3-4838-B637-62BC3AA7FD87}"/>
    <cellStyle name="Normal 6 6 3 3 3" xfId="3355" xr:uid="{FC7ED3E4-536B-48A4-B578-4CDC3B78B209}"/>
    <cellStyle name="Normal 6 6 3 3 4" xfId="3356" xr:uid="{0B353A26-89AD-46B2-9494-390A1F9CE89C}"/>
    <cellStyle name="Normal 6 6 3 4" xfId="3357" xr:uid="{523B74BB-DBAB-4675-8CCC-75A73C0ED0AD}"/>
    <cellStyle name="Normal 6 6 3 5" xfId="3358" xr:uid="{863F9130-6F54-47A7-818A-A9B510439D18}"/>
    <cellStyle name="Normal 6 6 3 6" xfId="3359" xr:uid="{CA3C7B04-9E87-4B86-A7B1-F51470A8496A}"/>
    <cellStyle name="Normal 6 6 4" xfId="343" xr:uid="{FCFEB27E-3821-4587-88F1-A865EFC95175}"/>
    <cellStyle name="Normal 6 6 4 2" xfId="669" xr:uid="{5E6762E1-D48D-4E16-9829-EE685805E3E9}"/>
    <cellStyle name="Normal 6 6 4 2 2" xfId="3360" xr:uid="{7F0D7C4D-069A-4313-AE7B-9ADBFC4E93A0}"/>
    <cellStyle name="Normal 6 6 4 2 3" xfId="3361" xr:uid="{B7FFC69F-BDF2-4830-8142-E2684073521E}"/>
    <cellStyle name="Normal 6 6 4 2 4" xfId="3362" xr:uid="{44DEF0EB-771E-42F7-B3F8-2123D73C931E}"/>
    <cellStyle name="Normal 6 6 4 3" xfId="3363" xr:uid="{2CB7C2FA-D459-4570-B0DD-04FC51A8B318}"/>
    <cellStyle name="Normal 6 6 4 4" xfId="3364" xr:uid="{78095162-358A-405D-B28E-EDC1185CDB59}"/>
    <cellStyle name="Normal 6 6 4 5" xfId="3365" xr:uid="{9548369E-AA91-47CF-B209-13B301DDF703}"/>
    <cellStyle name="Normal 6 6 5" xfId="670" xr:uid="{237AFEBB-762D-446F-8679-0A5A0B863FBD}"/>
    <cellStyle name="Normal 6 6 5 2" xfId="3366" xr:uid="{0E6EB3C8-6F84-4660-9B93-F0D8A027EEC0}"/>
    <cellStyle name="Normal 6 6 5 3" xfId="3367" xr:uid="{D2460E10-3C15-4CCC-84F2-B6B96EE65E37}"/>
    <cellStyle name="Normal 6 6 5 4" xfId="3368" xr:uid="{F07C3496-6FD3-48F0-8F95-F0DF82A88DE6}"/>
    <cellStyle name="Normal 6 6 6" xfId="3369" xr:uid="{14A7CC5C-DE5D-4146-8B0A-BD74F4DA5805}"/>
    <cellStyle name="Normal 6 6 6 2" xfId="3370" xr:uid="{76E55AE6-7764-4D29-837A-056EB170DFBE}"/>
    <cellStyle name="Normal 6 6 6 3" xfId="3371" xr:uid="{F1AEE2EA-A939-4DE0-8315-64CFE6EE3A1E}"/>
    <cellStyle name="Normal 6 6 6 4" xfId="3372" xr:uid="{47CA07B0-1D29-45A7-8DA3-BF4D26564238}"/>
    <cellStyle name="Normal 6 6 7" xfId="3373" xr:uid="{0039657D-79D9-41FC-8549-ECD85F23A65D}"/>
    <cellStyle name="Normal 6 6 8" xfId="3374" xr:uid="{02C1CB1A-A18A-4BED-8D7E-B7A08E11D661}"/>
    <cellStyle name="Normal 6 6 9" xfId="3375" xr:uid="{98746337-CC9F-4F55-9DA8-55EB9742485A}"/>
    <cellStyle name="Normal 6 7" xfId="127" xr:uid="{DB652B53-28E6-495E-97BE-5A33E47C9F11}"/>
    <cellStyle name="Normal 6 7 2" xfId="344" xr:uid="{6FBF9AB7-904B-4E0D-9D7C-61D94C568E5D}"/>
    <cellStyle name="Normal 6 7 2 2" xfId="671" xr:uid="{DA2310A8-2174-4AFF-887B-8FBFDE875B29}"/>
    <cellStyle name="Normal 6 7 2 2 2" xfId="1683" xr:uid="{198D7846-3A97-4158-B3EA-C2A481F75819}"/>
    <cellStyle name="Normal 6 7 2 2 2 2" xfId="1684" xr:uid="{B725FEB1-5D6C-4F83-B478-96936CD2B4AD}"/>
    <cellStyle name="Normal 6 7 2 2 3" xfId="1685" xr:uid="{9E66C35C-DBFF-4A46-AD8B-0FCB81A22E6B}"/>
    <cellStyle name="Normal 6 7 2 2 4" xfId="3376" xr:uid="{A44EC45D-882B-4F97-9FC5-FD65104BF781}"/>
    <cellStyle name="Normal 6 7 2 3" xfId="1686" xr:uid="{60EA551F-6154-4CE4-8153-9E6EAA9206E7}"/>
    <cellStyle name="Normal 6 7 2 3 2" xfId="1687" xr:uid="{BE49A9B3-7C44-4F12-B7E3-0B15D000F4D2}"/>
    <cellStyle name="Normal 6 7 2 3 3" xfId="3377" xr:uid="{1F1706DC-E98C-46F7-9803-C9E45270D784}"/>
    <cellStyle name="Normal 6 7 2 3 4" xfId="3378" xr:uid="{5EBB104B-FB2C-42B8-B1F0-4207C9C6A937}"/>
    <cellStyle name="Normal 6 7 2 4" xfId="1688" xr:uid="{616E8A5B-3BAF-41E6-A127-48E841DDCDF4}"/>
    <cellStyle name="Normal 6 7 2 5" xfId="3379" xr:uid="{F887E32C-E4D8-421D-AAC7-E68BF01B9FE8}"/>
    <cellStyle name="Normal 6 7 2 6" xfId="3380" xr:uid="{6AE5F5B4-E1B4-4B10-A97A-705D901FF910}"/>
    <cellStyle name="Normal 6 7 3" xfId="672" xr:uid="{D55F05BC-3F7C-452A-9F9E-811636579869}"/>
    <cellStyle name="Normal 6 7 3 2" xfId="1689" xr:uid="{FAB74A2C-0800-413E-8DBD-4B965924B1C1}"/>
    <cellStyle name="Normal 6 7 3 2 2" xfId="1690" xr:uid="{5444587A-48EB-4D67-9602-B8A6E286B018}"/>
    <cellStyle name="Normal 6 7 3 2 3" xfId="3381" xr:uid="{6D6383D4-8470-493B-8FD6-8B6ED9409C56}"/>
    <cellStyle name="Normal 6 7 3 2 4" xfId="3382" xr:uid="{EE90DB41-0380-4C40-A7EE-586D833A88DA}"/>
    <cellStyle name="Normal 6 7 3 3" xfId="1691" xr:uid="{3EA0E403-8335-44AD-A1E3-A13A1C621331}"/>
    <cellStyle name="Normal 6 7 3 4" xfId="3383" xr:uid="{CCD41794-1080-4165-9A7A-427B7FA603B1}"/>
    <cellStyle name="Normal 6 7 3 5" xfId="3384" xr:uid="{EA152B1B-9503-4EB7-B27A-31DE062307DC}"/>
    <cellStyle name="Normal 6 7 4" xfId="1692" xr:uid="{C189F1CF-7AED-46D4-87AA-CC2E51A8EC53}"/>
    <cellStyle name="Normal 6 7 4 2" xfId="1693" xr:uid="{2CF00D8B-CD22-4012-8006-B6DA2A474207}"/>
    <cellStyle name="Normal 6 7 4 3" xfId="3385" xr:uid="{A500EEDF-5305-406D-A316-AEC682582EF3}"/>
    <cellStyle name="Normal 6 7 4 4" xfId="3386" xr:uid="{7F836257-4E9F-48E9-8F0E-C056972A741A}"/>
    <cellStyle name="Normal 6 7 5" xfId="1694" xr:uid="{9E51C0EB-2288-4A59-B05E-2168E7F7120F}"/>
    <cellStyle name="Normal 6 7 5 2" xfId="3387" xr:uid="{732BC2A1-8146-4CE6-AE27-7B85D17BF820}"/>
    <cellStyle name="Normal 6 7 5 3" xfId="3388" xr:uid="{33FD39F8-1FB9-427A-86FC-482D6B9055BE}"/>
    <cellStyle name="Normal 6 7 5 4" xfId="3389" xr:uid="{2F628D2F-A92D-4756-8B85-4E316AEF365A}"/>
    <cellStyle name="Normal 6 7 6" xfId="3390" xr:uid="{6D296E6B-3AC8-4997-9D82-EB96EA8695BD}"/>
    <cellStyle name="Normal 6 7 7" xfId="3391" xr:uid="{8F6BBFB8-525E-4C43-A08F-A88431A64D71}"/>
    <cellStyle name="Normal 6 7 8" xfId="3392" xr:uid="{FD09D6C8-1AE5-4083-B059-41D189631C97}"/>
    <cellStyle name="Normal 6 8" xfId="345" xr:uid="{58D4C722-0C6E-4249-A4C9-099CB3429ADF}"/>
    <cellStyle name="Normal 6 8 2" xfId="673" xr:uid="{093C4D61-CB70-4961-83DA-79D693E9C644}"/>
    <cellStyle name="Normal 6 8 2 2" xfId="674" xr:uid="{915E93DC-5063-4AD5-A303-164B54F81BA3}"/>
    <cellStyle name="Normal 6 8 2 2 2" xfId="1695" xr:uid="{7B4020F3-FB30-463C-BA1F-E7771A44E57D}"/>
    <cellStyle name="Normal 6 8 2 2 3" xfId="3393" xr:uid="{83DA2D8D-2D01-4A08-BA19-1A712034AC4A}"/>
    <cellStyle name="Normal 6 8 2 2 4" xfId="3394" xr:uid="{C2CC44BA-AD9C-47DB-AFFA-4B3AEB1B0B48}"/>
    <cellStyle name="Normal 6 8 2 3" xfId="1696" xr:uid="{DB181608-5436-4A04-8E46-00F386F80615}"/>
    <cellStyle name="Normal 6 8 2 4" xfId="3395" xr:uid="{6545B559-D6AE-4F8E-A019-9766369E7F46}"/>
    <cellStyle name="Normal 6 8 2 5" xfId="3396" xr:uid="{53BD9FAB-3404-4EB6-B3EB-279DCA6ACEDB}"/>
    <cellStyle name="Normal 6 8 3" xfId="675" xr:uid="{D5402479-B2D5-428D-8D3B-C6E0AA9E6E7C}"/>
    <cellStyle name="Normal 6 8 3 2" xfId="1697" xr:uid="{9715F5E9-2BD6-4151-A497-0BF2C5B658AD}"/>
    <cellStyle name="Normal 6 8 3 3" xfId="3397" xr:uid="{1619F524-DE24-41E0-96F4-E9F785E73F46}"/>
    <cellStyle name="Normal 6 8 3 4" xfId="3398" xr:uid="{17DBE7CA-CDF8-40A5-9346-EF068BDF8CD5}"/>
    <cellStyle name="Normal 6 8 4" xfId="1698" xr:uid="{210AE537-C774-415B-B988-0B30AFA668A2}"/>
    <cellStyle name="Normal 6 8 4 2" xfId="3399" xr:uid="{0DE679E7-DF69-4962-A1A3-4861E773D101}"/>
    <cellStyle name="Normal 6 8 4 3" xfId="3400" xr:uid="{6D853BEB-3933-4F3A-BDC8-90B535776000}"/>
    <cellStyle name="Normal 6 8 4 4" xfId="3401" xr:uid="{938D3247-F85B-47CD-8602-86001D61CE87}"/>
    <cellStyle name="Normal 6 8 5" xfId="3402" xr:uid="{B0760748-B7C0-4EDE-9227-000A0E391209}"/>
    <cellStyle name="Normal 6 8 6" xfId="3403" xr:uid="{CC24C478-72AD-405B-85EF-D00E9F46E1FB}"/>
    <cellStyle name="Normal 6 8 7" xfId="3404" xr:uid="{B24C7D41-B79C-4E32-AD0A-749CA43037BC}"/>
    <cellStyle name="Normal 6 9" xfId="346" xr:uid="{EA1784E1-7D83-416D-A726-3CC0057BCDA9}"/>
    <cellStyle name="Normal 6 9 2" xfId="676" xr:uid="{A3145D86-20EE-41C2-9E8C-1ECF95EB82EC}"/>
    <cellStyle name="Normal 6 9 2 2" xfId="1699" xr:uid="{4D66443A-5FFA-4503-A0ED-207440EA22CC}"/>
    <cellStyle name="Normal 6 9 2 3" xfId="3405" xr:uid="{6CF98272-3DE0-4F7F-8C90-7B551559F759}"/>
    <cellStyle name="Normal 6 9 2 4" xfId="3406" xr:uid="{910EB1C8-D204-4028-A317-0DA8BABCDBD4}"/>
    <cellStyle name="Normal 6 9 3" xfId="1700" xr:uid="{2AE0F42D-5CB6-4C5C-926E-AA0FB1F9707F}"/>
    <cellStyle name="Normal 6 9 3 2" xfId="3407" xr:uid="{40BC95B2-C7A4-4F3A-A3BC-852E0099C956}"/>
    <cellStyle name="Normal 6 9 3 3" xfId="3408" xr:uid="{3E02DA9E-4468-4D60-B45D-74619BF5CEEE}"/>
    <cellStyle name="Normal 6 9 3 4" xfId="3409" xr:uid="{607DE0ED-6C51-440D-B449-80DC7FCDB3D7}"/>
    <cellStyle name="Normal 6 9 4" xfId="3410" xr:uid="{BD827F60-E38A-4164-9A2D-7486D0A26893}"/>
    <cellStyle name="Normal 6 9 5" xfId="3411" xr:uid="{DCDFB97B-5835-487C-BC4E-E57567FF2C58}"/>
    <cellStyle name="Normal 6 9 6" xfId="3412" xr:uid="{0DC72DBA-7359-4053-B1DE-823FFAABE3CD}"/>
    <cellStyle name="Normal 7" xfId="128" xr:uid="{BBA3AB5B-9A54-436E-9EC9-7BE84E27E96F}"/>
    <cellStyle name="Normal 7 10" xfId="1701" xr:uid="{06933394-B767-485A-B94E-43EE430D28E8}"/>
    <cellStyle name="Normal 7 10 2" xfId="3413" xr:uid="{87065FB9-217D-4F36-A637-D4520B652298}"/>
    <cellStyle name="Normal 7 10 3" xfId="3414" xr:uid="{9D3CD571-3A6A-405F-A6C5-C7D4C5D330BA}"/>
    <cellStyle name="Normal 7 10 4" xfId="3415" xr:uid="{768CFF49-0C0D-45F5-B9DA-6205F833456B}"/>
    <cellStyle name="Normal 7 11" xfId="3416" xr:uid="{6FB2E6EA-0527-43A7-B773-C68304C40DC2}"/>
    <cellStyle name="Normal 7 11 2" xfId="3417" xr:uid="{9318C733-854D-4E55-ACF4-433E62B86016}"/>
    <cellStyle name="Normal 7 11 3" xfId="3418" xr:uid="{7E0C89E2-5EBB-44C8-ACAC-142FCFFCB9B5}"/>
    <cellStyle name="Normal 7 11 4" xfId="3419" xr:uid="{876DE8F5-3020-4762-B840-B5D9430AFD61}"/>
    <cellStyle name="Normal 7 12" xfId="3420" xr:uid="{7ADF32BE-64C6-456D-B830-1AC1E0A79E92}"/>
    <cellStyle name="Normal 7 12 2" xfId="3421" xr:uid="{627F4A41-BCF8-484D-9672-76ABCDBE157B}"/>
    <cellStyle name="Normal 7 13" xfId="3422" xr:uid="{07802447-3412-477D-BA48-C00EA33DE72A}"/>
    <cellStyle name="Normal 7 14" xfId="3423" xr:uid="{2AE636E0-6CE1-4E38-A650-94866D5B927E}"/>
    <cellStyle name="Normal 7 15" xfId="3424" xr:uid="{4A0BB3CA-611A-4786-9098-00D20DC0F085}"/>
    <cellStyle name="Normal 7 2" xfId="129" xr:uid="{C9944C83-1F15-491B-84AE-47EBCE9FFFB9}"/>
    <cellStyle name="Normal 7 2 10" xfId="3425" xr:uid="{EED78A24-29AD-4811-80F3-AE39BA0FF3F0}"/>
    <cellStyle name="Normal 7 2 11" xfId="3426" xr:uid="{D7229578-7D7D-4A65-8D3E-66B371C4423F}"/>
    <cellStyle name="Normal 7 2 2" xfId="130" xr:uid="{B6A4CA57-C782-41A1-BDE2-347D21604A5B}"/>
    <cellStyle name="Normal 7 2 2 2" xfId="131" xr:uid="{DC6878C0-6120-4913-AAEA-83D2D75F61CD}"/>
    <cellStyle name="Normal 7 2 2 2 2" xfId="347" xr:uid="{B7809020-E707-4016-A1E3-51ECC3E1D0CE}"/>
    <cellStyle name="Normal 7 2 2 2 2 2" xfId="677" xr:uid="{CE7A9DBC-5D3A-4824-8440-95E2CA38AF1A}"/>
    <cellStyle name="Normal 7 2 2 2 2 2 2" xfId="678" xr:uid="{2DD4CC87-2D23-476D-B897-2048AAF35176}"/>
    <cellStyle name="Normal 7 2 2 2 2 2 2 2" xfId="1702" xr:uid="{EFFBBF7A-C585-4055-8C0C-21E749999BA4}"/>
    <cellStyle name="Normal 7 2 2 2 2 2 2 2 2" xfId="1703" xr:uid="{53964714-45B5-4CB9-9917-DECFB615C7F3}"/>
    <cellStyle name="Normal 7 2 2 2 2 2 2 3" xfId="1704" xr:uid="{577D0978-E722-411A-BA9F-DD46AFA548A3}"/>
    <cellStyle name="Normal 7 2 2 2 2 2 3" xfId="1705" xr:uid="{B9E89C77-4AA0-40D2-A5AD-F15EBF4A9860}"/>
    <cellStyle name="Normal 7 2 2 2 2 2 3 2" xfId="1706" xr:uid="{032A42D8-866F-45B6-B91C-33CD3A5A1164}"/>
    <cellStyle name="Normal 7 2 2 2 2 2 4" xfId="1707" xr:uid="{02E3673E-BBA9-4138-ACF0-50E6A64E29AC}"/>
    <cellStyle name="Normal 7 2 2 2 2 3" xfId="679" xr:uid="{AC21F86F-EBD2-443A-9F45-D48CD7FF2544}"/>
    <cellStyle name="Normal 7 2 2 2 2 3 2" xfId="1708" xr:uid="{7473FA77-ACFB-48B9-80FF-3722003B7EE5}"/>
    <cellStyle name="Normal 7 2 2 2 2 3 2 2" xfId="1709" xr:uid="{8EE2DCD8-325E-4D06-A718-9E7D9F3BC848}"/>
    <cellStyle name="Normal 7 2 2 2 2 3 3" xfId="1710" xr:uid="{3BC8D96F-14DB-440B-AC50-B9EEDA3C7160}"/>
    <cellStyle name="Normal 7 2 2 2 2 3 4" xfId="3427" xr:uid="{5AF2D6C5-6F6C-403F-AE50-55912B9CDEEA}"/>
    <cellStyle name="Normal 7 2 2 2 2 4" xfId="1711" xr:uid="{3F6CEF03-65F3-446B-9E9B-9C6C872D0EF4}"/>
    <cellStyle name="Normal 7 2 2 2 2 4 2" xfId="1712" xr:uid="{2197350F-6A6B-49D4-80C1-FCDDAA77B246}"/>
    <cellStyle name="Normal 7 2 2 2 2 5" xfId="1713" xr:uid="{A1ED0563-A425-4BF0-870F-042FD9290B7B}"/>
    <cellStyle name="Normal 7 2 2 2 2 6" xfId="3428" xr:uid="{487944A0-6617-4ECF-9178-512F9F00DEA0}"/>
    <cellStyle name="Normal 7 2 2 2 3" xfId="348" xr:uid="{2298C65A-7E5B-405B-893C-F8AC12CF85B5}"/>
    <cellStyle name="Normal 7 2 2 2 3 2" xfId="680" xr:uid="{C4CA1530-C7FC-4332-90F4-8EB02CD252DD}"/>
    <cellStyle name="Normal 7 2 2 2 3 2 2" xfId="681" xr:uid="{A5F709B0-7423-4174-AB1B-0100793C0856}"/>
    <cellStyle name="Normal 7 2 2 2 3 2 2 2" xfId="1714" xr:uid="{C9642D15-8AAF-41D6-A7D4-FC8582E381E0}"/>
    <cellStyle name="Normal 7 2 2 2 3 2 2 2 2" xfId="1715" xr:uid="{E2478CEB-73DD-43D5-BF59-99B9EECFDAE8}"/>
    <cellStyle name="Normal 7 2 2 2 3 2 2 3" xfId="1716" xr:uid="{554486E5-CB01-4DC8-BB5D-9CBA9D2DAD5C}"/>
    <cellStyle name="Normal 7 2 2 2 3 2 3" xfId="1717" xr:uid="{7C797ACF-A9CE-4DB8-8189-5EBF3170148C}"/>
    <cellStyle name="Normal 7 2 2 2 3 2 3 2" xfId="1718" xr:uid="{9F469E4A-F97B-4B4F-BD71-A94FA12E70BA}"/>
    <cellStyle name="Normal 7 2 2 2 3 2 4" xfId="1719" xr:uid="{B0110BAF-FCC9-4F63-90FE-A95EDC1520E4}"/>
    <cellStyle name="Normal 7 2 2 2 3 3" xfId="682" xr:uid="{C0A2CE35-7B81-4523-9BD6-2F6D8104F98A}"/>
    <cellStyle name="Normal 7 2 2 2 3 3 2" xfId="1720" xr:uid="{339EFB1C-47F8-4689-9CC5-19B5F04D322F}"/>
    <cellStyle name="Normal 7 2 2 2 3 3 2 2" xfId="1721" xr:uid="{A255D28C-CE7D-4BF3-A5A1-294C2FB88832}"/>
    <cellStyle name="Normal 7 2 2 2 3 3 3" xfId="1722" xr:uid="{273BD60A-6902-41BC-BEB1-62098F473793}"/>
    <cellStyle name="Normal 7 2 2 2 3 4" xfId="1723" xr:uid="{FBBAA37B-739C-457F-B07E-782407F473B2}"/>
    <cellStyle name="Normal 7 2 2 2 3 4 2" xfId="1724" xr:uid="{B646A5C7-1596-4AD7-A240-1D0BBADD8832}"/>
    <cellStyle name="Normal 7 2 2 2 3 5" xfId="1725" xr:uid="{920D5E2F-1383-41F8-A57F-B02A80192179}"/>
    <cellStyle name="Normal 7 2 2 2 4" xfId="683" xr:uid="{9ACBDBF0-DB01-492E-BEB6-9558D2DDDDD6}"/>
    <cellStyle name="Normal 7 2 2 2 4 2" xfId="684" xr:uid="{5CD13080-4B1E-42FC-AE06-263915C8178E}"/>
    <cellStyle name="Normal 7 2 2 2 4 2 2" xfId="1726" xr:uid="{B8C17B4C-761D-4153-BA04-998D52D85E3E}"/>
    <cellStyle name="Normal 7 2 2 2 4 2 2 2" xfId="1727" xr:uid="{183CA1C6-D076-4136-8F85-F8AAFB5AB17E}"/>
    <cellStyle name="Normal 7 2 2 2 4 2 3" xfId="1728" xr:uid="{1A741909-923B-41FE-B475-9B7701196C14}"/>
    <cellStyle name="Normal 7 2 2 2 4 3" xfId="1729" xr:uid="{6701C98F-6AF8-4F13-AAD9-79138274E5D8}"/>
    <cellStyle name="Normal 7 2 2 2 4 3 2" xfId="1730" xr:uid="{88760529-55ED-4141-9785-DB9D74C34FE1}"/>
    <cellStyle name="Normal 7 2 2 2 4 4" xfId="1731" xr:uid="{43F43103-6953-4CC0-BDEF-BBF17748B7AE}"/>
    <cellStyle name="Normal 7 2 2 2 5" xfId="685" xr:uid="{E553D0E4-ABC8-4CB7-A9C6-E5E9E76876F5}"/>
    <cellStyle name="Normal 7 2 2 2 5 2" xfId="1732" xr:uid="{67E55AF7-E859-45B2-A8B6-D348CE3332CE}"/>
    <cellStyle name="Normal 7 2 2 2 5 2 2" xfId="1733" xr:uid="{30A11AD8-53DC-4932-900C-C307B54BC7DF}"/>
    <cellStyle name="Normal 7 2 2 2 5 3" xfId="1734" xr:uid="{06BC2E9C-C6C6-4BFF-B1D0-138085B7411A}"/>
    <cellStyle name="Normal 7 2 2 2 5 4" xfId="3429" xr:uid="{98AEA07B-3561-4B78-9909-A4FF5FDAFA64}"/>
    <cellStyle name="Normal 7 2 2 2 6" xfId="1735" xr:uid="{7782B21D-B3DE-48A1-9E43-C47C58199ACD}"/>
    <cellStyle name="Normal 7 2 2 2 6 2" xfId="1736" xr:uid="{7DBCCE1D-851E-4A15-A943-9466FAB27FC4}"/>
    <cellStyle name="Normal 7 2 2 2 7" xfId="1737" xr:uid="{A52E00AA-B8BF-4323-A9EB-83469399769E}"/>
    <cellStyle name="Normal 7 2 2 2 8" xfId="3430" xr:uid="{9D44D70D-24F9-4743-9FA5-710EF22916C0}"/>
    <cellStyle name="Normal 7 2 2 3" xfId="349" xr:uid="{99FA9004-3567-4A62-8A23-2D3489DA3CAD}"/>
    <cellStyle name="Normal 7 2 2 3 2" xfId="686" xr:uid="{E66EE6F3-DB55-4BB6-8ACF-A8FFC7D91D02}"/>
    <cellStyle name="Normal 7 2 2 3 2 2" xfId="687" xr:uid="{0046246B-75FA-4B97-AAC8-A4C44EEC0D22}"/>
    <cellStyle name="Normal 7 2 2 3 2 2 2" xfId="1738" xr:uid="{568F978E-CC8B-4756-8463-B71D26E33AC9}"/>
    <cellStyle name="Normal 7 2 2 3 2 2 2 2" xfId="1739" xr:uid="{63A58F0E-3F46-453E-A811-13556BE70446}"/>
    <cellStyle name="Normal 7 2 2 3 2 2 3" xfId="1740" xr:uid="{9CD573E5-A6B8-4037-A323-A0F0952517E8}"/>
    <cellStyle name="Normal 7 2 2 3 2 3" xfId="1741" xr:uid="{9EE9082D-995C-49F0-A12F-C0BD6A9D125A}"/>
    <cellStyle name="Normal 7 2 2 3 2 3 2" xfId="1742" xr:uid="{038A19D9-3D85-452B-AC4A-20F0AA1D6907}"/>
    <cellStyle name="Normal 7 2 2 3 2 4" xfId="1743" xr:uid="{0EA41178-A16F-4FC8-8592-861DEBF0D1C2}"/>
    <cellStyle name="Normal 7 2 2 3 3" xfId="688" xr:uid="{1F8916A1-6DE4-40E1-AF86-1997DE379D15}"/>
    <cellStyle name="Normal 7 2 2 3 3 2" xfId="1744" xr:uid="{CCA87800-31B1-4016-B55A-62CD16C64911}"/>
    <cellStyle name="Normal 7 2 2 3 3 2 2" xfId="1745" xr:uid="{89BB2BCC-0747-4D9A-8B01-E70DBD899949}"/>
    <cellStyle name="Normal 7 2 2 3 3 3" xfId="1746" xr:uid="{2FB104FF-7D8A-438B-A7CD-EF0025338606}"/>
    <cellStyle name="Normal 7 2 2 3 3 4" xfId="3431" xr:uid="{15E16DD2-9CCC-475E-9AD4-133DB0C2BF28}"/>
    <cellStyle name="Normal 7 2 2 3 4" xfId="1747" xr:uid="{8FA32D23-A509-4107-BA11-5A31CA130A76}"/>
    <cellStyle name="Normal 7 2 2 3 4 2" xfId="1748" xr:uid="{4C682B8A-52B2-47EC-9803-C4721F8F9FCA}"/>
    <cellStyle name="Normal 7 2 2 3 5" xfId="1749" xr:uid="{D6208BC2-E528-4C28-B927-E11016556D2A}"/>
    <cellStyle name="Normal 7 2 2 3 6" xfId="3432" xr:uid="{DAA202BF-8EC5-4CA0-AFEB-B511BF2DD864}"/>
    <cellStyle name="Normal 7 2 2 4" xfId="350" xr:uid="{81725220-5D30-4146-877C-2BF2BC235846}"/>
    <cellStyle name="Normal 7 2 2 4 2" xfId="689" xr:uid="{9F5733B7-6D92-41AC-8B66-BB9EF2059EC7}"/>
    <cellStyle name="Normal 7 2 2 4 2 2" xfId="690" xr:uid="{AE5FA065-850A-44EB-AF0B-FFE3CAA36B14}"/>
    <cellStyle name="Normal 7 2 2 4 2 2 2" xfId="1750" xr:uid="{7E4C84FA-E5C1-4F4F-A300-0F123DDD5DF3}"/>
    <cellStyle name="Normal 7 2 2 4 2 2 2 2" xfId="1751" xr:uid="{350CAD0C-7DFA-46B8-BE3E-1B913FDF226A}"/>
    <cellStyle name="Normal 7 2 2 4 2 2 3" xfId="1752" xr:uid="{B370CAA8-7BA7-4471-B8C5-8093E82175AF}"/>
    <cellStyle name="Normal 7 2 2 4 2 3" xfId="1753" xr:uid="{CF3E7807-DA80-4B89-A425-CA7BBB98EB8C}"/>
    <cellStyle name="Normal 7 2 2 4 2 3 2" xfId="1754" xr:uid="{A190BFCA-D6BB-404F-9BA5-E09B0783986E}"/>
    <cellStyle name="Normal 7 2 2 4 2 4" xfId="1755" xr:uid="{D1B12A1A-AB99-4625-AE57-5269D98CEDA1}"/>
    <cellStyle name="Normal 7 2 2 4 3" xfId="691" xr:uid="{02B51274-7106-45C0-AEC5-6E1177EE6461}"/>
    <cellStyle name="Normal 7 2 2 4 3 2" xfId="1756" xr:uid="{D2554307-F1ED-4173-8852-98AFCF4F630C}"/>
    <cellStyle name="Normal 7 2 2 4 3 2 2" xfId="1757" xr:uid="{2250CB61-2DE2-4F1F-A68B-04AAFBB459A9}"/>
    <cellStyle name="Normal 7 2 2 4 3 3" xfId="1758" xr:uid="{D2CE77E7-0305-430C-9585-C2DAE9FB5ABE}"/>
    <cellStyle name="Normal 7 2 2 4 4" xfId="1759" xr:uid="{952DE334-2F1A-4E54-A680-BDFF47282A62}"/>
    <cellStyle name="Normal 7 2 2 4 4 2" xfId="1760" xr:uid="{56875F0B-6DC8-49C7-B71B-1E27B3A9FD0F}"/>
    <cellStyle name="Normal 7 2 2 4 5" xfId="1761" xr:uid="{E763B6FD-FC88-462E-B7CC-8808662DDA7D}"/>
    <cellStyle name="Normal 7 2 2 5" xfId="351" xr:uid="{1BDAF6DE-E676-487F-8FB4-CA9190C07D56}"/>
    <cellStyle name="Normal 7 2 2 5 2" xfId="692" xr:uid="{925E4795-0683-48FF-8B6B-C3E16D2FAB2A}"/>
    <cellStyle name="Normal 7 2 2 5 2 2" xfId="1762" xr:uid="{24DB0EBE-EEEB-4D83-ADB1-214F8E323311}"/>
    <cellStyle name="Normal 7 2 2 5 2 2 2" xfId="1763" xr:uid="{E7A00002-B1BC-4476-A6E1-7ABB568C01E2}"/>
    <cellStyle name="Normal 7 2 2 5 2 3" xfId="1764" xr:uid="{7EC1C5CC-7A65-4921-A102-AD1577EACC49}"/>
    <cellStyle name="Normal 7 2 2 5 3" xfId="1765" xr:uid="{B19A1E98-A839-402E-9C4C-07B64D1B6169}"/>
    <cellStyle name="Normal 7 2 2 5 3 2" xfId="1766" xr:uid="{B52159DF-4B46-4F4C-AEEE-974E4710A156}"/>
    <cellStyle name="Normal 7 2 2 5 4" xfId="1767" xr:uid="{6A467629-A611-42BA-AC1E-6D79E8A4A3CD}"/>
    <cellStyle name="Normal 7 2 2 6" xfId="693" xr:uid="{B77CCC1B-7325-413B-AF6E-8D8E2E4E41C2}"/>
    <cellStyle name="Normal 7 2 2 6 2" xfId="1768" xr:uid="{4500EB00-4620-4F6C-9432-3A1E97B4A032}"/>
    <cellStyle name="Normal 7 2 2 6 2 2" xfId="1769" xr:uid="{9F14290A-D1F1-4D80-AC28-BDB1ED0B2D02}"/>
    <cellStyle name="Normal 7 2 2 6 3" xfId="1770" xr:uid="{9452657E-7050-44E9-A309-872BB0B19C5D}"/>
    <cellStyle name="Normal 7 2 2 6 4" xfId="3433" xr:uid="{B44762D7-D53B-4BD2-B76B-445A533F20C0}"/>
    <cellStyle name="Normal 7 2 2 7" xfId="1771" xr:uid="{ACA9FA5B-DDCE-4ECF-8B4C-EB80B620C3D6}"/>
    <cellStyle name="Normal 7 2 2 7 2" xfId="1772" xr:uid="{DFFB0CD4-894C-4037-A53F-135BE4D3F580}"/>
    <cellStyle name="Normal 7 2 2 8" xfId="1773" xr:uid="{A70FB8C8-EE38-49E3-89F3-E9F9AEEAF38D}"/>
    <cellStyle name="Normal 7 2 2 9" xfId="3434" xr:uid="{806809DF-F1E8-423B-9B6E-864E7D8B2E31}"/>
    <cellStyle name="Normal 7 2 3" xfId="132" xr:uid="{26402160-708E-4E50-BA41-8E95323D8955}"/>
    <cellStyle name="Normal 7 2 3 2" xfId="133" xr:uid="{5E39B664-A1B9-49EC-9B08-D30689CFA6F2}"/>
    <cellStyle name="Normal 7 2 3 2 2" xfId="694" xr:uid="{12AA7BC7-77D8-4AD0-B90A-3C5F214F9E72}"/>
    <cellStyle name="Normal 7 2 3 2 2 2" xfId="695" xr:uid="{05B2A36F-553C-4183-8CFF-58C92411725D}"/>
    <cellStyle name="Normal 7 2 3 2 2 2 2" xfId="1774" xr:uid="{382C3AFD-9D1B-4ACB-AF41-EF9BF65FA961}"/>
    <cellStyle name="Normal 7 2 3 2 2 2 2 2" xfId="1775" xr:uid="{FD498997-C253-41F5-A129-EAAD59EA9BDD}"/>
    <cellStyle name="Normal 7 2 3 2 2 2 3" xfId="1776" xr:uid="{C0197B71-52B4-4121-A482-9712F8C142BD}"/>
    <cellStyle name="Normal 7 2 3 2 2 3" xfId="1777" xr:uid="{427DC4CF-98F0-4599-A4FA-28F89448A6AF}"/>
    <cellStyle name="Normal 7 2 3 2 2 3 2" xfId="1778" xr:uid="{56E36F3A-5D1F-40CE-87F1-A27785130E03}"/>
    <cellStyle name="Normal 7 2 3 2 2 4" xfId="1779" xr:uid="{A1CE48C9-A84C-4AF6-A8B7-585CC2D32826}"/>
    <cellStyle name="Normal 7 2 3 2 3" xfId="696" xr:uid="{770A3BFC-2CC1-40F1-871A-9C63545184D2}"/>
    <cellStyle name="Normal 7 2 3 2 3 2" xfId="1780" xr:uid="{AB67DDA5-8326-4152-A1FB-B2ED40B2ADD5}"/>
    <cellStyle name="Normal 7 2 3 2 3 2 2" xfId="1781" xr:uid="{D9918FC4-0E82-4B3F-BE0B-5F67D7A69493}"/>
    <cellStyle name="Normal 7 2 3 2 3 3" xfId="1782" xr:uid="{D7CD8C39-2320-491C-95D3-CAFA7DF1F147}"/>
    <cellStyle name="Normal 7 2 3 2 3 4" xfId="3435" xr:uid="{93C704AA-2721-42CA-B5E2-5F2E9838DCD5}"/>
    <cellStyle name="Normal 7 2 3 2 4" xfId="1783" xr:uid="{8E36D027-3B03-4BEF-A5C7-8709F96113BE}"/>
    <cellStyle name="Normal 7 2 3 2 4 2" xfId="1784" xr:uid="{67D0B953-F844-4B32-B3F3-E62DA3F84B69}"/>
    <cellStyle name="Normal 7 2 3 2 5" xfId="1785" xr:uid="{6432565B-A39F-4E6C-BAE6-F4ACD46407B8}"/>
    <cellStyle name="Normal 7 2 3 2 6" xfId="3436" xr:uid="{C5DF6E08-9BD0-4729-AA7F-DB121F31A844}"/>
    <cellStyle name="Normal 7 2 3 3" xfId="352" xr:uid="{7051DD19-11A7-427A-95F7-3903E4C76CA8}"/>
    <cellStyle name="Normal 7 2 3 3 2" xfId="697" xr:uid="{6C983E0E-8E42-48F8-A5C7-B9A6718AFD62}"/>
    <cellStyle name="Normal 7 2 3 3 2 2" xfId="698" xr:uid="{79B25221-6BFC-4F71-B001-497A77714C31}"/>
    <cellStyle name="Normal 7 2 3 3 2 2 2" xfId="1786" xr:uid="{0538ABD4-E7BA-4B9E-B3D3-5BD54279F168}"/>
    <cellStyle name="Normal 7 2 3 3 2 2 2 2" xfId="1787" xr:uid="{47CCA3B5-8AE6-48CE-BF63-AFBB53143BDE}"/>
    <cellStyle name="Normal 7 2 3 3 2 2 3" xfId="1788" xr:uid="{8CBE612A-4977-4E9A-83E2-5187E6050E8D}"/>
    <cellStyle name="Normal 7 2 3 3 2 3" xfId="1789" xr:uid="{8EB8322F-89BA-4CAB-8805-6C9E0C4E95D4}"/>
    <cellStyle name="Normal 7 2 3 3 2 3 2" xfId="1790" xr:uid="{F5BE2E9E-38A0-4114-A3F5-90D8F5D8D1CA}"/>
    <cellStyle name="Normal 7 2 3 3 2 4" xfId="1791" xr:uid="{228E926B-8419-4AB6-86C3-9EAC17083E90}"/>
    <cellStyle name="Normal 7 2 3 3 3" xfId="699" xr:uid="{E0152F6C-89B0-4693-8E05-3BC3C68233D0}"/>
    <cellStyle name="Normal 7 2 3 3 3 2" xfId="1792" xr:uid="{A641D441-327C-4C6C-9F60-1EEB655CC9CB}"/>
    <cellStyle name="Normal 7 2 3 3 3 2 2" xfId="1793" xr:uid="{68E8A905-A2D7-4C5B-B488-2CAA594D9A85}"/>
    <cellStyle name="Normal 7 2 3 3 3 3" xfId="1794" xr:uid="{3CE3ECA9-91A8-42AA-A396-80B839D262DA}"/>
    <cellStyle name="Normal 7 2 3 3 4" xfId="1795" xr:uid="{FD0C2755-69FD-402D-8359-DE6355F069BC}"/>
    <cellStyle name="Normal 7 2 3 3 4 2" xfId="1796" xr:uid="{43CF5A03-FDF0-4F3E-92F4-D36AA70AB58B}"/>
    <cellStyle name="Normal 7 2 3 3 5" xfId="1797" xr:uid="{F8D91B60-E588-4127-86CE-D1A1ED7CDEB4}"/>
    <cellStyle name="Normal 7 2 3 4" xfId="353" xr:uid="{F3D3687E-BE15-4C02-9D55-1E2A31540E8F}"/>
    <cellStyle name="Normal 7 2 3 4 2" xfId="700" xr:uid="{532A4F80-E701-499E-805C-F1F8C95AA58F}"/>
    <cellStyle name="Normal 7 2 3 4 2 2" xfId="1798" xr:uid="{A183EC4C-FF93-47BD-8C95-DE4A50E39A8F}"/>
    <cellStyle name="Normal 7 2 3 4 2 2 2" xfId="1799" xr:uid="{A0A4DC70-34C4-41F8-B60E-C956CEB593BC}"/>
    <cellStyle name="Normal 7 2 3 4 2 3" xfId="1800" xr:uid="{85CA49E4-06B6-447A-B6AE-EB1083B291BE}"/>
    <cellStyle name="Normal 7 2 3 4 3" xfId="1801" xr:uid="{E2BE8F55-85B0-4E2B-A175-7C0E5191341A}"/>
    <cellStyle name="Normal 7 2 3 4 3 2" xfId="1802" xr:uid="{2AC4F326-794B-4F38-A1CF-AA7F5DFFEAD9}"/>
    <cellStyle name="Normal 7 2 3 4 4" xfId="1803" xr:uid="{EECED321-4EBF-432F-B612-74B2A9925A97}"/>
    <cellStyle name="Normal 7 2 3 5" xfId="701" xr:uid="{6197C851-030A-4EA5-9CB4-E26EBCB181BB}"/>
    <cellStyle name="Normal 7 2 3 5 2" xfId="1804" xr:uid="{6ED288BB-07E0-4023-9754-0BBCCA2B2FCD}"/>
    <cellStyle name="Normal 7 2 3 5 2 2" xfId="1805" xr:uid="{9C87CB79-EA1F-43D1-9250-6AE6ADDF40AC}"/>
    <cellStyle name="Normal 7 2 3 5 3" xfId="1806" xr:uid="{F21E90C4-9EF8-4112-9606-4B90714D898B}"/>
    <cellStyle name="Normal 7 2 3 5 4" xfId="3437" xr:uid="{7EA2562A-49FD-46A9-B4C3-71D8E6056F6F}"/>
    <cellStyle name="Normal 7 2 3 6" xfId="1807" xr:uid="{59F209CF-4AA7-4A9F-BF0E-DE92A282B8E7}"/>
    <cellStyle name="Normal 7 2 3 6 2" xfId="1808" xr:uid="{C9DC1890-9082-43BF-AC72-0805E62D22CD}"/>
    <cellStyle name="Normal 7 2 3 7" xfId="1809" xr:uid="{3A411341-5E9A-4CAE-BEE5-49A4F28EE57F}"/>
    <cellStyle name="Normal 7 2 3 8" xfId="3438" xr:uid="{056C0F00-4E12-4BD8-BCB2-66C9FA4043F7}"/>
    <cellStyle name="Normal 7 2 4" xfId="134" xr:uid="{8F53CE79-071A-46EF-B3CF-60E798ADE755}"/>
    <cellStyle name="Normal 7 2 4 2" xfId="448" xr:uid="{146668D5-F19B-470D-BEEB-B9139638E7A5}"/>
    <cellStyle name="Normal 7 2 4 2 2" xfId="702" xr:uid="{467E3BD4-F7F6-4772-AC86-A02788E025A0}"/>
    <cellStyle name="Normal 7 2 4 2 2 2" xfId="1810" xr:uid="{64D822A7-886C-4DAC-B0E6-D2B1B05E9958}"/>
    <cellStyle name="Normal 7 2 4 2 2 2 2" xfId="1811" xr:uid="{3192CAE5-5717-4DDB-A4BB-360A49B25640}"/>
    <cellStyle name="Normal 7 2 4 2 2 3" xfId="1812" xr:uid="{D498C5E4-0AEA-4C93-B5CA-D6CF2219C3BF}"/>
    <cellStyle name="Normal 7 2 4 2 2 4" xfId="3439" xr:uid="{3198C4F5-146B-40D9-A896-97ACE87B2903}"/>
    <cellStyle name="Normal 7 2 4 2 3" xfId="1813" xr:uid="{8BB4AD7E-888E-43EB-A35D-7000FA00454B}"/>
    <cellStyle name="Normal 7 2 4 2 3 2" xfId="1814" xr:uid="{24A12D99-FFAA-4F84-956C-7D51E9379AF9}"/>
    <cellStyle name="Normal 7 2 4 2 4" xfId="1815" xr:uid="{E841BDDD-EDBF-477E-A100-044FED01EC21}"/>
    <cellStyle name="Normal 7 2 4 2 5" xfId="3440" xr:uid="{5A3BFD5A-63C3-4A14-8A86-939202D38210}"/>
    <cellStyle name="Normal 7 2 4 3" xfId="703" xr:uid="{2EA69D98-7B63-4849-80E8-3487EB96D382}"/>
    <cellStyle name="Normal 7 2 4 3 2" xfId="1816" xr:uid="{02114729-FE9A-4518-B636-CFD7FCD338DF}"/>
    <cellStyle name="Normal 7 2 4 3 2 2" xfId="1817" xr:uid="{88BBC964-65D2-423D-8226-B8E4B3F89F9F}"/>
    <cellStyle name="Normal 7 2 4 3 3" xfId="1818" xr:uid="{240284C7-78A5-4652-9FFE-AE2C07D596EF}"/>
    <cellStyle name="Normal 7 2 4 3 4" xfId="3441" xr:uid="{84CBDC3B-14CC-4766-860F-15D52138D3AC}"/>
    <cellStyle name="Normal 7 2 4 4" xfId="1819" xr:uid="{D497276E-A5DD-4372-8784-9A39FA2F9BF8}"/>
    <cellStyle name="Normal 7 2 4 4 2" xfId="1820" xr:uid="{ACD9EBBA-271A-4FCF-A667-F3E9249DF6BD}"/>
    <cellStyle name="Normal 7 2 4 4 3" xfId="3442" xr:uid="{430EC0DB-6996-4399-B304-77CDCFF691E2}"/>
    <cellStyle name="Normal 7 2 4 4 4" xfId="3443" xr:uid="{2AFFBE62-D3F9-418D-9544-C48FB49CB246}"/>
    <cellStyle name="Normal 7 2 4 5" xfId="1821" xr:uid="{5E45F4B8-92DF-4614-95C0-1D47CCE65820}"/>
    <cellStyle name="Normal 7 2 4 6" xfId="3444" xr:uid="{9332D43D-A501-45E6-B7EF-47C94887B1AE}"/>
    <cellStyle name="Normal 7 2 4 7" xfId="3445" xr:uid="{B283FBD3-C243-4174-8147-9875BB38A8C9}"/>
    <cellStyle name="Normal 7 2 5" xfId="354" xr:uid="{2E94FB7E-1505-4F99-8A5C-9B2AAEA95CA8}"/>
    <cellStyle name="Normal 7 2 5 2" xfId="704" xr:uid="{0B673502-49CD-429B-BEDF-FD289B139360}"/>
    <cellStyle name="Normal 7 2 5 2 2" xfId="705" xr:uid="{A2C56D18-42F0-4C0F-BA2D-8CCC431AE2AE}"/>
    <cellStyle name="Normal 7 2 5 2 2 2" xfId="1822" xr:uid="{1D3CB344-6BEF-4B1C-8166-7ED35F9F608E}"/>
    <cellStyle name="Normal 7 2 5 2 2 2 2" xfId="1823" xr:uid="{C6961D30-EE58-4659-828F-E3D749D44DF4}"/>
    <cellStyle name="Normal 7 2 5 2 2 3" xfId="1824" xr:uid="{DA471034-D9FB-43A7-B5E9-D849C45D2C40}"/>
    <cellStyle name="Normal 7 2 5 2 3" xfId="1825" xr:uid="{AE05AA1B-8243-405A-B103-AB429F384257}"/>
    <cellStyle name="Normal 7 2 5 2 3 2" xfId="1826" xr:uid="{FA14C863-21C2-44BD-86FA-7C5BEC799431}"/>
    <cellStyle name="Normal 7 2 5 2 4" xfId="1827" xr:uid="{CC47F86C-74E5-4DB8-9FCB-A7640610C765}"/>
    <cellStyle name="Normal 7 2 5 3" xfId="706" xr:uid="{BB94B689-A4E1-42FE-974A-D40BDF2D6F3E}"/>
    <cellStyle name="Normal 7 2 5 3 2" xfId="1828" xr:uid="{C50C4BEF-250C-4232-BF75-0CCAFF08A134}"/>
    <cellStyle name="Normal 7 2 5 3 2 2" xfId="1829" xr:uid="{D45D3A72-5290-4F46-BBA7-E122A5CFFFFA}"/>
    <cellStyle name="Normal 7 2 5 3 3" xfId="1830" xr:uid="{045E6D7C-CC1D-42A3-8450-7FD14F5F2C4E}"/>
    <cellStyle name="Normal 7 2 5 3 4" xfId="3446" xr:uid="{0E5A914D-B29B-480F-81BE-E0C899863A22}"/>
    <cellStyle name="Normal 7 2 5 4" xfId="1831" xr:uid="{E5986F8C-08B8-4671-8E4A-3FF4337FE060}"/>
    <cellStyle name="Normal 7 2 5 4 2" xfId="1832" xr:uid="{F64B7D02-1D43-4FEC-9D3A-7FCB00EC9018}"/>
    <cellStyle name="Normal 7 2 5 5" xfId="1833" xr:uid="{9CF62656-A70C-493F-BD42-0E2AA16F4ECF}"/>
    <cellStyle name="Normal 7 2 5 6" xfId="3447" xr:uid="{85C3EA58-8700-4E47-ADC2-E355D751EEA0}"/>
    <cellStyle name="Normal 7 2 6" xfId="355" xr:uid="{CC5398DE-C829-40C7-936C-4184D90B61A9}"/>
    <cellStyle name="Normal 7 2 6 2" xfId="707" xr:uid="{41FDF249-EE40-42D2-98AB-664E833DA129}"/>
    <cellStyle name="Normal 7 2 6 2 2" xfId="1834" xr:uid="{DA00A17B-C6BC-4DE9-B2A0-BA4F7A9D0462}"/>
    <cellStyle name="Normal 7 2 6 2 2 2" xfId="1835" xr:uid="{A5E812F1-1B25-4DEC-BD43-B85CB2AE7030}"/>
    <cellStyle name="Normal 7 2 6 2 3" xfId="1836" xr:uid="{AA03828D-2242-4A49-BE3A-9C112557E16D}"/>
    <cellStyle name="Normal 7 2 6 2 4" xfId="3448" xr:uid="{23381878-FCED-4DB0-BF26-60618DF40C17}"/>
    <cellStyle name="Normal 7 2 6 3" xfId="1837" xr:uid="{3791AE1A-237D-4227-AC60-CE09B1E5FA47}"/>
    <cellStyle name="Normal 7 2 6 3 2" xfId="1838" xr:uid="{639F256C-E698-418C-8C51-84F9A4558EE0}"/>
    <cellStyle name="Normal 7 2 6 4" xfId="1839" xr:uid="{4DDE7916-A871-41A9-901D-6EA8DBAD79D2}"/>
    <cellStyle name="Normal 7 2 6 5" xfId="3449" xr:uid="{127AB13C-ED08-4890-A611-F34AE13C09D0}"/>
    <cellStyle name="Normal 7 2 7" xfId="708" xr:uid="{54CF8B84-B096-4A4C-A2C9-9245509D3D84}"/>
    <cellStyle name="Normal 7 2 7 2" xfId="1840" xr:uid="{CEDF860D-04E8-4718-A8D6-097DFA181BCD}"/>
    <cellStyle name="Normal 7 2 7 2 2" xfId="1841" xr:uid="{50E6ED9F-D946-4826-87B3-1C96FB211137}"/>
    <cellStyle name="Normal 7 2 7 2 3" xfId="4409" xr:uid="{57989729-684F-44D4-80E7-FA6D801CF1B1}"/>
    <cellStyle name="Normal 7 2 7 3" xfId="1842" xr:uid="{374A2ED9-8274-48E8-80F6-F3BA83413884}"/>
    <cellStyle name="Normal 7 2 7 4" xfId="3450" xr:uid="{2A611022-A203-4682-BFEE-DB5C0E080F45}"/>
    <cellStyle name="Normal 7 2 7 4 2" xfId="4579" xr:uid="{F46A052E-9D52-4075-8F3A-0941C324A6F9}"/>
    <cellStyle name="Normal 7 2 7 4 3" xfId="4686" xr:uid="{8F48F780-29EF-4427-9EF8-1F32C21F7426}"/>
    <cellStyle name="Normal 7 2 7 4 4" xfId="4608" xr:uid="{13177FD6-95D9-4A25-ABAB-6E71885A00DB}"/>
    <cellStyle name="Normal 7 2 8" xfId="1843" xr:uid="{B4626F70-AFAD-490D-93C5-C12061439F08}"/>
    <cellStyle name="Normal 7 2 8 2" xfId="1844" xr:uid="{2ED8DC4E-EF74-4A82-8B07-DFA4F4FAACDB}"/>
    <cellStyle name="Normal 7 2 8 3" xfId="3451" xr:uid="{88B30C15-6E6B-4120-96A4-6B51D1AF636F}"/>
    <cellStyle name="Normal 7 2 8 4" xfId="3452" xr:uid="{4F5DD07B-0EC1-452A-9F49-0F0C9DCE938E}"/>
    <cellStyle name="Normal 7 2 9" xfId="1845" xr:uid="{BA152B8E-DDD5-4C40-B747-1DADB86FC9B2}"/>
    <cellStyle name="Normal 7 3" xfId="135" xr:uid="{91099271-EEAF-444D-BE21-624459536A89}"/>
    <cellStyle name="Normal 7 3 10" xfId="3453" xr:uid="{7B87F08A-BB4D-4E11-95F3-47056BC2D261}"/>
    <cellStyle name="Normal 7 3 11" xfId="3454" xr:uid="{42DC177D-AA47-4129-9E82-505CF13F6789}"/>
    <cellStyle name="Normal 7 3 2" xfId="136" xr:uid="{666A1625-356E-4D9D-9638-7BE1682797A7}"/>
    <cellStyle name="Normal 7 3 2 2" xfId="137" xr:uid="{85E55ED1-95DE-4C5E-BDE2-34DF43579A33}"/>
    <cellStyle name="Normal 7 3 2 2 2" xfId="356" xr:uid="{08C49B25-BB15-41BE-92B5-34C98E258E19}"/>
    <cellStyle name="Normal 7 3 2 2 2 2" xfId="709" xr:uid="{122D8E8E-D3FA-4E39-B984-84F52C4E399B}"/>
    <cellStyle name="Normal 7 3 2 2 2 2 2" xfId="1846" xr:uid="{65641CB2-15FA-487A-B40E-249C8F581083}"/>
    <cellStyle name="Normal 7 3 2 2 2 2 2 2" xfId="1847" xr:uid="{0C1E4054-B450-43E3-8BAC-E5E7FEBBFC73}"/>
    <cellStyle name="Normal 7 3 2 2 2 2 3" xfId="1848" xr:uid="{D0C2AE6D-06B8-4DB9-8541-FAB0FB81284D}"/>
    <cellStyle name="Normal 7 3 2 2 2 2 4" xfId="3455" xr:uid="{3C1E03F1-CE9C-492A-97A5-9C2ED6ED3CBD}"/>
    <cellStyle name="Normal 7 3 2 2 2 3" xfId="1849" xr:uid="{BB2F8AEE-273C-4B41-BE76-EC1665D790FB}"/>
    <cellStyle name="Normal 7 3 2 2 2 3 2" xfId="1850" xr:uid="{21777934-C39D-4288-9DDC-4017E9D483CA}"/>
    <cellStyle name="Normal 7 3 2 2 2 3 3" xfId="3456" xr:uid="{F7DFC8E5-CC38-4BE0-9A5C-60B437BD9CE6}"/>
    <cellStyle name="Normal 7 3 2 2 2 3 4" xfId="3457" xr:uid="{DD1D5614-D9E9-4AEE-9313-2CD408E6A418}"/>
    <cellStyle name="Normal 7 3 2 2 2 4" xfId="1851" xr:uid="{2500565C-D6F3-4153-BBA4-8E7A9FA27F43}"/>
    <cellStyle name="Normal 7 3 2 2 2 5" xfId="3458" xr:uid="{63C37F92-92CE-4218-8C7A-F4C838331D79}"/>
    <cellStyle name="Normal 7 3 2 2 2 6" xfId="3459" xr:uid="{67C2754D-62F6-4670-8BC8-CF099FA7B978}"/>
    <cellStyle name="Normal 7 3 2 2 3" xfId="710" xr:uid="{8A2B3F39-3AC6-46D4-BDDC-D0A58AFE899E}"/>
    <cellStyle name="Normal 7 3 2 2 3 2" xfId="1852" xr:uid="{8E41A113-1C31-4D8F-9E3C-6F4C348662D4}"/>
    <cellStyle name="Normal 7 3 2 2 3 2 2" xfId="1853" xr:uid="{46AAAE93-B03D-4148-BF3C-604A99718850}"/>
    <cellStyle name="Normal 7 3 2 2 3 2 3" xfId="3460" xr:uid="{AF78E4DF-AE1A-4417-A557-AD223B7BB683}"/>
    <cellStyle name="Normal 7 3 2 2 3 2 4" xfId="3461" xr:uid="{A5CA6A75-31B3-4167-BD53-E65ABDD77F4D}"/>
    <cellStyle name="Normal 7 3 2 2 3 3" xfId="1854" xr:uid="{5BE1A2E0-3AB6-4474-9C73-56D2889DBA03}"/>
    <cellStyle name="Normal 7 3 2 2 3 4" xfId="3462" xr:uid="{C92119A9-AE02-4BA2-BE0D-1A3BC4A60214}"/>
    <cellStyle name="Normal 7 3 2 2 3 5" xfId="3463" xr:uid="{C415ACE6-0619-48BE-A016-6212E771CB61}"/>
    <cellStyle name="Normal 7 3 2 2 4" xfId="1855" xr:uid="{2E5A7E50-43E3-460A-8D67-2EE3818FAAE9}"/>
    <cellStyle name="Normal 7 3 2 2 4 2" xfId="1856" xr:uid="{136D89B8-648D-4DE0-A193-8123E0A8296F}"/>
    <cellStyle name="Normal 7 3 2 2 4 3" xfId="3464" xr:uid="{95865B77-6AF5-4D7D-AEFB-1F9171E4348C}"/>
    <cellStyle name="Normal 7 3 2 2 4 4" xfId="3465" xr:uid="{88D9EDE1-DB8F-4320-928E-555608B24E74}"/>
    <cellStyle name="Normal 7 3 2 2 5" xfId="1857" xr:uid="{E00D113F-587B-42E2-854C-E34F05DE49A9}"/>
    <cellStyle name="Normal 7 3 2 2 5 2" xfId="3466" xr:uid="{58FB978F-C0CC-4ED3-9B1E-466FBBE141F5}"/>
    <cellStyle name="Normal 7 3 2 2 5 3" xfId="3467" xr:uid="{0C47928B-2588-4394-AC25-C543C708AEB8}"/>
    <cellStyle name="Normal 7 3 2 2 5 4" xfId="3468" xr:uid="{93359526-B624-4F7E-842C-035885693B0E}"/>
    <cellStyle name="Normal 7 3 2 2 6" xfId="3469" xr:uid="{EA1F294C-D394-43F8-8008-1F8E5A94A09C}"/>
    <cellStyle name="Normal 7 3 2 2 7" xfId="3470" xr:uid="{961D56C8-3F81-49F5-9913-6F2BCF2586F6}"/>
    <cellStyle name="Normal 7 3 2 2 8" xfId="3471" xr:uid="{722956A7-822E-4BD4-BA94-5C922C5C6DD7}"/>
    <cellStyle name="Normal 7 3 2 3" xfId="357" xr:uid="{17758A26-F120-45C5-8736-A26B0830560C}"/>
    <cellStyle name="Normal 7 3 2 3 2" xfId="711" xr:uid="{F2404066-A561-40C9-8E68-F6D39C9CE2A8}"/>
    <cellStyle name="Normal 7 3 2 3 2 2" xfId="712" xr:uid="{BEDC2A11-7825-4CC7-9FB9-CD9BCBBFCCA5}"/>
    <cellStyle name="Normal 7 3 2 3 2 2 2" xfId="1858" xr:uid="{326B5763-150A-47AB-80AE-83DA248EF6A0}"/>
    <cellStyle name="Normal 7 3 2 3 2 2 2 2" xfId="1859" xr:uid="{ABB3DFEE-9EF9-4E05-8AE7-789451689D15}"/>
    <cellStyle name="Normal 7 3 2 3 2 2 3" xfId="1860" xr:uid="{2801AF23-DA53-422E-9B3D-5773417FCD4A}"/>
    <cellStyle name="Normal 7 3 2 3 2 3" xfId="1861" xr:uid="{EAFB19F3-42E6-4618-9FB2-97A67E2A7BFA}"/>
    <cellStyle name="Normal 7 3 2 3 2 3 2" xfId="1862" xr:uid="{2F5FEC5C-1522-4AA6-866A-43B659A1CC95}"/>
    <cellStyle name="Normal 7 3 2 3 2 4" xfId="1863" xr:uid="{E09150D5-D064-434C-B94A-C5FD8AB8592B}"/>
    <cellStyle name="Normal 7 3 2 3 3" xfId="713" xr:uid="{6EFC6C95-AD34-49C8-BD38-42D3B578187B}"/>
    <cellStyle name="Normal 7 3 2 3 3 2" xfId="1864" xr:uid="{7EE2433E-C21D-42B9-B796-7CD11AA2A8E4}"/>
    <cellStyle name="Normal 7 3 2 3 3 2 2" xfId="1865" xr:uid="{9E19DA75-5195-4BD5-BEB6-CED4BA93BC80}"/>
    <cellStyle name="Normal 7 3 2 3 3 3" xfId="1866" xr:uid="{7526C89B-7D8E-44AD-9C17-82B85102E256}"/>
    <cellStyle name="Normal 7 3 2 3 3 4" xfId="3472" xr:uid="{75404121-F2AA-460A-BE69-8F94DF80EDDD}"/>
    <cellStyle name="Normal 7 3 2 3 4" xfId="1867" xr:uid="{83996DE2-45AD-4DBE-B129-7254ED38BCAC}"/>
    <cellStyle name="Normal 7 3 2 3 4 2" xfId="1868" xr:uid="{EF022A99-7F5D-4374-B70D-6CCEC93FFFFC}"/>
    <cellStyle name="Normal 7 3 2 3 5" xfId="1869" xr:uid="{9A479E3B-2840-41D9-869D-A217F1DDDA61}"/>
    <cellStyle name="Normal 7 3 2 3 6" xfId="3473" xr:uid="{16F7214B-E9F2-4555-8709-8A2C32D04856}"/>
    <cellStyle name="Normal 7 3 2 4" xfId="358" xr:uid="{647ADC22-7B49-4865-9F8D-2673C809C490}"/>
    <cellStyle name="Normal 7 3 2 4 2" xfId="714" xr:uid="{F0391C3B-080F-4DE4-BBF7-51788E8B4726}"/>
    <cellStyle name="Normal 7 3 2 4 2 2" xfId="1870" xr:uid="{780A23D1-05D6-4D1C-9F5A-8908F63FA78F}"/>
    <cellStyle name="Normal 7 3 2 4 2 2 2" xfId="1871" xr:uid="{0E7146C9-9812-406C-8444-5B3009865D9F}"/>
    <cellStyle name="Normal 7 3 2 4 2 3" xfId="1872" xr:uid="{FDF3E3FF-94EE-48C1-837F-34F53BBA8290}"/>
    <cellStyle name="Normal 7 3 2 4 2 4" xfId="3474" xr:uid="{FADBA922-C528-4861-BB0C-6AB40ADEE6B6}"/>
    <cellStyle name="Normal 7 3 2 4 3" xfId="1873" xr:uid="{75B3598E-894C-4028-8D95-8519F5D17DDD}"/>
    <cellStyle name="Normal 7 3 2 4 3 2" xfId="1874" xr:uid="{4ACE42A2-0ABE-4AEB-B506-58910002312A}"/>
    <cellStyle name="Normal 7 3 2 4 4" xfId="1875" xr:uid="{AF53063B-78CB-4A27-897A-2DF93993D12E}"/>
    <cellStyle name="Normal 7 3 2 4 5" xfId="3475" xr:uid="{8FD3B069-AAA0-420B-8419-A50670CE11A8}"/>
    <cellStyle name="Normal 7 3 2 5" xfId="359" xr:uid="{3F202695-96DB-4157-AF12-032B792F8493}"/>
    <cellStyle name="Normal 7 3 2 5 2" xfId="1876" xr:uid="{AA462C32-C9D9-4418-8BC9-E7964811C9EB}"/>
    <cellStyle name="Normal 7 3 2 5 2 2" xfId="1877" xr:uid="{B0453364-BFAB-4F31-86BB-18E6D633A5B7}"/>
    <cellStyle name="Normal 7 3 2 5 3" xfId="1878" xr:uid="{C32E9D5B-8297-43C1-965C-54132442F2CD}"/>
    <cellStyle name="Normal 7 3 2 5 4" xfId="3476" xr:uid="{0343B76C-7EB1-45EB-B202-16611A4D0E28}"/>
    <cellStyle name="Normal 7 3 2 6" xfId="1879" xr:uid="{9D592F99-8354-41FB-993E-2069A35B98B4}"/>
    <cellStyle name="Normal 7 3 2 6 2" xfId="1880" xr:uid="{B1DB052A-F36C-4894-A36C-7D772C4760A4}"/>
    <cellStyle name="Normal 7 3 2 6 3" xfId="3477" xr:uid="{FEA7D368-E194-4B38-930E-8091EA38DB00}"/>
    <cellStyle name="Normal 7 3 2 6 4" xfId="3478" xr:uid="{32782F7D-9ABE-4952-8E48-55684B86B758}"/>
    <cellStyle name="Normal 7 3 2 7" xfId="1881" xr:uid="{88B6C8A7-CFB9-435A-8FF2-D7C094F9D21C}"/>
    <cellStyle name="Normal 7 3 2 8" xfId="3479" xr:uid="{3981AF44-C9CF-4876-B7C8-02755B799036}"/>
    <cellStyle name="Normal 7 3 2 9" xfId="3480" xr:uid="{8B3E98FF-7DE7-43E5-BA2B-9DE846A4D472}"/>
    <cellStyle name="Normal 7 3 3" xfId="138" xr:uid="{5C308321-518B-47C0-A276-8A4E35DD2742}"/>
    <cellStyle name="Normal 7 3 3 2" xfId="139" xr:uid="{4D98367C-3484-48C7-B906-3CDF1B9C6745}"/>
    <cellStyle name="Normal 7 3 3 2 2" xfId="715" xr:uid="{EFD5E372-CE25-4646-AC34-BFEB6D12C12A}"/>
    <cellStyle name="Normal 7 3 3 2 2 2" xfId="1882" xr:uid="{4AC8C79B-3D11-4941-936A-90F4522B3A35}"/>
    <cellStyle name="Normal 7 3 3 2 2 2 2" xfId="1883" xr:uid="{6137B5B0-2DE4-42B5-AC69-6C4EE82CA0C5}"/>
    <cellStyle name="Normal 7 3 3 2 2 2 2 2" xfId="4484" xr:uid="{F3E7E9E3-2F07-42C8-B60D-7FE3CC4877C5}"/>
    <cellStyle name="Normal 7 3 3 2 2 2 3" xfId="4485" xr:uid="{C05D723A-950A-4CC8-9ED3-60FC3D29B00F}"/>
    <cellStyle name="Normal 7 3 3 2 2 3" xfId="1884" xr:uid="{E748227B-2A00-4510-BE58-9370F2B8EC7F}"/>
    <cellStyle name="Normal 7 3 3 2 2 3 2" xfId="4486" xr:uid="{B1BF8743-E240-4EAF-B1A9-1ACC0973BCE6}"/>
    <cellStyle name="Normal 7 3 3 2 2 4" xfId="3481" xr:uid="{908ACB7C-29D1-4B2D-B87B-B4B235596293}"/>
    <cellStyle name="Normal 7 3 3 2 3" xfId="1885" xr:uid="{90D15A7E-413C-40DD-8DD8-3387044486CF}"/>
    <cellStyle name="Normal 7 3 3 2 3 2" xfId="1886" xr:uid="{3E715415-4D25-4FCF-A441-0216147F7758}"/>
    <cellStyle name="Normal 7 3 3 2 3 2 2" xfId="4487" xr:uid="{71ACFA96-5F58-4C49-9838-7812EA0A639A}"/>
    <cellStyle name="Normal 7 3 3 2 3 3" xfId="3482" xr:uid="{7AC7E13E-BEA8-4FFF-8487-129D310EC83A}"/>
    <cellStyle name="Normal 7 3 3 2 3 4" xfId="3483" xr:uid="{F0DFB9B0-D56F-4FAB-ABD2-2D15C7A8AB00}"/>
    <cellStyle name="Normal 7 3 3 2 4" xfId="1887" xr:uid="{D140E421-C63D-407D-8153-047CF4D0AEDE}"/>
    <cellStyle name="Normal 7 3 3 2 4 2" xfId="4488" xr:uid="{A073D632-DC01-4F2D-9115-7089331ABEF9}"/>
    <cellStyle name="Normal 7 3 3 2 5" xfId="3484" xr:uid="{FE9705B7-8EAA-4062-A9CC-2D7E953A3B88}"/>
    <cellStyle name="Normal 7 3 3 2 6" xfId="3485" xr:uid="{7AED2F02-E6AF-4DE9-9538-1B6A232B7862}"/>
    <cellStyle name="Normal 7 3 3 3" xfId="360" xr:uid="{E310231E-25C8-48B2-96B4-011DF90B24C8}"/>
    <cellStyle name="Normal 7 3 3 3 2" xfId="1888" xr:uid="{724A7A58-8B50-42CA-ACB1-9CCE95EBD1A9}"/>
    <cellStyle name="Normal 7 3 3 3 2 2" xfId="1889" xr:uid="{09AA3A3C-E703-4274-BC19-E23777CD8D95}"/>
    <cellStyle name="Normal 7 3 3 3 2 2 2" xfId="4489" xr:uid="{9F1E44AA-5A6C-439C-8A10-37C0BD7FC0D4}"/>
    <cellStyle name="Normal 7 3 3 3 2 3" xfId="3486" xr:uid="{24F05E7F-871D-4028-96CA-640C271C08A6}"/>
    <cellStyle name="Normal 7 3 3 3 2 4" xfId="3487" xr:uid="{836FB3EE-4334-4DB3-B435-3A77C96DF31A}"/>
    <cellStyle name="Normal 7 3 3 3 3" xfId="1890" xr:uid="{ED9C681F-34C0-46BE-91F1-6D279B2127FC}"/>
    <cellStyle name="Normal 7 3 3 3 3 2" xfId="4490" xr:uid="{324B7C3D-32B2-44D6-B58A-D1F3E0DC30E0}"/>
    <cellStyle name="Normal 7 3 3 3 4" xfId="3488" xr:uid="{107BC1BE-51E3-4205-900C-0FD99451A257}"/>
    <cellStyle name="Normal 7 3 3 3 5" xfId="3489" xr:uid="{B21765B8-A2A7-4B14-9BA2-0FDB0EA98311}"/>
    <cellStyle name="Normal 7 3 3 4" xfId="1891" xr:uid="{C0E4D11E-3BAF-443C-B02E-DBB21D52123E}"/>
    <cellStyle name="Normal 7 3 3 4 2" xfId="1892" xr:uid="{B41091D6-7F8C-43D1-9662-5DB0F99BF52F}"/>
    <cellStyle name="Normal 7 3 3 4 2 2" xfId="4491" xr:uid="{322223D8-371D-4566-9599-BF2DFE03DC2D}"/>
    <cellStyle name="Normal 7 3 3 4 3" xfId="3490" xr:uid="{24604CB9-3AC3-4A1B-B6F5-1B7B5D5ABE9A}"/>
    <cellStyle name="Normal 7 3 3 4 4" xfId="3491" xr:uid="{EDC9E2B6-95FF-43BF-8BA7-B8ED46526ED6}"/>
    <cellStyle name="Normal 7 3 3 5" xfId="1893" xr:uid="{F67CB086-71A6-4839-85B8-BDFDE9741223}"/>
    <cellStyle name="Normal 7 3 3 5 2" xfId="3492" xr:uid="{F3062FF9-C42C-462D-A09D-F4D9408CBF34}"/>
    <cellStyle name="Normal 7 3 3 5 3" xfId="3493" xr:uid="{A35D0722-2043-4853-A1DF-76F4BB584CA9}"/>
    <cellStyle name="Normal 7 3 3 5 4" xfId="3494" xr:uid="{950D2F05-ED74-4A5B-A79C-BE395B16D171}"/>
    <cellStyle name="Normal 7 3 3 6" xfId="3495" xr:uid="{FB6A17CE-C689-43BE-B89F-D5B4B37D97A6}"/>
    <cellStyle name="Normal 7 3 3 7" xfId="3496" xr:uid="{BF0E104C-CB3C-4D1C-A70E-89A8E589AA5B}"/>
    <cellStyle name="Normal 7 3 3 8" xfId="3497" xr:uid="{201C5CBA-2407-4756-8425-750282D144AC}"/>
    <cellStyle name="Normal 7 3 4" xfId="140" xr:uid="{EB93C997-5FEF-4F68-A7F6-D991CF06B5C6}"/>
    <cellStyle name="Normal 7 3 4 2" xfId="716" xr:uid="{E571723B-6AC3-4148-88C5-CE7E93B3E564}"/>
    <cellStyle name="Normal 7 3 4 2 2" xfId="717" xr:uid="{EAFDE59F-CD0F-4E87-8648-13ACE3455CCD}"/>
    <cellStyle name="Normal 7 3 4 2 2 2" xfId="1894" xr:uid="{C6204AC5-5C50-4932-894B-B2EA588FB9B2}"/>
    <cellStyle name="Normal 7 3 4 2 2 2 2" xfId="1895" xr:uid="{39BB41FF-F402-46DB-B98E-8D007226A126}"/>
    <cellStyle name="Normal 7 3 4 2 2 3" xfId="1896" xr:uid="{C4CD4DD8-B9D7-4787-9A4B-453F1C102C49}"/>
    <cellStyle name="Normal 7 3 4 2 2 4" xfId="3498" xr:uid="{C10437E5-8EF2-49A1-889F-B906FE5FEF6E}"/>
    <cellStyle name="Normal 7 3 4 2 3" xfId="1897" xr:uid="{388EAD66-3E59-4AE5-882A-B28DBDED0C5F}"/>
    <cellStyle name="Normal 7 3 4 2 3 2" xfId="1898" xr:uid="{B1AF3562-B62D-4E64-974D-3F06CB0A8FCE}"/>
    <cellStyle name="Normal 7 3 4 2 4" xfId="1899" xr:uid="{51DC43E8-1065-4D8C-B04A-C89CEE0467DA}"/>
    <cellStyle name="Normal 7 3 4 2 5" xfId="3499" xr:uid="{D7E1AFB6-753B-4A34-B197-7F2D24496275}"/>
    <cellStyle name="Normal 7 3 4 3" xfId="718" xr:uid="{A4F93D9D-59DC-4C6C-A6A4-95E5CFAFC565}"/>
    <cellStyle name="Normal 7 3 4 3 2" xfId="1900" xr:uid="{67863018-3181-44B8-BC57-AB619F022DB5}"/>
    <cellStyle name="Normal 7 3 4 3 2 2" xfId="1901" xr:uid="{90E3AB33-CDDB-4084-9BA3-DD91D92D97DD}"/>
    <cellStyle name="Normal 7 3 4 3 3" xfId="1902" xr:uid="{184A0DF4-0740-4514-8CCA-94F3C7212AF4}"/>
    <cellStyle name="Normal 7 3 4 3 4" xfId="3500" xr:uid="{B0618642-4F94-42A1-8DB1-C08DBE4404E3}"/>
    <cellStyle name="Normal 7 3 4 4" xfId="1903" xr:uid="{A97E9E68-1636-4E9F-8EFF-3D7BB8BBCCAE}"/>
    <cellStyle name="Normal 7 3 4 4 2" xfId="1904" xr:uid="{C435B9AE-9E94-4662-9FC6-04D16BCC9BD1}"/>
    <cellStyle name="Normal 7 3 4 4 3" xfId="3501" xr:uid="{A4244788-4629-42F8-A069-70ADB8788E6C}"/>
    <cellStyle name="Normal 7 3 4 4 4" xfId="3502" xr:uid="{DC39B0F3-55F8-4EDF-9AF8-784CCEA55320}"/>
    <cellStyle name="Normal 7 3 4 5" xfId="1905" xr:uid="{F141283E-E5DC-42BA-ABE1-33FBA3439F6E}"/>
    <cellStyle name="Normal 7 3 4 6" xfId="3503" xr:uid="{85EA1949-B9AB-4C8A-A2B2-931B4E0C5571}"/>
    <cellStyle name="Normal 7 3 4 7" xfId="3504" xr:uid="{81BA2FC0-14D9-4A54-8BBC-A7F0CDF31B5F}"/>
    <cellStyle name="Normal 7 3 5" xfId="361" xr:uid="{F620E398-9717-40FC-A63F-4D2DA74E1BB3}"/>
    <cellStyle name="Normal 7 3 5 2" xfId="719" xr:uid="{7FED5A32-0C15-4DE3-AFBA-F84428EF84DA}"/>
    <cellStyle name="Normal 7 3 5 2 2" xfId="1906" xr:uid="{7F0D0FF3-6EE0-4422-827C-AC01F7844ABE}"/>
    <cellStyle name="Normal 7 3 5 2 2 2" xfId="1907" xr:uid="{C9F2DB4F-E4B7-4CFA-A2CD-FF3BCBDF302D}"/>
    <cellStyle name="Normal 7 3 5 2 3" xfId="1908" xr:uid="{BAFD381C-F54E-45A4-BF66-1186DD04777C}"/>
    <cellStyle name="Normal 7 3 5 2 4" xfId="3505" xr:uid="{BBD61714-5BE7-4AEB-B7C0-5FB562B63A78}"/>
    <cellStyle name="Normal 7 3 5 3" xfId="1909" xr:uid="{3AC93199-4FD0-46AB-B7A1-8621E4E077F6}"/>
    <cellStyle name="Normal 7 3 5 3 2" xfId="1910" xr:uid="{680375AE-1ACF-48F9-9CFD-A6E30CB7C2FC}"/>
    <cellStyle name="Normal 7 3 5 3 3" xfId="3506" xr:uid="{C4EFC8DD-8954-4C2C-8605-13D4BBBB33E6}"/>
    <cellStyle name="Normal 7 3 5 3 4" xfId="3507" xr:uid="{D0BBF551-C51F-49BA-8CC7-BEFF07421A2D}"/>
    <cellStyle name="Normal 7 3 5 4" xfId="1911" xr:uid="{43DFD048-1AC4-4012-AE9F-B43A47485616}"/>
    <cellStyle name="Normal 7 3 5 5" xfId="3508" xr:uid="{24D4D044-E93B-4CFF-B280-C9FA0A7E93B9}"/>
    <cellStyle name="Normal 7 3 5 6" xfId="3509" xr:uid="{E22EF104-075B-4709-A4C3-98E85859003E}"/>
    <cellStyle name="Normal 7 3 6" xfId="362" xr:uid="{58AA7C8C-47EA-48BA-B624-18C87BBC5BB9}"/>
    <cellStyle name="Normal 7 3 6 2" xfId="1912" xr:uid="{24243F26-B6A0-46A6-9682-BD97352A3924}"/>
    <cellStyle name="Normal 7 3 6 2 2" xfId="1913" xr:uid="{1357B2F6-AAC9-4F6F-A7A3-17977D2D4431}"/>
    <cellStyle name="Normal 7 3 6 2 3" xfId="3510" xr:uid="{675E6BDA-16C6-4A79-9EDA-7E92369F87E5}"/>
    <cellStyle name="Normal 7 3 6 2 4" xfId="3511" xr:uid="{37FD7FD6-1F30-4166-84DD-383D3BFD9913}"/>
    <cellStyle name="Normal 7 3 6 3" xfId="1914" xr:uid="{78C4374C-E420-423A-92AD-BCD0A80B06AB}"/>
    <cellStyle name="Normal 7 3 6 4" xfId="3512" xr:uid="{BE323692-29DB-4F52-AA71-461A3247FE56}"/>
    <cellStyle name="Normal 7 3 6 5" xfId="3513" xr:uid="{0071A3AE-94DA-45BD-BA64-CD2E365350D7}"/>
    <cellStyle name="Normal 7 3 7" xfId="1915" xr:uid="{C46D99D0-F9C9-4BE8-A128-4803F7E67BB6}"/>
    <cellStyle name="Normal 7 3 7 2" xfId="1916" xr:uid="{7B7D1D95-43C9-4EC0-8F0D-9ECBAF46F217}"/>
    <cellStyle name="Normal 7 3 7 3" xfId="3514" xr:uid="{B43DAA74-36B1-44DA-A82A-E95E7D4520DD}"/>
    <cellStyle name="Normal 7 3 7 4" xfId="3515" xr:uid="{BF4B8A97-C145-4A6C-A4DE-96619D04A492}"/>
    <cellStyle name="Normal 7 3 8" xfId="1917" xr:uid="{126FB834-FB6F-4FEC-BCDB-26A212FCC73C}"/>
    <cellStyle name="Normal 7 3 8 2" xfId="3516" xr:uid="{7DF85FEA-D374-4D4C-AAA7-27604A9F15DA}"/>
    <cellStyle name="Normal 7 3 8 3" xfId="3517" xr:uid="{B6186343-93EC-4F54-8F1C-F9A67A4E7C4A}"/>
    <cellStyle name="Normal 7 3 8 4" xfId="3518" xr:uid="{8C176C05-1743-4798-9209-E62C84B3C1B9}"/>
    <cellStyle name="Normal 7 3 9" xfId="3519" xr:uid="{388E4F1E-BBF5-489A-A5ED-309EF53BC318}"/>
    <cellStyle name="Normal 7 4" xfId="141" xr:uid="{FF9B1F86-B58A-4BC1-AB87-3C05ECB74CAA}"/>
    <cellStyle name="Normal 7 4 10" xfId="3520" xr:uid="{977AA435-ED8B-4536-9071-762AB3395A67}"/>
    <cellStyle name="Normal 7 4 11" xfId="3521" xr:uid="{0E738477-4FF0-4F0F-B21C-E7FFF015EE74}"/>
    <cellStyle name="Normal 7 4 2" xfId="142" xr:uid="{A3ACA4D1-77EF-4788-9472-968877AF98D7}"/>
    <cellStyle name="Normal 7 4 2 2" xfId="363" xr:uid="{C54A9776-73F3-4758-9667-79496356E327}"/>
    <cellStyle name="Normal 7 4 2 2 2" xfId="720" xr:uid="{D5186373-8AF8-484A-8532-25E3C61BC5EF}"/>
    <cellStyle name="Normal 7 4 2 2 2 2" xfId="721" xr:uid="{5DF24408-4C1D-40A7-A9EF-FBCE48D569C6}"/>
    <cellStyle name="Normal 7 4 2 2 2 2 2" xfId="1918" xr:uid="{AEE6E18A-4BEA-4B5B-B047-5235352329D5}"/>
    <cellStyle name="Normal 7 4 2 2 2 2 3" xfId="3522" xr:uid="{F001E5FB-29F5-459E-80A6-53AB39689FD1}"/>
    <cellStyle name="Normal 7 4 2 2 2 2 4" xfId="3523" xr:uid="{823AC52E-1C3C-4326-ADF8-546B2FAA2496}"/>
    <cellStyle name="Normal 7 4 2 2 2 3" xfId="1919" xr:uid="{586A5DB5-658E-426D-BEED-539F6BA0A5CD}"/>
    <cellStyle name="Normal 7 4 2 2 2 3 2" xfId="3524" xr:uid="{B905D95F-1E8E-45DE-B1AD-68662AA4945A}"/>
    <cellStyle name="Normal 7 4 2 2 2 3 3" xfId="3525" xr:uid="{785CCEF2-DDEF-4AB9-AE98-1E3435B0A46D}"/>
    <cellStyle name="Normal 7 4 2 2 2 3 4" xfId="3526" xr:uid="{7E188F4A-AEE8-4BBD-BC40-A3C599A7AD3D}"/>
    <cellStyle name="Normal 7 4 2 2 2 4" xfId="3527" xr:uid="{1A62EF89-1D96-4559-9C9C-2EB4F6B346F1}"/>
    <cellStyle name="Normal 7 4 2 2 2 5" xfId="3528" xr:uid="{4958F6DA-22AC-4447-A299-AB2636229454}"/>
    <cellStyle name="Normal 7 4 2 2 2 6" xfId="3529" xr:uid="{C9E25F0D-18DF-4A9A-BD6F-C2C3772326F8}"/>
    <cellStyle name="Normal 7 4 2 2 3" xfId="722" xr:uid="{1A4625CD-AF50-43F2-A5A6-4282F2CA44DC}"/>
    <cellStyle name="Normal 7 4 2 2 3 2" xfId="1920" xr:uid="{E368F4C7-9311-4F23-969A-A96AC8538546}"/>
    <cellStyle name="Normal 7 4 2 2 3 2 2" xfId="3530" xr:uid="{09910AE7-BDBA-40A0-A133-621D2FF5CB04}"/>
    <cellStyle name="Normal 7 4 2 2 3 2 3" xfId="3531" xr:uid="{8623893F-159D-4B5A-8955-C9F6BB328A46}"/>
    <cellStyle name="Normal 7 4 2 2 3 2 4" xfId="3532" xr:uid="{C28AA2A3-D06C-403C-B310-F6C685F5377B}"/>
    <cellStyle name="Normal 7 4 2 2 3 3" xfId="3533" xr:uid="{187FBF5F-3D2A-41E8-8496-5A0B5B9A5C1F}"/>
    <cellStyle name="Normal 7 4 2 2 3 4" xfId="3534" xr:uid="{A4669013-CC46-47F3-A4CC-8B1D9267903B}"/>
    <cellStyle name="Normal 7 4 2 2 3 5" xfId="3535" xr:uid="{1761CCA3-C2D4-45C2-A655-86D5E1429DAE}"/>
    <cellStyle name="Normal 7 4 2 2 4" xfId="1921" xr:uid="{D389CD3D-DE54-4768-AB50-08FF27B54254}"/>
    <cellStyle name="Normal 7 4 2 2 4 2" xfId="3536" xr:uid="{E8CB40EC-8668-4043-BE88-41C9C1F96771}"/>
    <cellStyle name="Normal 7 4 2 2 4 3" xfId="3537" xr:uid="{BC9BAC42-1B3D-4599-818D-803A05D13666}"/>
    <cellStyle name="Normal 7 4 2 2 4 4" xfId="3538" xr:uid="{599E98FD-35B9-4C58-BE84-870EB408F7E2}"/>
    <cellStyle name="Normal 7 4 2 2 5" xfId="3539" xr:uid="{11872CE5-68F9-48E4-A446-E4CC6650BC0D}"/>
    <cellStyle name="Normal 7 4 2 2 5 2" xfId="3540" xr:uid="{B17EEFEC-A66E-48AD-9DE0-FE90F8B1C8B8}"/>
    <cellStyle name="Normal 7 4 2 2 5 3" xfId="3541" xr:uid="{C95596D2-85D1-4220-AF04-713CC1D25970}"/>
    <cellStyle name="Normal 7 4 2 2 5 4" xfId="3542" xr:uid="{03CBC49D-1D19-40C9-A462-312E9A22B24B}"/>
    <cellStyle name="Normal 7 4 2 2 6" xfId="3543" xr:uid="{39D228E0-FCB8-435D-A4DE-6CEB3E1A124F}"/>
    <cellStyle name="Normal 7 4 2 2 7" xfId="3544" xr:uid="{EAA5F36F-1ADD-4015-BEF4-E23D30A26907}"/>
    <cellStyle name="Normal 7 4 2 2 8" xfId="3545" xr:uid="{22B38C40-2C62-43F9-BA0E-516DB7663F7C}"/>
    <cellStyle name="Normal 7 4 2 3" xfId="723" xr:uid="{64B4EF7F-7E4E-46EF-82C4-D187CAFE4A42}"/>
    <cellStyle name="Normal 7 4 2 3 2" xfId="724" xr:uid="{12BA0170-6A41-48ED-8836-4BA1A8B50A5A}"/>
    <cellStyle name="Normal 7 4 2 3 2 2" xfId="725" xr:uid="{CEFE0FCD-D7C9-4AD3-8FBB-0DC3E1D64325}"/>
    <cellStyle name="Normal 7 4 2 3 2 3" xfId="3546" xr:uid="{CF07FAE1-AE20-43DF-90AA-3A26A390D60F}"/>
    <cellStyle name="Normal 7 4 2 3 2 4" xfId="3547" xr:uid="{B60506B0-31EA-4AEE-8976-16E888DE11CC}"/>
    <cellStyle name="Normal 7 4 2 3 3" xfId="726" xr:uid="{E20B70E0-9285-45E0-A111-D92EAF5C677B}"/>
    <cellStyle name="Normal 7 4 2 3 3 2" xfId="3548" xr:uid="{9F909B21-1E46-4C06-A246-B009D606A226}"/>
    <cellStyle name="Normal 7 4 2 3 3 3" xfId="3549" xr:uid="{662F6A9E-EEF7-4720-BBBA-FA3CD3ECB94C}"/>
    <cellStyle name="Normal 7 4 2 3 3 4" xfId="3550" xr:uid="{7E06CB21-8583-44E6-8566-7A8C3277C420}"/>
    <cellStyle name="Normal 7 4 2 3 4" xfId="3551" xr:uid="{547ED907-3995-4EE5-899B-B56295EA46BA}"/>
    <cellStyle name="Normal 7 4 2 3 5" xfId="3552" xr:uid="{8D3C35FF-6050-4BE8-8E98-0D7E25E090E0}"/>
    <cellStyle name="Normal 7 4 2 3 6" xfId="3553" xr:uid="{38A7EB3C-0472-4DEE-969D-E15EBAB9088F}"/>
    <cellStyle name="Normal 7 4 2 4" xfId="727" xr:uid="{479D65B6-B800-442B-BE92-2AE7FE2358FF}"/>
    <cellStyle name="Normal 7 4 2 4 2" xfId="728" xr:uid="{CC6F3DB8-00B5-42BB-AB95-04E02D48E39A}"/>
    <cellStyle name="Normal 7 4 2 4 2 2" xfId="3554" xr:uid="{A20876DE-8E66-45A3-B186-09DDF626ED17}"/>
    <cellStyle name="Normal 7 4 2 4 2 3" xfId="3555" xr:uid="{F12BE248-A474-40CF-B17F-4B4058F11E73}"/>
    <cellStyle name="Normal 7 4 2 4 2 4" xfId="3556" xr:uid="{6AB3686D-9FD0-4F44-8ECC-D11AC9D2E49F}"/>
    <cellStyle name="Normal 7 4 2 4 3" xfId="3557" xr:uid="{2E0853D3-DB90-4DD2-A157-1D84C468CA32}"/>
    <cellStyle name="Normal 7 4 2 4 4" xfId="3558" xr:uid="{344DD125-1754-43BD-8A26-FAB66D3AD7B7}"/>
    <cellStyle name="Normal 7 4 2 4 5" xfId="3559" xr:uid="{8B54A181-3889-434A-B70A-DB9F0908DEDB}"/>
    <cellStyle name="Normal 7 4 2 5" xfId="729" xr:uid="{516960E3-88E5-4BF9-AD07-8DB3D2D3D922}"/>
    <cellStyle name="Normal 7 4 2 5 2" xfId="3560" xr:uid="{C8338E35-6B87-4EC3-9399-5A4E91E4DCA9}"/>
    <cellStyle name="Normal 7 4 2 5 3" xfId="3561" xr:uid="{188FBAE0-9A12-4DF7-9E9C-664154602E65}"/>
    <cellStyle name="Normal 7 4 2 5 4" xfId="3562" xr:uid="{B10AEBE0-1F82-4870-8435-8E975E96B4A3}"/>
    <cellStyle name="Normal 7 4 2 6" xfId="3563" xr:uid="{6A7B6BC1-F48E-48A8-80A6-1A4CB5265810}"/>
    <cellStyle name="Normal 7 4 2 6 2" xfId="3564" xr:uid="{D6E054B0-D4B9-4435-BB6D-0AE7041C4B61}"/>
    <cellStyle name="Normal 7 4 2 6 3" xfId="3565" xr:uid="{69B5EC21-A4E3-49DF-8EFE-30EA8E8706F0}"/>
    <cellStyle name="Normal 7 4 2 6 4" xfId="3566" xr:uid="{5253EFBA-DD21-4A07-BC1C-DB6793268683}"/>
    <cellStyle name="Normal 7 4 2 7" xfId="3567" xr:uid="{70307487-1880-4B11-89BE-210688CCFDC9}"/>
    <cellStyle name="Normal 7 4 2 8" xfId="3568" xr:uid="{7314605E-E31A-4B24-93FE-5F73D4FABDC7}"/>
    <cellStyle name="Normal 7 4 2 9" xfId="3569" xr:uid="{CDD4E3E0-1A33-4BF9-AC63-13619D178165}"/>
    <cellStyle name="Normal 7 4 3" xfId="364" xr:uid="{A63A9A4A-AB18-4599-8987-F6C391DB6F0E}"/>
    <cellStyle name="Normal 7 4 3 2" xfId="730" xr:uid="{5E1C02B7-8A4D-40C4-92BA-A9DEAF1F009E}"/>
    <cellStyle name="Normal 7 4 3 2 2" xfId="731" xr:uid="{887BB45F-E4DF-4911-8D1F-FF88D4150C0F}"/>
    <cellStyle name="Normal 7 4 3 2 2 2" xfId="1922" xr:uid="{17406556-D160-4D3F-836B-84047480B56E}"/>
    <cellStyle name="Normal 7 4 3 2 2 2 2" xfId="1923" xr:uid="{FE1845A5-80B3-4A62-A37C-BD0E00D97973}"/>
    <cellStyle name="Normal 7 4 3 2 2 3" xfId="1924" xr:uid="{9C177305-6252-4466-B384-414F9572E579}"/>
    <cellStyle name="Normal 7 4 3 2 2 4" xfId="3570" xr:uid="{B97C930B-D870-4C87-9BD8-B8CA27525660}"/>
    <cellStyle name="Normal 7 4 3 2 3" xfId="1925" xr:uid="{D1947765-1C40-4A62-9B76-B74E8C5D8E09}"/>
    <cellStyle name="Normal 7 4 3 2 3 2" xfId="1926" xr:uid="{438210B6-AD2C-417A-8D88-9F5098656FA9}"/>
    <cellStyle name="Normal 7 4 3 2 3 3" xfId="3571" xr:uid="{0E588E6D-E6DF-4EDD-9AC2-A3C77CA8771B}"/>
    <cellStyle name="Normal 7 4 3 2 3 4" xfId="3572" xr:uid="{A4C02591-F87C-433B-924B-CDCEA7CCF9AC}"/>
    <cellStyle name="Normal 7 4 3 2 4" xfId="1927" xr:uid="{57B71B42-5551-4220-83DD-BB70FD98AA86}"/>
    <cellStyle name="Normal 7 4 3 2 5" xfId="3573" xr:uid="{A5E07CFE-A7C2-4DC8-9A1A-BBE49B1C7D25}"/>
    <cellStyle name="Normal 7 4 3 2 6" xfId="3574" xr:uid="{6C0B1721-29D2-4800-BEE6-C5F3E31AA34B}"/>
    <cellStyle name="Normal 7 4 3 3" xfId="732" xr:uid="{9D870836-DF3F-4802-A163-4DC25ADD33B0}"/>
    <cellStyle name="Normal 7 4 3 3 2" xfId="1928" xr:uid="{23E6C2D7-D08C-48C4-9519-E052E41CF34A}"/>
    <cellStyle name="Normal 7 4 3 3 2 2" xfId="1929" xr:uid="{65DF7F2B-73D2-45E9-A28F-3DB2C8EDA9BA}"/>
    <cellStyle name="Normal 7 4 3 3 2 3" xfId="3575" xr:uid="{54C75112-AAF0-4182-8C4B-2D5EE692F272}"/>
    <cellStyle name="Normal 7 4 3 3 2 4" xfId="3576" xr:uid="{782754FB-481E-49E8-91E7-E7F29BE01909}"/>
    <cellStyle name="Normal 7 4 3 3 3" xfId="1930" xr:uid="{6C475930-2A07-4955-8404-62436CBC9A22}"/>
    <cellStyle name="Normal 7 4 3 3 4" xfId="3577" xr:uid="{88207649-B613-48DA-A925-42D6C2FF04D2}"/>
    <cellStyle name="Normal 7 4 3 3 5" xfId="3578" xr:uid="{EB3189FC-612A-4DDB-95B9-53EDC042A2E6}"/>
    <cellStyle name="Normal 7 4 3 4" xfId="1931" xr:uid="{BBCCEDDE-6AAF-41BC-B929-126F556FD24E}"/>
    <cellStyle name="Normal 7 4 3 4 2" xfId="1932" xr:uid="{90197839-9EA3-40E2-A3E2-2FE9B8250001}"/>
    <cellStyle name="Normal 7 4 3 4 3" xfId="3579" xr:uid="{859A7AF2-C65D-4E4A-8F22-78D1953FFE26}"/>
    <cellStyle name="Normal 7 4 3 4 4" xfId="3580" xr:uid="{12896769-00C8-4FCB-9D71-BFB394CD86E2}"/>
    <cellStyle name="Normal 7 4 3 5" xfId="1933" xr:uid="{0C8A1ED0-940D-48C8-AC7E-2BD05903B16E}"/>
    <cellStyle name="Normal 7 4 3 5 2" xfId="3581" xr:uid="{A0EEA06A-4C31-41AF-874C-790ECD577747}"/>
    <cellStyle name="Normal 7 4 3 5 3" xfId="3582" xr:uid="{9DBE0E32-ED58-4B0C-B211-FDFAD923F365}"/>
    <cellStyle name="Normal 7 4 3 5 4" xfId="3583" xr:uid="{6CA776D0-2E8D-4069-8299-6490CD75E65C}"/>
    <cellStyle name="Normal 7 4 3 6" xfId="3584" xr:uid="{06EF1CFB-8EA3-46C6-9129-CBDA7E32A6BD}"/>
    <cellStyle name="Normal 7 4 3 7" xfId="3585" xr:uid="{E2A45D2C-94D4-48BE-B072-EDA8888F2978}"/>
    <cellStyle name="Normal 7 4 3 8" xfId="3586" xr:uid="{8AB437D3-DCD2-4427-BBB9-D6CDE2338265}"/>
    <cellStyle name="Normal 7 4 4" xfId="365" xr:uid="{DA0D548F-BF98-4DA0-92C0-76A3383AF22D}"/>
    <cellStyle name="Normal 7 4 4 2" xfId="733" xr:uid="{BA045BFC-560A-4B3A-8929-80641DC47D85}"/>
    <cellStyle name="Normal 7 4 4 2 2" xfId="734" xr:uid="{2022BB85-4C21-4225-87EF-98C23D795034}"/>
    <cellStyle name="Normal 7 4 4 2 2 2" xfId="1934" xr:uid="{F6C4DCD5-8802-4E53-88F5-A7AADF019BD2}"/>
    <cellStyle name="Normal 7 4 4 2 2 3" xfId="3587" xr:uid="{FAE410AD-49A9-4632-AD5C-1869E1962415}"/>
    <cellStyle name="Normal 7 4 4 2 2 4" xfId="3588" xr:uid="{CBE132C9-152A-4945-AB14-C9ADA5E40C42}"/>
    <cellStyle name="Normal 7 4 4 2 3" xfId="1935" xr:uid="{81847970-D304-44F7-9872-76456955E329}"/>
    <cellStyle name="Normal 7 4 4 2 4" xfId="3589" xr:uid="{5978DB0F-8ADF-457F-B0BE-9AC8DE82975B}"/>
    <cellStyle name="Normal 7 4 4 2 5" xfId="3590" xr:uid="{5833199D-27BF-4BD9-9D03-C45675E6FDFF}"/>
    <cellStyle name="Normal 7 4 4 3" xfId="735" xr:uid="{5D7554C6-1B68-4119-BC94-301442B8CE4E}"/>
    <cellStyle name="Normal 7 4 4 3 2" xfId="1936" xr:uid="{CE4169BD-DFDC-4D0B-ADDF-DC2BB218E4CB}"/>
    <cellStyle name="Normal 7 4 4 3 3" xfId="3591" xr:uid="{CE42BA29-BEC9-4417-8B93-992D22A5E11A}"/>
    <cellStyle name="Normal 7 4 4 3 4" xfId="3592" xr:uid="{F24759B2-7A59-4807-A0A5-37BC65C7B94E}"/>
    <cellStyle name="Normal 7 4 4 4" xfId="1937" xr:uid="{32499751-2EE1-499E-A89A-E2294FC1F26A}"/>
    <cellStyle name="Normal 7 4 4 4 2" xfId="3593" xr:uid="{FC03B6BD-BA13-4A1A-8D16-2A54F1479FF7}"/>
    <cellStyle name="Normal 7 4 4 4 3" xfId="3594" xr:uid="{BBDD6C73-2FA1-4658-AE70-1D4767F5F136}"/>
    <cellStyle name="Normal 7 4 4 4 4" xfId="3595" xr:uid="{C6E7094F-8750-49BF-84E1-01D79D1882F2}"/>
    <cellStyle name="Normal 7 4 4 5" xfId="3596" xr:uid="{179963D1-35E8-40C8-BDB1-8C27F7F67F00}"/>
    <cellStyle name="Normal 7 4 4 6" xfId="3597" xr:uid="{996DA798-00A7-4F53-97B1-B4413B4CC27C}"/>
    <cellStyle name="Normal 7 4 4 7" xfId="3598" xr:uid="{1CF657D2-CCD7-4B98-A1A2-48D0E5B5D280}"/>
    <cellStyle name="Normal 7 4 5" xfId="366" xr:uid="{6895A535-5D75-46C1-AFF0-B12CE7E3831B}"/>
    <cellStyle name="Normal 7 4 5 2" xfId="736" xr:uid="{FE753CE4-89F6-4327-BE54-049A68F5B8BE}"/>
    <cellStyle name="Normal 7 4 5 2 2" xfId="1938" xr:uid="{71B0A41C-22A2-441B-B01A-50582CB83108}"/>
    <cellStyle name="Normal 7 4 5 2 3" xfId="3599" xr:uid="{D0A802E2-427A-413F-9D45-12841DC8EE7E}"/>
    <cellStyle name="Normal 7 4 5 2 4" xfId="3600" xr:uid="{45CBFE5E-1849-4AD8-A5B6-8FBAEAC00E16}"/>
    <cellStyle name="Normal 7 4 5 3" xfId="1939" xr:uid="{63E2F93A-C81F-4206-9FC9-CAC4B53BFB9B}"/>
    <cellStyle name="Normal 7 4 5 3 2" xfId="3601" xr:uid="{4906F083-EFDE-4C7A-BE80-42D03F7BC570}"/>
    <cellStyle name="Normal 7 4 5 3 3" xfId="3602" xr:uid="{CBEC414E-A1B8-4F0A-A0FC-C8FBB0673EE7}"/>
    <cellStyle name="Normal 7 4 5 3 4" xfId="3603" xr:uid="{2112A84F-1018-4C2F-A263-F63A5A3CF40F}"/>
    <cellStyle name="Normal 7 4 5 4" xfId="3604" xr:uid="{F5454B21-E521-40F5-BB30-8B28A64F9CBE}"/>
    <cellStyle name="Normal 7 4 5 5" xfId="3605" xr:uid="{723A3EE5-06B1-4ECE-934D-952D56BB0077}"/>
    <cellStyle name="Normal 7 4 5 6" xfId="3606" xr:uid="{9F493F79-D568-4E34-9EDE-1CE38B29A11E}"/>
    <cellStyle name="Normal 7 4 6" xfId="737" xr:uid="{786CAF5D-FA11-45D4-87F8-5DF637997BBE}"/>
    <cellStyle name="Normal 7 4 6 2" xfId="1940" xr:uid="{ADD3E2AB-58DA-4ABF-90A2-C21C9D29B098}"/>
    <cellStyle name="Normal 7 4 6 2 2" xfId="3607" xr:uid="{D5CE546C-2E94-4111-A461-BB0345466B8E}"/>
    <cellStyle name="Normal 7 4 6 2 3" xfId="3608" xr:uid="{14D77C09-33F3-457C-8ADC-3BA60143624F}"/>
    <cellStyle name="Normal 7 4 6 2 4" xfId="3609" xr:uid="{4542FDC4-1E48-4C0B-89A5-AE5D42D58958}"/>
    <cellStyle name="Normal 7 4 6 3" xfId="3610" xr:uid="{57F0C615-7310-45AB-90AE-40A6735AC5FB}"/>
    <cellStyle name="Normal 7 4 6 4" xfId="3611" xr:uid="{1393300F-2160-4057-BD1A-EE1F5B036C4D}"/>
    <cellStyle name="Normal 7 4 6 5" xfId="3612" xr:uid="{D72BE800-427D-416F-90A9-655E3FEE2C6D}"/>
    <cellStyle name="Normal 7 4 7" xfId="1941" xr:uid="{E57E3C02-D260-4580-9EEA-36DD09BC76BE}"/>
    <cellStyle name="Normal 7 4 7 2" xfId="3613" xr:uid="{241DA854-4CFB-41AE-95FE-43B8AE99C91E}"/>
    <cellStyle name="Normal 7 4 7 3" xfId="3614" xr:uid="{E498C5BC-0E72-4E9B-A63A-C151E49C9090}"/>
    <cellStyle name="Normal 7 4 7 4" xfId="3615" xr:uid="{0F7755EE-5560-4296-B784-8987BA69899A}"/>
    <cellStyle name="Normal 7 4 8" xfId="3616" xr:uid="{A31DEFDF-B144-4917-AE68-0D59BF545E08}"/>
    <cellStyle name="Normal 7 4 8 2" xfId="3617" xr:uid="{EA0BFC61-BC42-4259-866F-A999E745C762}"/>
    <cellStyle name="Normal 7 4 8 3" xfId="3618" xr:uid="{5C267C87-B5A3-4C98-AFFB-EEF880FA4763}"/>
    <cellStyle name="Normal 7 4 8 4" xfId="3619" xr:uid="{76D4C4DD-3829-41E9-BF58-3CBECB573DCE}"/>
    <cellStyle name="Normal 7 4 9" xfId="3620" xr:uid="{71139377-1AA9-49D6-8E88-870136BE1876}"/>
    <cellStyle name="Normal 7 5" xfId="143" xr:uid="{DB7E6880-5797-42C2-8718-7BF407CFE34F}"/>
    <cellStyle name="Normal 7 5 2" xfId="144" xr:uid="{35B81AF1-6927-4C35-9FCD-72E63B5B48BF}"/>
    <cellStyle name="Normal 7 5 2 2" xfId="367" xr:uid="{E21D1E8A-E71E-41DD-A549-3F50F920529B}"/>
    <cellStyle name="Normal 7 5 2 2 2" xfId="738" xr:uid="{B6481947-ADCA-49DE-ACC0-4EA9908B0897}"/>
    <cellStyle name="Normal 7 5 2 2 2 2" xfId="1942" xr:uid="{C90ABEE0-E151-45CC-8CA3-276FA886CA94}"/>
    <cellStyle name="Normal 7 5 2 2 2 3" xfId="3621" xr:uid="{FFB6D15A-286D-4F54-9B73-ACD09DAAD0E1}"/>
    <cellStyle name="Normal 7 5 2 2 2 4" xfId="3622" xr:uid="{696C539E-0650-4415-A8BD-40573625D4E8}"/>
    <cellStyle name="Normal 7 5 2 2 3" xfId="1943" xr:uid="{22D890AF-5368-4528-8623-FCEACA534B08}"/>
    <cellStyle name="Normal 7 5 2 2 3 2" xfId="3623" xr:uid="{E0518B8B-19E3-4C12-BAB8-E0CF59E1D24D}"/>
    <cellStyle name="Normal 7 5 2 2 3 3" xfId="3624" xr:uid="{69566EAA-F365-4CE0-A3BB-2818FCDCCBDA}"/>
    <cellStyle name="Normal 7 5 2 2 3 4" xfId="3625" xr:uid="{058E89C1-FBD3-4703-9311-8934797249F4}"/>
    <cellStyle name="Normal 7 5 2 2 4" xfId="3626" xr:uid="{873B9B51-3B19-4385-96A2-E30E8246D5A0}"/>
    <cellStyle name="Normal 7 5 2 2 5" xfId="3627" xr:uid="{3FF2C8CF-7D3E-4B09-B333-FB27F99F23D8}"/>
    <cellStyle name="Normal 7 5 2 2 6" xfId="3628" xr:uid="{CB7C853E-625C-4691-A4CA-A02195947322}"/>
    <cellStyle name="Normal 7 5 2 3" xfId="739" xr:uid="{284903E4-44CD-4E7E-9B01-4C8FF9E4605D}"/>
    <cellStyle name="Normal 7 5 2 3 2" xfId="1944" xr:uid="{F420E193-2A88-4444-A909-80EF09B062C6}"/>
    <cellStyle name="Normal 7 5 2 3 2 2" xfId="3629" xr:uid="{4F42C178-281B-480A-B75B-191CF090BCD8}"/>
    <cellStyle name="Normal 7 5 2 3 2 3" xfId="3630" xr:uid="{B9CEEA89-819C-4C92-AF61-14ACC62D6E0C}"/>
    <cellStyle name="Normal 7 5 2 3 2 4" xfId="3631" xr:uid="{2B6C7452-4A78-4050-B126-0631E0AFDCA0}"/>
    <cellStyle name="Normal 7 5 2 3 3" xfId="3632" xr:uid="{B93E6338-399B-4B4E-B13D-ABBCAF56BE87}"/>
    <cellStyle name="Normal 7 5 2 3 4" xfId="3633" xr:uid="{79580C6E-0691-44C8-8484-23ED3E403007}"/>
    <cellStyle name="Normal 7 5 2 3 5" xfId="3634" xr:uid="{2ADA79C7-839A-456E-8339-5FD411FE6A39}"/>
    <cellStyle name="Normal 7 5 2 4" xfId="1945" xr:uid="{38C770D8-F84A-4603-85D1-8AED123F494A}"/>
    <cellStyle name="Normal 7 5 2 4 2" xfId="3635" xr:uid="{5E9AFEFC-81F7-4347-BD95-3CBE29CCD4E7}"/>
    <cellStyle name="Normal 7 5 2 4 3" xfId="3636" xr:uid="{887463FE-7A28-47AA-AB46-D44D630D5370}"/>
    <cellStyle name="Normal 7 5 2 4 4" xfId="3637" xr:uid="{BEC52F42-5F74-4A49-838A-B054C2F0D583}"/>
    <cellStyle name="Normal 7 5 2 5" xfId="3638" xr:uid="{FA545841-F4A0-4F7A-BC9D-C6AC5BB3ECE5}"/>
    <cellStyle name="Normal 7 5 2 5 2" xfId="3639" xr:uid="{3B09B55E-1639-4F7C-86FC-1E57CA1A9B12}"/>
    <cellStyle name="Normal 7 5 2 5 3" xfId="3640" xr:uid="{1CA766A7-FDDD-407F-BC16-E1C9C94CEB4A}"/>
    <cellStyle name="Normal 7 5 2 5 4" xfId="3641" xr:uid="{56F1416E-3D48-4822-A65D-B58D9C362D35}"/>
    <cellStyle name="Normal 7 5 2 6" xfId="3642" xr:uid="{F03BD53A-48E1-4C60-AB9B-8C756990ACCF}"/>
    <cellStyle name="Normal 7 5 2 7" xfId="3643" xr:uid="{50E9E05F-A1DA-4648-92F7-F9C6E08630F2}"/>
    <cellStyle name="Normal 7 5 2 8" xfId="3644" xr:uid="{91B5A314-EB46-46A3-BDC4-B0481FF03636}"/>
    <cellStyle name="Normal 7 5 3" xfId="368" xr:uid="{517495F2-7504-4D29-B036-FBEAAA2E4B8F}"/>
    <cellStyle name="Normal 7 5 3 2" xfId="740" xr:uid="{0EBBE16E-8954-491C-8920-ED8E3CD49725}"/>
    <cellStyle name="Normal 7 5 3 2 2" xfId="741" xr:uid="{F3D5B07B-19D8-462D-BCAF-B537DB261D60}"/>
    <cellStyle name="Normal 7 5 3 2 3" xfId="3645" xr:uid="{6ADC251F-0C75-4FB6-8CE5-A2B3856A7156}"/>
    <cellStyle name="Normal 7 5 3 2 4" xfId="3646" xr:uid="{68C1E891-2CD9-42DE-A25C-F3A6CB4E18DD}"/>
    <cellStyle name="Normal 7 5 3 3" xfId="742" xr:uid="{EE9C0113-D6F7-4D82-BAEE-1DC914A3717D}"/>
    <cellStyle name="Normal 7 5 3 3 2" xfId="3647" xr:uid="{AD4F7DB4-B494-42B3-AAD8-D189D082EAE6}"/>
    <cellStyle name="Normal 7 5 3 3 3" xfId="3648" xr:uid="{7B435160-BFAD-40A9-9327-1ACEE5B7F69E}"/>
    <cellStyle name="Normal 7 5 3 3 4" xfId="3649" xr:uid="{54F8C4CE-73FC-49EE-8B26-4BE4463FB2BD}"/>
    <cellStyle name="Normal 7 5 3 4" xfId="3650" xr:uid="{00514D65-2195-4BA1-8D41-B812F803B2CC}"/>
    <cellStyle name="Normal 7 5 3 5" xfId="3651" xr:uid="{5E008D76-A05B-467C-BABB-A8095D6377BC}"/>
    <cellStyle name="Normal 7 5 3 6" xfId="3652" xr:uid="{E09CAA7B-C552-46E4-B707-CF54E11F039B}"/>
    <cellStyle name="Normal 7 5 4" xfId="369" xr:uid="{75703BF4-E32B-4008-8B12-C314C4929463}"/>
    <cellStyle name="Normal 7 5 4 2" xfId="743" xr:uid="{96677E2B-62B7-476C-8B02-9E11F7A14863}"/>
    <cellStyle name="Normal 7 5 4 2 2" xfId="3653" xr:uid="{8FDDF849-8575-4ED2-A32E-E475AAC179DF}"/>
    <cellStyle name="Normal 7 5 4 2 3" xfId="3654" xr:uid="{0E4DF5F9-B455-4B4C-AB3C-C7E8828FEC2D}"/>
    <cellStyle name="Normal 7 5 4 2 4" xfId="3655" xr:uid="{AB9E36DF-E2DD-4B68-982F-07863B4D9DCA}"/>
    <cellStyle name="Normal 7 5 4 3" xfId="3656" xr:uid="{E85B0A14-9F05-40A7-903F-CF1F7AC766B9}"/>
    <cellStyle name="Normal 7 5 4 4" xfId="3657" xr:uid="{047A6014-91A0-478D-BB50-26C191F483AB}"/>
    <cellStyle name="Normal 7 5 4 5" xfId="3658" xr:uid="{D86F8CDD-8AE7-4BFE-B4BE-15000FD0A4A9}"/>
    <cellStyle name="Normal 7 5 5" xfId="744" xr:uid="{EC3F1E8A-4E00-4945-9DE5-E13D34DFE085}"/>
    <cellStyle name="Normal 7 5 5 2" xfId="3659" xr:uid="{60A050AE-436E-4E91-AFEB-817748E88017}"/>
    <cellStyle name="Normal 7 5 5 3" xfId="3660" xr:uid="{C15C6FED-7564-4DE5-B4F8-CF64DBBAD1FE}"/>
    <cellStyle name="Normal 7 5 5 4" xfId="3661" xr:uid="{DC3FBE87-5437-46C5-8F46-697429D306D6}"/>
    <cellStyle name="Normal 7 5 6" xfId="3662" xr:uid="{B8F9B633-2E02-4169-8524-6864286B8571}"/>
    <cellStyle name="Normal 7 5 6 2" xfId="3663" xr:uid="{224D736A-2857-4B65-93B7-F7BCCFE09C6E}"/>
    <cellStyle name="Normal 7 5 6 3" xfId="3664" xr:uid="{1C8D182B-B13E-4774-A486-5578065DCCF3}"/>
    <cellStyle name="Normal 7 5 6 4" xfId="3665" xr:uid="{9680E3EE-4B1E-4CAC-9BF0-91A9892E3FCE}"/>
    <cellStyle name="Normal 7 5 7" xfId="3666" xr:uid="{7290D561-484A-445C-A77D-150D10B803F0}"/>
    <cellStyle name="Normal 7 5 8" xfId="3667" xr:uid="{7DBD893F-4DBC-49E2-B39D-B7879F7BBA41}"/>
    <cellStyle name="Normal 7 5 9" xfId="3668" xr:uid="{41CA12CD-EF50-4628-8666-414DF432ECCB}"/>
    <cellStyle name="Normal 7 6" xfId="145" xr:uid="{B0CE6C96-C126-46A0-920A-49A8A7EAA512}"/>
    <cellStyle name="Normal 7 6 2" xfId="370" xr:uid="{F49637F3-4F9D-4B68-B9F9-297484EA888C}"/>
    <cellStyle name="Normal 7 6 2 2" xfId="745" xr:uid="{88C1CC60-67DC-4AF2-9466-4854357A802A}"/>
    <cellStyle name="Normal 7 6 2 2 2" xfId="1946" xr:uid="{FAE90566-FCB3-4B90-9B6B-AC08954F6347}"/>
    <cellStyle name="Normal 7 6 2 2 2 2" xfId="1947" xr:uid="{3538113B-419F-4A15-8D3C-7199E947DBB7}"/>
    <cellStyle name="Normal 7 6 2 2 3" xfId="1948" xr:uid="{8DC05563-0592-4A1F-8FA2-EEE8B8418AC6}"/>
    <cellStyle name="Normal 7 6 2 2 4" xfId="3669" xr:uid="{CED6743B-6DF8-4394-903A-04441E2F4A82}"/>
    <cellStyle name="Normal 7 6 2 3" xfId="1949" xr:uid="{D555DD60-FE83-4536-8483-1898B831CB20}"/>
    <cellStyle name="Normal 7 6 2 3 2" xfId="1950" xr:uid="{A1F741B8-15D9-4B8C-A7BA-B9F692E5DBAF}"/>
    <cellStyle name="Normal 7 6 2 3 3" xfId="3670" xr:uid="{FD7A8797-5D70-4972-877F-52698F4119AE}"/>
    <cellStyle name="Normal 7 6 2 3 4" xfId="3671" xr:uid="{A4834AEA-BD83-4801-AFA4-3763608CA8F6}"/>
    <cellStyle name="Normal 7 6 2 4" xfId="1951" xr:uid="{9564A351-EB2D-42D5-AF5C-CEF68451B593}"/>
    <cellStyle name="Normal 7 6 2 5" xfId="3672" xr:uid="{814408CA-C819-45A7-811C-7B496735E30D}"/>
    <cellStyle name="Normal 7 6 2 6" xfId="3673" xr:uid="{8F679B24-2891-456E-A084-A5C2B4D4FD7D}"/>
    <cellStyle name="Normal 7 6 3" xfId="746" xr:uid="{30CED4E8-F7AB-48D0-9C83-3CABE9484519}"/>
    <cellStyle name="Normal 7 6 3 2" xfId="1952" xr:uid="{D4E719F1-140F-411D-AD54-440C02A66595}"/>
    <cellStyle name="Normal 7 6 3 2 2" xfId="1953" xr:uid="{0DFDB80E-3EBE-4FF2-93B4-E3731C93B90E}"/>
    <cellStyle name="Normal 7 6 3 2 3" xfId="3674" xr:uid="{696F0ABC-AC69-46BF-9AB7-0D03CED7F3BA}"/>
    <cellStyle name="Normal 7 6 3 2 4" xfId="3675" xr:uid="{9C8F3C2E-8346-4C75-A228-56C88CA1D977}"/>
    <cellStyle name="Normal 7 6 3 3" xfId="1954" xr:uid="{94EAA0C2-2D91-43C3-AF1B-D08D3C82ABC3}"/>
    <cellStyle name="Normal 7 6 3 4" xfId="3676" xr:uid="{C3BB04EC-64DC-484C-A9F6-766A7B91A044}"/>
    <cellStyle name="Normal 7 6 3 5" xfId="3677" xr:uid="{05FA04C3-5255-4CDD-8781-AA6FA21BC9E6}"/>
    <cellStyle name="Normal 7 6 4" xfId="1955" xr:uid="{516DF392-49E9-4127-AEC7-F875DC7A1450}"/>
    <cellStyle name="Normal 7 6 4 2" xfId="1956" xr:uid="{EF8F89DC-4240-4A92-BE50-9118DF20F7ED}"/>
    <cellStyle name="Normal 7 6 4 3" xfId="3678" xr:uid="{72FCE4B5-8CFF-4DCF-999B-EB2A9B236CE2}"/>
    <cellStyle name="Normal 7 6 4 4" xfId="3679" xr:uid="{AD02077D-3407-45D5-908A-601DB408D321}"/>
    <cellStyle name="Normal 7 6 5" xfId="1957" xr:uid="{753A8994-07B0-4182-8C04-BC6CE470C59D}"/>
    <cellStyle name="Normal 7 6 5 2" xfId="3680" xr:uid="{513BC2DA-D67C-40AD-9E4B-0255DAFCE303}"/>
    <cellStyle name="Normal 7 6 5 3" xfId="3681" xr:uid="{26AFDF35-FF33-4CC8-B6E9-EABC08BA193C}"/>
    <cellStyle name="Normal 7 6 5 4" xfId="3682" xr:uid="{1EF6D818-139A-4996-A212-6D0C18011839}"/>
    <cellStyle name="Normal 7 6 6" xfId="3683" xr:uid="{0D24339A-F63A-43ED-98B3-BBF3C8E58298}"/>
    <cellStyle name="Normal 7 6 7" xfId="3684" xr:uid="{513D5E10-C601-49FF-B974-DCB79468C57E}"/>
    <cellStyle name="Normal 7 6 8" xfId="3685" xr:uid="{413C686E-29AD-47B0-B97A-EBFA728C5B1C}"/>
    <cellStyle name="Normal 7 7" xfId="371" xr:uid="{15E456B0-E096-4490-99F5-06DD7D436B37}"/>
    <cellStyle name="Normal 7 7 2" xfId="747" xr:uid="{D77C6787-5B66-4BEE-90D1-20741D1E3023}"/>
    <cellStyle name="Normal 7 7 2 2" xfId="748" xr:uid="{D334F190-1ABB-4AF5-8CDC-C85D46C3ED31}"/>
    <cellStyle name="Normal 7 7 2 2 2" xfId="1958" xr:uid="{7AC3B7F0-8DB1-420F-9A11-6C95ACDDAB05}"/>
    <cellStyle name="Normal 7 7 2 2 3" xfId="3686" xr:uid="{4D178A3E-FD92-43BB-8422-6EAEE9956BEE}"/>
    <cellStyle name="Normal 7 7 2 2 4" xfId="3687" xr:uid="{941B6334-3F29-40DF-B4FB-C514665359F2}"/>
    <cellStyle name="Normal 7 7 2 3" xfId="1959" xr:uid="{B534E72F-1FAB-4126-8DB2-93FB2D35C061}"/>
    <cellStyle name="Normal 7 7 2 4" xfId="3688" xr:uid="{6C714E79-24DB-4A60-81FE-D6B06B6BAC2B}"/>
    <cellStyle name="Normal 7 7 2 5" xfId="3689" xr:uid="{4B7162CA-101A-40C3-BC70-AA75E72AE780}"/>
    <cellStyle name="Normal 7 7 3" xfId="749" xr:uid="{8569CC38-6266-4A32-B5E2-0078F60C6588}"/>
    <cellStyle name="Normal 7 7 3 2" xfId="1960" xr:uid="{06A2535C-4FC9-47CA-8DBF-BF2FC85851B2}"/>
    <cellStyle name="Normal 7 7 3 3" xfId="3690" xr:uid="{3D437DE6-5788-435D-B83C-2BF08DF18538}"/>
    <cellStyle name="Normal 7 7 3 4" xfId="3691" xr:uid="{4C0C94A7-F98F-486B-BD5D-CCBE59A61B18}"/>
    <cellStyle name="Normal 7 7 4" xfId="1961" xr:uid="{E5D6F8DC-0F2F-4970-89C3-0A5E29B8AB8D}"/>
    <cellStyle name="Normal 7 7 4 2" xfId="3692" xr:uid="{584E36F3-51F3-49AE-922C-72D31C20F0C8}"/>
    <cellStyle name="Normal 7 7 4 3" xfId="3693" xr:uid="{02606752-EF49-433E-9AC4-E39A50C3EF6A}"/>
    <cellStyle name="Normal 7 7 4 4" xfId="3694" xr:uid="{A9D7EB69-00C9-46DC-86A9-4C8FFF914729}"/>
    <cellStyle name="Normal 7 7 5" xfId="3695" xr:uid="{CA5A8068-01A6-4224-B405-C87F8FF80600}"/>
    <cellStyle name="Normal 7 7 6" xfId="3696" xr:uid="{F3AF8492-AAE8-41D2-A07C-369B634E652B}"/>
    <cellStyle name="Normal 7 7 7" xfId="3697" xr:uid="{FA2981FB-E7BC-4EB6-A615-EFFBAB523074}"/>
    <cellStyle name="Normal 7 8" xfId="372" xr:uid="{6EABE0B3-8FF7-40C6-BF89-7981EB4AC6A0}"/>
    <cellStyle name="Normal 7 8 2" xfId="750" xr:uid="{6E3507D3-3409-4F04-90EA-BFE6CF7E927E}"/>
    <cellStyle name="Normal 7 8 2 2" xfId="1962" xr:uid="{943590D1-D6AE-4216-B983-E346464ED99D}"/>
    <cellStyle name="Normal 7 8 2 3" xfId="3698" xr:uid="{AB757C2F-572B-483E-BE53-93935CF47263}"/>
    <cellStyle name="Normal 7 8 2 4" xfId="3699" xr:uid="{20DBF708-C0CF-4A35-88B9-C2B0B9C7EB14}"/>
    <cellStyle name="Normal 7 8 3" xfId="1963" xr:uid="{46BEC29A-D798-41FD-8B1C-11F62B4AC475}"/>
    <cellStyle name="Normal 7 8 3 2" xfId="3700" xr:uid="{7960BBB2-5CE1-4C5E-861A-9E94FB40BFCF}"/>
    <cellStyle name="Normal 7 8 3 3" xfId="3701" xr:uid="{24AB0955-D454-46D4-80B5-2E54B18157B5}"/>
    <cellStyle name="Normal 7 8 3 4" xfId="3702" xr:uid="{ACA5550A-D796-4A4D-8851-6410CB951F1C}"/>
    <cellStyle name="Normal 7 8 4" xfId="3703" xr:uid="{9D424CBF-21EE-44B3-88EE-065CB4667F27}"/>
    <cellStyle name="Normal 7 8 5" xfId="3704" xr:uid="{DE246ED0-2940-45CB-8F36-D90232A45C4F}"/>
    <cellStyle name="Normal 7 8 6" xfId="3705" xr:uid="{D41685B1-224F-40B1-B4C5-36A9A815E559}"/>
    <cellStyle name="Normal 7 9" xfId="373" xr:uid="{E46DEAF5-9830-4E21-B31A-3C1DF38F6B02}"/>
    <cellStyle name="Normal 7 9 2" xfId="1964" xr:uid="{57AF0514-350D-4D6A-B18A-5A533A7A22D0}"/>
    <cellStyle name="Normal 7 9 2 2" xfId="3706" xr:uid="{DDB17F40-6460-4173-A5FF-094623A2AE76}"/>
    <cellStyle name="Normal 7 9 2 2 2" xfId="4408" xr:uid="{90D31810-978C-4771-89F1-9B7D4AEEA1F4}"/>
    <cellStyle name="Normal 7 9 2 2 3" xfId="4687" xr:uid="{19D2F661-BD9B-46C6-8A48-F7DC6DB09B41}"/>
    <cellStyle name="Normal 7 9 2 3" xfId="3707" xr:uid="{65C66235-4A08-4F90-AE74-A39B4DA9ACCF}"/>
    <cellStyle name="Normal 7 9 2 4" xfId="3708" xr:uid="{28A04321-B7E3-4407-B959-88A78EA83225}"/>
    <cellStyle name="Normal 7 9 3" xfId="3709" xr:uid="{1A302ECF-0D16-4CAD-8BF8-290441EF84E9}"/>
    <cellStyle name="Normal 7 9 4" xfId="3710" xr:uid="{E16D9710-2EDF-4AC4-BAFF-79585B5E120C}"/>
    <cellStyle name="Normal 7 9 4 2" xfId="4578" xr:uid="{3435BDCC-0BFC-46C5-B8BF-8AD9111A149F}"/>
    <cellStyle name="Normal 7 9 4 3" xfId="4688" xr:uid="{F1FFFCE9-FC5D-466C-9E3C-A511C752EB16}"/>
    <cellStyle name="Normal 7 9 4 4" xfId="4607" xr:uid="{0E901D21-C9DF-4751-8C99-F688503F9633}"/>
    <cellStyle name="Normal 7 9 5" xfId="3711" xr:uid="{CE683033-3A1D-4148-B17A-F171CEDED061}"/>
    <cellStyle name="Normal 8" xfId="146" xr:uid="{D276EA04-6DBB-4D53-A31D-960FD8455FF1}"/>
    <cellStyle name="Normal 8 10" xfId="1965" xr:uid="{934E4F4F-167B-4376-945B-E09CD1D4CD04}"/>
    <cellStyle name="Normal 8 10 2" xfId="3712" xr:uid="{8C4D3AC0-EB8A-44A9-9D8B-1F0D3A29919E}"/>
    <cellStyle name="Normal 8 10 3" xfId="3713" xr:uid="{7AC98345-4649-43C8-9475-F675259D717A}"/>
    <cellStyle name="Normal 8 10 4" xfId="3714" xr:uid="{2A2B7E66-5B5D-45C6-980E-6D02ED755C89}"/>
    <cellStyle name="Normal 8 11" xfId="3715" xr:uid="{D3182587-9D8E-4B4C-A637-21A9176A5B5A}"/>
    <cellStyle name="Normal 8 11 2" xfId="3716" xr:uid="{F06CD6CB-F165-48FD-AAAB-5D8DBE32D6E5}"/>
    <cellStyle name="Normal 8 11 3" xfId="3717" xr:uid="{7CAE74E1-E534-4CE7-8A49-807BA8ADE810}"/>
    <cellStyle name="Normal 8 11 4" xfId="3718" xr:uid="{2F11D196-FB63-43E8-9A1F-1CBEB5919122}"/>
    <cellStyle name="Normal 8 12" xfId="3719" xr:uid="{5B35D8C2-0CE8-4135-B8C7-B37697F05CA0}"/>
    <cellStyle name="Normal 8 12 2" xfId="3720" xr:uid="{4922A055-536D-44C3-AF51-9236973DD8DE}"/>
    <cellStyle name="Normal 8 13" xfId="3721" xr:uid="{802BC481-A92E-4A73-930D-8396BDBE17C3}"/>
    <cellStyle name="Normal 8 14" xfId="3722" xr:uid="{BB2BB518-8738-48EE-9791-4A6FAC6E6ED6}"/>
    <cellStyle name="Normal 8 15" xfId="3723" xr:uid="{EDE78302-E4EF-47F5-97A9-4E19EE7126C6}"/>
    <cellStyle name="Normal 8 2" xfId="147" xr:uid="{32C1BBE6-69F3-441E-A9F1-A07C564F8C94}"/>
    <cellStyle name="Normal 8 2 10" xfId="3724" xr:uid="{1DF840BD-5C9D-47CD-B043-3002882232F9}"/>
    <cellStyle name="Normal 8 2 11" xfId="3725" xr:uid="{8C573695-7E58-42EA-A7F1-07A2A96C19B4}"/>
    <cellStyle name="Normal 8 2 2" xfId="148" xr:uid="{420045F4-7B94-4427-B0B2-7BD8DBBB762D}"/>
    <cellStyle name="Normal 8 2 2 2" xfId="149" xr:uid="{D0BEDE75-413B-49C6-AB45-E2D0F61EB7D1}"/>
    <cellStyle name="Normal 8 2 2 2 2" xfId="374" xr:uid="{DC5809F5-3D40-4964-8837-68D0257C2F6A}"/>
    <cellStyle name="Normal 8 2 2 2 2 2" xfId="751" xr:uid="{D820D313-86AA-4D7F-8F99-B08FACDF8EA1}"/>
    <cellStyle name="Normal 8 2 2 2 2 2 2" xfId="752" xr:uid="{7A0DAC85-55D3-499F-9762-2C410F74FEDC}"/>
    <cellStyle name="Normal 8 2 2 2 2 2 2 2" xfId="1966" xr:uid="{D112258E-754F-4C04-89C5-E3CBFBF3239B}"/>
    <cellStyle name="Normal 8 2 2 2 2 2 2 2 2" xfId="1967" xr:uid="{DE0F7C7F-012B-4BEB-A01A-92701B6BB32C}"/>
    <cellStyle name="Normal 8 2 2 2 2 2 2 3" xfId="1968" xr:uid="{62EAD58B-D8D9-4A8C-A232-BD9DD98DED34}"/>
    <cellStyle name="Normal 8 2 2 2 2 2 3" xfId="1969" xr:uid="{09EE287A-3E9B-4321-9A4E-DCDD80F507F0}"/>
    <cellStyle name="Normal 8 2 2 2 2 2 3 2" xfId="1970" xr:uid="{C6A2F431-231A-4CA4-BC88-6F521AAC0F86}"/>
    <cellStyle name="Normal 8 2 2 2 2 2 4" xfId="1971" xr:uid="{C87C73C0-B624-426A-BDE1-E4E9327079FB}"/>
    <cellStyle name="Normal 8 2 2 2 2 3" xfId="753" xr:uid="{045E9A4D-E226-4E66-857C-4BD47E773D20}"/>
    <cellStyle name="Normal 8 2 2 2 2 3 2" xfId="1972" xr:uid="{F3C5627C-38D4-4534-94B2-35ABBCB69694}"/>
    <cellStyle name="Normal 8 2 2 2 2 3 2 2" xfId="1973" xr:uid="{7FBF3308-6A8D-48C7-8E00-1C6BF95573AB}"/>
    <cellStyle name="Normal 8 2 2 2 2 3 3" xfId="1974" xr:uid="{A99D3EB7-8795-47D4-9A72-055FA9455478}"/>
    <cellStyle name="Normal 8 2 2 2 2 3 4" xfId="3726" xr:uid="{A642549F-34B2-4AF1-AD76-999FFA991A88}"/>
    <cellStyle name="Normal 8 2 2 2 2 4" xfId="1975" xr:uid="{894D8612-65AD-4E51-8C84-45B5F248F842}"/>
    <cellStyle name="Normal 8 2 2 2 2 4 2" xfId="1976" xr:uid="{E0C92565-0752-4ADB-8777-8EB3F42FD4E8}"/>
    <cellStyle name="Normal 8 2 2 2 2 5" xfId="1977" xr:uid="{EE7652FA-3A2C-459A-A812-904838212494}"/>
    <cellStyle name="Normal 8 2 2 2 2 6" xfId="3727" xr:uid="{25F5D8E4-2E18-4D2C-8769-821430E344D1}"/>
    <cellStyle name="Normal 8 2 2 2 3" xfId="375" xr:uid="{ED95249C-50E8-44E5-B1A2-B724D530372D}"/>
    <cellStyle name="Normal 8 2 2 2 3 2" xfId="754" xr:uid="{1DACA21D-0383-49FE-BDD0-35B3208F3546}"/>
    <cellStyle name="Normal 8 2 2 2 3 2 2" xfId="755" xr:uid="{365950D0-7BCC-484E-BFDD-3DDCB3C76E05}"/>
    <cellStyle name="Normal 8 2 2 2 3 2 2 2" xfId="1978" xr:uid="{76ED0A0F-48E8-4090-819B-6999ABB29271}"/>
    <cellStyle name="Normal 8 2 2 2 3 2 2 2 2" xfId="1979" xr:uid="{D9139F02-A218-46A2-9A51-42380554FC52}"/>
    <cellStyle name="Normal 8 2 2 2 3 2 2 3" xfId="1980" xr:uid="{F3B34739-E3D2-45B6-A849-E92A60A70940}"/>
    <cellStyle name="Normal 8 2 2 2 3 2 3" xfId="1981" xr:uid="{D40EC77E-83A4-499E-A332-F809158A7611}"/>
    <cellStyle name="Normal 8 2 2 2 3 2 3 2" xfId="1982" xr:uid="{AFF2147D-2049-4ECE-AF03-D556365932A1}"/>
    <cellStyle name="Normal 8 2 2 2 3 2 4" xfId="1983" xr:uid="{DE8E2B8B-64F8-4473-80BD-43EE3315C1D9}"/>
    <cellStyle name="Normal 8 2 2 2 3 3" xfId="756" xr:uid="{8FCAC298-00EB-4501-983A-835F30D6DF3A}"/>
    <cellStyle name="Normal 8 2 2 2 3 3 2" xfId="1984" xr:uid="{59A74CA7-E032-469A-B9B7-49EBE76FD77F}"/>
    <cellStyle name="Normal 8 2 2 2 3 3 2 2" xfId="1985" xr:uid="{97103E92-B926-42DF-94BD-852E5D467318}"/>
    <cellStyle name="Normal 8 2 2 2 3 3 3" xfId="1986" xr:uid="{C6D8896C-257B-48E4-A7DC-545CDAA6B1CA}"/>
    <cellStyle name="Normal 8 2 2 2 3 4" xfId="1987" xr:uid="{DFEA4FDD-6AC5-4765-B37C-780FC3AA9D34}"/>
    <cellStyle name="Normal 8 2 2 2 3 4 2" xfId="1988" xr:uid="{E67049B3-3E85-4850-A5D1-3B7DEC08339B}"/>
    <cellStyle name="Normal 8 2 2 2 3 5" xfId="1989" xr:uid="{99AF14B0-8930-4858-9D96-9351D898583C}"/>
    <cellStyle name="Normal 8 2 2 2 4" xfId="757" xr:uid="{32D6330B-34B6-4089-893A-A64819CFD0DB}"/>
    <cellStyle name="Normal 8 2 2 2 4 2" xfId="758" xr:uid="{5B44C38D-9B9E-46A3-B361-09582746E12A}"/>
    <cellStyle name="Normal 8 2 2 2 4 2 2" xfId="1990" xr:uid="{8EC0C1DC-E198-4AE4-BB58-49B673E40FCD}"/>
    <cellStyle name="Normal 8 2 2 2 4 2 2 2" xfId="1991" xr:uid="{738EC4FC-AF09-4986-AC36-617418ECED7F}"/>
    <cellStyle name="Normal 8 2 2 2 4 2 3" xfId="1992" xr:uid="{FF2268A2-D94D-4F7E-B4B8-71656B4F60EA}"/>
    <cellStyle name="Normal 8 2 2 2 4 3" xfId="1993" xr:uid="{C0BF8AE2-92D4-404B-818A-2B3D727A059A}"/>
    <cellStyle name="Normal 8 2 2 2 4 3 2" xfId="1994" xr:uid="{4FBBD3A0-3A32-4C93-A041-4086D0154126}"/>
    <cellStyle name="Normal 8 2 2 2 4 4" xfId="1995" xr:uid="{BCC4C8D2-7E6F-42BC-B905-ABBEB1B3B07F}"/>
    <cellStyle name="Normal 8 2 2 2 5" xfId="759" xr:uid="{0B76D463-6710-47EB-B667-F38FB53D12A3}"/>
    <cellStyle name="Normal 8 2 2 2 5 2" xfId="1996" xr:uid="{45E1063B-D0ED-49AB-87B3-48FA677EEC57}"/>
    <cellStyle name="Normal 8 2 2 2 5 2 2" xfId="1997" xr:uid="{2401C446-E156-4709-B31E-49DD0997CD44}"/>
    <cellStyle name="Normal 8 2 2 2 5 3" xfId="1998" xr:uid="{60C7A6E7-A588-41AD-A07E-774CC577E822}"/>
    <cellStyle name="Normal 8 2 2 2 5 4" xfId="3728" xr:uid="{2B458F11-0F53-4436-A68D-B0D501686451}"/>
    <cellStyle name="Normal 8 2 2 2 6" xfId="1999" xr:uid="{77CD6EA2-B165-45C1-B901-4AAE27AB6773}"/>
    <cellStyle name="Normal 8 2 2 2 6 2" xfId="2000" xr:uid="{B1E259DF-CC2C-4DD0-8F9F-EB9DAB2912FF}"/>
    <cellStyle name="Normal 8 2 2 2 7" xfId="2001" xr:uid="{A7C636BE-C60C-4BEF-831C-CBD20E0DBEA1}"/>
    <cellStyle name="Normal 8 2 2 2 8" xfId="3729" xr:uid="{E44789A0-1A64-47E9-A52E-79EA6C629A3D}"/>
    <cellStyle name="Normal 8 2 2 3" xfId="376" xr:uid="{CCB66B3A-D68E-48BE-9D0C-D6DE36A6BB9E}"/>
    <cellStyle name="Normal 8 2 2 3 2" xfId="760" xr:uid="{D95770E6-1DC1-4073-9368-B33A6ABBD79D}"/>
    <cellStyle name="Normal 8 2 2 3 2 2" xfId="761" xr:uid="{C45B9B52-43FE-4AC6-92EF-96B196DD5FCB}"/>
    <cellStyle name="Normal 8 2 2 3 2 2 2" xfId="2002" xr:uid="{47266FF4-DFD8-4A17-A2D4-CB17AF524E2F}"/>
    <cellStyle name="Normal 8 2 2 3 2 2 2 2" xfId="2003" xr:uid="{3D30D8D7-7D03-4B55-BFB7-8A76CE4DB6D6}"/>
    <cellStyle name="Normal 8 2 2 3 2 2 3" xfId="2004" xr:uid="{67F5E6B8-8CB3-4A18-AD47-8C6FF57518F6}"/>
    <cellStyle name="Normal 8 2 2 3 2 3" xfId="2005" xr:uid="{5B0B0E67-0EB3-443E-A3CE-4D2367F72094}"/>
    <cellStyle name="Normal 8 2 2 3 2 3 2" xfId="2006" xr:uid="{4FA35EF2-B257-41FD-A8C9-AEA293F7353A}"/>
    <cellStyle name="Normal 8 2 2 3 2 4" xfId="2007" xr:uid="{1A10317D-CE3A-4174-9910-666713B0D8D0}"/>
    <cellStyle name="Normal 8 2 2 3 3" xfId="762" xr:uid="{05236E24-BEA1-4C0C-966E-3D50AE2F59C2}"/>
    <cellStyle name="Normal 8 2 2 3 3 2" xfId="2008" xr:uid="{28AF33D6-8309-4E21-A878-D95466631019}"/>
    <cellStyle name="Normal 8 2 2 3 3 2 2" xfId="2009" xr:uid="{41D13825-98E9-4FA7-832D-A5FD4CBC54AA}"/>
    <cellStyle name="Normal 8 2 2 3 3 3" xfId="2010" xr:uid="{94792033-73CD-4857-AC6D-5D4B3081B915}"/>
    <cellStyle name="Normal 8 2 2 3 3 4" xfId="3730" xr:uid="{C4F01FCB-74D3-4990-A6A4-B1006DB4CF49}"/>
    <cellStyle name="Normal 8 2 2 3 4" xfId="2011" xr:uid="{4A96E3EE-9446-4DA1-9C61-1E4122476DD2}"/>
    <cellStyle name="Normal 8 2 2 3 4 2" xfId="2012" xr:uid="{471BCFA3-2A16-4622-BB93-C01508175950}"/>
    <cellStyle name="Normal 8 2 2 3 5" xfId="2013" xr:uid="{FC33C17B-4285-4BA2-AFDA-5C5C5EAB8F9F}"/>
    <cellStyle name="Normal 8 2 2 3 6" xfId="3731" xr:uid="{000EEEAC-6DB7-4F0A-AAEF-53DC93CFE4D8}"/>
    <cellStyle name="Normal 8 2 2 4" xfId="377" xr:uid="{DE3B5E0F-96F7-44EF-8CEC-D9735DC652B2}"/>
    <cellStyle name="Normal 8 2 2 4 2" xfId="763" xr:uid="{AAB5D9C4-3E52-4736-8131-4029A7ADDCAC}"/>
    <cellStyle name="Normal 8 2 2 4 2 2" xfId="764" xr:uid="{9D9C4489-9244-459B-B46E-C7188580C28E}"/>
    <cellStyle name="Normal 8 2 2 4 2 2 2" xfId="2014" xr:uid="{52691C5F-AACF-43C6-AAA1-ECB33B3F9811}"/>
    <cellStyle name="Normal 8 2 2 4 2 2 2 2" xfId="2015" xr:uid="{476DE6FC-D391-458F-A5D7-EBA5E9088BD0}"/>
    <cellStyle name="Normal 8 2 2 4 2 2 3" xfId="2016" xr:uid="{5A57E656-57D2-4981-ACED-C02070BF4D8B}"/>
    <cellStyle name="Normal 8 2 2 4 2 3" xfId="2017" xr:uid="{FC367B80-B736-467F-9C36-9D8255D05897}"/>
    <cellStyle name="Normal 8 2 2 4 2 3 2" xfId="2018" xr:uid="{B8497D8C-CA76-478F-8B54-1268B48110F6}"/>
    <cellStyle name="Normal 8 2 2 4 2 4" xfId="2019" xr:uid="{EBAA02CA-A3F1-42A3-A7BB-D06E4E0198A7}"/>
    <cellStyle name="Normal 8 2 2 4 3" xfId="765" xr:uid="{BCE4FBB1-AE72-40D4-BF03-ED45B2BD0F4D}"/>
    <cellStyle name="Normal 8 2 2 4 3 2" xfId="2020" xr:uid="{DEDC9ADB-D785-40A5-A970-D9CFEB0DDAD5}"/>
    <cellStyle name="Normal 8 2 2 4 3 2 2" xfId="2021" xr:uid="{82A3C9D1-C22A-4533-903A-16562C5E4DA5}"/>
    <cellStyle name="Normal 8 2 2 4 3 3" xfId="2022" xr:uid="{2637284C-7D31-45D0-922A-48F12A42DEAB}"/>
    <cellStyle name="Normal 8 2 2 4 4" xfId="2023" xr:uid="{E560FDD2-18B1-448E-8607-6EB286A5F0AF}"/>
    <cellStyle name="Normal 8 2 2 4 4 2" xfId="2024" xr:uid="{9910CD87-E06C-4853-818B-A4B4408D1DBA}"/>
    <cellStyle name="Normal 8 2 2 4 5" xfId="2025" xr:uid="{A0EC2C81-E18C-4CD1-8E47-2B3A4816E776}"/>
    <cellStyle name="Normal 8 2 2 5" xfId="378" xr:uid="{3EB29634-2E77-48BA-AD3C-B50F74209309}"/>
    <cellStyle name="Normal 8 2 2 5 2" xfId="766" xr:uid="{09D341FF-9BA0-45C3-AB37-FEBCF94FD758}"/>
    <cellStyle name="Normal 8 2 2 5 2 2" xfId="2026" xr:uid="{A82BD84B-A7CA-44CF-AFAD-745B409F15FF}"/>
    <cellStyle name="Normal 8 2 2 5 2 2 2" xfId="2027" xr:uid="{39FD7071-9128-4B5B-92F4-7BE228798EA4}"/>
    <cellStyle name="Normal 8 2 2 5 2 3" xfId="2028" xr:uid="{3A3480C0-52AD-4272-A599-948E0F4B377A}"/>
    <cellStyle name="Normal 8 2 2 5 3" xfId="2029" xr:uid="{B5658A72-F49F-4A1A-8F85-C6E07CDD1496}"/>
    <cellStyle name="Normal 8 2 2 5 3 2" xfId="2030" xr:uid="{010879DA-7CD0-41B4-9678-DD132A23EA22}"/>
    <cellStyle name="Normal 8 2 2 5 4" xfId="2031" xr:uid="{DA840B9A-9311-4BC9-91E7-572D055B1185}"/>
    <cellStyle name="Normal 8 2 2 6" xfId="767" xr:uid="{55B13235-27DE-4AF5-B953-F854FFF7A754}"/>
    <cellStyle name="Normal 8 2 2 6 2" xfId="2032" xr:uid="{87BA2328-54B6-4B89-B16B-861A0D87DF3E}"/>
    <cellStyle name="Normal 8 2 2 6 2 2" xfId="2033" xr:uid="{D040E18E-1EAD-4B63-B37D-FE68D6B61044}"/>
    <cellStyle name="Normal 8 2 2 6 3" xfId="2034" xr:uid="{5415DA92-23A0-4905-80F5-AE418840E357}"/>
    <cellStyle name="Normal 8 2 2 6 4" xfId="3732" xr:uid="{5B0256F9-EDC5-4297-B57F-082E24B9B42C}"/>
    <cellStyle name="Normal 8 2 2 7" xfId="2035" xr:uid="{F43AD2EB-0BAB-470A-9CC9-EB91C4FB4E4E}"/>
    <cellStyle name="Normal 8 2 2 7 2" xfId="2036" xr:uid="{28398849-542F-4F89-9C2B-DD927407C520}"/>
    <cellStyle name="Normal 8 2 2 8" xfId="2037" xr:uid="{29499D12-FFF6-499F-9885-1FBB5E428158}"/>
    <cellStyle name="Normal 8 2 2 9" xfId="3733" xr:uid="{57EC5E4D-4EB4-469C-92B4-93682A334CB5}"/>
    <cellStyle name="Normal 8 2 3" xfId="150" xr:uid="{C92E88CD-9BD8-46DE-9290-DA494466FF86}"/>
    <cellStyle name="Normal 8 2 3 2" xfId="151" xr:uid="{D65333DE-72DF-493D-83EE-F6E0C61DC9CD}"/>
    <cellStyle name="Normal 8 2 3 2 2" xfId="768" xr:uid="{702D7ACA-1C3B-49AC-8B8C-DF52D407DDB6}"/>
    <cellStyle name="Normal 8 2 3 2 2 2" xfId="769" xr:uid="{1DB5AD08-DA8D-4DB0-9233-8644BEEA262C}"/>
    <cellStyle name="Normal 8 2 3 2 2 2 2" xfId="2038" xr:uid="{40D0BB0B-B695-4ABB-ACDC-18D0B8106F70}"/>
    <cellStyle name="Normal 8 2 3 2 2 2 2 2" xfId="2039" xr:uid="{D6D372C9-6CC3-400C-BDA9-757A9CD15981}"/>
    <cellStyle name="Normal 8 2 3 2 2 2 3" xfId="2040" xr:uid="{254C7D98-43A2-4D39-921C-1C94071D49D6}"/>
    <cellStyle name="Normal 8 2 3 2 2 3" xfId="2041" xr:uid="{BE579BDB-4572-4AC0-87FB-13E85B5A93DA}"/>
    <cellStyle name="Normal 8 2 3 2 2 3 2" xfId="2042" xr:uid="{89BE4CFD-DF5A-4041-80B9-65F4A94947CF}"/>
    <cellStyle name="Normal 8 2 3 2 2 4" xfId="2043" xr:uid="{69C14A21-96A7-4993-9E98-3D8C829604FF}"/>
    <cellStyle name="Normal 8 2 3 2 3" xfId="770" xr:uid="{AE27C371-C69D-4317-9826-2FD451B315C7}"/>
    <cellStyle name="Normal 8 2 3 2 3 2" xfId="2044" xr:uid="{71E99372-C728-40F5-BCD7-57DC0CE5B57D}"/>
    <cellStyle name="Normal 8 2 3 2 3 2 2" xfId="2045" xr:uid="{11EE1400-2835-4B71-AA5E-EF68C369D4C1}"/>
    <cellStyle name="Normal 8 2 3 2 3 3" xfId="2046" xr:uid="{3CE40EE2-E11A-4476-A4BC-2956F62BB495}"/>
    <cellStyle name="Normal 8 2 3 2 3 4" xfId="3734" xr:uid="{F460C430-1042-4D83-BF98-1219D6AF69BB}"/>
    <cellStyle name="Normal 8 2 3 2 4" xfId="2047" xr:uid="{598E1DEA-6C45-42F1-BE20-3D47FAA96D2B}"/>
    <cellStyle name="Normal 8 2 3 2 4 2" xfId="2048" xr:uid="{883A13AE-4345-4B80-A4C4-FC94FD5584E6}"/>
    <cellStyle name="Normal 8 2 3 2 5" xfId="2049" xr:uid="{DC4B79EE-36D6-4C38-A824-736858816F09}"/>
    <cellStyle name="Normal 8 2 3 2 6" xfId="3735" xr:uid="{70E13639-DDF4-4E52-A8E5-7FFC7E72892B}"/>
    <cellStyle name="Normal 8 2 3 3" xfId="379" xr:uid="{512B77CD-DE86-48B9-BF15-BE6EFFE0CE69}"/>
    <cellStyle name="Normal 8 2 3 3 2" xfId="771" xr:uid="{8B6C3564-0AE1-419B-AE1C-AA18A3D0B821}"/>
    <cellStyle name="Normal 8 2 3 3 2 2" xfId="772" xr:uid="{94A01676-92A9-4274-9975-AFEBD83FF12E}"/>
    <cellStyle name="Normal 8 2 3 3 2 2 2" xfId="2050" xr:uid="{56CD47B7-6263-4803-97B7-33CFF025B239}"/>
    <cellStyle name="Normal 8 2 3 3 2 2 2 2" xfId="2051" xr:uid="{2C5C7150-B835-48BA-B317-EAE850917992}"/>
    <cellStyle name="Normal 8 2 3 3 2 2 3" xfId="2052" xr:uid="{EF6DE826-87B5-4818-A35B-577E1DA1F369}"/>
    <cellStyle name="Normal 8 2 3 3 2 3" xfId="2053" xr:uid="{508CBCCC-6A89-467A-9B30-27A88B91D309}"/>
    <cellStyle name="Normal 8 2 3 3 2 3 2" xfId="2054" xr:uid="{0BA68674-1CD0-4D8D-8E0F-9DF8C1179279}"/>
    <cellStyle name="Normal 8 2 3 3 2 4" xfId="2055" xr:uid="{048B6389-23E0-4ADB-8EBD-7A5DCE0DAB78}"/>
    <cellStyle name="Normal 8 2 3 3 3" xfId="773" xr:uid="{E8A2DEE0-2799-4981-847C-7CE0EE8AA4A5}"/>
    <cellStyle name="Normal 8 2 3 3 3 2" xfId="2056" xr:uid="{135CCEEA-76BE-4DDC-B532-95EFAAE63930}"/>
    <cellStyle name="Normal 8 2 3 3 3 2 2" xfId="2057" xr:uid="{202DB80D-8F7F-48D7-96FD-1D5BA3BDE851}"/>
    <cellStyle name="Normal 8 2 3 3 3 3" xfId="2058" xr:uid="{CD1C6EA2-1DBD-44EB-8657-877D66045749}"/>
    <cellStyle name="Normal 8 2 3 3 4" xfId="2059" xr:uid="{0A04DCAF-183B-47F2-B70A-23A8D9602BDD}"/>
    <cellStyle name="Normal 8 2 3 3 4 2" xfId="2060" xr:uid="{D6C1DA6D-B2D1-4A6F-B0A0-334208436983}"/>
    <cellStyle name="Normal 8 2 3 3 5" xfId="2061" xr:uid="{19F00099-0DFB-411E-AAD6-6DCE81E5C18E}"/>
    <cellStyle name="Normal 8 2 3 4" xfId="380" xr:uid="{EFA0C48D-0AE5-470E-8EAE-035F82669D26}"/>
    <cellStyle name="Normal 8 2 3 4 2" xfId="774" xr:uid="{B2F654B2-C360-4DFA-AB47-2B813F146E55}"/>
    <cellStyle name="Normal 8 2 3 4 2 2" xfId="2062" xr:uid="{912BE92A-6EA0-4A26-87ED-563B443C3A6A}"/>
    <cellStyle name="Normal 8 2 3 4 2 2 2" xfId="2063" xr:uid="{F9D7C57D-EC63-4EC3-A409-80D4F05FEF28}"/>
    <cellStyle name="Normal 8 2 3 4 2 3" xfId="2064" xr:uid="{035C64DA-79D0-4DA7-8030-39CB3EEF1C85}"/>
    <cellStyle name="Normal 8 2 3 4 3" xfId="2065" xr:uid="{6D504661-EFC0-466B-8E29-76C77586D25D}"/>
    <cellStyle name="Normal 8 2 3 4 3 2" xfId="2066" xr:uid="{19AE1A33-9AAA-4C76-8096-EFCB825BEC39}"/>
    <cellStyle name="Normal 8 2 3 4 4" xfId="2067" xr:uid="{73652FFB-AC94-4EF9-B0D2-69893C818CE8}"/>
    <cellStyle name="Normal 8 2 3 5" xfId="775" xr:uid="{F54EE388-C2B1-4CB4-A140-09902ADD1B12}"/>
    <cellStyle name="Normal 8 2 3 5 2" xfId="2068" xr:uid="{AEFF4BD0-3215-484D-8502-A23AC8CDE59B}"/>
    <cellStyle name="Normal 8 2 3 5 2 2" xfId="2069" xr:uid="{2D2CEB84-6590-4E65-9B10-B32225A1AD92}"/>
    <cellStyle name="Normal 8 2 3 5 3" xfId="2070" xr:uid="{BD0B644B-8937-47E4-AE19-E28735327A4D}"/>
    <cellStyle name="Normal 8 2 3 5 4" xfId="3736" xr:uid="{095EB943-9819-4D11-9364-E3B5636EB0DB}"/>
    <cellStyle name="Normal 8 2 3 6" xfId="2071" xr:uid="{8C259CB3-5A3F-42AD-A108-CB0D242A38A2}"/>
    <cellStyle name="Normal 8 2 3 6 2" xfId="2072" xr:uid="{A616E838-3C02-4B97-B45E-9D29297FC3CD}"/>
    <cellStyle name="Normal 8 2 3 7" xfId="2073" xr:uid="{778A7F43-7553-421E-97E9-E7B9F29B1532}"/>
    <cellStyle name="Normal 8 2 3 8" xfId="3737" xr:uid="{9306F84D-8731-4255-8D88-666D2FF17655}"/>
    <cellStyle name="Normal 8 2 4" xfId="152" xr:uid="{FA9C07AF-3D0D-4FC5-9930-C6C80A7680B0}"/>
    <cellStyle name="Normal 8 2 4 2" xfId="449" xr:uid="{FE0301A1-F8CD-42B0-A456-21E9EC6B8B49}"/>
    <cellStyle name="Normal 8 2 4 2 2" xfId="776" xr:uid="{8C312B22-A3B9-4B52-A836-2C333746A56C}"/>
    <cellStyle name="Normal 8 2 4 2 2 2" xfId="2074" xr:uid="{D6D4BFA0-9A75-4F8D-A278-7D4993BD5F27}"/>
    <cellStyle name="Normal 8 2 4 2 2 2 2" xfId="2075" xr:uid="{5793B33C-BB57-4E6F-9A15-2CBB4C5D0F90}"/>
    <cellStyle name="Normal 8 2 4 2 2 3" xfId="2076" xr:uid="{41E283A2-FD47-4793-8CE1-87ED4DB2F991}"/>
    <cellStyle name="Normal 8 2 4 2 2 4" xfId="3738" xr:uid="{18A70F10-9DBE-48A6-A9BE-A0607DA6A27D}"/>
    <cellStyle name="Normal 8 2 4 2 3" xfId="2077" xr:uid="{F6CB1AC6-87ED-45D3-A526-DA38927844F1}"/>
    <cellStyle name="Normal 8 2 4 2 3 2" xfId="2078" xr:uid="{180C536C-4B51-418E-9BF8-9F922148E0C6}"/>
    <cellStyle name="Normal 8 2 4 2 4" xfId="2079" xr:uid="{F95D695E-F6FC-4AA6-93B5-4F56C2616155}"/>
    <cellStyle name="Normal 8 2 4 2 5" xfId="3739" xr:uid="{19D6C012-AB04-43FA-ACA3-7F17F694A521}"/>
    <cellStyle name="Normal 8 2 4 3" xfId="777" xr:uid="{E93137EA-946C-4C93-A19C-3871731BCC16}"/>
    <cellStyle name="Normal 8 2 4 3 2" xfId="2080" xr:uid="{D5A41BDC-5FCF-4492-86E0-35D366FE6B17}"/>
    <cellStyle name="Normal 8 2 4 3 2 2" xfId="2081" xr:uid="{F9D993B3-1416-411C-989B-170C1878CCA2}"/>
    <cellStyle name="Normal 8 2 4 3 3" xfId="2082" xr:uid="{FECF69D7-F10D-4695-8426-B0A3FB3BB361}"/>
    <cellStyle name="Normal 8 2 4 3 4" xfId="3740" xr:uid="{E4B277BC-35D3-4192-9098-B8384BEF53AD}"/>
    <cellStyle name="Normal 8 2 4 4" xfId="2083" xr:uid="{32A9F4C4-3EC8-468E-857E-46C36EFEDE49}"/>
    <cellStyle name="Normal 8 2 4 4 2" xfId="2084" xr:uid="{C227EADF-3E40-4137-8321-273C4478C28E}"/>
    <cellStyle name="Normal 8 2 4 4 3" xfId="3741" xr:uid="{39F778FA-BEAA-42DE-BD46-0DAB5BADE74A}"/>
    <cellStyle name="Normal 8 2 4 4 4" xfId="3742" xr:uid="{04118439-7F91-41DF-B6D7-79B04320B220}"/>
    <cellStyle name="Normal 8 2 4 5" xfId="2085" xr:uid="{F28CD0B2-67F7-4081-9E7E-606B56417771}"/>
    <cellStyle name="Normal 8 2 4 6" xfId="3743" xr:uid="{4186D02C-3CAD-4EAF-A68A-A92E21F23F18}"/>
    <cellStyle name="Normal 8 2 4 7" xfId="3744" xr:uid="{ACA5CB90-8192-4043-82A0-5CE176F42D33}"/>
    <cellStyle name="Normal 8 2 5" xfId="381" xr:uid="{489A8996-C998-46F5-94B1-665A3D310427}"/>
    <cellStyle name="Normal 8 2 5 2" xfId="778" xr:uid="{E5720E6B-EE18-4D2E-AB56-5ADCC5E36A01}"/>
    <cellStyle name="Normal 8 2 5 2 2" xfId="779" xr:uid="{E6DA4F82-5325-4EFE-B8B7-EE7397162487}"/>
    <cellStyle name="Normal 8 2 5 2 2 2" xfId="2086" xr:uid="{1AC7799B-24EC-43D6-AE54-E1021C7A3069}"/>
    <cellStyle name="Normal 8 2 5 2 2 2 2" xfId="2087" xr:uid="{5754553E-AFA0-431F-8C0A-7219E791194C}"/>
    <cellStyle name="Normal 8 2 5 2 2 3" xfId="2088" xr:uid="{4B09CC4D-8F48-44F9-8F43-31E8AA20FC6C}"/>
    <cellStyle name="Normal 8 2 5 2 3" xfId="2089" xr:uid="{F3293C1C-290B-40CB-BE0A-FF31C4106FDA}"/>
    <cellStyle name="Normal 8 2 5 2 3 2" xfId="2090" xr:uid="{95C7A41E-D848-489F-94B4-85FDA6C2CD57}"/>
    <cellStyle name="Normal 8 2 5 2 4" xfId="2091" xr:uid="{87041EB2-4C5A-4969-8074-B25E4DFEBA55}"/>
    <cellStyle name="Normal 8 2 5 3" xfId="780" xr:uid="{066049FC-2C59-4789-803B-94DF9A0A7E17}"/>
    <cellStyle name="Normal 8 2 5 3 2" xfId="2092" xr:uid="{F95EF85D-ED40-4D17-AA44-89BF901BF5D9}"/>
    <cellStyle name="Normal 8 2 5 3 2 2" xfId="2093" xr:uid="{D705FF77-3FB6-478F-85C5-AE90BDD79B2A}"/>
    <cellStyle name="Normal 8 2 5 3 3" xfId="2094" xr:uid="{04418A84-CC1C-4AAF-AAA7-42CECA1F2433}"/>
    <cellStyle name="Normal 8 2 5 3 4" xfId="3745" xr:uid="{710F0B3A-4018-4321-9D2E-4949CE0843F2}"/>
    <cellStyle name="Normal 8 2 5 4" xfId="2095" xr:uid="{A2697CC9-9298-4C84-9C80-9C0D03557A90}"/>
    <cellStyle name="Normal 8 2 5 4 2" xfId="2096" xr:uid="{B7B5C13F-A285-4692-A993-50E433BE0021}"/>
    <cellStyle name="Normal 8 2 5 5" xfId="2097" xr:uid="{220B4877-9299-4334-BDA8-B062C8AD4434}"/>
    <cellStyle name="Normal 8 2 5 6" xfId="3746" xr:uid="{4772AC9B-55C1-4AE1-91BF-4F98FB7A5683}"/>
    <cellStyle name="Normal 8 2 6" xfId="382" xr:uid="{B9758598-3E56-4906-A7F2-E6DE4D69915E}"/>
    <cellStyle name="Normal 8 2 6 2" xfId="781" xr:uid="{D606181E-C071-409A-93FE-4899E682B055}"/>
    <cellStyle name="Normal 8 2 6 2 2" xfId="2098" xr:uid="{D01DD0DB-215C-4D6D-920B-87614313A513}"/>
    <cellStyle name="Normal 8 2 6 2 2 2" xfId="2099" xr:uid="{45F435A0-B59E-44EC-A8FC-436A8397596B}"/>
    <cellStyle name="Normal 8 2 6 2 3" xfId="2100" xr:uid="{E1768C60-5743-4253-99D5-9515458D65EA}"/>
    <cellStyle name="Normal 8 2 6 2 4" xfId="3747" xr:uid="{90F91BE6-4EB2-4CCB-A319-A69D0BDE4F74}"/>
    <cellStyle name="Normal 8 2 6 3" xfId="2101" xr:uid="{249EF13B-1B5B-40B9-BB43-73F66EABB517}"/>
    <cellStyle name="Normal 8 2 6 3 2" xfId="2102" xr:uid="{31E32FCB-CEF2-4D82-9D0D-DCE1CDB23B95}"/>
    <cellStyle name="Normal 8 2 6 4" xfId="2103" xr:uid="{1743D772-4B15-460D-8A92-2462C351DF58}"/>
    <cellStyle name="Normal 8 2 6 5" xfId="3748" xr:uid="{BBA39609-7A2D-461D-B098-267303782DAB}"/>
    <cellStyle name="Normal 8 2 7" xfId="782" xr:uid="{A33B692C-AD99-43E6-A4CA-FBBBC20DAFB5}"/>
    <cellStyle name="Normal 8 2 7 2" xfId="2104" xr:uid="{A8F1B1B5-4AC7-426A-913D-1377FD5C5DFC}"/>
    <cellStyle name="Normal 8 2 7 2 2" xfId="2105" xr:uid="{8439BCC1-9A17-4708-9E81-E4303DDDBE25}"/>
    <cellStyle name="Normal 8 2 7 3" xfId="2106" xr:uid="{9639B6B4-7E81-4613-BBF9-4A73C53DE399}"/>
    <cellStyle name="Normal 8 2 7 4" xfId="3749" xr:uid="{DC79024D-9588-4FF4-8482-9C7D52AC3F08}"/>
    <cellStyle name="Normal 8 2 8" xfId="2107" xr:uid="{12711944-4AE6-4007-88EF-BCE02A3B813D}"/>
    <cellStyle name="Normal 8 2 8 2" xfId="2108" xr:uid="{E7238FE5-E9B6-43F3-B784-E14ECD0CFE5F}"/>
    <cellStyle name="Normal 8 2 8 3" xfId="3750" xr:uid="{EEDEF4BF-DDE3-438C-AF2A-AEC8BCF4503D}"/>
    <cellStyle name="Normal 8 2 8 4" xfId="3751" xr:uid="{F92B9414-0136-407C-955A-C44771DF5BB7}"/>
    <cellStyle name="Normal 8 2 9" xfId="2109" xr:uid="{4E8A25B8-A0D9-4EA0-BCEA-5503DFCF3924}"/>
    <cellStyle name="Normal 8 3" xfId="153" xr:uid="{C9F19862-F706-4E2B-B6CA-B3D36BBCEFDB}"/>
    <cellStyle name="Normal 8 3 10" xfId="3752" xr:uid="{5B10FCEB-FB2F-4FDB-86C3-E54F965B18D7}"/>
    <cellStyle name="Normal 8 3 11" xfId="3753" xr:uid="{B094281F-464C-4FC6-A4BB-46F0C824D52F}"/>
    <cellStyle name="Normal 8 3 2" xfId="154" xr:uid="{BE6AF1D9-FB96-4F3A-A69C-F40465FF25DC}"/>
    <cellStyle name="Normal 8 3 2 2" xfId="155" xr:uid="{03749F5F-6254-45AB-A2D5-4E17AC1D28DC}"/>
    <cellStyle name="Normal 8 3 2 2 2" xfId="383" xr:uid="{54239EF2-229C-4D63-84F5-B738648A7200}"/>
    <cellStyle name="Normal 8 3 2 2 2 2" xfId="783" xr:uid="{E434FDA4-2984-47EB-95FA-D1535F60188D}"/>
    <cellStyle name="Normal 8 3 2 2 2 2 2" xfId="2110" xr:uid="{004C3B64-BCA7-463A-9E31-81156FAED489}"/>
    <cellStyle name="Normal 8 3 2 2 2 2 2 2" xfId="2111" xr:uid="{6FBB1FDC-ED8D-432B-BBE2-2DBBD8EC76CE}"/>
    <cellStyle name="Normal 8 3 2 2 2 2 3" xfId="2112" xr:uid="{D873D1DE-1ABF-4915-9732-D0C0085D9D1B}"/>
    <cellStyle name="Normal 8 3 2 2 2 2 4" xfId="3754" xr:uid="{AFCB66F3-2B94-4992-BF9E-A34CCCA11DF2}"/>
    <cellStyle name="Normal 8 3 2 2 2 3" xfId="2113" xr:uid="{A6962A4D-4E98-4AB9-B44B-6820F1875F44}"/>
    <cellStyle name="Normal 8 3 2 2 2 3 2" xfId="2114" xr:uid="{B56208A2-41CD-4DC9-8BA5-3E27DA438A24}"/>
    <cellStyle name="Normal 8 3 2 2 2 3 3" xfId="3755" xr:uid="{13B83E3F-077E-42E9-878E-406E969AB564}"/>
    <cellStyle name="Normal 8 3 2 2 2 3 4" xfId="3756" xr:uid="{8AEE90E6-2860-44D6-A9BD-2B8BC50C62DB}"/>
    <cellStyle name="Normal 8 3 2 2 2 4" xfId="2115" xr:uid="{5159280A-A3C2-4ED2-895D-A7EFD1A094CD}"/>
    <cellStyle name="Normal 8 3 2 2 2 5" xfId="3757" xr:uid="{D55FE193-FA96-441F-BB61-1B4373688573}"/>
    <cellStyle name="Normal 8 3 2 2 2 6" xfId="3758" xr:uid="{C2A04F62-54F5-41B8-B139-9A1D85DA3B79}"/>
    <cellStyle name="Normal 8 3 2 2 3" xfId="784" xr:uid="{2BD1837E-4215-474E-9ADB-9C90409C6260}"/>
    <cellStyle name="Normal 8 3 2 2 3 2" xfId="2116" xr:uid="{D843C237-D4D8-47A7-8AF4-2E5481621048}"/>
    <cellStyle name="Normal 8 3 2 2 3 2 2" xfId="2117" xr:uid="{58B1E10E-8259-4145-8A96-A1044BF1F83A}"/>
    <cellStyle name="Normal 8 3 2 2 3 2 3" xfId="3759" xr:uid="{EDDA6261-40E5-46FD-A837-D6D23C6D3B05}"/>
    <cellStyle name="Normal 8 3 2 2 3 2 4" xfId="3760" xr:uid="{F99A02E6-CD93-49AA-877F-596C2B4D3F0C}"/>
    <cellStyle name="Normal 8 3 2 2 3 3" xfId="2118" xr:uid="{96C70505-8F41-47B7-B338-C987F70ACA19}"/>
    <cellStyle name="Normal 8 3 2 2 3 4" xfId="3761" xr:uid="{D4715008-97E2-4B15-AF8F-5991892A8960}"/>
    <cellStyle name="Normal 8 3 2 2 3 5" xfId="3762" xr:uid="{4AA0AB80-C248-492C-9539-D3AB0086609E}"/>
    <cellStyle name="Normal 8 3 2 2 4" xfId="2119" xr:uid="{C83B841F-2F79-48E9-8CD1-0E5EBEED8427}"/>
    <cellStyle name="Normal 8 3 2 2 4 2" xfId="2120" xr:uid="{AD70517A-DA70-4B77-8AD5-8FCAE1CA1098}"/>
    <cellStyle name="Normal 8 3 2 2 4 3" xfId="3763" xr:uid="{C3420123-29E6-407F-B4CF-D8E06D40C7F6}"/>
    <cellStyle name="Normal 8 3 2 2 4 4" xfId="3764" xr:uid="{C85A9B76-672B-43BB-AD49-782BCDB80A54}"/>
    <cellStyle name="Normal 8 3 2 2 5" xfId="2121" xr:uid="{8C721E81-D5CE-46FC-B1DF-BD91EA27C3BF}"/>
    <cellStyle name="Normal 8 3 2 2 5 2" xfId="3765" xr:uid="{DFA2DE02-3FE8-4EC5-92A5-DDE12F24D4C6}"/>
    <cellStyle name="Normal 8 3 2 2 5 3" xfId="3766" xr:uid="{4F8D11C9-56C5-4B62-9963-FEE29FD6098C}"/>
    <cellStyle name="Normal 8 3 2 2 5 4" xfId="3767" xr:uid="{9D9DB8FC-9F50-4F45-BC48-5CF39F4EA5CF}"/>
    <cellStyle name="Normal 8 3 2 2 6" xfId="3768" xr:uid="{529DB967-FA57-4FEE-A37B-6EB0BD5D549F}"/>
    <cellStyle name="Normal 8 3 2 2 7" xfId="3769" xr:uid="{E7F48282-1E7D-40C0-A548-300CA39DCA84}"/>
    <cellStyle name="Normal 8 3 2 2 8" xfId="3770" xr:uid="{6000638B-1FCD-4832-A10A-3A4E26EEF383}"/>
    <cellStyle name="Normal 8 3 2 3" xfId="384" xr:uid="{9871034E-2BE2-4E34-A164-D1536402546C}"/>
    <cellStyle name="Normal 8 3 2 3 2" xfId="785" xr:uid="{8C74B1BE-2179-4860-98F6-B5808043FCE6}"/>
    <cellStyle name="Normal 8 3 2 3 2 2" xfId="786" xr:uid="{71EDDC0A-591A-49F7-B534-49438E694CE2}"/>
    <cellStyle name="Normal 8 3 2 3 2 2 2" xfId="2122" xr:uid="{AF567BF2-7F54-4941-9103-473265E032A0}"/>
    <cellStyle name="Normal 8 3 2 3 2 2 2 2" xfId="2123" xr:uid="{8D2DD960-7A5E-4EAE-8F43-450EB93226B8}"/>
    <cellStyle name="Normal 8 3 2 3 2 2 3" xfId="2124" xr:uid="{9847D535-C94A-47C4-9DBB-85070AC9E652}"/>
    <cellStyle name="Normal 8 3 2 3 2 3" xfId="2125" xr:uid="{A76B6A8E-5C3E-4DA3-91D2-1C46ECAB594E}"/>
    <cellStyle name="Normal 8 3 2 3 2 3 2" xfId="2126" xr:uid="{C42AAE3E-29F8-46EE-9D7B-3207500917F1}"/>
    <cellStyle name="Normal 8 3 2 3 2 4" xfId="2127" xr:uid="{CF8DFF08-00FC-4917-B170-E5E4ED65B448}"/>
    <cellStyle name="Normal 8 3 2 3 3" xfId="787" xr:uid="{4D46DFD8-2FAD-4B13-BA89-4ACEB970A671}"/>
    <cellStyle name="Normal 8 3 2 3 3 2" xfId="2128" xr:uid="{314FED84-6392-41EA-AEE6-895745CF49DB}"/>
    <cellStyle name="Normal 8 3 2 3 3 2 2" xfId="2129" xr:uid="{AFDE1D94-D33F-4116-B54A-A28E3B1D37A4}"/>
    <cellStyle name="Normal 8 3 2 3 3 3" xfId="2130" xr:uid="{57223F0D-C218-44FC-A9CE-D74FB322F16A}"/>
    <cellStyle name="Normal 8 3 2 3 3 4" xfId="3771" xr:uid="{BBE27CAA-8975-4831-98AB-6ED034A5F053}"/>
    <cellStyle name="Normal 8 3 2 3 4" xfId="2131" xr:uid="{7C489659-8DA4-4FD1-B426-BA70C316CEF6}"/>
    <cellStyle name="Normal 8 3 2 3 4 2" xfId="2132" xr:uid="{1B530E3B-8334-4998-83C5-1160D23A1479}"/>
    <cellStyle name="Normal 8 3 2 3 5" xfId="2133" xr:uid="{20AF3960-F9AD-4444-BF1B-2890BCF084EC}"/>
    <cellStyle name="Normal 8 3 2 3 6" xfId="3772" xr:uid="{491CBCF9-C467-45E2-9324-2DABCAC4A6AA}"/>
    <cellStyle name="Normal 8 3 2 4" xfId="385" xr:uid="{8DC8FD66-4124-4830-80F5-35AD54954943}"/>
    <cellStyle name="Normal 8 3 2 4 2" xfId="788" xr:uid="{7D0CEF83-F1D3-4944-97F8-D444711A92D6}"/>
    <cellStyle name="Normal 8 3 2 4 2 2" xfId="2134" xr:uid="{2F94AC9E-D6E8-4BEE-9966-A5CD7AC4415B}"/>
    <cellStyle name="Normal 8 3 2 4 2 2 2" xfId="2135" xr:uid="{04D4C2C6-C312-4C45-92C6-4EB387D9CD7C}"/>
    <cellStyle name="Normal 8 3 2 4 2 3" xfId="2136" xr:uid="{825B91BB-7E57-49C1-B0D6-7FFFD9F12468}"/>
    <cellStyle name="Normal 8 3 2 4 2 4" xfId="3773" xr:uid="{412C775A-EF71-4BF2-8B7D-E3D953D19167}"/>
    <cellStyle name="Normal 8 3 2 4 3" xfId="2137" xr:uid="{EF8A57A1-6942-4A67-8EF5-465DC0C641AE}"/>
    <cellStyle name="Normal 8 3 2 4 3 2" xfId="2138" xr:uid="{ADA7ED71-B203-4404-BA70-DC1FEAB644D7}"/>
    <cellStyle name="Normal 8 3 2 4 4" xfId="2139" xr:uid="{52F12ABE-6FC1-4DFE-ABF5-010482B2CB6C}"/>
    <cellStyle name="Normal 8 3 2 4 5" xfId="3774" xr:uid="{C54E3C2F-4542-44D6-B186-4EF4136371A5}"/>
    <cellStyle name="Normal 8 3 2 5" xfId="386" xr:uid="{BF97E7EC-1711-4D8F-95CD-75C6D0ABB32C}"/>
    <cellStyle name="Normal 8 3 2 5 2" xfId="2140" xr:uid="{F09BD0F4-4A91-4261-93E7-5EEA3DC4E736}"/>
    <cellStyle name="Normal 8 3 2 5 2 2" xfId="2141" xr:uid="{C8225FB0-111C-4C87-9347-541D6668E474}"/>
    <cellStyle name="Normal 8 3 2 5 3" xfId="2142" xr:uid="{A32BEF95-3AF5-42E3-80D8-8BBE8B23F14E}"/>
    <cellStyle name="Normal 8 3 2 5 4" xfId="3775" xr:uid="{4E2FDE56-CEEC-4A8D-AFE7-34803FEA13A7}"/>
    <cellStyle name="Normal 8 3 2 6" xfId="2143" xr:uid="{C5CB0934-EB12-4DB2-BBDB-EE3DA8CE9883}"/>
    <cellStyle name="Normal 8 3 2 6 2" xfId="2144" xr:uid="{86F77441-5FBD-42AA-BDFF-5E1A3ED8B339}"/>
    <cellStyle name="Normal 8 3 2 6 3" xfId="3776" xr:uid="{C48F53DE-FBCB-4A96-881D-ECF577C31C57}"/>
    <cellStyle name="Normal 8 3 2 6 4" xfId="3777" xr:uid="{B0F08679-235C-4FEA-9B3A-7E02197C41EE}"/>
    <cellStyle name="Normal 8 3 2 7" xfId="2145" xr:uid="{1920C024-CE6A-4153-B429-D4606839A647}"/>
    <cellStyle name="Normal 8 3 2 8" xfId="3778" xr:uid="{2CB2470F-2791-4EC8-B7B4-C6EC1EF59941}"/>
    <cellStyle name="Normal 8 3 2 9" xfId="3779" xr:uid="{12B67621-66A5-412A-91A0-1231A1391CB0}"/>
    <cellStyle name="Normal 8 3 3" xfId="156" xr:uid="{98CD84BD-F089-4D33-B3DE-F8B77699CDED}"/>
    <cellStyle name="Normal 8 3 3 2" xfId="157" xr:uid="{811BE985-801B-44E3-B497-B349F9BBFEE4}"/>
    <cellStyle name="Normal 8 3 3 2 2" xfId="789" xr:uid="{6B3AA8DC-01C5-4877-89C1-4BBC40F7A169}"/>
    <cellStyle name="Normal 8 3 3 2 2 2" xfId="2146" xr:uid="{C441D236-68F1-440F-90D8-8FEE4493B763}"/>
    <cellStyle name="Normal 8 3 3 2 2 2 2" xfId="2147" xr:uid="{1EC2D1D2-A62E-407C-8D76-94D4D0F1F7AE}"/>
    <cellStyle name="Normal 8 3 3 2 2 2 2 2" xfId="4492" xr:uid="{EC0FA566-62CD-4FF0-8781-804DE1505931}"/>
    <cellStyle name="Normal 8 3 3 2 2 2 3" xfId="4493" xr:uid="{B6C5AF31-909F-470F-BA46-F043200687AA}"/>
    <cellStyle name="Normal 8 3 3 2 2 3" xfId="2148" xr:uid="{D1B541FE-6023-4A7E-9C6F-9A2E62608FE0}"/>
    <cellStyle name="Normal 8 3 3 2 2 3 2" xfId="4494" xr:uid="{A5876945-AD5D-4130-BFA0-224A9C8E5A5D}"/>
    <cellStyle name="Normal 8 3 3 2 2 4" xfId="3780" xr:uid="{CAB10447-450D-4654-BC92-87FFD8D0408D}"/>
    <cellStyle name="Normal 8 3 3 2 3" xfId="2149" xr:uid="{FDA88748-72BF-4751-A36A-F7C61B283986}"/>
    <cellStyle name="Normal 8 3 3 2 3 2" xfId="2150" xr:uid="{487D8A9D-E2BB-4D1E-ABEA-3562A2A803FB}"/>
    <cellStyle name="Normal 8 3 3 2 3 2 2" xfId="4495" xr:uid="{DCA39558-DDDF-47AB-9E4D-49924903E129}"/>
    <cellStyle name="Normal 8 3 3 2 3 3" xfId="3781" xr:uid="{90E1B067-CDC6-4983-A6E9-988897365F8F}"/>
    <cellStyle name="Normal 8 3 3 2 3 4" xfId="3782" xr:uid="{C2D5FF89-EE72-48BB-A691-9B44854359EE}"/>
    <cellStyle name="Normal 8 3 3 2 4" xfId="2151" xr:uid="{C4643AB1-C528-4B33-BE25-743BF46ED55B}"/>
    <cellStyle name="Normal 8 3 3 2 4 2" xfId="4496" xr:uid="{AC2F1805-41F1-473F-BF37-FE9381177CB0}"/>
    <cellStyle name="Normal 8 3 3 2 5" xfId="3783" xr:uid="{5CAED7F2-2972-4689-A869-C4552E8E34EA}"/>
    <cellStyle name="Normal 8 3 3 2 6" xfId="3784" xr:uid="{F80EC80D-4788-4B8B-A3A6-D74CB23A69CE}"/>
    <cellStyle name="Normal 8 3 3 3" xfId="387" xr:uid="{CCCEED1D-3ACB-4C81-BEB9-EAD79AADF155}"/>
    <cellStyle name="Normal 8 3 3 3 2" xfId="2152" xr:uid="{96FED825-7380-455D-96FF-1AF68F5133BC}"/>
    <cellStyle name="Normal 8 3 3 3 2 2" xfId="2153" xr:uid="{082DE14F-56E5-442A-BB3A-F53EECF3A14B}"/>
    <cellStyle name="Normal 8 3 3 3 2 2 2" xfId="4497" xr:uid="{01DC6C2B-B64D-4130-AE92-F3A86ADF595F}"/>
    <cellStyle name="Normal 8 3 3 3 2 3" xfId="3785" xr:uid="{2DCDC3D4-230B-4379-BB08-5FCC82CD6C59}"/>
    <cellStyle name="Normal 8 3 3 3 2 4" xfId="3786" xr:uid="{09E30F85-44EC-4BAB-8B0A-CE8B289F04A9}"/>
    <cellStyle name="Normal 8 3 3 3 3" xfId="2154" xr:uid="{0A79D366-2D89-40D1-A177-8366B076F1C5}"/>
    <cellStyle name="Normal 8 3 3 3 3 2" xfId="4498" xr:uid="{F7E1B59D-A580-46A1-BAC5-9552DF5CE80B}"/>
    <cellStyle name="Normal 8 3 3 3 4" xfId="3787" xr:uid="{D0789965-8AD7-4B71-87FF-F2114EAF8058}"/>
    <cellStyle name="Normal 8 3 3 3 5" xfId="3788" xr:uid="{495A1CD3-5523-4086-9C75-B95C9C3D7177}"/>
    <cellStyle name="Normal 8 3 3 4" xfId="2155" xr:uid="{1123A7B6-3C06-4E4E-9DA2-5E95871D97F0}"/>
    <cellStyle name="Normal 8 3 3 4 2" xfId="2156" xr:uid="{C356F02A-49F8-4EA7-9C38-8654ED4D3B17}"/>
    <cellStyle name="Normal 8 3 3 4 2 2" xfId="4499" xr:uid="{722F8B8A-5534-4887-A820-69148647F72F}"/>
    <cellStyle name="Normal 8 3 3 4 3" xfId="3789" xr:uid="{F4FA4479-F36E-47B6-AFF7-7446D8EDCE43}"/>
    <cellStyle name="Normal 8 3 3 4 4" xfId="3790" xr:uid="{E887DE16-713C-470A-B08A-EA00ADE4361C}"/>
    <cellStyle name="Normal 8 3 3 5" xfId="2157" xr:uid="{07E2FA17-671E-4B2A-BBE7-3B0A41F333E9}"/>
    <cellStyle name="Normal 8 3 3 5 2" xfId="3791" xr:uid="{2821EEBC-EF3B-4720-B01B-EA93B7B4277C}"/>
    <cellStyle name="Normal 8 3 3 5 3" xfId="3792" xr:uid="{26F2701A-335B-4245-AE19-AC5D64C835F9}"/>
    <cellStyle name="Normal 8 3 3 5 4" xfId="3793" xr:uid="{18F24FED-E495-4331-9CE1-7D66A401E6A2}"/>
    <cellStyle name="Normal 8 3 3 6" xfId="3794" xr:uid="{D302C109-AD08-4FE6-B7DA-ACBC36EC777A}"/>
    <cellStyle name="Normal 8 3 3 7" xfId="3795" xr:uid="{63A72859-6370-49B2-916A-5805CE697EFB}"/>
    <cellStyle name="Normal 8 3 3 8" xfId="3796" xr:uid="{D2B197FD-62BF-4840-AE67-CC3F1071446C}"/>
    <cellStyle name="Normal 8 3 4" xfId="158" xr:uid="{85415799-8F58-48BF-B348-CD0053797E27}"/>
    <cellStyle name="Normal 8 3 4 2" xfId="790" xr:uid="{674463E5-F8AF-47C4-B282-94BD612B8989}"/>
    <cellStyle name="Normal 8 3 4 2 2" xfId="791" xr:uid="{22D66C64-3E40-4365-A32F-961B8E59C908}"/>
    <cellStyle name="Normal 8 3 4 2 2 2" xfId="2158" xr:uid="{4C3D2439-4B74-4DAF-80D0-31E25F04600B}"/>
    <cellStyle name="Normal 8 3 4 2 2 2 2" xfId="2159" xr:uid="{A2D75C82-60E2-4311-852A-80D9E47E6C0C}"/>
    <cellStyle name="Normal 8 3 4 2 2 3" xfId="2160" xr:uid="{E406FC47-7A4F-46B2-ACEF-D9304C6304A3}"/>
    <cellStyle name="Normal 8 3 4 2 2 4" xfId="3797" xr:uid="{09006179-D37B-4037-B561-7B742981692A}"/>
    <cellStyle name="Normal 8 3 4 2 3" xfId="2161" xr:uid="{EB0D48CA-9EF9-4325-9E35-C822A470C03C}"/>
    <cellStyle name="Normal 8 3 4 2 3 2" xfId="2162" xr:uid="{51E28EF0-628F-435F-A462-54AE9E7A91A5}"/>
    <cellStyle name="Normal 8 3 4 2 4" xfId="2163" xr:uid="{3205F797-6D28-4264-8E88-9A6F267BDBF1}"/>
    <cellStyle name="Normal 8 3 4 2 5" xfId="3798" xr:uid="{AE31AC8D-966F-43E2-8FFD-1F7FBCE4D2EB}"/>
    <cellStyle name="Normal 8 3 4 3" xfId="792" xr:uid="{FD158983-6F82-4C7C-A466-217D11BD52E0}"/>
    <cellStyle name="Normal 8 3 4 3 2" xfId="2164" xr:uid="{5D1206D9-294B-4CFF-AF14-9E3C01A935D1}"/>
    <cellStyle name="Normal 8 3 4 3 2 2" xfId="2165" xr:uid="{EA885985-2F92-4673-A794-196A2CB8BF60}"/>
    <cellStyle name="Normal 8 3 4 3 3" xfId="2166" xr:uid="{7A17DEA4-8239-4093-9AFC-16418A460EF6}"/>
    <cellStyle name="Normal 8 3 4 3 4" xfId="3799" xr:uid="{50C674D1-9C6C-4836-A122-96D6EFA524BE}"/>
    <cellStyle name="Normal 8 3 4 4" xfId="2167" xr:uid="{9B9B70C4-945B-4FA5-9AB2-08EF9FDD53B0}"/>
    <cellStyle name="Normal 8 3 4 4 2" xfId="2168" xr:uid="{A1EDE99B-8079-4787-8AB3-2E5E65679C28}"/>
    <cellStyle name="Normal 8 3 4 4 3" xfId="3800" xr:uid="{2009C8B5-0FD4-41CA-BF9E-2E870E19F498}"/>
    <cellStyle name="Normal 8 3 4 4 4" xfId="3801" xr:uid="{804CBA4A-CC30-42E8-9DAE-F5F88CF69CE0}"/>
    <cellStyle name="Normal 8 3 4 5" xfId="2169" xr:uid="{C3D57D4D-860C-4554-95F0-33FB52B85084}"/>
    <cellStyle name="Normal 8 3 4 6" xfId="3802" xr:uid="{E6E49770-9E1B-4BC5-8357-93AF2339B288}"/>
    <cellStyle name="Normal 8 3 4 7" xfId="3803" xr:uid="{A96DB717-2055-4872-99CB-B39DAE4CD2D3}"/>
    <cellStyle name="Normal 8 3 5" xfId="388" xr:uid="{B4A4073A-29A6-40E1-B26D-BD50AE4EA7C0}"/>
    <cellStyle name="Normal 8 3 5 2" xfId="793" xr:uid="{9F936B71-C78C-4187-A55C-8A34CC0777F5}"/>
    <cellStyle name="Normal 8 3 5 2 2" xfId="2170" xr:uid="{E7B7B146-C96A-4516-95C9-E598C506D2DE}"/>
    <cellStyle name="Normal 8 3 5 2 2 2" xfId="2171" xr:uid="{383D764B-DFF3-4BA0-BB2F-5EE909973F4E}"/>
    <cellStyle name="Normal 8 3 5 2 3" xfId="2172" xr:uid="{2F9FA6AC-A49E-4026-BBA3-77DE9CD6CA8B}"/>
    <cellStyle name="Normal 8 3 5 2 4" xfId="3804" xr:uid="{33A03972-342E-4FED-8F4B-39A54888DC4E}"/>
    <cellStyle name="Normal 8 3 5 3" xfId="2173" xr:uid="{A20A85E2-771A-4E51-A76C-55107B3DB9AF}"/>
    <cellStyle name="Normal 8 3 5 3 2" xfId="2174" xr:uid="{BCA0B799-3184-4DED-B470-6EC34DF591F9}"/>
    <cellStyle name="Normal 8 3 5 3 3" xfId="3805" xr:uid="{36585513-42C6-46AD-85D7-47C03E63E34E}"/>
    <cellStyle name="Normal 8 3 5 3 4" xfId="3806" xr:uid="{99C0F2A5-1AE9-49BA-95E9-971FDCFE75BB}"/>
    <cellStyle name="Normal 8 3 5 4" xfId="2175" xr:uid="{0FD5882F-AEDD-4415-9CF3-56D868B99DA3}"/>
    <cellStyle name="Normal 8 3 5 5" xfId="3807" xr:uid="{6958BD62-CFD0-4F05-8AC1-0381A1FD9A7D}"/>
    <cellStyle name="Normal 8 3 5 6" xfId="3808" xr:uid="{91D04E24-24A7-4000-A29F-991A87E5B1C8}"/>
    <cellStyle name="Normal 8 3 6" xfId="389" xr:uid="{E4997817-A54C-4CFB-89A3-EE9E853DD544}"/>
    <cellStyle name="Normal 8 3 6 2" xfId="2176" xr:uid="{C1AA786E-2ED0-4CC0-8A5C-E3FBFBB9CD88}"/>
    <cellStyle name="Normal 8 3 6 2 2" xfId="2177" xr:uid="{42F232E4-1F59-4C18-BBE6-AB2FCCAA5590}"/>
    <cellStyle name="Normal 8 3 6 2 3" xfId="3809" xr:uid="{1EF1BE84-AC68-42A0-9780-024DE2C5EFA4}"/>
    <cellStyle name="Normal 8 3 6 2 4" xfId="3810" xr:uid="{0A8514A2-64AA-492E-A1A4-4D13BB413F3C}"/>
    <cellStyle name="Normal 8 3 6 3" xfId="2178" xr:uid="{C3CC1113-09A5-476D-A8C3-4B54BD4AC4A9}"/>
    <cellStyle name="Normal 8 3 6 4" xfId="3811" xr:uid="{43F0C65B-3FEE-423C-BBC1-4560849D1D94}"/>
    <cellStyle name="Normal 8 3 6 5" xfId="3812" xr:uid="{3E446337-9CAC-472B-ABCB-AE33457520F3}"/>
    <cellStyle name="Normal 8 3 7" xfId="2179" xr:uid="{867C9BCF-B626-46AF-9B65-D62714BB947E}"/>
    <cellStyle name="Normal 8 3 7 2" xfId="2180" xr:uid="{F782CE3C-2D47-4F94-9851-7B76D688F5EE}"/>
    <cellStyle name="Normal 8 3 7 3" xfId="3813" xr:uid="{35DB3A1C-5173-481B-89EF-49740CFF4E73}"/>
    <cellStyle name="Normal 8 3 7 4" xfId="3814" xr:uid="{22128E94-A7AA-43C1-97C6-40D3B4779B49}"/>
    <cellStyle name="Normal 8 3 8" xfId="2181" xr:uid="{FE74CCFE-4F63-4243-99B7-93AE1AB45ACE}"/>
    <cellStyle name="Normal 8 3 8 2" xfId="3815" xr:uid="{BE0974A6-812B-47BE-B4A8-1B3355B80C1B}"/>
    <cellStyle name="Normal 8 3 8 3" xfId="3816" xr:uid="{352A1CBB-196A-40A6-A699-AFE6B89F4C5E}"/>
    <cellStyle name="Normal 8 3 8 4" xfId="3817" xr:uid="{F116AEFC-BC10-44C7-B063-31DB12339E57}"/>
    <cellStyle name="Normal 8 3 9" xfId="3818" xr:uid="{863CE2E3-96B8-4ABC-ADA3-8130D46E80C4}"/>
    <cellStyle name="Normal 8 4" xfId="159" xr:uid="{B8355888-9F87-493C-8B6C-1F1AC9656C63}"/>
    <cellStyle name="Normal 8 4 10" xfId="3819" xr:uid="{11DF3926-5D59-4CF5-BBE1-E8C410B41F62}"/>
    <cellStyle name="Normal 8 4 11" xfId="3820" xr:uid="{9504E6B0-0089-4BA0-BD98-FFB8C93FC47C}"/>
    <cellStyle name="Normal 8 4 2" xfId="160" xr:uid="{092FCFEB-67DD-4DDD-AA27-782779F87550}"/>
    <cellStyle name="Normal 8 4 2 2" xfId="390" xr:uid="{39B54931-DD01-4279-87C7-7FD65D27A5C4}"/>
    <cellStyle name="Normal 8 4 2 2 2" xfId="794" xr:uid="{1F4A0181-0177-4214-B675-529BBF724EC8}"/>
    <cellStyle name="Normal 8 4 2 2 2 2" xfId="795" xr:uid="{A427CB44-6B6B-4CC2-97AA-316455C86057}"/>
    <cellStyle name="Normal 8 4 2 2 2 2 2" xfId="2182" xr:uid="{96C1D31C-987B-4946-B735-2508E6AF814C}"/>
    <cellStyle name="Normal 8 4 2 2 2 2 3" xfId="3821" xr:uid="{67091DC9-E8E2-4BB9-AA0A-A6AF82FBA25F}"/>
    <cellStyle name="Normal 8 4 2 2 2 2 4" xfId="3822" xr:uid="{03F55159-6A37-4A45-891F-F74AE9FFB838}"/>
    <cellStyle name="Normal 8 4 2 2 2 3" xfId="2183" xr:uid="{78AC2BCB-45FA-452D-AC81-9ADC9F023BCB}"/>
    <cellStyle name="Normal 8 4 2 2 2 3 2" xfId="3823" xr:uid="{8F5AD19F-23A2-4CCA-B262-EE9A6B0D47D9}"/>
    <cellStyle name="Normal 8 4 2 2 2 3 3" xfId="3824" xr:uid="{643DE527-F636-4238-943B-BD1BE88B5CBD}"/>
    <cellStyle name="Normal 8 4 2 2 2 3 4" xfId="3825" xr:uid="{48444A5A-C750-41DD-ADFA-C70576749461}"/>
    <cellStyle name="Normal 8 4 2 2 2 4" xfId="3826" xr:uid="{20A301DF-E1FB-42F7-9037-33E1A8F7D7A9}"/>
    <cellStyle name="Normal 8 4 2 2 2 5" xfId="3827" xr:uid="{325F0E78-3B3D-47F7-ACD8-AF55D65F41D4}"/>
    <cellStyle name="Normal 8 4 2 2 2 6" xfId="3828" xr:uid="{7062117C-8FE5-444C-A45C-530C478520D5}"/>
    <cellStyle name="Normal 8 4 2 2 3" xfId="796" xr:uid="{126D28F6-700C-46AE-9140-A864552DF61E}"/>
    <cellStyle name="Normal 8 4 2 2 3 2" xfId="2184" xr:uid="{B32092BD-9C08-461A-82E3-5505DD0B9681}"/>
    <cellStyle name="Normal 8 4 2 2 3 2 2" xfId="3829" xr:uid="{F97B3C23-3AE3-497E-ABDE-BD2A6F993277}"/>
    <cellStyle name="Normal 8 4 2 2 3 2 3" xfId="3830" xr:uid="{A6762C41-B253-4AE9-A5FB-11935CBFF6C8}"/>
    <cellStyle name="Normal 8 4 2 2 3 2 4" xfId="3831" xr:uid="{77634B2F-F0F3-4F75-9A1C-1D6C33B815B3}"/>
    <cellStyle name="Normal 8 4 2 2 3 3" xfId="3832" xr:uid="{537BD1CE-BAEA-4EF7-B160-10CC39AA454F}"/>
    <cellStyle name="Normal 8 4 2 2 3 4" xfId="3833" xr:uid="{B632117B-FE89-4DBE-A830-83B5C1A1C680}"/>
    <cellStyle name="Normal 8 4 2 2 3 5" xfId="3834" xr:uid="{B74DD5B4-690C-43DF-8799-50FF8A5264CA}"/>
    <cellStyle name="Normal 8 4 2 2 4" xfId="2185" xr:uid="{54836FB6-4874-4AD6-BA7E-2B0F12ADF7DE}"/>
    <cellStyle name="Normal 8 4 2 2 4 2" xfId="3835" xr:uid="{41F97CE1-3F06-4E63-8CD2-E0183A6AF7BE}"/>
    <cellStyle name="Normal 8 4 2 2 4 3" xfId="3836" xr:uid="{4C6B8BCC-10C9-4A1E-B811-E4812224B8FD}"/>
    <cellStyle name="Normal 8 4 2 2 4 4" xfId="3837" xr:uid="{131CD135-C086-4328-8F84-94F22C966E56}"/>
    <cellStyle name="Normal 8 4 2 2 5" xfId="3838" xr:uid="{CACB3447-9A71-47B8-B0BA-34FE414F6C22}"/>
    <cellStyle name="Normal 8 4 2 2 5 2" xfId="3839" xr:uid="{1D78139E-D25A-4910-8ED6-880193ED6C3C}"/>
    <cellStyle name="Normal 8 4 2 2 5 3" xfId="3840" xr:uid="{B8A7692D-2A00-48ED-81F2-B72B1B7F429A}"/>
    <cellStyle name="Normal 8 4 2 2 5 4" xfId="3841" xr:uid="{49D9B70D-2976-423F-8598-6FDC867081FD}"/>
    <cellStyle name="Normal 8 4 2 2 6" xfId="3842" xr:uid="{506893E3-D5FA-43F7-80B3-6A88E08C3055}"/>
    <cellStyle name="Normal 8 4 2 2 7" xfId="3843" xr:uid="{9B313D98-1437-4CD5-88D2-A9F3986FBCE7}"/>
    <cellStyle name="Normal 8 4 2 2 8" xfId="3844" xr:uid="{A5E3ED6C-2B3D-4C75-9DAE-1AA4C45D3EF1}"/>
    <cellStyle name="Normal 8 4 2 3" xfId="797" xr:uid="{642A8A78-E2C2-49E4-AFE1-0549E46A1B05}"/>
    <cellStyle name="Normal 8 4 2 3 2" xfId="798" xr:uid="{5B059225-10AB-4D43-999C-FDC5D3F1B281}"/>
    <cellStyle name="Normal 8 4 2 3 2 2" xfId="799" xr:uid="{E50CB457-5931-436F-9809-0B9C74ACC970}"/>
    <cellStyle name="Normal 8 4 2 3 2 3" xfId="3845" xr:uid="{B0820B78-EC26-404F-9261-C8B15EF5ACB7}"/>
    <cellStyle name="Normal 8 4 2 3 2 4" xfId="3846" xr:uid="{49E7A92E-802D-4800-A6B6-992116CA9FCB}"/>
    <cellStyle name="Normal 8 4 2 3 3" xfId="800" xr:uid="{02D52E76-81A7-4876-BC30-94E05B9871BC}"/>
    <cellStyle name="Normal 8 4 2 3 3 2" xfId="3847" xr:uid="{28546710-18DC-41A7-BC9A-6BB5CC605960}"/>
    <cellStyle name="Normal 8 4 2 3 3 3" xfId="3848" xr:uid="{948FF024-E335-4F54-9856-94393E5DFC22}"/>
    <cellStyle name="Normal 8 4 2 3 3 4" xfId="3849" xr:uid="{911E48AF-1D81-40F8-B889-1AD664DF052E}"/>
    <cellStyle name="Normal 8 4 2 3 4" xfId="3850" xr:uid="{98BEC62C-01FA-49EA-8AB5-74D5A0B287D0}"/>
    <cellStyle name="Normal 8 4 2 3 5" xfId="3851" xr:uid="{0D9409AF-80F2-41F7-909C-5D3DC2C9DE64}"/>
    <cellStyle name="Normal 8 4 2 3 6" xfId="3852" xr:uid="{48B4ABCB-0642-4F5F-A395-B91D4CB0C887}"/>
    <cellStyle name="Normal 8 4 2 4" xfId="801" xr:uid="{AE147ACE-453B-404D-BDB7-A44313FA1BE9}"/>
    <cellStyle name="Normal 8 4 2 4 2" xfId="802" xr:uid="{9536385C-9CFB-46BE-A45E-DB0714830159}"/>
    <cellStyle name="Normal 8 4 2 4 2 2" xfId="3853" xr:uid="{9F2F4A71-24EB-47D6-8F83-1ABEE1C0C119}"/>
    <cellStyle name="Normal 8 4 2 4 2 3" xfId="3854" xr:uid="{0FAB7E42-514E-4881-86DE-9AC589061BF7}"/>
    <cellStyle name="Normal 8 4 2 4 2 4" xfId="3855" xr:uid="{F24359C1-D188-4804-A9FB-8C6E8E652624}"/>
    <cellStyle name="Normal 8 4 2 4 3" xfId="3856" xr:uid="{7C0AD170-0F49-4A73-B157-4DE6353B0871}"/>
    <cellStyle name="Normal 8 4 2 4 4" xfId="3857" xr:uid="{C3974681-3BEC-4B4B-AC1D-0DCE42FEBBB7}"/>
    <cellStyle name="Normal 8 4 2 4 5" xfId="3858" xr:uid="{71BB51F6-335A-42DD-929E-E4D495AE8D8D}"/>
    <cellStyle name="Normal 8 4 2 5" xfId="803" xr:uid="{2BE4E558-E59A-40BE-87E4-90510CF29319}"/>
    <cellStyle name="Normal 8 4 2 5 2" xfId="3859" xr:uid="{45237946-079E-44BC-BC08-0B76EA98AFF3}"/>
    <cellStyle name="Normal 8 4 2 5 3" xfId="3860" xr:uid="{B9D11378-A287-4556-AF1A-EAFA4595288B}"/>
    <cellStyle name="Normal 8 4 2 5 4" xfId="3861" xr:uid="{C68C29E2-F3BA-4E73-B958-63C3A9485647}"/>
    <cellStyle name="Normal 8 4 2 6" xfId="3862" xr:uid="{54122177-2ACC-4EA5-9F0E-4F3E2E95B676}"/>
    <cellStyle name="Normal 8 4 2 6 2" xfId="3863" xr:uid="{C621960B-4FF4-4F32-82B9-4FC0503AB294}"/>
    <cellStyle name="Normal 8 4 2 6 3" xfId="3864" xr:uid="{6D283B1E-F45C-4182-8587-62F2F6307393}"/>
    <cellStyle name="Normal 8 4 2 6 4" xfId="3865" xr:uid="{9A673F0A-A530-487F-937F-A599B8848A3E}"/>
    <cellStyle name="Normal 8 4 2 7" xfId="3866" xr:uid="{D5163F77-0240-45D4-A1EC-F03D557CB187}"/>
    <cellStyle name="Normal 8 4 2 8" xfId="3867" xr:uid="{66FEEA34-DE73-4DD9-BB73-EA7A028EAAD4}"/>
    <cellStyle name="Normal 8 4 2 9" xfId="3868" xr:uid="{38E2B3AB-DF9A-437E-9FCE-58BD615AD8C1}"/>
    <cellStyle name="Normal 8 4 3" xfId="391" xr:uid="{700011C4-331E-41E3-93B8-DC3E6A5272F3}"/>
    <cellStyle name="Normal 8 4 3 2" xfId="804" xr:uid="{1993A015-B956-4901-84B0-8A3B73FB46E0}"/>
    <cellStyle name="Normal 8 4 3 2 2" xfId="805" xr:uid="{9837059F-5B44-48E7-82F1-D4E6FAA75D07}"/>
    <cellStyle name="Normal 8 4 3 2 2 2" xfId="2186" xr:uid="{3B457FF6-D0F1-441D-9F53-249B12624A7B}"/>
    <cellStyle name="Normal 8 4 3 2 2 2 2" xfId="2187" xr:uid="{F75AFC31-C963-4E37-9416-B05E083056F1}"/>
    <cellStyle name="Normal 8 4 3 2 2 3" xfId="2188" xr:uid="{B602D7EA-2521-4779-96F4-CEB09F8709D0}"/>
    <cellStyle name="Normal 8 4 3 2 2 4" xfId="3869" xr:uid="{DB1988D4-F7F7-4F9A-A514-41A9BF8699C4}"/>
    <cellStyle name="Normal 8 4 3 2 3" xfId="2189" xr:uid="{9865365F-EDB9-445A-AC66-D8A9135DA9F5}"/>
    <cellStyle name="Normal 8 4 3 2 3 2" xfId="2190" xr:uid="{F23541D6-A7AA-4E95-811C-EC389A0F8735}"/>
    <cellStyle name="Normal 8 4 3 2 3 3" xfId="3870" xr:uid="{E51EF1ED-8F09-4971-B94B-9A4344805144}"/>
    <cellStyle name="Normal 8 4 3 2 3 4" xfId="3871" xr:uid="{3702080A-A65C-49AD-8BEA-1FF1839F3929}"/>
    <cellStyle name="Normal 8 4 3 2 4" xfId="2191" xr:uid="{55D898BB-A996-4E2C-BBC5-BEC90578AF70}"/>
    <cellStyle name="Normal 8 4 3 2 5" xfId="3872" xr:uid="{D56CB4DD-C43B-4858-BDF8-F3DFECD53E83}"/>
    <cellStyle name="Normal 8 4 3 2 6" xfId="3873" xr:uid="{2369214E-3D8D-44DC-A20D-B66ECE86367A}"/>
    <cellStyle name="Normal 8 4 3 3" xfId="806" xr:uid="{C4F61F5D-C7F0-4480-B3FB-24894D952F46}"/>
    <cellStyle name="Normal 8 4 3 3 2" xfId="2192" xr:uid="{1CB6E671-DFE3-4D5F-A313-8E2D76A56EC3}"/>
    <cellStyle name="Normal 8 4 3 3 2 2" xfId="2193" xr:uid="{DC450968-CA1A-4F78-AA5F-75110FBAB657}"/>
    <cellStyle name="Normal 8 4 3 3 2 3" xfId="3874" xr:uid="{3F616215-C29A-4177-B0D5-210029A005B3}"/>
    <cellStyle name="Normal 8 4 3 3 2 4" xfId="3875" xr:uid="{070E0F6F-DBC8-4D68-9929-86DF21965204}"/>
    <cellStyle name="Normal 8 4 3 3 3" xfId="2194" xr:uid="{2E0A3843-C118-4727-BD27-DD702D492E17}"/>
    <cellStyle name="Normal 8 4 3 3 4" xfId="3876" xr:uid="{3D4AF94E-CBAC-40E8-8749-D87E5CEB4AD7}"/>
    <cellStyle name="Normal 8 4 3 3 5" xfId="3877" xr:uid="{1D0953EE-EA06-4931-BC86-DD4FFB9ABC02}"/>
    <cellStyle name="Normal 8 4 3 4" xfId="2195" xr:uid="{9924C4A6-FD30-41C8-89A2-75F8A21F5EB2}"/>
    <cellStyle name="Normal 8 4 3 4 2" xfId="2196" xr:uid="{D71130C3-4EAF-4B55-A066-1AD4880A608F}"/>
    <cellStyle name="Normal 8 4 3 4 3" xfId="3878" xr:uid="{694A1484-FEEA-4B1A-B7FA-5916CBBC284D}"/>
    <cellStyle name="Normal 8 4 3 4 4" xfId="3879" xr:uid="{B43D66C9-4C40-48B3-863E-9896C790C639}"/>
    <cellStyle name="Normal 8 4 3 5" xfId="2197" xr:uid="{094FFCED-E83E-49A7-849B-27866D386EC0}"/>
    <cellStyle name="Normal 8 4 3 5 2" xfId="3880" xr:uid="{A2AF8080-2C8B-4A0C-BD5A-DA70BE4DEADB}"/>
    <cellStyle name="Normal 8 4 3 5 3" xfId="3881" xr:uid="{4C81EE4F-17C9-47B7-9AF9-74B8D95BCC43}"/>
    <cellStyle name="Normal 8 4 3 5 4" xfId="3882" xr:uid="{F2EB76F4-B200-449A-A645-F93E42421C5C}"/>
    <cellStyle name="Normal 8 4 3 6" xfId="3883" xr:uid="{1AF1EAFA-7128-44D6-BC93-42E014D48C04}"/>
    <cellStyle name="Normal 8 4 3 7" xfId="3884" xr:uid="{3BA46C96-F546-4BD7-A0D2-FBBC81E863B5}"/>
    <cellStyle name="Normal 8 4 3 8" xfId="3885" xr:uid="{4D774642-8C8F-4CCD-998C-7EB8C45352F1}"/>
    <cellStyle name="Normal 8 4 4" xfId="392" xr:uid="{0BBD0602-5F2B-4F88-9640-4D5EC3A12A73}"/>
    <cellStyle name="Normal 8 4 4 2" xfId="807" xr:uid="{461E630A-CD3E-4577-BB2E-83D88D2CE724}"/>
    <cellStyle name="Normal 8 4 4 2 2" xfId="808" xr:uid="{63A5F2A9-10BE-4C7D-979A-D38DEA884B5A}"/>
    <cellStyle name="Normal 8 4 4 2 2 2" xfId="2198" xr:uid="{70FA4225-0F32-47A3-8993-E8CE86F0C0D5}"/>
    <cellStyle name="Normal 8 4 4 2 2 3" xfId="3886" xr:uid="{3D7460C7-B5FD-4CBD-A0D0-1FA0B30E368E}"/>
    <cellStyle name="Normal 8 4 4 2 2 4" xfId="3887" xr:uid="{4A8FF103-5341-4754-A1BE-4FFC84361468}"/>
    <cellStyle name="Normal 8 4 4 2 3" xfId="2199" xr:uid="{FCCED05C-6570-4EC9-9665-EFDC56CDD25E}"/>
    <cellStyle name="Normal 8 4 4 2 4" xfId="3888" xr:uid="{A937690F-E29C-428B-B3C2-177254792217}"/>
    <cellStyle name="Normal 8 4 4 2 5" xfId="3889" xr:uid="{AB9D64BC-C839-47F2-8EF9-D59B6F63DA4D}"/>
    <cellStyle name="Normal 8 4 4 3" xfId="809" xr:uid="{A41E73BE-5F64-4902-B9FA-63FB9AA1F90D}"/>
    <cellStyle name="Normal 8 4 4 3 2" xfId="2200" xr:uid="{95047325-03E6-4096-9BA9-29A59167633D}"/>
    <cellStyle name="Normal 8 4 4 3 3" xfId="3890" xr:uid="{B50DA60D-298B-4ADF-A29F-7C9EF622A427}"/>
    <cellStyle name="Normal 8 4 4 3 4" xfId="3891" xr:uid="{A3F50D06-DC36-4D81-A440-0BC31DCC71D2}"/>
    <cellStyle name="Normal 8 4 4 4" xfId="2201" xr:uid="{4A7946EA-8D6E-4D2A-BAF5-D62E86D633AD}"/>
    <cellStyle name="Normal 8 4 4 4 2" xfId="3892" xr:uid="{794A7869-DDA8-4A52-BD15-634AEF176905}"/>
    <cellStyle name="Normal 8 4 4 4 3" xfId="3893" xr:uid="{314974A0-8345-44AB-8EF7-9E5F23F6ED59}"/>
    <cellStyle name="Normal 8 4 4 4 4" xfId="3894" xr:uid="{7029FB4B-6CE3-4C1B-9084-7651D06DFADE}"/>
    <cellStyle name="Normal 8 4 4 5" xfId="3895" xr:uid="{07F18CF0-6351-4C57-8771-B126FB8B0BDC}"/>
    <cellStyle name="Normal 8 4 4 6" xfId="3896" xr:uid="{465A8838-9AE7-499C-8B22-5FA4EB09E13F}"/>
    <cellStyle name="Normal 8 4 4 7" xfId="3897" xr:uid="{68754835-B38D-412D-A653-8C425079310A}"/>
    <cellStyle name="Normal 8 4 5" xfId="393" xr:uid="{81903F65-658E-4A3A-B81D-01BEB0CE134C}"/>
    <cellStyle name="Normal 8 4 5 2" xfId="810" xr:uid="{1094FB18-5300-45A6-A445-0D338D6BC5DD}"/>
    <cellStyle name="Normal 8 4 5 2 2" xfId="2202" xr:uid="{25996508-FC7A-4D8C-9C25-B132FD639C5B}"/>
    <cellStyle name="Normal 8 4 5 2 3" xfId="3898" xr:uid="{BD82C541-4E8E-4D14-99EE-61974C4FCC41}"/>
    <cellStyle name="Normal 8 4 5 2 4" xfId="3899" xr:uid="{D4C5A750-B4DD-4D3B-B1D3-9E42CA8A6B56}"/>
    <cellStyle name="Normal 8 4 5 3" xfId="2203" xr:uid="{081E803B-EC6D-46A3-9BB5-14B23B3671D5}"/>
    <cellStyle name="Normal 8 4 5 3 2" xfId="3900" xr:uid="{2F7E50D3-428A-4F47-A98C-5ADD2DDA41E2}"/>
    <cellStyle name="Normal 8 4 5 3 3" xfId="3901" xr:uid="{6DBC4375-BE3A-443E-BC15-DA7F54FBF2C2}"/>
    <cellStyle name="Normal 8 4 5 3 4" xfId="3902" xr:uid="{7CEB3D3B-FBAB-4166-A658-1BF0B273813A}"/>
    <cellStyle name="Normal 8 4 5 4" xfId="3903" xr:uid="{0507F946-E8B1-4D0B-BCAF-A2928092951B}"/>
    <cellStyle name="Normal 8 4 5 5" xfId="3904" xr:uid="{B421075F-9A8E-47E3-9E59-01F2206EFABB}"/>
    <cellStyle name="Normal 8 4 5 6" xfId="3905" xr:uid="{8B4BFA50-E502-46D9-B750-DFB89AF2D39B}"/>
    <cellStyle name="Normal 8 4 6" xfId="811" xr:uid="{739E5AA0-F1D5-454B-A3C2-0C4F1987A86C}"/>
    <cellStyle name="Normal 8 4 6 2" xfId="2204" xr:uid="{502EA389-3B19-49A4-9029-23810F3B7DCE}"/>
    <cellStyle name="Normal 8 4 6 2 2" xfId="3906" xr:uid="{0FF308AA-CDE5-43BA-A484-8DBE0FA4810E}"/>
    <cellStyle name="Normal 8 4 6 2 3" xfId="3907" xr:uid="{7A4AA2BF-7D6A-4FCC-B07A-32ED7326EA80}"/>
    <cellStyle name="Normal 8 4 6 2 4" xfId="3908" xr:uid="{93431100-3D9F-4FDE-B0B0-1F20E2683410}"/>
    <cellStyle name="Normal 8 4 6 3" xfId="3909" xr:uid="{4C8DF78F-0A74-47FA-A72B-B7236EC79238}"/>
    <cellStyle name="Normal 8 4 6 4" xfId="3910" xr:uid="{96B3E912-41A8-45FA-B5B6-186DD0328B6A}"/>
    <cellStyle name="Normal 8 4 6 5" xfId="3911" xr:uid="{66F1A42E-996D-4D32-BE79-423A79AFA23A}"/>
    <cellStyle name="Normal 8 4 7" xfId="2205" xr:uid="{0D082F7B-C769-4E94-A9C6-C6E2BB8B3493}"/>
    <cellStyle name="Normal 8 4 7 2" xfId="3912" xr:uid="{F2231AE5-4BA5-4EB8-B850-3558775155DF}"/>
    <cellStyle name="Normal 8 4 7 3" xfId="3913" xr:uid="{3C9D78C8-9E4C-479F-BB07-12BBE153DAD5}"/>
    <cellStyle name="Normal 8 4 7 4" xfId="3914" xr:uid="{C0009F8D-7216-43DD-AA96-A97B5980A501}"/>
    <cellStyle name="Normal 8 4 8" xfId="3915" xr:uid="{657337E8-9F90-413E-9634-9B4C559756E8}"/>
    <cellStyle name="Normal 8 4 8 2" xfId="3916" xr:uid="{B2DF18BA-4012-43B0-8C9F-2207B1DF0B59}"/>
    <cellStyle name="Normal 8 4 8 3" xfId="3917" xr:uid="{7F91E123-7C0D-4AB8-9A67-2334ABC6F0A4}"/>
    <cellStyle name="Normal 8 4 8 4" xfId="3918" xr:uid="{4B302EEE-80F6-46A1-A727-3EAAB389A76E}"/>
    <cellStyle name="Normal 8 4 9" xfId="3919" xr:uid="{B65FD7D3-55A4-4613-ABA7-D789E48E577A}"/>
    <cellStyle name="Normal 8 5" xfId="161" xr:uid="{E7B4D893-A035-477C-94F0-6125267179F4}"/>
    <cellStyle name="Normal 8 5 2" xfId="162" xr:uid="{8A79F42B-A11A-47B8-90C9-7C16278DFFC9}"/>
    <cellStyle name="Normal 8 5 2 2" xfId="394" xr:uid="{54BC3FEB-2ECF-4758-B36B-34BE5D89B89E}"/>
    <cellStyle name="Normal 8 5 2 2 2" xfId="812" xr:uid="{8A105E2C-357F-4D09-AF95-6221F3A8623C}"/>
    <cellStyle name="Normal 8 5 2 2 2 2" xfId="2206" xr:uid="{931DE18F-BFC9-4A99-A828-774828373306}"/>
    <cellStyle name="Normal 8 5 2 2 2 3" xfId="3920" xr:uid="{C8499822-42AF-4261-B30F-31C6D39D3330}"/>
    <cellStyle name="Normal 8 5 2 2 2 4" xfId="3921" xr:uid="{B56FF854-4FCF-4639-8FD9-39797E709A4F}"/>
    <cellStyle name="Normal 8 5 2 2 3" xfId="2207" xr:uid="{B6878A70-F16F-4897-9CA3-B846C79FDFA5}"/>
    <cellStyle name="Normal 8 5 2 2 3 2" xfId="3922" xr:uid="{47875DAC-8090-4354-968C-65CD58B5E696}"/>
    <cellStyle name="Normal 8 5 2 2 3 3" xfId="3923" xr:uid="{83AA022F-D418-4788-860E-B97A8276101D}"/>
    <cellStyle name="Normal 8 5 2 2 3 4" xfId="3924" xr:uid="{175139EF-9C18-4262-B8EC-15A3F99F44C0}"/>
    <cellStyle name="Normal 8 5 2 2 4" xfId="3925" xr:uid="{B6F26746-DB8D-45F2-9D25-B3AB1213DF00}"/>
    <cellStyle name="Normal 8 5 2 2 5" xfId="3926" xr:uid="{EF305A4D-3BF0-4C63-BB0F-C191212F5747}"/>
    <cellStyle name="Normal 8 5 2 2 6" xfId="3927" xr:uid="{2AD28C8D-5F48-4366-A15C-1021D914DDD9}"/>
    <cellStyle name="Normal 8 5 2 3" xfId="813" xr:uid="{AB8771B9-0CFF-4A9D-8C6F-9D8E8317FE02}"/>
    <cellStyle name="Normal 8 5 2 3 2" xfId="2208" xr:uid="{7D4F74D5-59A8-456E-8D3E-AAC910E94A72}"/>
    <cellStyle name="Normal 8 5 2 3 2 2" xfId="3928" xr:uid="{96612589-1BAE-4931-8E14-B2D93221BA44}"/>
    <cellStyle name="Normal 8 5 2 3 2 3" xfId="3929" xr:uid="{90D50BE3-CCBB-44C4-BFD6-CC2DBABF12D1}"/>
    <cellStyle name="Normal 8 5 2 3 2 4" xfId="3930" xr:uid="{B984180E-81DA-439E-A5AC-2C64D76F4E90}"/>
    <cellStyle name="Normal 8 5 2 3 3" xfId="3931" xr:uid="{B7EA0013-8C84-459D-907B-35E3FAACE299}"/>
    <cellStyle name="Normal 8 5 2 3 4" xfId="3932" xr:uid="{CA24592B-5BB7-483E-8BD3-DF36097E1A2C}"/>
    <cellStyle name="Normal 8 5 2 3 5" xfId="3933" xr:uid="{D96BBB66-A02C-4B89-8029-BE2DCD5C21A5}"/>
    <cellStyle name="Normal 8 5 2 4" xfId="2209" xr:uid="{B92CB648-AE22-4FF3-97BE-2687CB949647}"/>
    <cellStyle name="Normal 8 5 2 4 2" xfId="3934" xr:uid="{C1CDCEFA-FAE3-4FA8-B464-D73FFB4100E7}"/>
    <cellStyle name="Normal 8 5 2 4 3" xfId="3935" xr:uid="{850436C9-3233-4C61-9591-88A6A7ACC872}"/>
    <cellStyle name="Normal 8 5 2 4 4" xfId="3936" xr:uid="{77C4AFA9-D032-45B4-8F89-B8E3F41FD4C1}"/>
    <cellStyle name="Normal 8 5 2 5" xfId="3937" xr:uid="{5E3B6501-6B49-4F95-888B-CC6F02628D4E}"/>
    <cellStyle name="Normal 8 5 2 5 2" xfId="3938" xr:uid="{E1F3F235-7088-4C7F-9604-91FC74A68DCF}"/>
    <cellStyle name="Normal 8 5 2 5 3" xfId="3939" xr:uid="{AF326387-FCCF-4055-8D7F-5F6BD6C82461}"/>
    <cellStyle name="Normal 8 5 2 5 4" xfId="3940" xr:uid="{3CF9149E-4A97-4E8B-9D2F-45C405D8BA1F}"/>
    <cellStyle name="Normal 8 5 2 6" xfId="3941" xr:uid="{63655FD0-740B-47CB-9430-443717503ABF}"/>
    <cellStyle name="Normal 8 5 2 7" xfId="3942" xr:uid="{8605C0FB-300F-4CDB-803C-49FCD8C6C761}"/>
    <cellStyle name="Normal 8 5 2 8" xfId="3943" xr:uid="{E7948D56-7D52-4854-AB7C-F6C2DA7F64B6}"/>
    <cellStyle name="Normal 8 5 3" xfId="395" xr:uid="{A0E43905-9271-4D55-872E-34D66267C01F}"/>
    <cellStyle name="Normal 8 5 3 2" xfId="814" xr:uid="{40AB5DEC-0DC5-473D-A835-148323F1478F}"/>
    <cellStyle name="Normal 8 5 3 2 2" xfId="815" xr:uid="{C0C20F7D-0936-4FDB-BC52-AC2559531392}"/>
    <cellStyle name="Normal 8 5 3 2 3" xfId="3944" xr:uid="{AD271E5E-403E-4A70-91C2-02C6AA6017A7}"/>
    <cellStyle name="Normal 8 5 3 2 4" xfId="3945" xr:uid="{A2F44406-5CFD-4F7D-9F16-EB9D74133785}"/>
    <cellStyle name="Normal 8 5 3 3" xfId="816" xr:uid="{F2AA16E4-0C80-40BD-B20A-541CCEE6C6BF}"/>
    <cellStyle name="Normal 8 5 3 3 2" xfId="3946" xr:uid="{B70A9F51-DD93-494D-9E97-A9FA01F52A72}"/>
    <cellStyle name="Normal 8 5 3 3 3" xfId="3947" xr:uid="{CDFECB9A-3107-4033-AB08-8B27A416CB44}"/>
    <cellStyle name="Normal 8 5 3 3 4" xfId="3948" xr:uid="{A7084A4E-A38E-4C01-9ABA-5396E221BAAB}"/>
    <cellStyle name="Normal 8 5 3 4" xfId="3949" xr:uid="{FE8BD7F4-E00A-46BF-B0A8-A11733AE0ADE}"/>
    <cellStyle name="Normal 8 5 3 5" xfId="3950" xr:uid="{FB57D719-2130-4F85-AA2E-7D11296CFAD0}"/>
    <cellStyle name="Normal 8 5 3 6" xfId="3951" xr:uid="{5028A6DF-9FFC-4541-BBF4-898F08D23A13}"/>
    <cellStyle name="Normal 8 5 4" xfId="396" xr:uid="{115E93F2-61D8-4B5D-A5C4-94F493CA62E9}"/>
    <cellStyle name="Normal 8 5 4 2" xfId="817" xr:uid="{C1F3DAE3-9A3A-4097-B2DA-A7D36EDF9380}"/>
    <cellStyle name="Normal 8 5 4 2 2" xfId="3952" xr:uid="{5F749969-AA06-4CE7-BADC-58EF6F0DB1D3}"/>
    <cellStyle name="Normal 8 5 4 2 3" xfId="3953" xr:uid="{ADF611EF-948F-409D-86F8-650673AC4152}"/>
    <cellStyle name="Normal 8 5 4 2 4" xfId="3954" xr:uid="{1191D7EF-B168-4BD6-867B-0F152C2C49B3}"/>
    <cellStyle name="Normal 8 5 4 3" xfId="3955" xr:uid="{5F8CC0B1-A518-47AB-83E3-9B22B5A330E2}"/>
    <cellStyle name="Normal 8 5 4 4" xfId="3956" xr:uid="{B97FD0FF-7D0A-4143-8357-D4F055CAC77C}"/>
    <cellStyle name="Normal 8 5 4 5" xfId="3957" xr:uid="{8BAF9031-2204-4454-B9FE-F00F9901246C}"/>
    <cellStyle name="Normal 8 5 5" xfId="818" xr:uid="{588333E2-309D-4141-8711-C00902FF557E}"/>
    <cellStyle name="Normal 8 5 5 2" xfId="3958" xr:uid="{053CEE11-ACB5-4ECF-932E-4E0EE6A4765A}"/>
    <cellStyle name="Normal 8 5 5 3" xfId="3959" xr:uid="{13360EF7-A6C8-497D-B50C-1146D2340599}"/>
    <cellStyle name="Normal 8 5 5 4" xfId="3960" xr:uid="{4995B965-D9C8-4956-95CB-9BD413499DC9}"/>
    <cellStyle name="Normal 8 5 6" xfId="3961" xr:uid="{C3152C78-FC0B-4918-AAC2-6C022ABDA7D6}"/>
    <cellStyle name="Normal 8 5 6 2" xfId="3962" xr:uid="{0EE58922-A1C6-475B-8EC6-452489AC4536}"/>
    <cellStyle name="Normal 8 5 6 3" xfId="3963" xr:uid="{C7E7DA37-3D2B-4348-A44C-77E5BC375E92}"/>
    <cellStyle name="Normal 8 5 6 4" xfId="3964" xr:uid="{4F8ABEF4-0D71-43E6-8864-6D2AB5982EEA}"/>
    <cellStyle name="Normal 8 5 7" xfId="3965" xr:uid="{E7259D14-45DB-4B27-9C6C-A0CD50899DC7}"/>
    <cellStyle name="Normal 8 5 8" xfId="3966" xr:uid="{B27A0519-8436-41AD-848C-14296A53CB1F}"/>
    <cellStyle name="Normal 8 5 9" xfId="3967" xr:uid="{676B6B7A-C591-4BAA-9CFB-0773DFC1F2BB}"/>
    <cellStyle name="Normal 8 6" xfId="163" xr:uid="{2665349C-F182-45B6-83BE-EC722BEE4D8A}"/>
    <cellStyle name="Normal 8 6 2" xfId="397" xr:uid="{CFD41596-DF22-4F31-9A21-A32ED16D96B0}"/>
    <cellStyle name="Normal 8 6 2 2" xfId="819" xr:uid="{033BCD71-D781-4295-9902-B219FA3AADEE}"/>
    <cellStyle name="Normal 8 6 2 2 2" xfId="2210" xr:uid="{371198F6-ED6D-4DA3-9B03-7B4B525067C3}"/>
    <cellStyle name="Normal 8 6 2 2 2 2" xfId="2211" xr:uid="{54506E35-B731-4BD6-B6CE-920BC7D2386D}"/>
    <cellStyle name="Normal 8 6 2 2 3" xfId="2212" xr:uid="{3ADD8E4D-4BC1-49C7-9DE1-8A2B45E3E93B}"/>
    <cellStyle name="Normal 8 6 2 2 4" xfId="3968" xr:uid="{C19E60F0-B7E2-4714-911B-49F4B4F90640}"/>
    <cellStyle name="Normal 8 6 2 3" xfId="2213" xr:uid="{EAC6F601-6BF7-4BB0-8BAC-80EAFCEB6549}"/>
    <cellStyle name="Normal 8 6 2 3 2" xfId="2214" xr:uid="{2EF8D78C-CDDA-48AE-92AB-6A48848A5D73}"/>
    <cellStyle name="Normal 8 6 2 3 3" xfId="3969" xr:uid="{680571EB-27A4-4225-92B8-956CDFB00E43}"/>
    <cellStyle name="Normal 8 6 2 3 4" xfId="3970" xr:uid="{ACCEB5C1-99F6-4638-9008-13053E8833A3}"/>
    <cellStyle name="Normal 8 6 2 4" xfId="2215" xr:uid="{3069321B-EE87-465E-8A22-D944074E1670}"/>
    <cellStyle name="Normal 8 6 2 5" xfId="3971" xr:uid="{22E5867D-B5A7-4BCB-AD45-D8C49BF269E7}"/>
    <cellStyle name="Normal 8 6 2 6" xfId="3972" xr:uid="{AFB16FCE-8687-43EA-924D-6B9288540799}"/>
    <cellStyle name="Normal 8 6 3" xfId="820" xr:uid="{7B1ADDC3-9591-45BD-822C-0208D092C232}"/>
    <cellStyle name="Normal 8 6 3 2" xfId="2216" xr:uid="{8E19C091-1227-433A-8F8D-2C4E37419195}"/>
    <cellStyle name="Normal 8 6 3 2 2" xfId="2217" xr:uid="{0198D293-646C-4F62-8579-2CBA16466EDB}"/>
    <cellStyle name="Normal 8 6 3 2 3" xfId="3973" xr:uid="{F9CE190E-56A6-4233-B3E9-FE778A6246CC}"/>
    <cellStyle name="Normal 8 6 3 2 4" xfId="3974" xr:uid="{7154B1E1-7FA6-4158-8A31-DFE16A4701DF}"/>
    <cellStyle name="Normal 8 6 3 3" xfId="2218" xr:uid="{FF7179A5-7BD4-4D8D-83F3-9FB7DA4BF646}"/>
    <cellStyle name="Normal 8 6 3 4" xfId="3975" xr:uid="{9ADA92C5-99F5-43F0-A236-4145633539CA}"/>
    <cellStyle name="Normal 8 6 3 5" xfId="3976" xr:uid="{3B088799-04E1-4A9F-8353-4888A889CB1E}"/>
    <cellStyle name="Normal 8 6 4" xfId="2219" xr:uid="{862BB2DF-017A-411B-B892-1D39B2796F21}"/>
    <cellStyle name="Normal 8 6 4 2" xfId="2220" xr:uid="{4AEEDAC5-24FB-46F2-93A3-28EF3E209442}"/>
    <cellStyle name="Normal 8 6 4 3" xfId="3977" xr:uid="{5DDF911E-3A6B-4DBA-9D21-6A696296B811}"/>
    <cellStyle name="Normal 8 6 4 4" xfId="3978" xr:uid="{9050430F-1324-46FD-AF50-D96024F17098}"/>
    <cellStyle name="Normal 8 6 5" xfId="2221" xr:uid="{9DA6CA08-A2AF-4C65-838E-76F28D2C1C56}"/>
    <cellStyle name="Normal 8 6 5 2" xfId="3979" xr:uid="{AD903583-69E0-468C-9067-B7F0A7ADB11A}"/>
    <cellStyle name="Normal 8 6 5 3" xfId="3980" xr:uid="{445CDCC3-93D6-4A23-A79F-2329671D69D8}"/>
    <cellStyle name="Normal 8 6 5 4" xfId="3981" xr:uid="{5DBC786B-2EF0-487B-9913-128F836D97A0}"/>
    <cellStyle name="Normal 8 6 6" xfId="3982" xr:uid="{BB5597CE-9391-4B06-8244-33EF405D3F2D}"/>
    <cellStyle name="Normal 8 6 7" xfId="3983" xr:uid="{7748E17D-90EA-4BA8-A9D2-B65CC3CE0ECD}"/>
    <cellStyle name="Normal 8 6 8" xfId="3984" xr:uid="{5D2A7789-CEF2-4D5A-B550-7BF474C22233}"/>
    <cellStyle name="Normal 8 7" xfId="398" xr:uid="{97B77EF5-F1CA-4BB6-ABA5-E3B932B41877}"/>
    <cellStyle name="Normal 8 7 2" xfId="821" xr:uid="{0450F903-9375-43DB-B9EE-FB9555A669A8}"/>
    <cellStyle name="Normal 8 7 2 2" xfId="822" xr:uid="{B722B205-C272-4B0E-9A1E-F5BA3487FD50}"/>
    <cellStyle name="Normal 8 7 2 2 2" xfId="2222" xr:uid="{F0715128-C6D1-47B1-8907-053A9FA8F39A}"/>
    <cellStyle name="Normal 8 7 2 2 3" xfId="3985" xr:uid="{F2C4262A-FEA3-4D0E-8935-D70BCC4DB5A1}"/>
    <cellStyle name="Normal 8 7 2 2 4" xfId="3986" xr:uid="{4F020616-88F5-4FFB-B924-22F3E8AC81B5}"/>
    <cellStyle name="Normal 8 7 2 3" xfId="2223" xr:uid="{1E70BBFD-9FD6-4375-9414-0D00DB41949D}"/>
    <cellStyle name="Normal 8 7 2 4" xfId="3987" xr:uid="{80768159-1EA2-435E-879D-89C01A3A29E6}"/>
    <cellStyle name="Normal 8 7 2 5" xfId="3988" xr:uid="{A308DEBC-3404-40B8-A19B-7E0ACAA80023}"/>
    <cellStyle name="Normal 8 7 3" xfId="823" xr:uid="{52B045F9-D888-4C9C-B89A-79602A774AD5}"/>
    <cellStyle name="Normal 8 7 3 2" xfId="2224" xr:uid="{B9ED54F2-4BA9-47FD-B93C-07D20389EEAF}"/>
    <cellStyle name="Normal 8 7 3 3" xfId="3989" xr:uid="{DFAB4D41-99DC-41CD-9946-2C4BAA57BD06}"/>
    <cellStyle name="Normal 8 7 3 4" xfId="3990" xr:uid="{C019DAB3-58FC-4BE0-ACA6-EE0B98A34763}"/>
    <cellStyle name="Normal 8 7 4" xfId="2225" xr:uid="{446C368B-4070-4531-9CB8-BF7743A33DB4}"/>
    <cellStyle name="Normal 8 7 4 2" xfId="3991" xr:uid="{80763216-974A-4E85-9056-B77A1AF9245E}"/>
    <cellStyle name="Normal 8 7 4 3" xfId="3992" xr:uid="{225D62CF-B387-4949-8575-3D423563D52D}"/>
    <cellStyle name="Normal 8 7 4 4" xfId="3993" xr:uid="{07B42058-0680-419D-92F8-40AD0DE2D158}"/>
    <cellStyle name="Normal 8 7 5" xfId="3994" xr:uid="{2BF08A38-60B5-45AC-B74A-ADF532EFB329}"/>
    <cellStyle name="Normal 8 7 6" xfId="3995" xr:uid="{ADE8F028-F819-42B4-869D-A6E51B4A3F77}"/>
    <cellStyle name="Normal 8 7 7" xfId="3996" xr:uid="{F7A0E443-C5D3-43B6-B754-3CED3833388D}"/>
    <cellStyle name="Normal 8 8" xfId="399" xr:uid="{7D7D0F79-20F3-45C6-ADE5-7644806A302D}"/>
    <cellStyle name="Normal 8 8 2" xfId="824" xr:uid="{37623358-950B-4C85-B6F6-3FC331E99630}"/>
    <cellStyle name="Normal 8 8 2 2" xfId="2226" xr:uid="{5E6A1E35-21B4-4EA4-BE69-FAFA292BAD34}"/>
    <cellStyle name="Normal 8 8 2 3" xfId="3997" xr:uid="{80C7FD98-BFBC-4F84-B7ED-D76835C74EB1}"/>
    <cellStyle name="Normal 8 8 2 4" xfId="3998" xr:uid="{EABDA8B8-6D0F-4B62-A503-D1A935278326}"/>
    <cellStyle name="Normal 8 8 3" xfId="2227" xr:uid="{364A8F01-01F6-4FCE-A462-F9BCEF1E6E69}"/>
    <cellStyle name="Normal 8 8 3 2" xfId="3999" xr:uid="{55B132F7-99B8-4366-B698-AF60E6F603D2}"/>
    <cellStyle name="Normal 8 8 3 3" xfId="4000" xr:uid="{DC94387A-382A-4D1E-B9CF-8716570BC0E7}"/>
    <cellStyle name="Normal 8 8 3 4" xfId="4001" xr:uid="{19D37338-598E-4759-9C9E-211E0B2067B8}"/>
    <cellStyle name="Normal 8 8 4" xfId="4002" xr:uid="{E05DD6F0-EAEA-4255-932B-CBD2C9639778}"/>
    <cellStyle name="Normal 8 8 5" xfId="4003" xr:uid="{2F1A59EE-9247-47EC-9023-6691E2796630}"/>
    <cellStyle name="Normal 8 8 6" xfId="4004" xr:uid="{8E69B4F0-D2BC-494D-ACBF-6F87EE7577FA}"/>
    <cellStyle name="Normal 8 9" xfId="400" xr:uid="{B51D517E-063B-4AF4-99DE-5E3D7AB9640D}"/>
    <cellStyle name="Normal 8 9 2" xfId="2228" xr:uid="{A7E55B34-6D08-43EF-936E-8728C7FDE519}"/>
    <cellStyle name="Normal 8 9 2 2" xfId="4005" xr:uid="{637863C7-C7F1-4674-B299-06DBA8D93A94}"/>
    <cellStyle name="Normal 8 9 2 2 2" xfId="4410" xr:uid="{BBD6E583-26D4-4055-8C52-C0AF45DC45BD}"/>
    <cellStyle name="Normal 8 9 2 2 3" xfId="4689" xr:uid="{617DC433-A4ED-4C87-8302-603E26CA6579}"/>
    <cellStyle name="Normal 8 9 2 3" xfId="4006" xr:uid="{9F2BABB6-D683-41E5-A374-53EDC65D4B3C}"/>
    <cellStyle name="Normal 8 9 2 4" xfId="4007" xr:uid="{5FD65129-AEDE-4869-AA0B-01499E8EBF29}"/>
    <cellStyle name="Normal 8 9 3" xfId="4008" xr:uid="{747CF23B-9B5E-42E9-AF18-51FC3849BB79}"/>
    <cellStyle name="Normal 8 9 4" xfId="4009" xr:uid="{1B16103C-8996-4885-9837-296F7726ACF5}"/>
    <cellStyle name="Normal 8 9 4 2" xfId="4580" xr:uid="{98987E65-8267-4BBE-A333-FAA83BA61677}"/>
    <cellStyle name="Normal 8 9 4 3" xfId="4690" xr:uid="{964025D6-48BD-4D81-9060-676721582286}"/>
    <cellStyle name="Normal 8 9 4 4" xfId="4609" xr:uid="{67EEA0E3-D05C-4742-9F6D-01F0BC21EF99}"/>
    <cellStyle name="Normal 8 9 5" xfId="4010" xr:uid="{F12DEBDB-D21D-4235-922F-1FB6662C55A5}"/>
    <cellStyle name="Normal 9" xfId="164" xr:uid="{A2736176-D063-402B-8B3B-DEDADE9FAAB3}"/>
    <cellStyle name="Normal 9 10" xfId="401" xr:uid="{FB17DB63-CB8E-4078-8C38-148C71DAF6E4}"/>
    <cellStyle name="Normal 9 10 2" xfId="2229" xr:uid="{11E93AA4-9B58-4F78-96CB-31F2C26EB63C}"/>
    <cellStyle name="Normal 9 10 2 2" xfId="4011" xr:uid="{2243171F-B5FD-4A2D-9B91-FC7C547F5CAF}"/>
    <cellStyle name="Normal 9 10 2 3" xfId="4012" xr:uid="{803CE64D-2FA6-4921-905C-76D3E12537BB}"/>
    <cellStyle name="Normal 9 10 2 4" xfId="4013" xr:uid="{F3FC6E36-228B-4951-9C88-736873D45894}"/>
    <cellStyle name="Normal 9 10 3" xfId="4014" xr:uid="{A00CAAF2-6FC1-4C4A-BC75-8A8BC0FAA6CC}"/>
    <cellStyle name="Normal 9 10 4" xfId="4015" xr:uid="{B039FFB1-6E69-4A61-AF41-0C188FD02BC2}"/>
    <cellStyle name="Normal 9 10 5" xfId="4016" xr:uid="{B46D073F-D3E0-491A-983A-C71B407333B3}"/>
    <cellStyle name="Normal 9 11" xfId="2230" xr:uid="{5D8DF022-46C3-43FB-8971-F11F14EB99D0}"/>
    <cellStyle name="Normal 9 11 2" xfId="4017" xr:uid="{DBDAAAE7-C768-4432-A613-9F558EB7D825}"/>
    <cellStyle name="Normal 9 11 3" xfId="4018" xr:uid="{A69D51FF-D475-45E9-AE3F-DD35FF468C66}"/>
    <cellStyle name="Normal 9 11 4" xfId="4019" xr:uid="{68135ACF-B140-43F5-AAA2-E5184A3D79CB}"/>
    <cellStyle name="Normal 9 12" xfId="4020" xr:uid="{FB85C28A-8D08-4AC9-A0D9-F722155FCDF6}"/>
    <cellStyle name="Normal 9 12 2" xfId="4021" xr:uid="{ED390753-1854-4F49-864C-443450B3085C}"/>
    <cellStyle name="Normal 9 12 3" xfId="4022" xr:uid="{673AA70A-1F91-44A3-BD78-E42560C6339B}"/>
    <cellStyle name="Normal 9 12 4" xfId="4023" xr:uid="{B87CDE6D-841B-49A9-9006-B13255CBC13A}"/>
    <cellStyle name="Normal 9 13" xfId="4024" xr:uid="{DD3728D5-38FC-42C3-8779-4DA1068C92B6}"/>
    <cellStyle name="Normal 9 13 2" xfId="4025" xr:uid="{B3B44911-848A-47C1-A981-58D3EC52E813}"/>
    <cellStyle name="Normal 9 14" xfId="4026" xr:uid="{45BD5D03-30F6-4877-B571-B90ED18A38C7}"/>
    <cellStyle name="Normal 9 15" xfId="4027" xr:uid="{4A949177-5AB5-4218-8077-F8E6C7F79562}"/>
    <cellStyle name="Normal 9 16" xfId="4028" xr:uid="{100ED1F3-88E5-4B8D-993E-0F1023F001AB}"/>
    <cellStyle name="Normal 9 2" xfId="165" xr:uid="{18DBAF40-918F-4ABA-946B-69F3B8421CBD}"/>
    <cellStyle name="Normal 9 2 2" xfId="402" xr:uid="{CBDF7C56-4E9C-421E-A361-140C6FC13234}"/>
    <cellStyle name="Normal 9 2 2 2" xfId="4672" xr:uid="{9ACF9745-0F36-4030-AFF8-75CFE8381A7A}"/>
    <cellStyle name="Normal 9 2 3" xfId="4561" xr:uid="{EA3E3B1A-C8D2-4E86-B8A8-28466B6DDC4F}"/>
    <cellStyle name="Normal 9 3" xfId="166" xr:uid="{5D4CB3DE-37E2-4FAA-B799-1DD65020755E}"/>
    <cellStyle name="Normal 9 3 10" xfId="4029" xr:uid="{37B8EF33-D896-4CA6-A42A-DF04537F0072}"/>
    <cellStyle name="Normal 9 3 11" xfId="4030" xr:uid="{A8FD6BCE-1C93-4C6A-84B2-DFA324A87B32}"/>
    <cellStyle name="Normal 9 3 2" xfId="167" xr:uid="{A5A659FA-B1CC-4405-A3A5-012E664D3989}"/>
    <cellStyle name="Normal 9 3 2 2" xfId="168" xr:uid="{87EB583C-2073-4D3E-A047-CCC862E5A011}"/>
    <cellStyle name="Normal 9 3 2 2 2" xfId="403" xr:uid="{08E7F02E-83A5-46B4-82FE-9462BB7C34AC}"/>
    <cellStyle name="Normal 9 3 2 2 2 2" xfId="825" xr:uid="{91B61388-3FCC-4F7C-A415-D2781EC9EE1B}"/>
    <cellStyle name="Normal 9 3 2 2 2 2 2" xfId="826" xr:uid="{4D38F9BF-9836-4E97-B408-5512F3B4EB0F}"/>
    <cellStyle name="Normal 9 3 2 2 2 2 2 2" xfId="2231" xr:uid="{3F8C5141-DEBA-466D-81E6-173AD7003E65}"/>
    <cellStyle name="Normal 9 3 2 2 2 2 2 2 2" xfId="2232" xr:uid="{18E2D3FB-4172-4CBE-9422-8A99FB3D379C}"/>
    <cellStyle name="Normal 9 3 2 2 2 2 2 3" xfId="2233" xr:uid="{87D3683F-FA34-453A-9169-AA934DB9CD5D}"/>
    <cellStyle name="Normal 9 3 2 2 2 2 3" xfId="2234" xr:uid="{40E647BE-493E-4476-BBB9-2AB38C52233D}"/>
    <cellStyle name="Normal 9 3 2 2 2 2 3 2" xfId="2235" xr:uid="{B7B09760-93B9-410A-8522-2FD362FF32C8}"/>
    <cellStyle name="Normal 9 3 2 2 2 2 4" xfId="2236" xr:uid="{E72D6482-1B05-4D0F-BF58-ED9D349A8199}"/>
    <cellStyle name="Normal 9 3 2 2 2 3" xfId="827" xr:uid="{7182547A-7F0A-43AF-A307-F439999AE055}"/>
    <cellStyle name="Normal 9 3 2 2 2 3 2" xfId="2237" xr:uid="{8FC3AE72-4654-43E7-8EAB-CC984D9BA54D}"/>
    <cellStyle name="Normal 9 3 2 2 2 3 2 2" xfId="2238" xr:uid="{4AFAE2C7-D544-4116-BF0C-67E2B6BA6630}"/>
    <cellStyle name="Normal 9 3 2 2 2 3 3" xfId="2239" xr:uid="{0B599FF8-C772-4A3D-8319-FBFD33FAF030}"/>
    <cellStyle name="Normal 9 3 2 2 2 3 4" xfId="4031" xr:uid="{5810BADF-E2F0-4C08-A5AE-BD8A15F59410}"/>
    <cellStyle name="Normal 9 3 2 2 2 4" xfId="2240" xr:uid="{E230A8FC-1ECE-4CA6-820C-E93C3BCABC8F}"/>
    <cellStyle name="Normal 9 3 2 2 2 4 2" xfId="2241" xr:uid="{68C645B2-A4C4-49AE-B460-6B472A221584}"/>
    <cellStyle name="Normal 9 3 2 2 2 5" xfId="2242" xr:uid="{22C72AA8-FF06-4CF4-A16C-367782FA4388}"/>
    <cellStyle name="Normal 9 3 2 2 2 6" xfId="4032" xr:uid="{A9D58FCC-DA1B-4C58-914E-1903DA8ED562}"/>
    <cellStyle name="Normal 9 3 2 2 3" xfId="404" xr:uid="{E5180245-D1D8-49E7-87B1-DFE84716547F}"/>
    <cellStyle name="Normal 9 3 2 2 3 2" xfId="828" xr:uid="{48CD8F8E-4C09-4D7A-BBC4-20F56EA3DF8F}"/>
    <cellStyle name="Normal 9 3 2 2 3 2 2" xfId="829" xr:uid="{61952AB6-45F9-49AD-94D3-6A031742AA58}"/>
    <cellStyle name="Normal 9 3 2 2 3 2 2 2" xfId="2243" xr:uid="{04EDA391-CDFD-4F9A-B8C7-9866C530DD81}"/>
    <cellStyle name="Normal 9 3 2 2 3 2 2 2 2" xfId="2244" xr:uid="{5B61E92D-3DAE-4DBD-A520-20B0E27313D3}"/>
    <cellStyle name="Normal 9 3 2 2 3 2 2 3" xfId="2245" xr:uid="{242DEBFA-99AD-4922-B528-86BB2FFBE71E}"/>
    <cellStyle name="Normal 9 3 2 2 3 2 3" xfId="2246" xr:uid="{79FAB3FB-04B7-49BB-BA10-8D795FB7CC05}"/>
    <cellStyle name="Normal 9 3 2 2 3 2 3 2" xfId="2247" xr:uid="{C33FF2D5-CAC5-4F75-AA4C-D4B0ED19C3F1}"/>
    <cellStyle name="Normal 9 3 2 2 3 2 4" xfId="2248" xr:uid="{01290BF2-6224-40FE-B2DC-DA50BDE278C2}"/>
    <cellStyle name="Normal 9 3 2 2 3 3" xfId="830" xr:uid="{69EFCAED-4FA2-4340-AA93-DC6C5530F357}"/>
    <cellStyle name="Normal 9 3 2 2 3 3 2" xfId="2249" xr:uid="{433601A0-BD16-4267-8C30-3598A18CA7E4}"/>
    <cellStyle name="Normal 9 3 2 2 3 3 2 2" xfId="2250" xr:uid="{2631156D-0B2A-4D55-BCE7-294CFAE5C481}"/>
    <cellStyle name="Normal 9 3 2 2 3 3 3" xfId="2251" xr:uid="{7245C352-D955-421A-B859-96EACFFDB5C2}"/>
    <cellStyle name="Normal 9 3 2 2 3 4" xfId="2252" xr:uid="{11EB0A65-B7DC-4D83-B71B-2F051287DA97}"/>
    <cellStyle name="Normal 9 3 2 2 3 4 2" xfId="2253" xr:uid="{756237CD-B8EB-479B-8B45-82141934D34C}"/>
    <cellStyle name="Normal 9 3 2 2 3 5" xfId="2254" xr:uid="{1E7A13EA-ADA3-45A4-BEAE-8B4FDBBFEB57}"/>
    <cellStyle name="Normal 9 3 2 2 4" xfId="831" xr:uid="{E42B7444-9592-4399-B5E5-2B1E3281AF3F}"/>
    <cellStyle name="Normal 9 3 2 2 4 2" xfId="832" xr:uid="{9FD24752-B1E4-4724-9298-4EA0979C284D}"/>
    <cellStyle name="Normal 9 3 2 2 4 2 2" xfId="2255" xr:uid="{54CEA399-CD5F-4FF0-A821-B012D99D6FBE}"/>
    <cellStyle name="Normal 9 3 2 2 4 2 2 2" xfId="2256" xr:uid="{FAD82B57-6BFC-4659-973D-CA134D02EAE9}"/>
    <cellStyle name="Normal 9 3 2 2 4 2 3" xfId="2257" xr:uid="{24B7584A-B32E-4D91-9E4B-D515A8F3DF88}"/>
    <cellStyle name="Normal 9 3 2 2 4 3" xfId="2258" xr:uid="{BF69A78B-1505-40C0-9368-C5D19ED3535A}"/>
    <cellStyle name="Normal 9 3 2 2 4 3 2" xfId="2259" xr:uid="{2EF6E3B6-06A7-400D-AF5A-48CDC9C71BBB}"/>
    <cellStyle name="Normal 9 3 2 2 4 4" xfId="2260" xr:uid="{24FF0605-B315-482A-BC3B-1D6C23B00DE1}"/>
    <cellStyle name="Normal 9 3 2 2 5" xfId="833" xr:uid="{FD4B647D-CCEB-4244-94A3-AAB4FC0383CA}"/>
    <cellStyle name="Normal 9 3 2 2 5 2" xfId="2261" xr:uid="{CC51CDFB-837A-4D6D-BA2D-91198DBE402A}"/>
    <cellStyle name="Normal 9 3 2 2 5 2 2" xfId="2262" xr:uid="{43774FA7-72AB-4EC8-88AF-D52A5B1F3D87}"/>
    <cellStyle name="Normal 9 3 2 2 5 3" xfId="2263" xr:uid="{20F7A2A3-1E6E-41C4-8383-B87BF94C253E}"/>
    <cellStyle name="Normal 9 3 2 2 5 4" xfId="4033" xr:uid="{285F26BC-60BD-4893-B971-BD4A5305AFA2}"/>
    <cellStyle name="Normal 9 3 2 2 6" xfId="2264" xr:uid="{D50E0DA6-BD7E-4F3C-AF1C-E922ABC1F631}"/>
    <cellStyle name="Normal 9 3 2 2 6 2" xfId="2265" xr:uid="{A5585CA9-4E81-46F5-88F4-CB7A586B087C}"/>
    <cellStyle name="Normal 9 3 2 2 7" xfId="2266" xr:uid="{990E65F3-6BC4-49AC-A9F8-CCF85866680A}"/>
    <cellStyle name="Normal 9 3 2 2 8" xfId="4034" xr:uid="{D1471863-EB80-4C31-811F-612C9A493A68}"/>
    <cellStyle name="Normal 9 3 2 3" xfId="405" xr:uid="{7C2928FE-DA2D-4EE9-BD22-1EB74A04311B}"/>
    <cellStyle name="Normal 9 3 2 3 2" xfId="834" xr:uid="{6DDDDDBA-2131-44D7-A625-C9699B0E534C}"/>
    <cellStyle name="Normal 9 3 2 3 2 2" xfId="835" xr:uid="{BE5E9432-5A95-4A1E-A857-D2D4654FEC7B}"/>
    <cellStyle name="Normal 9 3 2 3 2 2 2" xfId="2267" xr:uid="{D74673E5-6525-4DAB-8DC0-E68BCE22E64E}"/>
    <cellStyle name="Normal 9 3 2 3 2 2 2 2" xfId="2268" xr:uid="{0773F04D-D7D8-4B4A-8C6B-1119170A6F0E}"/>
    <cellStyle name="Normal 9 3 2 3 2 2 3" xfId="2269" xr:uid="{CE736E82-9223-402F-BC2D-10E220E6E42E}"/>
    <cellStyle name="Normal 9 3 2 3 2 3" xfId="2270" xr:uid="{1772A008-B7E3-41D8-B434-491F8CFC4EA1}"/>
    <cellStyle name="Normal 9 3 2 3 2 3 2" xfId="2271" xr:uid="{E19DD531-81A7-433A-9BF8-2B3C66AC6E93}"/>
    <cellStyle name="Normal 9 3 2 3 2 4" xfId="2272" xr:uid="{576DCB08-E5DA-48EA-A9DF-92489D2DE5E2}"/>
    <cellStyle name="Normal 9 3 2 3 3" xfId="836" xr:uid="{33837F0B-5BC4-40C8-AF18-9AB7DB17AD6F}"/>
    <cellStyle name="Normal 9 3 2 3 3 2" xfId="2273" xr:uid="{829A888F-2AE5-435D-BA41-659ADF6F07B1}"/>
    <cellStyle name="Normal 9 3 2 3 3 2 2" xfId="2274" xr:uid="{3FCB4B14-8EC7-4AB1-88BE-ED971A7E555B}"/>
    <cellStyle name="Normal 9 3 2 3 3 3" xfId="2275" xr:uid="{10014026-4852-4F8C-8BDA-8A512732BEDB}"/>
    <cellStyle name="Normal 9 3 2 3 3 4" xfId="4035" xr:uid="{7AE24D8F-EC7E-4B83-AE4F-51CC5F1EBE0C}"/>
    <cellStyle name="Normal 9 3 2 3 4" xfId="2276" xr:uid="{132CEAA9-F5C8-4FCD-A0EF-68A50E3BDC34}"/>
    <cellStyle name="Normal 9 3 2 3 4 2" xfId="2277" xr:uid="{4290D72B-AF31-4DAE-AADE-BEA21FBF5894}"/>
    <cellStyle name="Normal 9 3 2 3 5" xfId="2278" xr:uid="{074503A3-FDC0-4882-8652-AC58556F3C09}"/>
    <cellStyle name="Normal 9 3 2 3 6" xfId="4036" xr:uid="{9713F693-377A-4F42-AD0F-B746B4F00119}"/>
    <cellStyle name="Normal 9 3 2 4" xfId="406" xr:uid="{944EA99C-3064-44CF-9C16-7BDF2D05D3D7}"/>
    <cellStyle name="Normal 9 3 2 4 2" xfId="837" xr:uid="{C78A02A4-FF87-429C-8226-B75C4146FFAB}"/>
    <cellStyle name="Normal 9 3 2 4 2 2" xfId="838" xr:uid="{9C1CE706-A8F9-457C-BB04-6E1DD8F4105E}"/>
    <cellStyle name="Normal 9 3 2 4 2 2 2" xfId="2279" xr:uid="{3203FB09-1681-463B-BDE9-C53A3F0D40BE}"/>
    <cellStyle name="Normal 9 3 2 4 2 2 2 2" xfId="2280" xr:uid="{A159737D-9208-4996-8BB0-E588265D6052}"/>
    <cellStyle name="Normal 9 3 2 4 2 2 3" xfId="2281" xr:uid="{CD2AFFE1-D8ED-48D3-8E5C-1AB5A40F1A64}"/>
    <cellStyle name="Normal 9 3 2 4 2 3" xfId="2282" xr:uid="{7E5700ED-C8A3-4AA7-969E-7EDF10870A2F}"/>
    <cellStyle name="Normal 9 3 2 4 2 3 2" xfId="2283" xr:uid="{0394659B-08A5-4AF0-A55B-A1B9BE5F134D}"/>
    <cellStyle name="Normal 9 3 2 4 2 4" xfId="2284" xr:uid="{565D0F8F-DCBC-4083-91FA-2EF9D31C3137}"/>
    <cellStyle name="Normal 9 3 2 4 3" xfId="839" xr:uid="{D5E60837-BF0F-4D9B-B244-7AD8E3BC4DDC}"/>
    <cellStyle name="Normal 9 3 2 4 3 2" xfId="2285" xr:uid="{77AB36E3-939E-48FF-9518-59260A996CE6}"/>
    <cellStyle name="Normal 9 3 2 4 3 2 2" xfId="2286" xr:uid="{CF6D6A06-2800-4B33-B694-A6BAF8635B41}"/>
    <cellStyle name="Normal 9 3 2 4 3 3" xfId="2287" xr:uid="{0128EF28-3BF0-45CB-AC0A-905361E0C804}"/>
    <cellStyle name="Normal 9 3 2 4 4" xfId="2288" xr:uid="{CDA6F115-221E-4C34-9883-487CF632DD00}"/>
    <cellStyle name="Normal 9 3 2 4 4 2" xfId="2289" xr:uid="{066C0EC1-D322-40DB-A714-34097A05DECF}"/>
    <cellStyle name="Normal 9 3 2 4 5" xfId="2290" xr:uid="{39AD968D-AB2B-4880-9DDE-F6F4CC4C8466}"/>
    <cellStyle name="Normal 9 3 2 5" xfId="407" xr:uid="{BD40A79B-A0E5-4B13-8504-19B09A24A0FD}"/>
    <cellStyle name="Normal 9 3 2 5 2" xfId="840" xr:uid="{09C42E9E-04BD-4CD8-83AD-A7D33FBB2C6F}"/>
    <cellStyle name="Normal 9 3 2 5 2 2" xfId="2291" xr:uid="{5D983A14-883F-4F93-8BDB-00F11F21874B}"/>
    <cellStyle name="Normal 9 3 2 5 2 2 2" xfId="2292" xr:uid="{7F5AFA6F-C5CE-424B-A7D7-D71A4AA9413E}"/>
    <cellStyle name="Normal 9 3 2 5 2 3" xfId="2293" xr:uid="{075F98D9-E9BD-4646-9134-04C251C2FBC1}"/>
    <cellStyle name="Normal 9 3 2 5 3" xfId="2294" xr:uid="{2535E50E-53E6-4415-8D1A-3054003E6A6A}"/>
    <cellStyle name="Normal 9 3 2 5 3 2" xfId="2295" xr:uid="{7CFF8B42-741E-4475-8C30-15F687FBF208}"/>
    <cellStyle name="Normal 9 3 2 5 4" xfId="2296" xr:uid="{3791D13E-0351-49DA-A322-C2E356FA2001}"/>
    <cellStyle name="Normal 9 3 2 6" xfId="841" xr:uid="{819EE730-7F99-46A7-AFB2-B8ACB72111AC}"/>
    <cellStyle name="Normal 9 3 2 6 2" xfId="2297" xr:uid="{9822C8B9-BEF6-4546-928D-1BE413B87A6F}"/>
    <cellStyle name="Normal 9 3 2 6 2 2" xfId="2298" xr:uid="{20FA5A5D-609A-41BA-9CDD-0059BACD532A}"/>
    <cellStyle name="Normal 9 3 2 6 3" xfId="2299" xr:uid="{1884AA63-061D-4F69-9D12-27C8118CF2D7}"/>
    <cellStyle name="Normal 9 3 2 6 4" xfId="4037" xr:uid="{4E907E30-9650-4CB1-8AA0-222AE0ED56CD}"/>
    <cellStyle name="Normal 9 3 2 7" xfId="2300" xr:uid="{02A05414-C8DB-4199-8DDE-4DBC21771EB5}"/>
    <cellStyle name="Normal 9 3 2 7 2" xfId="2301" xr:uid="{88D4016A-C002-422D-A098-96D4CB1947EC}"/>
    <cellStyle name="Normal 9 3 2 8" xfId="2302" xr:uid="{A5137A49-F89E-46E0-9B7B-8A1702FEF653}"/>
    <cellStyle name="Normal 9 3 2 9" xfId="4038" xr:uid="{A529F0D8-6748-4142-816E-2A142F2F3CE4}"/>
    <cellStyle name="Normal 9 3 3" xfId="169" xr:uid="{3E1E574C-12F6-4747-BD21-718C72BDAD00}"/>
    <cellStyle name="Normal 9 3 3 2" xfId="170" xr:uid="{06908BCE-ED90-4D11-B936-D3FB0145EC8A}"/>
    <cellStyle name="Normal 9 3 3 2 2" xfId="842" xr:uid="{DA72AF71-BFF2-4624-AABF-75E803A7D624}"/>
    <cellStyle name="Normal 9 3 3 2 2 2" xfId="843" xr:uid="{CDC690F8-935E-4EF2-B146-169666786FCC}"/>
    <cellStyle name="Normal 9 3 3 2 2 2 2" xfId="2303" xr:uid="{85C542ED-6D9D-4734-A142-0CFE273679F1}"/>
    <cellStyle name="Normal 9 3 3 2 2 2 2 2" xfId="2304" xr:uid="{415506BB-AB20-44BF-9960-E0F36F538274}"/>
    <cellStyle name="Normal 9 3 3 2 2 2 3" xfId="2305" xr:uid="{2C1BB388-E41C-4D6E-883E-D2B851F28CAD}"/>
    <cellStyle name="Normal 9 3 3 2 2 3" xfId="2306" xr:uid="{211A7EBA-68BB-489F-9F8F-56AFD39E95E5}"/>
    <cellStyle name="Normal 9 3 3 2 2 3 2" xfId="2307" xr:uid="{C9C3CC5E-7E9F-4FE5-9AC0-6ACBCA74B962}"/>
    <cellStyle name="Normal 9 3 3 2 2 4" xfId="2308" xr:uid="{FE3F6D46-D185-4963-83A0-7916BD7291FB}"/>
    <cellStyle name="Normal 9 3 3 2 3" xfId="844" xr:uid="{A09A4C69-A1B1-406B-B1D3-4B48DA849FDE}"/>
    <cellStyle name="Normal 9 3 3 2 3 2" xfId="2309" xr:uid="{2F35DCBF-C822-45BD-926F-5BC32CF97C83}"/>
    <cellStyle name="Normal 9 3 3 2 3 2 2" xfId="2310" xr:uid="{4011002C-BB4C-417C-A614-D3FC7F6B4DA0}"/>
    <cellStyle name="Normal 9 3 3 2 3 3" xfId="2311" xr:uid="{3738A787-ABF7-4863-8C18-7E030E104929}"/>
    <cellStyle name="Normal 9 3 3 2 3 4" xfId="4039" xr:uid="{3F47232B-76F4-4EB9-B248-7CE6687EBD47}"/>
    <cellStyle name="Normal 9 3 3 2 4" xfId="2312" xr:uid="{9986276B-C5B3-4EAA-9E53-FC9F6D8CBC2D}"/>
    <cellStyle name="Normal 9 3 3 2 4 2" xfId="2313" xr:uid="{5B15CB04-A22B-4CBA-9379-B8588C2E7CF4}"/>
    <cellStyle name="Normal 9 3 3 2 5" xfId="2314" xr:uid="{85160B19-9916-4419-B9B4-9878D9FF7896}"/>
    <cellStyle name="Normal 9 3 3 2 6" xfId="4040" xr:uid="{B51DBED9-71E5-47FA-9FB2-A346A3ACD397}"/>
    <cellStyle name="Normal 9 3 3 3" xfId="408" xr:uid="{579816B2-B23C-4646-AC61-07D258A267C2}"/>
    <cellStyle name="Normal 9 3 3 3 2" xfId="845" xr:uid="{AD0C0DD8-41F6-42B5-98E0-FC49E3E74E7C}"/>
    <cellStyle name="Normal 9 3 3 3 2 2" xfId="846" xr:uid="{49739FE8-4DB3-45A3-BD1A-3F92724345AD}"/>
    <cellStyle name="Normal 9 3 3 3 2 2 2" xfId="2315" xr:uid="{6C8F8D26-EEF5-4DB0-8A4D-4EC3E6F53508}"/>
    <cellStyle name="Normal 9 3 3 3 2 2 2 2" xfId="2316" xr:uid="{68CBA32E-0714-45F2-8DBC-5A319A6D9736}"/>
    <cellStyle name="Normal 9 3 3 3 2 2 2 2 2" xfId="4765" xr:uid="{1D84D7F4-2C7E-411E-9266-435C3E087F82}"/>
    <cellStyle name="Normal 9 3 3 3 2 2 3" xfId="2317" xr:uid="{08B52539-656C-4369-B63F-88CF55A19041}"/>
    <cellStyle name="Normal 9 3 3 3 2 2 3 2" xfId="4766" xr:uid="{397BB7E6-765C-4A64-B6E3-CBC4B91772CC}"/>
    <cellStyle name="Normal 9 3 3 3 2 3" xfId="2318" xr:uid="{E46A0DF5-AAFF-4F1E-B6A7-EF75FB62AA43}"/>
    <cellStyle name="Normal 9 3 3 3 2 3 2" xfId="2319" xr:uid="{20DB96C5-9687-4841-BF7A-F80788DDDC63}"/>
    <cellStyle name="Normal 9 3 3 3 2 3 2 2" xfId="4768" xr:uid="{98E6375F-C10D-4B27-9B91-D603AB49C770}"/>
    <cellStyle name="Normal 9 3 3 3 2 3 3" xfId="4767" xr:uid="{ADE3CEF4-91DF-457D-8D6B-61016CCCEED2}"/>
    <cellStyle name="Normal 9 3 3 3 2 4" xfId="2320" xr:uid="{CB5200A1-3902-4160-8419-F6F82DCA2B8F}"/>
    <cellStyle name="Normal 9 3 3 3 2 4 2" xfId="4769" xr:uid="{6A5B2AE4-4FA5-4613-AD67-24A4867E7341}"/>
    <cellStyle name="Normal 9 3 3 3 3" xfId="847" xr:uid="{0E510F52-5F89-47CE-AF99-17691F52775C}"/>
    <cellStyle name="Normal 9 3 3 3 3 2" xfId="2321" xr:uid="{2770EA23-39AC-46EF-B78C-6748620D9F83}"/>
    <cellStyle name="Normal 9 3 3 3 3 2 2" xfId="2322" xr:uid="{F985C2B0-4F69-434E-AC8B-4BACB5703C40}"/>
    <cellStyle name="Normal 9 3 3 3 3 2 2 2" xfId="4772" xr:uid="{07D0FD3C-0DB7-4827-B88F-1D39AE87F78E}"/>
    <cellStyle name="Normal 9 3 3 3 3 2 3" xfId="4771" xr:uid="{9DEE4EF4-C42E-4D6A-ADC9-CF7911F95008}"/>
    <cellStyle name="Normal 9 3 3 3 3 3" xfId="2323" xr:uid="{842F096E-3643-4B30-A0BC-8EDEA99129A8}"/>
    <cellStyle name="Normal 9 3 3 3 3 3 2" xfId="4773" xr:uid="{D8B072ED-3014-4505-8AE2-BD106EE66F5A}"/>
    <cellStyle name="Normal 9 3 3 3 3 4" xfId="4770" xr:uid="{D30DD11C-91E0-4AF5-B88B-D51A44E1C72A}"/>
    <cellStyle name="Normal 9 3 3 3 4" xfId="2324" xr:uid="{E50BD1FF-B623-4086-86AA-6982C2F6169C}"/>
    <cellStyle name="Normal 9 3 3 3 4 2" xfId="2325" xr:uid="{8476CD6F-9F9C-48B1-9D14-ED68269EE6F6}"/>
    <cellStyle name="Normal 9 3 3 3 4 2 2" xfId="4775" xr:uid="{CD21C6CF-D77A-4B85-9E2B-13736C81CA8C}"/>
    <cellStyle name="Normal 9 3 3 3 4 3" xfId="4774" xr:uid="{75FCD556-6DAD-49FA-93B9-8633B33EE61C}"/>
    <cellStyle name="Normal 9 3 3 3 5" xfId="2326" xr:uid="{F748FB38-7616-4AA4-9D75-19763ECB551B}"/>
    <cellStyle name="Normal 9 3 3 3 5 2" xfId="4776" xr:uid="{A970D38B-B83F-4CA3-BF73-BCFE244376F7}"/>
    <cellStyle name="Normal 9 3 3 4" xfId="409" xr:uid="{9817B11B-5F4F-4EAF-BCD0-CF39E78D2F70}"/>
    <cellStyle name="Normal 9 3 3 4 2" xfId="848" xr:uid="{0B278E1C-1758-4FF3-A3AB-B2B6AEA8D9EB}"/>
    <cellStyle name="Normal 9 3 3 4 2 2" xfId="2327" xr:uid="{C38EEB2D-412B-44C5-A083-A587B13E793D}"/>
    <cellStyle name="Normal 9 3 3 4 2 2 2" xfId="2328" xr:uid="{C773A693-79A0-481D-834D-E88B7CE29567}"/>
    <cellStyle name="Normal 9 3 3 4 2 2 2 2" xfId="4780" xr:uid="{7B059254-4F70-4FCA-B10F-B9A2DB4CF6F6}"/>
    <cellStyle name="Normal 9 3 3 4 2 2 3" xfId="4779" xr:uid="{10C6B6C4-B65D-4AA4-BFD2-FC57724F8272}"/>
    <cellStyle name="Normal 9 3 3 4 2 3" xfId="2329" xr:uid="{7B72096B-FBF9-4CD2-B828-57F73977904E}"/>
    <cellStyle name="Normal 9 3 3 4 2 3 2" xfId="4781" xr:uid="{969A8DCC-3023-450D-94A7-9DC49EE8385B}"/>
    <cellStyle name="Normal 9 3 3 4 2 4" xfId="4778" xr:uid="{B2F58641-4052-412C-90ED-66CA3EE11BCD}"/>
    <cellStyle name="Normal 9 3 3 4 3" xfId="2330" xr:uid="{6C94BED5-7C54-4A1C-9AE1-80D96E443679}"/>
    <cellStyle name="Normal 9 3 3 4 3 2" xfId="2331" xr:uid="{2881AF09-AA92-4CB0-953F-DA47508133F1}"/>
    <cellStyle name="Normal 9 3 3 4 3 2 2" xfId="4783" xr:uid="{D36EAE52-6F1F-4088-B572-9B35C3409396}"/>
    <cellStyle name="Normal 9 3 3 4 3 3" xfId="4782" xr:uid="{E8892497-BDA3-4A14-B0FD-E31AD9EC0B74}"/>
    <cellStyle name="Normal 9 3 3 4 4" xfId="2332" xr:uid="{4C2E4D4A-9D08-4A48-AEA4-91E4899811E4}"/>
    <cellStyle name="Normal 9 3 3 4 4 2" xfId="4784" xr:uid="{5AD25BB3-EB8A-41D0-8A66-D09A6A131BAE}"/>
    <cellStyle name="Normal 9 3 3 4 5" xfId="4777" xr:uid="{580B9C9B-F6ED-4423-A72B-9A96978EC565}"/>
    <cellStyle name="Normal 9 3 3 5" xfId="849" xr:uid="{62B64EA5-8EF1-4C4F-968A-29E60AA7887D}"/>
    <cellStyle name="Normal 9 3 3 5 2" xfId="2333" xr:uid="{CF034885-E70D-4B17-BB58-BCC1454199F4}"/>
    <cellStyle name="Normal 9 3 3 5 2 2" xfId="2334" xr:uid="{01D40E73-CD62-4008-99C1-CCAA0965C1C3}"/>
    <cellStyle name="Normal 9 3 3 5 2 2 2" xfId="4787" xr:uid="{0D8B990A-5AC4-47D8-B5DF-2E099F7CCB5C}"/>
    <cellStyle name="Normal 9 3 3 5 2 3" xfId="4786" xr:uid="{7E5EAA65-D2EA-481E-93E8-4752550A7660}"/>
    <cellStyle name="Normal 9 3 3 5 3" xfId="2335" xr:uid="{FFF7B430-A823-4D3E-99B4-796C441F0ECC}"/>
    <cellStyle name="Normal 9 3 3 5 3 2" xfId="4788" xr:uid="{B9FD2103-A8D9-4C0F-8DF6-877EC94CD7CB}"/>
    <cellStyle name="Normal 9 3 3 5 4" xfId="4041" xr:uid="{6C78A21C-F438-443D-8E18-56C4284130CB}"/>
    <cellStyle name="Normal 9 3 3 5 4 2" xfId="4789" xr:uid="{56122ED2-3168-4755-92BB-B51CFFAFE16B}"/>
    <cellStyle name="Normal 9 3 3 5 5" xfId="4785" xr:uid="{911C3AB6-A12F-45CB-AFB8-C72A01276B06}"/>
    <cellStyle name="Normal 9 3 3 6" xfId="2336" xr:uid="{9B00184D-AF4B-4421-AB2B-524CADB2208F}"/>
    <cellStyle name="Normal 9 3 3 6 2" xfId="2337" xr:uid="{8D164775-3F04-410D-8DEE-E94AD64F2AD4}"/>
    <cellStyle name="Normal 9 3 3 6 2 2" xfId="4791" xr:uid="{992F72A2-D8DA-4DCC-BD22-6501D31BB70F}"/>
    <cellStyle name="Normal 9 3 3 6 3" xfId="4790" xr:uid="{BD7F3668-9C5E-4CDB-8AFA-23C925B74A0A}"/>
    <cellStyle name="Normal 9 3 3 7" xfId="2338" xr:uid="{2EE5850A-9FB0-46A5-978A-59418672C673}"/>
    <cellStyle name="Normal 9 3 3 7 2" xfId="4792" xr:uid="{6AB80F23-785D-48A3-BB31-9CFB96D4B41E}"/>
    <cellStyle name="Normal 9 3 3 8" xfId="4042" xr:uid="{8CE038EC-D520-4631-BD9C-9B130596CC67}"/>
    <cellStyle name="Normal 9 3 3 8 2" xfId="4793" xr:uid="{A2E1D302-595D-4E4E-B730-03F5C49712C6}"/>
    <cellStyle name="Normal 9 3 4" xfId="171" xr:uid="{EEEF4CE7-04F3-4293-81F3-5793FA39E0FC}"/>
    <cellStyle name="Normal 9 3 4 2" xfId="450" xr:uid="{2BA2BE4A-CE91-4A20-9782-FD599D961F58}"/>
    <cellStyle name="Normal 9 3 4 2 2" xfId="850" xr:uid="{28FB1111-3907-44AA-928B-7319CB93A3A2}"/>
    <cellStyle name="Normal 9 3 4 2 2 2" xfId="2339" xr:uid="{E4245175-4F8C-4431-BF0F-33D000367F8B}"/>
    <cellStyle name="Normal 9 3 4 2 2 2 2" xfId="2340" xr:uid="{0CC357D4-0E8B-4F57-A3E8-D8F29D5DB66A}"/>
    <cellStyle name="Normal 9 3 4 2 2 2 2 2" xfId="4798" xr:uid="{28498F7F-6EAA-42B5-A764-B72A82EAF8D0}"/>
    <cellStyle name="Normal 9 3 4 2 2 2 3" xfId="4797" xr:uid="{9F52B464-5820-43F0-9959-D43E019B0733}"/>
    <cellStyle name="Normal 9 3 4 2 2 3" xfId="2341" xr:uid="{BE4820D0-327C-4BE8-9D0E-6F8DCE49ABA3}"/>
    <cellStyle name="Normal 9 3 4 2 2 3 2" xfId="4799" xr:uid="{BD4E4255-E8AC-4319-BD84-9FF3DCFD0A3D}"/>
    <cellStyle name="Normal 9 3 4 2 2 4" xfId="4043" xr:uid="{C3DA1F3E-C773-417C-A737-30B8DFD8847B}"/>
    <cellStyle name="Normal 9 3 4 2 2 4 2" xfId="4800" xr:uid="{2802728A-90C0-4316-9DA1-1BC32A85BEF2}"/>
    <cellStyle name="Normal 9 3 4 2 2 5" xfId="4796" xr:uid="{5586E2F0-4CB4-4E06-B8B0-4B6CD66A45B0}"/>
    <cellStyle name="Normal 9 3 4 2 3" xfId="2342" xr:uid="{F271F751-A85B-4EC8-989D-8744FD046986}"/>
    <cellStyle name="Normal 9 3 4 2 3 2" xfId="2343" xr:uid="{42E27E37-5972-4264-A3F2-69273637082F}"/>
    <cellStyle name="Normal 9 3 4 2 3 2 2" xfId="4802" xr:uid="{17E53410-8785-42E1-99BD-2EC0A2E93796}"/>
    <cellStyle name="Normal 9 3 4 2 3 3" xfId="4801" xr:uid="{EC215749-4B5F-4B66-8425-500F90A42A59}"/>
    <cellStyle name="Normal 9 3 4 2 4" xfId="2344" xr:uid="{03573903-3FC3-4763-98A2-3421DACCEA0A}"/>
    <cellStyle name="Normal 9 3 4 2 4 2" xfId="4803" xr:uid="{0C67AC35-DB89-42D9-854D-09BF6201C1BF}"/>
    <cellStyle name="Normal 9 3 4 2 5" xfId="4044" xr:uid="{A43CACC7-F84A-4594-9871-C774E9FC9139}"/>
    <cellStyle name="Normal 9 3 4 2 5 2" xfId="4804" xr:uid="{5BEFADB0-C256-44D8-877F-DA867E2F3152}"/>
    <cellStyle name="Normal 9 3 4 2 6" xfId="4795" xr:uid="{0E739C47-5492-4241-8562-2AFF14C48502}"/>
    <cellStyle name="Normal 9 3 4 3" xfId="851" xr:uid="{FB22BD8E-D9DD-4B4A-AD21-F3CD60AE465A}"/>
    <cellStyle name="Normal 9 3 4 3 2" xfId="2345" xr:uid="{55ED5FAF-B732-423F-A75C-78E273BE9D18}"/>
    <cellStyle name="Normal 9 3 4 3 2 2" xfId="2346" xr:uid="{16137D89-BB79-469B-9B60-915D3E5819C7}"/>
    <cellStyle name="Normal 9 3 4 3 2 2 2" xfId="4807" xr:uid="{0FB46889-29AF-4074-AFB4-FE775A71F88E}"/>
    <cellStyle name="Normal 9 3 4 3 2 3" xfId="4806" xr:uid="{AF4E0196-10F2-4DA9-B1D9-0DBD86400024}"/>
    <cellStyle name="Normal 9 3 4 3 3" xfId="2347" xr:uid="{844C36D6-8F57-4E89-AAC9-0B2A946F79CF}"/>
    <cellStyle name="Normal 9 3 4 3 3 2" xfId="4808" xr:uid="{05189C9D-56FC-40FB-9591-834C6F143D98}"/>
    <cellStyle name="Normal 9 3 4 3 4" xfId="4045" xr:uid="{222CC896-248B-46C6-B00B-12A6EE214377}"/>
    <cellStyle name="Normal 9 3 4 3 4 2" xfId="4809" xr:uid="{835214FA-2CA5-4D86-8524-88E85B3F0399}"/>
    <cellStyle name="Normal 9 3 4 3 5" xfId="4805" xr:uid="{2B5A2794-AEDD-40BA-B6FB-3D3707914783}"/>
    <cellStyle name="Normal 9 3 4 4" xfId="2348" xr:uid="{CCEE84EC-1D1E-4BDB-83AD-E8C938A3C67B}"/>
    <cellStyle name="Normal 9 3 4 4 2" xfId="2349" xr:uid="{54B31DA8-5559-47EE-BF3E-3B6795417774}"/>
    <cellStyle name="Normal 9 3 4 4 2 2" xfId="4811" xr:uid="{C66FAF15-741E-46F9-8F18-B3A17DDBFD7F}"/>
    <cellStyle name="Normal 9 3 4 4 3" xfId="4046" xr:uid="{A4D1E6B4-E1DF-4D7A-BC96-2B5B5694E02A}"/>
    <cellStyle name="Normal 9 3 4 4 3 2" xfId="4812" xr:uid="{B46C7FE4-2E21-4257-8F71-16D2D47F6BEB}"/>
    <cellStyle name="Normal 9 3 4 4 4" xfId="4047" xr:uid="{80408FEC-6043-4853-8E5F-2D8DEA9FBF40}"/>
    <cellStyle name="Normal 9 3 4 4 4 2" xfId="4813" xr:uid="{757909AF-9485-4924-99F5-41E1EC743EF5}"/>
    <cellStyle name="Normal 9 3 4 4 5" xfId="4810" xr:uid="{C260C9F2-0D2E-4C67-9E0A-59DD4FFE5ECE}"/>
    <cellStyle name="Normal 9 3 4 5" xfId="2350" xr:uid="{9138A2B8-9A8E-4581-92A7-265887FD8A0D}"/>
    <cellStyle name="Normal 9 3 4 5 2" xfId="4814" xr:uid="{9395CDF0-E7A4-4B09-915A-82EEFFA6D2A2}"/>
    <cellStyle name="Normal 9 3 4 6" xfId="4048" xr:uid="{F6AA0617-F75C-44D1-A90D-1E0399C7EE11}"/>
    <cellStyle name="Normal 9 3 4 6 2" xfId="4815" xr:uid="{8F1EA649-4A8F-4127-B7E2-3AA03808A7BB}"/>
    <cellStyle name="Normal 9 3 4 7" xfId="4049" xr:uid="{FE56E4D5-C2B4-4C33-9A6B-A555120BD720}"/>
    <cellStyle name="Normal 9 3 4 7 2" xfId="4816" xr:uid="{B708DFF9-7994-4DF1-87E6-FB8685ADEAB1}"/>
    <cellStyle name="Normal 9 3 4 8" xfId="4794" xr:uid="{C0F38026-D20E-4ACC-AB5F-AFCB2FC814D3}"/>
    <cellStyle name="Normal 9 3 5" xfId="410" xr:uid="{135AC6AB-6AAF-4F8F-AC64-F7E615D70906}"/>
    <cellStyle name="Normal 9 3 5 2" xfId="852" xr:uid="{4E379A31-DBEA-44A1-BF01-26B3D734060C}"/>
    <cellStyle name="Normal 9 3 5 2 2" xfId="853" xr:uid="{4F85CF17-8B82-4F0D-8C1D-4A0A733FF8BD}"/>
    <cellStyle name="Normal 9 3 5 2 2 2" xfId="2351" xr:uid="{9DFA7DEF-8F0C-4CA8-87BE-60C5446B3DA0}"/>
    <cellStyle name="Normal 9 3 5 2 2 2 2" xfId="2352" xr:uid="{2D3DF26C-C50F-4074-BE03-37F3670C3E54}"/>
    <cellStyle name="Normal 9 3 5 2 2 2 2 2" xfId="4821" xr:uid="{6DA15A82-2F07-41CD-93E1-A94DDF7F6E6C}"/>
    <cellStyle name="Normal 9 3 5 2 2 2 3" xfId="4820" xr:uid="{19B42FA2-A675-41D2-B3B5-2FF8034B6D6D}"/>
    <cellStyle name="Normal 9 3 5 2 2 3" xfId="2353" xr:uid="{799E0F98-34F1-4D73-B18D-C787488A4665}"/>
    <cellStyle name="Normal 9 3 5 2 2 3 2" xfId="4822" xr:uid="{7A9190D2-1A74-47E5-A82E-92C8E0F4206B}"/>
    <cellStyle name="Normal 9 3 5 2 2 4" xfId="4819" xr:uid="{D02CDDC0-173E-48A2-8D1E-37B5EC50B173}"/>
    <cellStyle name="Normal 9 3 5 2 3" xfId="2354" xr:uid="{27995D89-57CE-420F-9ACD-AD65D9480C22}"/>
    <cellStyle name="Normal 9 3 5 2 3 2" xfId="2355" xr:uid="{E8941948-A369-4B43-A264-C8A2CBA0C65A}"/>
    <cellStyle name="Normal 9 3 5 2 3 2 2" xfId="4824" xr:uid="{7C3E2EAA-BF95-43F4-93D7-7293CCB57C4C}"/>
    <cellStyle name="Normal 9 3 5 2 3 3" xfId="4823" xr:uid="{A14468DB-B7AD-4B20-99B5-2DE53897119D}"/>
    <cellStyle name="Normal 9 3 5 2 4" xfId="2356" xr:uid="{A960C253-A9A6-4C65-9514-C380856A8033}"/>
    <cellStyle name="Normal 9 3 5 2 4 2" xfId="4825" xr:uid="{95408483-B115-404A-AFF3-BF9CA929430B}"/>
    <cellStyle name="Normal 9 3 5 2 5" xfId="4818" xr:uid="{628F31F7-5A21-4A8B-B445-B07F411D4B9B}"/>
    <cellStyle name="Normal 9 3 5 3" xfId="854" xr:uid="{2B4E4E55-42B8-4CC1-B7AF-3F55DD2DB39C}"/>
    <cellStyle name="Normal 9 3 5 3 2" xfId="2357" xr:uid="{A03E59B9-1AE0-43CE-AC50-EC50EFF52028}"/>
    <cellStyle name="Normal 9 3 5 3 2 2" xfId="2358" xr:uid="{D08C6A76-D418-4E78-93D0-E319EAAA8A91}"/>
    <cellStyle name="Normal 9 3 5 3 2 2 2" xfId="4828" xr:uid="{87AA590E-CC68-4619-834C-EEA46A15F6CD}"/>
    <cellStyle name="Normal 9 3 5 3 2 3" xfId="4827" xr:uid="{BAB0A1BA-528E-4084-8D93-2369C6745897}"/>
    <cellStyle name="Normal 9 3 5 3 3" xfId="2359" xr:uid="{2A8CE578-F9F1-4D33-93E3-FA60282A07A6}"/>
    <cellStyle name="Normal 9 3 5 3 3 2" xfId="4829" xr:uid="{6EA11982-866B-4111-818A-16732CB68F58}"/>
    <cellStyle name="Normal 9 3 5 3 4" xfId="4050" xr:uid="{89615574-405F-4593-9B0D-6F263C60BEF5}"/>
    <cellStyle name="Normal 9 3 5 3 4 2" xfId="4830" xr:uid="{967F7EE1-96A6-4318-A2C0-66D8FDC3481E}"/>
    <cellStyle name="Normal 9 3 5 3 5" xfId="4826" xr:uid="{5E77EA80-2D8A-4B2F-BCEA-A42A3CF1D956}"/>
    <cellStyle name="Normal 9 3 5 4" xfId="2360" xr:uid="{E8B0A2B6-0E34-4FED-A69C-73C33E9E6E4F}"/>
    <cellStyle name="Normal 9 3 5 4 2" xfId="2361" xr:uid="{8BF1999A-D9EE-4AD3-A7C5-6E497DEEA553}"/>
    <cellStyle name="Normal 9 3 5 4 2 2" xfId="4832" xr:uid="{2F1244DD-C373-4E51-BE2C-109B2D8FF9B4}"/>
    <cellStyle name="Normal 9 3 5 4 3" xfId="4831" xr:uid="{D545719D-45A2-4EBD-8B7F-B63BC10BFB9D}"/>
    <cellStyle name="Normal 9 3 5 5" xfId="2362" xr:uid="{F016713A-B9DE-4589-B5D7-F6C628E6E853}"/>
    <cellStyle name="Normal 9 3 5 5 2" xfId="4833" xr:uid="{33F55DD3-DDDB-47A3-809C-9F923B6C61F1}"/>
    <cellStyle name="Normal 9 3 5 6" xfId="4051" xr:uid="{27E702A0-941C-4702-9363-A036B4C9B915}"/>
    <cellStyle name="Normal 9 3 5 6 2" xfId="4834" xr:uid="{19A51237-DB14-47D9-BA2E-734EF4F2B7AB}"/>
    <cellStyle name="Normal 9 3 5 7" xfId="4817" xr:uid="{622F5D4B-F88F-4DE8-9B70-AE0A6AC3721F}"/>
    <cellStyle name="Normal 9 3 6" xfId="411" xr:uid="{BC2220DD-E37D-477C-BDF4-854B2C7D4664}"/>
    <cellStyle name="Normal 9 3 6 2" xfId="855" xr:uid="{A6414B33-4B2F-4FC9-B16B-850CAB141D12}"/>
    <cellStyle name="Normal 9 3 6 2 2" xfId="2363" xr:uid="{AACD9B5E-10D1-4D5E-AEE2-9AA44C330F2E}"/>
    <cellStyle name="Normal 9 3 6 2 2 2" xfId="2364" xr:uid="{0F6D1E5B-0A92-4DA3-8840-1ED5FD204FAD}"/>
    <cellStyle name="Normal 9 3 6 2 2 2 2" xfId="4838" xr:uid="{3CED0C89-4448-4A82-86A6-313689AB2AC5}"/>
    <cellStyle name="Normal 9 3 6 2 2 3" xfId="4837" xr:uid="{B75ED00B-9945-4EB6-B264-C256D02D5C8E}"/>
    <cellStyle name="Normal 9 3 6 2 3" xfId="2365" xr:uid="{78B2906D-10F1-4A27-BFA2-983143EF4109}"/>
    <cellStyle name="Normal 9 3 6 2 3 2" xfId="4839" xr:uid="{210197F0-B4F0-421F-AE50-0C6F98C2B803}"/>
    <cellStyle name="Normal 9 3 6 2 4" xfId="4052" xr:uid="{AB2FC2AE-56D2-4287-8E53-3433E09E6B8F}"/>
    <cellStyle name="Normal 9 3 6 2 4 2" xfId="4840" xr:uid="{D6D3CBAD-8CFB-4031-81C5-9A1DB2B47696}"/>
    <cellStyle name="Normal 9 3 6 2 5" xfId="4836" xr:uid="{1D243A56-FC62-460B-83A9-5D449F77AA9D}"/>
    <cellStyle name="Normal 9 3 6 3" xfId="2366" xr:uid="{27A6032D-19F3-41B8-9BB5-DE4A705B023E}"/>
    <cellStyle name="Normal 9 3 6 3 2" xfId="2367" xr:uid="{DB089B48-5E60-44C1-A251-BFE171809C5E}"/>
    <cellStyle name="Normal 9 3 6 3 2 2" xfId="4842" xr:uid="{56822593-D3A5-43B3-AF70-86068100EF16}"/>
    <cellStyle name="Normal 9 3 6 3 3" xfId="4841" xr:uid="{397F0100-C0ED-4C59-AB27-66CA7178495D}"/>
    <cellStyle name="Normal 9 3 6 4" xfId="2368" xr:uid="{3A9920FE-CB63-48EE-BAF8-2E85E0358C08}"/>
    <cellStyle name="Normal 9 3 6 4 2" xfId="4843" xr:uid="{6A884211-7606-4BAB-B2B8-C26DC1060F09}"/>
    <cellStyle name="Normal 9 3 6 5" xfId="4053" xr:uid="{F06726A1-ECA1-4452-9599-AFAA929A8E98}"/>
    <cellStyle name="Normal 9 3 6 5 2" xfId="4844" xr:uid="{7DAD5A6D-93FA-436A-9FFF-407441CA00F9}"/>
    <cellStyle name="Normal 9 3 6 6" xfId="4835" xr:uid="{DAD00F2F-928E-4FBC-A277-CCDBAF6D2C6E}"/>
    <cellStyle name="Normal 9 3 7" xfId="856" xr:uid="{67392F82-7EE0-42C9-836C-01882E87CE80}"/>
    <cellStyle name="Normal 9 3 7 2" xfId="2369" xr:uid="{40A7A7BF-AC1B-4688-9CAC-E22C7997BC31}"/>
    <cellStyle name="Normal 9 3 7 2 2" xfId="2370" xr:uid="{FDA13718-CDA9-474F-A9D7-6EAD2F4B62E7}"/>
    <cellStyle name="Normal 9 3 7 2 2 2" xfId="4847" xr:uid="{049FC924-9A58-47CD-9609-83F10DFAE2C8}"/>
    <cellStyle name="Normal 9 3 7 2 3" xfId="4846" xr:uid="{2AAC4E7C-40D9-4879-B02B-06080AF62E85}"/>
    <cellStyle name="Normal 9 3 7 3" xfId="2371" xr:uid="{73C04355-EB78-4F5B-8737-0E8751B770CF}"/>
    <cellStyle name="Normal 9 3 7 3 2" xfId="4848" xr:uid="{FC613BA4-2593-4A71-8BBE-A1C2DA90411E}"/>
    <cellStyle name="Normal 9 3 7 4" xfId="4054" xr:uid="{104A208D-723E-4536-B1D8-E87E8EB56C8A}"/>
    <cellStyle name="Normal 9 3 7 4 2" xfId="4849" xr:uid="{407E4F23-07D8-480E-AF9F-4EA670C6524E}"/>
    <cellStyle name="Normal 9 3 7 5" xfId="4845" xr:uid="{A9F0536C-C77C-48AF-B607-7BF3947AB35F}"/>
    <cellStyle name="Normal 9 3 8" xfId="2372" xr:uid="{9ADD64C0-8C64-49F0-B9C0-D7EDF3B7F32B}"/>
    <cellStyle name="Normal 9 3 8 2" xfId="2373" xr:uid="{D7363C1B-9E90-4B44-8BA8-8BB86C2CD370}"/>
    <cellStyle name="Normal 9 3 8 2 2" xfId="4851" xr:uid="{3BB584A5-335F-4840-BC66-7E95F2FFDB07}"/>
    <cellStyle name="Normal 9 3 8 3" xfId="4055" xr:uid="{5068BE51-C753-4BEA-A5C7-6E1991F9F8DF}"/>
    <cellStyle name="Normal 9 3 8 3 2" xfId="4852" xr:uid="{9AEB54C5-1EA6-4B94-B3ED-B427916DF448}"/>
    <cellStyle name="Normal 9 3 8 4" xfId="4056" xr:uid="{D3C29BD0-57A9-481A-BC3E-7C5E510694AE}"/>
    <cellStyle name="Normal 9 3 8 4 2" xfId="4853" xr:uid="{9BA1B502-B793-430D-AFFA-C034F7AFB0CE}"/>
    <cellStyle name="Normal 9 3 8 5" xfId="4850" xr:uid="{517BB60F-9565-4C16-B42C-C65D372F2780}"/>
    <cellStyle name="Normal 9 3 9" xfId="2374" xr:uid="{BA8BE456-5FEB-47C9-98AA-C4665599DFA1}"/>
    <cellStyle name="Normal 9 3 9 2" xfId="4854" xr:uid="{DA537CD9-EEF2-4DB9-954C-1495C7B7E109}"/>
    <cellStyle name="Normal 9 4" xfId="172" xr:uid="{6E2493BA-BE55-4616-83AF-499FFAA177BD}"/>
    <cellStyle name="Normal 9 4 10" xfId="4057" xr:uid="{DEBE3667-0E42-4816-9FA8-27D316B67634}"/>
    <cellStyle name="Normal 9 4 10 2" xfId="4856" xr:uid="{C690A5DD-C167-4911-96FA-86E536EB18B9}"/>
    <cellStyle name="Normal 9 4 11" xfId="4058" xr:uid="{50645707-7E11-4BEC-805C-B354C97AE1E6}"/>
    <cellStyle name="Normal 9 4 11 2" xfId="4857" xr:uid="{B974F73F-1254-440C-96DD-FF57685C5A8E}"/>
    <cellStyle name="Normal 9 4 12" xfId="4855" xr:uid="{CE0983F5-F1EB-4CC8-A6CD-2CC0AAAB74C4}"/>
    <cellStyle name="Normal 9 4 2" xfId="173" xr:uid="{BEE140BF-05BB-41B7-B58A-A09F22F87306}"/>
    <cellStyle name="Normal 9 4 2 10" xfId="4858" xr:uid="{091A4A54-6273-4A46-A580-CB9F3903A464}"/>
    <cellStyle name="Normal 9 4 2 2" xfId="174" xr:uid="{C6F08639-384E-4D7D-978E-B70ECF151023}"/>
    <cellStyle name="Normal 9 4 2 2 2" xfId="412" xr:uid="{64EE169D-88D1-4333-A168-A52C0E04F78B}"/>
    <cellStyle name="Normal 9 4 2 2 2 2" xfId="857" xr:uid="{24A58C47-F9FA-42C9-A914-D4E3EA998EF8}"/>
    <cellStyle name="Normal 9 4 2 2 2 2 2" xfId="2375" xr:uid="{9415CDBB-375C-4FC9-8BE4-206499FDC238}"/>
    <cellStyle name="Normal 9 4 2 2 2 2 2 2" xfId="2376" xr:uid="{44B8D1F6-3208-4450-A3F6-139D59047F42}"/>
    <cellStyle name="Normal 9 4 2 2 2 2 2 2 2" xfId="4863" xr:uid="{8FA94CCE-88FB-4155-87DE-42A92A0D3023}"/>
    <cellStyle name="Normal 9 4 2 2 2 2 2 3" xfId="4862" xr:uid="{BE604B47-A1FE-4DFE-BFB5-5941AC9F0EC7}"/>
    <cellStyle name="Normal 9 4 2 2 2 2 3" xfId="2377" xr:uid="{9A52CE9D-DE26-42E2-9B2D-D8D5A647B249}"/>
    <cellStyle name="Normal 9 4 2 2 2 2 3 2" xfId="4864" xr:uid="{7578E8FC-544D-4845-BD76-5841DFFD6AB1}"/>
    <cellStyle name="Normal 9 4 2 2 2 2 4" xfId="4059" xr:uid="{360789C7-FFDF-4F28-B955-7F1C312028A4}"/>
    <cellStyle name="Normal 9 4 2 2 2 2 4 2" xfId="4865" xr:uid="{4596F269-CC13-4FB8-9BBF-165EED1F18C6}"/>
    <cellStyle name="Normal 9 4 2 2 2 2 5" xfId="4861" xr:uid="{6A981C0E-832D-428E-8913-1EEA7F1F502E}"/>
    <cellStyle name="Normal 9 4 2 2 2 3" xfId="2378" xr:uid="{F18EEBC5-76C5-491F-9052-42911BF294B3}"/>
    <cellStyle name="Normal 9 4 2 2 2 3 2" xfId="2379" xr:uid="{09E7201E-EAB1-446B-A23B-66731FE84357}"/>
    <cellStyle name="Normal 9 4 2 2 2 3 2 2" xfId="4867" xr:uid="{6B8F2839-3B21-402F-B136-A32F4D6D007F}"/>
    <cellStyle name="Normal 9 4 2 2 2 3 3" xfId="4060" xr:uid="{37B7AA3F-798B-468D-A5ED-52789388417C}"/>
    <cellStyle name="Normal 9 4 2 2 2 3 3 2" xfId="4868" xr:uid="{95B607FC-95AB-41C3-A44A-3C428A25C519}"/>
    <cellStyle name="Normal 9 4 2 2 2 3 4" xfId="4061" xr:uid="{68F6EE31-B5A5-44C9-B71E-5D30835D9A8B}"/>
    <cellStyle name="Normal 9 4 2 2 2 3 4 2" xfId="4869" xr:uid="{40031C4A-C44D-4FAF-A423-F82A6F7ED0E3}"/>
    <cellStyle name="Normal 9 4 2 2 2 3 5" xfId="4866" xr:uid="{F07C6F3A-F156-4A34-9778-9177A478CD92}"/>
    <cellStyle name="Normal 9 4 2 2 2 4" xfId="2380" xr:uid="{F39192D4-E211-41AE-989C-EE58AA27CEDA}"/>
    <cellStyle name="Normal 9 4 2 2 2 4 2" xfId="4870" xr:uid="{35979B96-8BBC-402C-9C95-F00168B2855E}"/>
    <cellStyle name="Normal 9 4 2 2 2 5" xfId="4062" xr:uid="{EC4D56B0-DCFD-4A91-A4A3-39CD7423C589}"/>
    <cellStyle name="Normal 9 4 2 2 2 5 2" xfId="4871" xr:uid="{BE38A6F5-7D32-4B70-83F9-281F1074B29C}"/>
    <cellStyle name="Normal 9 4 2 2 2 6" xfId="4063" xr:uid="{E75B5ABD-EDC7-4033-A4D2-D6C1271EDA43}"/>
    <cellStyle name="Normal 9 4 2 2 2 6 2" xfId="4872" xr:uid="{A183889E-5347-45BD-AD8E-91E7068BD7A3}"/>
    <cellStyle name="Normal 9 4 2 2 2 7" xfId="4860" xr:uid="{0523304F-21C3-488D-96B7-7D0D8A199232}"/>
    <cellStyle name="Normal 9 4 2 2 3" xfId="858" xr:uid="{92F60A3E-A7C8-4996-985D-30015F428895}"/>
    <cellStyle name="Normal 9 4 2 2 3 2" xfId="2381" xr:uid="{C9BD6700-D747-4896-AF10-84F91FC4E162}"/>
    <cellStyle name="Normal 9 4 2 2 3 2 2" xfId="2382" xr:uid="{CF3A403E-92A0-4A9A-8E03-5352282F1212}"/>
    <cellStyle name="Normal 9 4 2 2 3 2 2 2" xfId="4875" xr:uid="{F62CEB9A-CC25-4773-82E9-7F30DC5B3DCB}"/>
    <cellStyle name="Normal 9 4 2 2 3 2 3" xfId="4064" xr:uid="{DEC5BF41-545E-4021-A7A6-3AF95B056E08}"/>
    <cellStyle name="Normal 9 4 2 2 3 2 3 2" xfId="4876" xr:uid="{DFE9445A-0CFD-41AE-9DEB-EE91E5EEDEDC}"/>
    <cellStyle name="Normal 9 4 2 2 3 2 4" xfId="4065" xr:uid="{17393A06-3018-40DE-BED3-71515B0F1BBE}"/>
    <cellStyle name="Normal 9 4 2 2 3 2 4 2" xfId="4877" xr:uid="{C397721C-CD11-4584-9C59-F019BC831A3B}"/>
    <cellStyle name="Normal 9 4 2 2 3 2 5" xfId="4874" xr:uid="{77FABFDA-8A1F-4979-8616-8DC5C5826CAD}"/>
    <cellStyle name="Normal 9 4 2 2 3 3" xfId="2383" xr:uid="{A7ACF616-CEB3-4F70-A5F2-2D6DA8B20903}"/>
    <cellStyle name="Normal 9 4 2 2 3 3 2" xfId="4878" xr:uid="{440D3F28-172A-4B69-AD8A-5336A5F31FC6}"/>
    <cellStyle name="Normal 9 4 2 2 3 4" xfId="4066" xr:uid="{2D8CA354-B809-4A90-A38A-9B8CFFE775A3}"/>
    <cellStyle name="Normal 9 4 2 2 3 4 2" xfId="4879" xr:uid="{04913E6C-7293-4979-803C-2B71C850C4A8}"/>
    <cellStyle name="Normal 9 4 2 2 3 5" xfId="4067" xr:uid="{7477BC65-CC3D-47FF-811D-A956C0107AA8}"/>
    <cellStyle name="Normal 9 4 2 2 3 5 2" xfId="4880" xr:uid="{9A3E6551-FE51-441F-84EE-7F6CA976F259}"/>
    <cellStyle name="Normal 9 4 2 2 3 6" xfId="4873" xr:uid="{1A065DE4-ED00-4156-8449-613EA070E0B1}"/>
    <cellStyle name="Normal 9 4 2 2 4" xfId="2384" xr:uid="{DA347020-DFBA-491C-B138-BB07FC248E8D}"/>
    <cellStyle name="Normal 9 4 2 2 4 2" xfId="2385" xr:uid="{CFC6D874-AEB3-4BBC-9D80-708EF66E3F06}"/>
    <cellStyle name="Normal 9 4 2 2 4 2 2" xfId="4882" xr:uid="{0B604646-E16D-4A97-AA7E-F080B6EFBB8D}"/>
    <cellStyle name="Normal 9 4 2 2 4 3" xfId="4068" xr:uid="{24F3C45C-87DF-4B9D-BB93-7F211CA380CE}"/>
    <cellStyle name="Normal 9 4 2 2 4 3 2" xfId="4883" xr:uid="{F98E4233-5922-4CCB-92DD-426D71B03DCD}"/>
    <cellStyle name="Normal 9 4 2 2 4 4" xfId="4069" xr:uid="{F0EC96BE-E3EB-4CCC-A338-F70DDF5DAE8E}"/>
    <cellStyle name="Normal 9 4 2 2 4 4 2" xfId="4884" xr:uid="{0326D712-F813-4F96-A413-CABC3148E6A2}"/>
    <cellStyle name="Normal 9 4 2 2 4 5" xfId="4881" xr:uid="{4A76570D-86B7-4D4C-9C8D-9854FA3FEBA6}"/>
    <cellStyle name="Normal 9 4 2 2 5" xfId="2386" xr:uid="{D762F5E7-70B3-4560-BC60-39747990E838}"/>
    <cellStyle name="Normal 9 4 2 2 5 2" xfId="4070" xr:uid="{450C2A0A-2C0A-4571-8FDB-A8604E2D9958}"/>
    <cellStyle name="Normal 9 4 2 2 5 2 2" xfId="4886" xr:uid="{7A8BDA29-A451-4243-9223-58F8BF8B03F9}"/>
    <cellStyle name="Normal 9 4 2 2 5 3" xfId="4071" xr:uid="{C9B9AFF0-A103-422E-91A8-1E59473123A8}"/>
    <cellStyle name="Normal 9 4 2 2 5 3 2" xfId="4887" xr:uid="{97F6B22B-D6D7-4F76-B077-394C0D879390}"/>
    <cellStyle name="Normal 9 4 2 2 5 4" xfId="4072" xr:uid="{6FE258B7-B3F6-4C80-878F-C9B30E767C87}"/>
    <cellStyle name="Normal 9 4 2 2 5 4 2" xfId="4888" xr:uid="{D044DCF7-AF5F-4FE1-934B-0AAA600405DE}"/>
    <cellStyle name="Normal 9 4 2 2 5 5" xfId="4885" xr:uid="{9490DC21-3789-4CDC-8A15-592F45C5FC8C}"/>
    <cellStyle name="Normal 9 4 2 2 6" xfId="4073" xr:uid="{2A0BF3EA-972B-43DC-9434-BC3AD13762B1}"/>
    <cellStyle name="Normal 9 4 2 2 6 2" xfId="4889" xr:uid="{41AF2D8B-BCD0-4EA0-954E-879219816B60}"/>
    <cellStyle name="Normal 9 4 2 2 7" xfId="4074" xr:uid="{7CB9212E-FAE3-42E9-81C7-274470238C40}"/>
    <cellStyle name="Normal 9 4 2 2 7 2" xfId="4890" xr:uid="{D78FAC29-9732-4232-9183-8E9F13200ADB}"/>
    <cellStyle name="Normal 9 4 2 2 8" xfId="4075" xr:uid="{F8574806-7B39-4A0E-915D-4F765EA09376}"/>
    <cellStyle name="Normal 9 4 2 2 8 2" xfId="4891" xr:uid="{289D7C9C-E23E-48A5-AC52-388AAA023474}"/>
    <cellStyle name="Normal 9 4 2 2 9" xfId="4859" xr:uid="{5BB86081-E10E-4AEB-8972-6AEF42368C3B}"/>
    <cellStyle name="Normal 9 4 2 3" xfId="413" xr:uid="{D74A1893-39F2-479F-A920-9594D05CDDEB}"/>
    <cellStyle name="Normal 9 4 2 3 2" xfId="859" xr:uid="{199A2FAD-78EE-4F5A-82E2-CF3DF097915B}"/>
    <cellStyle name="Normal 9 4 2 3 2 2" xfId="860" xr:uid="{92920E8D-218D-422F-B1DD-930C86C95013}"/>
    <cellStyle name="Normal 9 4 2 3 2 2 2" xfId="2387" xr:uid="{2EC29D97-9232-4D0A-97D1-533B99C30CB7}"/>
    <cellStyle name="Normal 9 4 2 3 2 2 2 2" xfId="2388" xr:uid="{9F322C97-0AFA-4626-90AA-DD0365675FCD}"/>
    <cellStyle name="Normal 9 4 2 3 2 2 2 2 2" xfId="4896" xr:uid="{864FCBE4-717F-4228-948C-4243D33E1E38}"/>
    <cellStyle name="Normal 9 4 2 3 2 2 2 3" xfId="4895" xr:uid="{28F7E868-DB3E-4EF4-8CFB-3C63161692F3}"/>
    <cellStyle name="Normal 9 4 2 3 2 2 3" xfId="2389" xr:uid="{146466C4-B160-448F-9BA4-A4E6B42B0AC7}"/>
    <cellStyle name="Normal 9 4 2 3 2 2 3 2" xfId="4897" xr:uid="{A80D4240-8D0C-487D-A230-C30900EC238C}"/>
    <cellStyle name="Normal 9 4 2 3 2 2 4" xfId="4894" xr:uid="{E01A6A75-CAF5-419E-92BF-CE3D26D6A589}"/>
    <cellStyle name="Normal 9 4 2 3 2 3" xfId="2390" xr:uid="{CF0BCD4E-7FD3-498D-8A09-B5C3D707830C}"/>
    <cellStyle name="Normal 9 4 2 3 2 3 2" xfId="2391" xr:uid="{D0F70666-960E-4B21-AA33-9F3FFC1227E4}"/>
    <cellStyle name="Normal 9 4 2 3 2 3 2 2" xfId="4899" xr:uid="{4BB2EB91-6D9A-4703-9A88-0F46C38876D9}"/>
    <cellStyle name="Normal 9 4 2 3 2 3 3" xfId="4898" xr:uid="{EB633338-1A50-41F7-B17A-D0D117D35C4D}"/>
    <cellStyle name="Normal 9 4 2 3 2 4" xfId="2392" xr:uid="{192DA1EF-7E16-4948-8C84-4C9969CD138F}"/>
    <cellStyle name="Normal 9 4 2 3 2 4 2" xfId="4900" xr:uid="{EB3FD81B-4A99-485F-9521-1FEC971CC1E2}"/>
    <cellStyle name="Normal 9 4 2 3 2 5" xfId="4893" xr:uid="{8793ECDE-83B7-43E5-AAEF-52CD8FB250B3}"/>
    <cellStyle name="Normal 9 4 2 3 3" xfId="861" xr:uid="{0CB63F84-818D-48EC-8DC1-C6DFADF9EF10}"/>
    <cellStyle name="Normal 9 4 2 3 3 2" xfId="2393" xr:uid="{1CB6EAB6-053E-45FB-BB4C-C02880228D8A}"/>
    <cellStyle name="Normal 9 4 2 3 3 2 2" xfId="2394" xr:uid="{160486FB-B7DD-4F5C-8B80-DC0749B843C4}"/>
    <cellStyle name="Normal 9 4 2 3 3 2 2 2" xfId="4903" xr:uid="{75C0D442-9E90-48F9-891C-AFE882B728F0}"/>
    <cellStyle name="Normal 9 4 2 3 3 2 3" xfId="4902" xr:uid="{5CC0DFCC-FF62-47E2-916A-1EAA431D81EB}"/>
    <cellStyle name="Normal 9 4 2 3 3 3" xfId="2395" xr:uid="{0CF98E7C-5BAD-4058-A516-59BD1EC3453D}"/>
    <cellStyle name="Normal 9 4 2 3 3 3 2" xfId="4904" xr:uid="{2703BC23-BEA2-49FA-AFC3-DE0724B327D4}"/>
    <cellStyle name="Normal 9 4 2 3 3 4" xfId="4076" xr:uid="{7D97F3AF-6878-4FE0-AD10-B5BA5A20B902}"/>
    <cellStyle name="Normal 9 4 2 3 3 4 2" xfId="4905" xr:uid="{38FC901B-FE8F-4813-B655-7974DC711C30}"/>
    <cellStyle name="Normal 9 4 2 3 3 5" xfId="4901" xr:uid="{4FA9DC09-E862-4B68-B80C-E8E07EA0A51D}"/>
    <cellStyle name="Normal 9 4 2 3 4" xfId="2396" xr:uid="{8C7BFBCA-0A0C-41B2-8906-5201F1CAD80A}"/>
    <cellStyle name="Normal 9 4 2 3 4 2" xfId="2397" xr:uid="{170341CD-84A1-4717-8D67-8A3A348DD305}"/>
    <cellStyle name="Normal 9 4 2 3 4 2 2" xfId="4907" xr:uid="{C33CCE54-DBEB-4214-9B57-74757FD01960}"/>
    <cellStyle name="Normal 9 4 2 3 4 3" xfId="4906" xr:uid="{BD4D9E84-BA6B-4343-90A6-8586B31CA480}"/>
    <cellStyle name="Normal 9 4 2 3 5" xfId="2398" xr:uid="{6CE88B2C-F992-4EC1-B665-466ADECB2F37}"/>
    <cellStyle name="Normal 9 4 2 3 5 2" xfId="4908" xr:uid="{67DCC0EC-B6EE-4CE3-9106-C2990C0FC0FD}"/>
    <cellStyle name="Normal 9 4 2 3 6" xfId="4077" xr:uid="{936076C1-A251-490A-8E8D-666CA4C683EE}"/>
    <cellStyle name="Normal 9 4 2 3 6 2" xfId="4909" xr:uid="{4765EA60-EDBA-4F9F-9D02-2A5D15589506}"/>
    <cellStyle name="Normal 9 4 2 3 7" xfId="4892" xr:uid="{151E14FD-6356-48D3-99D1-B482508371ED}"/>
    <cellStyle name="Normal 9 4 2 4" xfId="414" xr:uid="{0B880872-C9DA-4D87-84A7-8E71B872B0FD}"/>
    <cellStyle name="Normal 9 4 2 4 2" xfId="862" xr:uid="{1B3A750D-6E7D-463B-A0B0-59D6CCA07232}"/>
    <cellStyle name="Normal 9 4 2 4 2 2" xfId="2399" xr:uid="{C4382567-7E77-4E48-A1C3-FD1222E3C795}"/>
    <cellStyle name="Normal 9 4 2 4 2 2 2" xfId="2400" xr:uid="{07B79D87-FFCD-46FD-ADC5-6E0C3C210A63}"/>
    <cellStyle name="Normal 9 4 2 4 2 2 2 2" xfId="4913" xr:uid="{262763F3-766F-469E-9F53-D44D9575E95A}"/>
    <cellStyle name="Normal 9 4 2 4 2 2 3" xfId="4912" xr:uid="{FCB4B070-469D-4C93-A3C6-5911D3F70513}"/>
    <cellStyle name="Normal 9 4 2 4 2 3" xfId="2401" xr:uid="{CAAF4D44-3F02-43F8-A3F9-D1868D972F80}"/>
    <cellStyle name="Normal 9 4 2 4 2 3 2" xfId="4914" xr:uid="{799ADC6F-6540-4430-88F0-82644B221EB1}"/>
    <cellStyle name="Normal 9 4 2 4 2 4" xfId="4078" xr:uid="{BCB29835-8A64-412E-9B73-E8B68F9E8711}"/>
    <cellStyle name="Normal 9 4 2 4 2 4 2" xfId="4915" xr:uid="{2EF95F4D-380E-4EEF-B0D2-48344C583521}"/>
    <cellStyle name="Normal 9 4 2 4 2 5" xfId="4911" xr:uid="{993CA65D-82A9-4AFB-9CF5-54D70AD78C29}"/>
    <cellStyle name="Normal 9 4 2 4 3" xfId="2402" xr:uid="{08B3BA32-EF12-47AA-B029-A71B192AC016}"/>
    <cellStyle name="Normal 9 4 2 4 3 2" xfId="2403" xr:uid="{92D0D9E4-9AB9-4622-9AE9-94303A822BE0}"/>
    <cellStyle name="Normal 9 4 2 4 3 2 2" xfId="4917" xr:uid="{41ADC4B4-1371-4898-932B-BB603F7BD5DD}"/>
    <cellStyle name="Normal 9 4 2 4 3 3" xfId="4916" xr:uid="{EED32350-A6F6-4B16-A872-5DE86B2D14A8}"/>
    <cellStyle name="Normal 9 4 2 4 4" xfId="2404" xr:uid="{C0AE26AD-408F-45D9-BC76-DC622D2D99E2}"/>
    <cellStyle name="Normal 9 4 2 4 4 2" xfId="4918" xr:uid="{06A32289-A392-48AF-88A9-AED5C2C5CCA1}"/>
    <cellStyle name="Normal 9 4 2 4 5" xfId="4079" xr:uid="{29D68D13-A2B8-4486-99FF-188348330B3E}"/>
    <cellStyle name="Normal 9 4 2 4 5 2" xfId="4919" xr:uid="{369377DD-E688-45E5-880A-F3BD7423B6FC}"/>
    <cellStyle name="Normal 9 4 2 4 6" xfId="4910" xr:uid="{796A8B8F-51BE-42A0-BAF1-7BCA601C29A5}"/>
    <cellStyle name="Normal 9 4 2 5" xfId="415" xr:uid="{A66C8FE4-66E4-4CD1-9CF9-A7A311B1DD2D}"/>
    <cellStyle name="Normal 9 4 2 5 2" xfId="2405" xr:uid="{EFCBFEED-0D78-4C8B-B65D-89EEA5F5865E}"/>
    <cellStyle name="Normal 9 4 2 5 2 2" xfId="2406" xr:uid="{BD4F9BFA-86F5-4A4D-A76E-5E1911F62BE0}"/>
    <cellStyle name="Normal 9 4 2 5 2 2 2" xfId="4922" xr:uid="{CE37CA9D-90E3-4B10-B3FE-E8634B132041}"/>
    <cellStyle name="Normal 9 4 2 5 2 3" xfId="4921" xr:uid="{DECE339C-1E63-4256-AAC5-EFDA5913C333}"/>
    <cellStyle name="Normal 9 4 2 5 3" xfId="2407" xr:uid="{B05A52A5-0017-4B67-AE6E-6F04B33B2EC2}"/>
    <cellStyle name="Normal 9 4 2 5 3 2" xfId="4923" xr:uid="{3CFACA5F-59D5-4BF0-ADA6-337DF5193D95}"/>
    <cellStyle name="Normal 9 4 2 5 4" xfId="4080" xr:uid="{063EEBA1-61D7-48E7-86A4-C3BB17706B26}"/>
    <cellStyle name="Normal 9 4 2 5 4 2" xfId="4924" xr:uid="{E7B741D4-0E5D-496D-8B17-143056EBB82B}"/>
    <cellStyle name="Normal 9 4 2 5 5" xfId="4920" xr:uid="{64DE2EDA-A9C4-4A40-B334-6D41975B8FAD}"/>
    <cellStyle name="Normal 9 4 2 6" xfId="2408" xr:uid="{1B79BF29-CABD-4E2D-A2AC-A50B7F9A3F67}"/>
    <cellStyle name="Normal 9 4 2 6 2" xfId="2409" xr:uid="{6CBDDE45-946E-4C45-8D3D-616DF79F0DE9}"/>
    <cellStyle name="Normal 9 4 2 6 2 2" xfId="4926" xr:uid="{8BC0EE50-FB5E-4E04-80E8-E2FFB360AE1C}"/>
    <cellStyle name="Normal 9 4 2 6 3" xfId="4081" xr:uid="{7BFC752E-70EF-4987-BB33-F4360B0058EE}"/>
    <cellStyle name="Normal 9 4 2 6 3 2" xfId="4927" xr:uid="{2968137A-1E5F-47CF-8931-1CD8D2EF403A}"/>
    <cellStyle name="Normal 9 4 2 6 4" xfId="4082" xr:uid="{F5ADB0B6-30DD-41D8-893E-BCFFCE10A538}"/>
    <cellStyle name="Normal 9 4 2 6 4 2" xfId="4928" xr:uid="{4C8E1647-C57D-4619-A2C1-416F64478E82}"/>
    <cellStyle name="Normal 9 4 2 6 5" xfId="4925" xr:uid="{45AE6266-209C-4C35-8E39-4CA954918B93}"/>
    <cellStyle name="Normal 9 4 2 7" xfId="2410" xr:uid="{000CF3CE-49DC-4E23-A776-81364218133A}"/>
    <cellStyle name="Normal 9 4 2 7 2" xfId="4929" xr:uid="{7E423D67-EF11-4428-AF30-B36D3B8F7E21}"/>
    <cellStyle name="Normal 9 4 2 8" xfId="4083" xr:uid="{A1581282-BD0E-4754-94DE-9D5B53AF2721}"/>
    <cellStyle name="Normal 9 4 2 8 2" xfId="4930" xr:uid="{90952722-D82A-40BD-94F7-E82D832C4306}"/>
    <cellStyle name="Normal 9 4 2 9" xfId="4084" xr:uid="{81487945-66C5-4C28-BE8F-2C3285D796EC}"/>
    <cellStyle name="Normal 9 4 2 9 2" xfId="4931" xr:uid="{72051F60-6F4D-41BA-8644-127C3D43F867}"/>
    <cellStyle name="Normal 9 4 3" xfId="175" xr:uid="{937652F1-FC2E-424E-B438-7FC025A080CB}"/>
    <cellStyle name="Normal 9 4 3 2" xfId="176" xr:uid="{B708BB56-8449-4558-BC6C-CC987BB18360}"/>
    <cellStyle name="Normal 9 4 3 2 2" xfId="863" xr:uid="{BD974E9D-5CDF-4517-9C93-7ADBA9DFB6DC}"/>
    <cellStyle name="Normal 9 4 3 2 2 2" xfId="2411" xr:uid="{ED9E504A-A213-4E92-AFB8-178F4903BAB2}"/>
    <cellStyle name="Normal 9 4 3 2 2 2 2" xfId="2412" xr:uid="{6D85D436-AB33-4306-A8A9-B771BE2685F3}"/>
    <cellStyle name="Normal 9 4 3 2 2 2 2 2" xfId="4500" xr:uid="{B7A7BFF6-B012-4724-8DB7-052E542747F0}"/>
    <cellStyle name="Normal 9 4 3 2 2 2 2 2 2" xfId="5307" xr:uid="{8611FCBD-DA21-451F-9767-88078C0DE9B4}"/>
    <cellStyle name="Normal 9 4 3 2 2 2 2 2 3" xfId="4936" xr:uid="{1638B182-1F7C-4360-8B22-8D5DA2D2F27C}"/>
    <cellStyle name="Normal 9 4 3 2 2 2 3" xfId="4501" xr:uid="{1ED32387-E9DE-489E-950D-CEC176DEACD7}"/>
    <cellStyle name="Normal 9 4 3 2 2 2 3 2" xfId="5308" xr:uid="{630BB9A4-C9A6-4E9E-9D2E-AC4E0F0CE8BC}"/>
    <cellStyle name="Normal 9 4 3 2 2 2 3 3" xfId="4935" xr:uid="{D22BD8B5-D076-483D-9163-A52A1C27EEEF}"/>
    <cellStyle name="Normal 9 4 3 2 2 3" xfId="2413" xr:uid="{FC0EBCDF-FBDA-439F-BCDD-01383E7453F0}"/>
    <cellStyle name="Normal 9 4 3 2 2 3 2" xfId="4502" xr:uid="{64BD3B96-B990-49F9-A8A8-2929C56031BD}"/>
    <cellStyle name="Normal 9 4 3 2 2 3 2 2" xfId="5309" xr:uid="{065F0E4C-1095-4AE6-A75C-897069CFC081}"/>
    <cellStyle name="Normal 9 4 3 2 2 3 2 3" xfId="4937" xr:uid="{5CC7C53D-931C-4BF6-935D-782C4B01FEB2}"/>
    <cellStyle name="Normal 9 4 3 2 2 4" xfId="4085" xr:uid="{F0FB0D83-2C1A-4978-9214-12DC9AF66599}"/>
    <cellStyle name="Normal 9 4 3 2 2 4 2" xfId="4938" xr:uid="{EE6AF79E-8935-44AB-99C4-890252F5C718}"/>
    <cellStyle name="Normal 9 4 3 2 2 5" xfId="4934" xr:uid="{006BB963-EC07-4854-8DD7-1FA6F6DA16AD}"/>
    <cellStyle name="Normal 9 4 3 2 3" xfId="2414" xr:uid="{9E2858BF-FAC2-4A71-A64F-7F3A6751DD1A}"/>
    <cellStyle name="Normal 9 4 3 2 3 2" xfId="2415" xr:uid="{8D2C6E6E-B224-4034-BD60-5A1F92FA35D0}"/>
    <cellStyle name="Normal 9 4 3 2 3 2 2" xfId="4503" xr:uid="{DE3467BF-8377-4F7A-BC8C-925A7E8DE4DF}"/>
    <cellStyle name="Normal 9 4 3 2 3 2 2 2" xfId="5310" xr:uid="{FAF16694-9C75-433C-A682-524122C4170F}"/>
    <cellStyle name="Normal 9 4 3 2 3 2 2 3" xfId="4940" xr:uid="{04A8E704-CDFD-4A8D-8358-30F104D0B1F4}"/>
    <cellStyle name="Normal 9 4 3 2 3 3" xfId="4086" xr:uid="{4529C355-D9DC-4A95-93FF-394B9C6AD8D5}"/>
    <cellStyle name="Normal 9 4 3 2 3 3 2" xfId="4941" xr:uid="{A1A7DC0D-A8D4-4708-A5E3-6942B709C35E}"/>
    <cellStyle name="Normal 9 4 3 2 3 4" xfId="4087" xr:uid="{0E19EAA3-76C7-4471-A7A6-FAE5A4BB442F}"/>
    <cellStyle name="Normal 9 4 3 2 3 4 2" xfId="4942" xr:uid="{CAAD0C47-1F38-4794-8F7C-442B54D12505}"/>
    <cellStyle name="Normal 9 4 3 2 3 5" xfId="4939" xr:uid="{C7DF971A-88E4-4D47-A3BC-C63C1998E1BB}"/>
    <cellStyle name="Normal 9 4 3 2 4" xfId="2416" xr:uid="{212D82CF-B82A-42DE-AEC9-9F820D20DC7E}"/>
    <cellStyle name="Normal 9 4 3 2 4 2" xfId="4504" xr:uid="{BB3BA3C6-D570-4C96-93C4-46777CA406A6}"/>
    <cellStyle name="Normal 9 4 3 2 4 2 2" xfId="5311" xr:uid="{D1641DE1-F83C-4298-A563-AFB4654847F5}"/>
    <cellStyle name="Normal 9 4 3 2 4 2 3" xfId="4943" xr:uid="{C1F0C15F-AB33-4BFD-80E6-9AE293D569DC}"/>
    <cellStyle name="Normal 9 4 3 2 5" xfId="4088" xr:uid="{313D2867-CF1D-4CFD-99F0-D6C798F307D6}"/>
    <cellStyle name="Normal 9 4 3 2 5 2" xfId="4944" xr:uid="{509CA972-9452-48C5-B4A9-31453C8F5CD4}"/>
    <cellStyle name="Normal 9 4 3 2 6" xfId="4089" xr:uid="{4B75ADC1-5F40-4AF1-8E95-3E2534E54953}"/>
    <cellStyle name="Normal 9 4 3 2 6 2" xfId="4945" xr:uid="{4B65643C-FFF6-42C4-945C-C036D923170A}"/>
    <cellStyle name="Normal 9 4 3 2 7" xfId="4933" xr:uid="{A9D0B7C4-48B6-4B34-9A28-CD9E01839865}"/>
    <cellStyle name="Normal 9 4 3 3" xfId="416" xr:uid="{DED63735-B52F-4314-B663-F7E6C6B180D6}"/>
    <cellStyle name="Normal 9 4 3 3 2" xfId="2417" xr:uid="{9177FF62-DC64-40B2-88D1-29AF1D6DDFC7}"/>
    <cellStyle name="Normal 9 4 3 3 2 2" xfId="2418" xr:uid="{78C59483-C682-47C0-ACCC-B0550490B1D2}"/>
    <cellStyle name="Normal 9 4 3 3 2 2 2" xfId="4505" xr:uid="{C393B3BC-B748-4505-B473-2642014033FD}"/>
    <cellStyle name="Normal 9 4 3 3 2 2 2 2" xfId="5312" xr:uid="{8F29D7AF-B4AA-4AF3-81BC-C3C9220A4632}"/>
    <cellStyle name="Normal 9 4 3 3 2 2 2 3" xfId="4948" xr:uid="{6C6EA1CB-7B72-4B9D-A13A-27A8ED8ED067}"/>
    <cellStyle name="Normal 9 4 3 3 2 3" xfId="4090" xr:uid="{9064AF8E-7E48-4D42-BA18-D009AE3B62E6}"/>
    <cellStyle name="Normal 9 4 3 3 2 3 2" xfId="4949" xr:uid="{25583AFD-EB44-46AB-A6B1-68AC6812BC0B}"/>
    <cellStyle name="Normal 9 4 3 3 2 4" xfId="4091" xr:uid="{A040D185-BD0F-4482-A6A5-39B18AF015C3}"/>
    <cellStyle name="Normal 9 4 3 3 2 4 2" xfId="4950" xr:uid="{716421B4-5735-4423-8330-D2920001B1BA}"/>
    <cellStyle name="Normal 9 4 3 3 2 5" xfId="4947" xr:uid="{4F4EEE32-2D85-4D50-8809-23E109BD6BD9}"/>
    <cellStyle name="Normal 9 4 3 3 3" xfId="2419" xr:uid="{6B06F385-F6AE-4F2A-8313-DECDB5F152F3}"/>
    <cellStyle name="Normal 9 4 3 3 3 2" xfId="4506" xr:uid="{841EEB10-958B-43BD-98B5-EA1F8C966E99}"/>
    <cellStyle name="Normal 9 4 3 3 3 2 2" xfId="5313" xr:uid="{F4D4ED39-A9F6-4C10-B7B6-97BB16D1FB8A}"/>
    <cellStyle name="Normal 9 4 3 3 3 2 3" xfId="4951" xr:uid="{B2A27AA9-D441-4E49-9BE7-0C3CE08D2B9B}"/>
    <cellStyle name="Normal 9 4 3 3 4" xfId="4092" xr:uid="{9E2B1E0A-3E93-4D48-856F-172B76980916}"/>
    <cellStyle name="Normal 9 4 3 3 4 2" xfId="4952" xr:uid="{5649B594-8C16-44DB-93DD-A94D265C86F4}"/>
    <cellStyle name="Normal 9 4 3 3 5" xfId="4093" xr:uid="{D23BB9EF-62A6-4F81-A993-2C62A6293ABD}"/>
    <cellStyle name="Normal 9 4 3 3 5 2" xfId="4953" xr:uid="{308F77F9-F25D-43DF-AFC4-30AC1B8D086B}"/>
    <cellStyle name="Normal 9 4 3 3 6" xfId="4946" xr:uid="{B50B6832-D619-4462-BB67-DD50ACF50F22}"/>
    <cellStyle name="Normal 9 4 3 4" xfId="2420" xr:uid="{61A245FB-E9A6-4836-BA97-ED58916E9374}"/>
    <cellStyle name="Normal 9 4 3 4 2" xfId="2421" xr:uid="{42551089-9BB1-428B-AB2B-9F79869C50F3}"/>
    <cellStyle name="Normal 9 4 3 4 2 2" xfId="4507" xr:uid="{2EA19EC0-46CD-4F48-91A3-BF993E51ECC6}"/>
    <cellStyle name="Normal 9 4 3 4 2 2 2" xfId="5314" xr:uid="{EEF5EE10-E009-4E05-891D-559852863359}"/>
    <cellStyle name="Normal 9 4 3 4 2 2 3" xfId="4955" xr:uid="{23222DAA-A14A-4D7B-BD63-C90082168622}"/>
    <cellStyle name="Normal 9 4 3 4 3" xfId="4094" xr:uid="{3F12F2EE-762B-450E-8770-ECE176DD1C0F}"/>
    <cellStyle name="Normal 9 4 3 4 3 2" xfId="4956" xr:uid="{DF1E6DC5-C803-4E89-8C94-28A4D4EA233D}"/>
    <cellStyle name="Normal 9 4 3 4 4" xfId="4095" xr:uid="{6C36D261-DEA4-4CC1-9001-B25BD4EE0A11}"/>
    <cellStyle name="Normal 9 4 3 4 4 2" xfId="4957" xr:uid="{0C5BC1FA-04EC-4C2A-A034-4947074B133C}"/>
    <cellStyle name="Normal 9 4 3 4 5" xfId="4954" xr:uid="{41EF6897-A786-467C-8B0C-70D6530376C6}"/>
    <cellStyle name="Normal 9 4 3 5" xfId="2422" xr:uid="{67E68E58-A172-44B7-9839-0D22652BFEB4}"/>
    <cellStyle name="Normal 9 4 3 5 2" xfId="4096" xr:uid="{B2105A01-1A33-4DF5-935D-AC590F46836C}"/>
    <cellStyle name="Normal 9 4 3 5 2 2" xfId="4959" xr:uid="{3C7BEA9E-D1B0-4679-B70D-E3EAE89D4360}"/>
    <cellStyle name="Normal 9 4 3 5 3" xfId="4097" xr:uid="{1B471447-BED5-42EF-9CDD-DAD0526AF2CF}"/>
    <cellStyle name="Normal 9 4 3 5 3 2" xfId="4960" xr:uid="{E7FB4220-12F3-46BC-A861-BB07C17DBE06}"/>
    <cellStyle name="Normal 9 4 3 5 4" xfId="4098" xr:uid="{77FD213D-AD38-4A38-8374-13F851C754CC}"/>
    <cellStyle name="Normal 9 4 3 5 4 2" xfId="4961" xr:uid="{CD42B643-7036-4A2B-98FD-4AF2F7D1866F}"/>
    <cellStyle name="Normal 9 4 3 5 5" xfId="4958" xr:uid="{6FBE7617-723A-48FB-8F19-E44B12F655F4}"/>
    <cellStyle name="Normal 9 4 3 6" xfId="4099" xr:uid="{A3188F96-ECC5-4482-B78A-43A764A83DC9}"/>
    <cellStyle name="Normal 9 4 3 6 2" xfId="4962" xr:uid="{DFB55E8F-0122-4A78-A3A7-B727959F0561}"/>
    <cellStyle name="Normal 9 4 3 7" xfId="4100" xr:uid="{16A127F7-4461-4CF3-AA7C-9A05DF1D0C81}"/>
    <cellStyle name="Normal 9 4 3 7 2" xfId="4963" xr:uid="{89480C13-A87E-447B-AF00-B24C8F4E5FE3}"/>
    <cellStyle name="Normal 9 4 3 8" xfId="4101" xr:uid="{DC89AC11-96DB-486C-9D76-AFEFDD248392}"/>
    <cellStyle name="Normal 9 4 3 8 2" xfId="4964" xr:uid="{ECB8AF67-694D-44BA-B7E1-345E7508A5A7}"/>
    <cellStyle name="Normal 9 4 3 9" xfId="4932" xr:uid="{8729AF1B-DC90-4D7A-AC44-3939523EA767}"/>
    <cellStyle name="Normal 9 4 4" xfId="177" xr:uid="{09A906E8-5FBD-426B-AD2D-1DF2F8FB3B8B}"/>
    <cellStyle name="Normal 9 4 4 2" xfId="864" xr:uid="{72212820-547B-4B9C-97F5-68B1D01D89CE}"/>
    <cellStyle name="Normal 9 4 4 2 2" xfId="865" xr:uid="{83103C4B-DA99-4FDA-A5CC-25B1F29CAA6B}"/>
    <cellStyle name="Normal 9 4 4 2 2 2" xfId="2423" xr:uid="{0FE6167B-45A5-42B4-BFA7-4DC4FAADCC05}"/>
    <cellStyle name="Normal 9 4 4 2 2 2 2" xfId="2424" xr:uid="{FE5397D5-B46E-4951-9F6D-1FE6FCC9F9C3}"/>
    <cellStyle name="Normal 9 4 4 2 2 2 2 2" xfId="4969" xr:uid="{4FB85E9A-6E71-467F-A311-46AD48BF052B}"/>
    <cellStyle name="Normal 9 4 4 2 2 2 3" xfId="4968" xr:uid="{F40626F9-2169-448E-93D2-562E8160226D}"/>
    <cellStyle name="Normal 9 4 4 2 2 3" xfId="2425" xr:uid="{F66EA4C6-36C4-430E-BF9B-0C89C355632D}"/>
    <cellStyle name="Normal 9 4 4 2 2 3 2" xfId="4970" xr:uid="{1995CAD1-FDDF-4BB1-A761-60CAE3DF1C09}"/>
    <cellStyle name="Normal 9 4 4 2 2 4" xfId="4102" xr:uid="{43657BE1-ECDC-4D7E-84A4-FF9F53692777}"/>
    <cellStyle name="Normal 9 4 4 2 2 4 2" xfId="4971" xr:uid="{36DCB184-E2FC-4A71-B1EB-9B4BCD30DB68}"/>
    <cellStyle name="Normal 9 4 4 2 2 5" xfId="4967" xr:uid="{0FA6C610-F546-49A8-B28E-70E5C0A5452A}"/>
    <cellStyle name="Normal 9 4 4 2 3" xfId="2426" xr:uid="{8019BDC2-53D4-4353-8246-DD83F91F3F8D}"/>
    <cellStyle name="Normal 9 4 4 2 3 2" xfId="2427" xr:uid="{C0B177E2-A191-4D83-9DA9-D9C5C475C8EF}"/>
    <cellStyle name="Normal 9 4 4 2 3 2 2" xfId="4973" xr:uid="{4417EAE0-0A4C-4BB7-ADFC-B1FB959DB54B}"/>
    <cellStyle name="Normal 9 4 4 2 3 3" xfId="4972" xr:uid="{97450B50-7967-463A-81EF-A71F3D8052BC}"/>
    <cellStyle name="Normal 9 4 4 2 4" xfId="2428" xr:uid="{5C3825D4-E223-46CB-814D-B548F7C79F20}"/>
    <cellStyle name="Normal 9 4 4 2 4 2" xfId="4974" xr:uid="{A6ED4231-088B-4905-B48D-464DAF8811DD}"/>
    <cellStyle name="Normal 9 4 4 2 5" xfId="4103" xr:uid="{1299B929-9F3F-4C61-B16A-8B08C0507B46}"/>
    <cellStyle name="Normal 9 4 4 2 5 2" xfId="4975" xr:uid="{0947C94C-FD26-4477-9CE4-EB55FD49F2C7}"/>
    <cellStyle name="Normal 9 4 4 2 6" xfId="4966" xr:uid="{B06E9565-F0E3-4478-9501-BB8782587814}"/>
    <cellStyle name="Normal 9 4 4 3" xfId="866" xr:uid="{D58844B3-1E91-4E71-A2D1-89BF9001249F}"/>
    <cellStyle name="Normal 9 4 4 3 2" xfId="2429" xr:uid="{8838D699-4E82-4C83-8E93-B08DF5351651}"/>
    <cellStyle name="Normal 9 4 4 3 2 2" xfId="2430" xr:uid="{D125B96D-C821-4D87-B4E5-04C96214428F}"/>
    <cellStyle name="Normal 9 4 4 3 2 2 2" xfId="4978" xr:uid="{E6BEB86C-BC05-484E-ACCD-6EC89BF0AD9F}"/>
    <cellStyle name="Normal 9 4 4 3 2 3" xfId="4977" xr:uid="{19AFCFC8-7EDC-4B51-9C17-3CA62DB86F8A}"/>
    <cellStyle name="Normal 9 4 4 3 3" xfId="2431" xr:uid="{AA99C063-D693-461B-AF26-D17B7712F9FE}"/>
    <cellStyle name="Normal 9 4 4 3 3 2" xfId="4979" xr:uid="{712A87E9-88B8-4BB7-9CE1-C2D40E94679C}"/>
    <cellStyle name="Normal 9 4 4 3 4" xfId="4104" xr:uid="{AD7747E6-2B4E-41F7-9797-7DC80E3C934F}"/>
    <cellStyle name="Normal 9 4 4 3 4 2" xfId="4980" xr:uid="{864CA7DC-E37A-48DF-B07A-B32779BF1095}"/>
    <cellStyle name="Normal 9 4 4 3 5" xfId="4976" xr:uid="{B896703C-28A4-46CB-8F6A-0DB5B70C3A9D}"/>
    <cellStyle name="Normal 9 4 4 4" xfId="2432" xr:uid="{30AD83F2-C3C6-479D-9BB2-441BC3CABCD1}"/>
    <cellStyle name="Normal 9 4 4 4 2" xfId="2433" xr:uid="{89EE1FF2-AB67-4161-8923-5266E4E1FB4C}"/>
    <cellStyle name="Normal 9 4 4 4 2 2" xfId="4982" xr:uid="{7E1A9649-61A0-4CD8-9224-21428FA8B7B2}"/>
    <cellStyle name="Normal 9 4 4 4 3" xfId="4105" xr:uid="{CA4E6765-0F4A-4423-A6DE-99A6B0C0B2EA}"/>
    <cellStyle name="Normal 9 4 4 4 3 2" xfId="4983" xr:uid="{CC7D0550-8740-42D3-B4C2-A69EDA8EF122}"/>
    <cellStyle name="Normal 9 4 4 4 4" xfId="4106" xr:uid="{B8A9EE74-051E-4D4A-933C-E9569DC0265D}"/>
    <cellStyle name="Normal 9 4 4 4 4 2" xfId="4984" xr:uid="{7B4562D7-8934-40D0-81E0-79EFDDE3D942}"/>
    <cellStyle name="Normal 9 4 4 4 5" xfId="4981" xr:uid="{78108925-35D5-47C1-A014-9BE99B5B7350}"/>
    <cellStyle name="Normal 9 4 4 5" xfId="2434" xr:uid="{B1A69FDA-6971-4D10-8C39-84BAF5C23C9E}"/>
    <cellStyle name="Normal 9 4 4 5 2" xfId="4985" xr:uid="{CE1A11B5-9011-4B73-9EA3-2864DF38D643}"/>
    <cellStyle name="Normal 9 4 4 6" xfId="4107" xr:uid="{2A0318EA-3DBB-41B9-8A02-DF8B95EC9AEC}"/>
    <cellStyle name="Normal 9 4 4 6 2" xfId="4986" xr:uid="{95F93297-6F4A-4180-8BB9-7F1F95D922D6}"/>
    <cellStyle name="Normal 9 4 4 7" xfId="4108" xr:uid="{BB88929C-49FB-466D-B796-EF24F25EB85F}"/>
    <cellStyle name="Normal 9 4 4 7 2" xfId="4987" xr:uid="{D99EE40B-4E0E-4B47-9C6F-BF11B9742D38}"/>
    <cellStyle name="Normal 9 4 4 8" xfId="4965" xr:uid="{69BF1E49-66C8-46F8-9043-901369F88581}"/>
    <cellStyle name="Normal 9 4 5" xfId="417" xr:uid="{F467F623-078A-4670-A8E3-4C3A77DE1ADF}"/>
    <cellStyle name="Normal 9 4 5 2" xfId="867" xr:uid="{29C5E098-4623-4F6F-A621-B45CBF0482D1}"/>
    <cellStyle name="Normal 9 4 5 2 2" xfId="2435" xr:uid="{E8159D01-D534-429A-9FE0-D11C312FB9D4}"/>
    <cellStyle name="Normal 9 4 5 2 2 2" xfId="2436" xr:uid="{5031E532-571E-4E68-8A34-08959393926E}"/>
    <cellStyle name="Normal 9 4 5 2 2 2 2" xfId="4991" xr:uid="{2FE87509-14ED-42B1-A6AE-00DE1F973307}"/>
    <cellStyle name="Normal 9 4 5 2 2 3" xfId="4990" xr:uid="{0462EF0D-07FB-4A76-AFA9-D34D10B06B6C}"/>
    <cellStyle name="Normal 9 4 5 2 3" xfId="2437" xr:uid="{3E48EC79-8AC3-4DCE-87FA-BF4B56F619DE}"/>
    <cellStyle name="Normal 9 4 5 2 3 2" xfId="4992" xr:uid="{926B8D38-9543-46FE-B073-067F5EEA28EE}"/>
    <cellStyle name="Normal 9 4 5 2 4" xfId="4109" xr:uid="{98B737F5-C276-49FD-8843-E16516665C29}"/>
    <cellStyle name="Normal 9 4 5 2 4 2" xfId="4993" xr:uid="{21412437-EF0F-4015-9C8B-85EF6FC12ABA}"/>
    <cellStyle name="Normal 9 4 5 2 5" xfId="4989" xr:uid="{C8ABBCF2-31C0-4D9E-B366-1E99840465FA}"/>
    <cellStyle name="Normal 9 4 5 3" xfId="2438" xr:uid="{26DEFDA9-0FED-494A-878E-8A8206A9732C}"/>
    <cellStyle name="Normal 9 4 5 3 2" xfId="2439" xr:uid="{47B769AC-E406-45BF-8F5F-3F92714BBF11}"/>
    <cellStyle name="Normal 9 4 5 3 2 2" xfId="4995" xr:uid="{BCE672B4-A10F-4266-9B3C-890AF914DA13}"/>
    <cellStyle name="Normal 9 4 5 3 3" xfId="4110" xr:uid="{C49C1FE0-1CE8-4FF3-8EBE-3E1E85BE6C68}"/>
    <cellStyle name="Normal 9 4 5 3 3 2" xfId="4996" xr:uid="{F6BCF0B2-98BC-4643-9EA5-8EFD2C09EED0}"/>
    <cellStyle name="Normal 9 4 5 3 4" xfId="4111" xr:uid="{B127A4AD-4B93-4771-8A13-062A9D00683B}"/>
    <cellStyle name="Normal 9 4 5 3 4 2" xfId="4997" xr:uid="{64D2ABFA-76E4-4331-9D0D-06BD46F60FCB}"/>
    <cellStyle name="Normal 9 4 5 3 5" xfId="4994" xr:uid="{10BB8662-3138-4E4C-8097-6A8E20C7E015}"/>
    <cellStyle name="Normal 9 4 5 4" xfId="2440" xr:uid="{9C9FA357-3A91-4A9F-8909-58FD34A92204}"/>
    <cellStyle name="Normal 9 4 5 4 2" xfId="4998" xr:uid="{5B2222E8-B3CA-485E-B362-DF7DE17F135E}"/>
    <cellStyle name="Normal 9 4 5 5" xfId="4112" xr:uid="{EC6497B2-41C6-4790-BB63-BEC13A1FDE24}"/>
    <cellStyle name="Normal 9 4 5 5 2" xfId="4999" xr:uid="{A175330B-FEB8-4577-BAD1-194066FA3425}"/>
    <cellStyle name="Normal 9 4 5 6" xfId="4113" xr:uid="{2505C528-A2EB-4362-8EE9-206F587A31D0}"/>
    <cellStyle name="Normal 9 4 5 6 2" xfId="5000" xr:uid="{6D8897B3-F80F-4A21-AACC-ECF4F53E7109}"/>
    <cellStyle name="Normal 9 4 5 7" xfId="4988" xr:uid="{1B0A1B73-C6E8-4399-8BBD-7254399E0DF7}"/>
    <cellStyle name="Normal 9 4 6" xfId="418" xr:uid="{FA573202-37D3-4277-9D68-9C4A06B1FBEE}"/>
    <cellStyle name="Normal 9 4 6 2" xfId="2441" xr:uid="{491D393C-17A2-424D-B455-DF3991300D29}"/>
    <cellStyle name="Normal 9 4 6 2 2" xfId="2442" xr:uid="{924B9448-0179-41B8-A731-98DBAAE27FBD}"/>
    <cellStyle name="Normal 9 4 6 2 2 2" xfId="5003" xr:uid="{0BD05299-5430-4BC3-896F-FCC9D496A585}"/>
    <cellStyle name="Normal 9 4 6 2 3" xfId="4114" xr:uid="{E9AEB4A0-D2F0-40D7-AD11-8354881B1E1A}"/>
    <cellStyle name="Normal 9 4 6 2 3 2" xfId="5004" xr:uid="{FD996C82-7B60-4465-9B7E-4EFB53FD9A48}"/>
    <cellStyle name="Normal 9 4 6 2 4" xfId="4115" xr:uid="{AD01DBD1-8F68-42EB-BCF4-10F09A2C1766}"/>
    <cellStyle name="Normal 9 4 6 2 4 2" xfId="5005" xr:uid="{6FD07060-0B87-4BB3-AE58-84F24951B363}"/>
    <cellStyle name="Normal 9 4 6 2 5" xfId="5002" xr:uid="{F1396147-1617-4DDC-9488-06A9C8BEBE86}"/>
    <cellStyle name="Normal 9 4 6 3" xfId="2443" xr:uid="{4EB694A9-57DB-40EC-A009-19B33A78EE53}"/>
    <cellStyle name="Normal 9 4 6 3 2" xfId="5006" xr:uid="{F85FE67E-C58E-4D83-B91E-C47049546114}"/>
    <cellStyle name="Normal 9 4 6 4" xfId="4116" xr:uid="{25A43420-9B33-448A-979D-F3FF3AB342FE}"/>
    <cellStyle name="Normal 9 4 6 4 2" xfId="5007" xr:uid="{000431C6-F235-49BE-9E5A-3B9783B821B7}"/>
    <cellStyle name="Normal 9 4 6 5" xfId="4117" xr:uid="{48E1F8A5-32BA-4128-821E-D8E97C8855E2}"/>
    <cellStyle name="Normal 9 4 6 5 2" xfId="5008" xr:uid="{E64E9D3E-7616-4C27-93A5-DD86364F14C5}"/>
    <cellStyle name="Normal 9 4 6 6" xfId="5001" xr:uid="{EE969AB8-FA21-4659-8203-3C6D08B75B2E}"/>
    <cellStyle name="Normal 9 4 7" xfId="2444" xr:uid="{A73BBF18-9FF0-4608-872F-69B33D3ADC38}"/>
    <cellStyle name="Normal 9 4 7 2" xfId="2445" xr:uid="{EF0B3D3A-3F59-49F6-9939-71D20507E035}"/>
    <cellStyle name="Normal 9 4 7 2 2" xfId="5010" xr:uid="{BC7384B0-4C20-4FE7-92C2-647E751A1A54}"/>
    <cellStyle name="Normal 9 4 7 3" xfId="4118" xr:uid="{CD0C480D-0184-4CB7-90B1-1389EEE60B12}"/>
    <cellStyle name="Normal 9 4 7 3 2" xfId="5011" xr:uid="{71072A24-9AB0-4156-BD44-57C3473C0CCE}"/>
    <cellStyle name="Normal 9 4 7 4" xfId="4119" xr:uid="{84CD1E56-CA9D-41F8-8723-B9BB441AC256}"/>
    <cellStyle name="Normal 9 4 7 4 2" xfId="5012" xr:uid="{A94545E7-85E1-4F14-B351-D1527D054435}"/>
    <cellStyle name="Normal 9 4 7 5" xfId="5009" xr:uid="{8CC82B57-6A1C-4582-939D-C9EB26E77152}"/>
    <cellStyle name="Normal 9 4 8" xfId="2446" xr:uid="{CDBBA578-854D-468A-B491-9A3840294DE2}"/>
    <cellStyle name="Normal 9 4 8 2" xfId="4120" xr:uid="{AE6E7169-A093-446C-8F54-F25C5D9F4C78}"/>
    <cellStyle name="Normal 9 4 8 2 2" xfId="5014" xr:uid="{3A20BB5E-71C2-4A48-BC6E-AEC13DE7EE30}"/>
    <cellStyle name="Normal 9 4 8 3" xfId="4121" xr:uid="{0BFBF7B5-2FD2-433D-8FDC-9E592925009E}"/>
    <cellStyle name="Normal 9 4 8 3 2" xfId="5015" xr:uid="{852508B4-752F-4EB5-976E-AF0DE44B0425}"/>
    <cellStyle name="Normal 9 4 8 4" xfId="4122" xr:uid="{9CA0B677-111A-4320-812F-32CF2718FE46}"/>
    <cellStyle name="Normal 9 4 8 4 2" xfId="5016" xr:uid="{C8EE4206-CEA9-4942-AE05-3518BF5B0134}"/>
    <cellStyle name="Normal 9 4 8 5" xfId="5013" xr:uid="{E9B9D564-08B1-42AC-AB74-E2210506CEC3}"/>
    <cellStyle name="Normal 9 4 9" xfId="4123" xr:uid="{686FF1F8-BF53-4212-8D96-BA3C0FB36BC3}"/>
    <cellStyle name="Normal 9 4 9 2" xfId="5017" xr:uid="{47822ADD-5AAF-4A46-925F-A1294D900618}"/>
    <cellStyle name="Normal 9 5" xfId="178" xr:uid="{BD859E56-3E71-499F-83E2-B92416E023EB}"/>
    <cellStyle name="Normal 9 5 10" xfId="4124" xr:uid="{C413FB22-51EE-4BBC-A3BD-570F9C714F42}"/>
    <cellStyle name="Normal 9 5 10 2" xfId="5019" xr:uid="{04128712-1628-48D1-A326-89F72BFFF858}"/>
    <cellStyle name="Normal 9 5 11" xfId="4125" xr:uid="{7A8F5784-8403-47F9-BF22-223046FFF988}"/>
    <cellStyle name="Normal 9 5 11 2" xfId="5020" xr:uid="{45FFAFAA-6CF9-4E54-AFA6-722C10D22936}"/>
    <cellStyle name="Normal 9 5 12" xfId="5018" xr:uid="{A0D25674-EE7E-47B0-BF65-3F5A395900C5}"/>
    <cellStyle name="Normal 9 5 2" xfId="179" xr:uid="{7710EE2D-B42D-4B1B-8C28-FB680ED755CB}"/>
    <cellStyle name="Normal 9 5 2 10" xfId="5021" xr:uid="{31E3A9B3-729D-4D74-907D-F90E7AD8450A}"/>
    <cellStyle name="Normal 9 5 2 2" xfId="419" xr:uid="{4677DCFF-6F01-4CF6-ADC4-FB47D8350E96}"/>
    <cellStyle name="Normal 9 5 2 2 2" xfId="868" xr:uid="{8FB1AFBF-6F60-4A6A-9DE2-F3BC5DF65468}"/>
    <cellStyle name="Normal 9 5 2 2 2 2" xfId="869" xr:uid="{4EC7F4BA-CA35-4436-B14D-84E9938ED5CF}"/>
    <cellStyle name="Normal 9 5 2 2 2 2 2" xfId="2447" xr:uid="{6C639AF5-27C3-40A2-B924-3454AF58E619}"/>
    <cellStyle name="Normal 9 5 2 2 2 2 2 2" xfId="5025" xr:uid="{D802459D-F059-4162-8E60-0757DF6D290A}"/>
    <cellStyle name="Normal 9 5 2 2 2 2 3" xfId="4126" xr:uid="{CF6F3C0B-9E1E-48AC-82C8-548AC4E2849B}"/>
    <cellStyle name="Normal 9 5 2 2 2 2 3 2" xfId="5026" xr:uid="{56C7CABF-47EB-4B9D-871C-DF5CBE8A5437}"/>
    <cellStyle name="Normal 9 5 2 2 2 2 4" xfId="4127" xr:uid="{5A660234-39FC-4F3F-969E-80C75599681B}"/>
    <cellStyle name="Normal 9 5 2 2 2 2 4 2" xfId="5027" xr:uid="{28D7316D-236D-4CAA-9E96-F95BA9C73903}"/>
    <cellStyle name="Normal 9 5 2 2 2 2 5" xfId="5024" xr:uid="{0A178576-A31D-4007-B534-552B218FA9A4}"/>
    <cellStyle name="Normal 9 5 2 2 2 3" xfId="2448" xr:uid="{6BAF0850-DB56-4F97-B6D5-48D767AD0DF7}"/>
    <cellStyle name="Normal 9 5 2 2 2 3 2" xfId="4128" xr:uid="{7D9FBBF4-E6C5-4014-AECC-5157689ACAE6}"/>
    <cellStyle name="Normal 9 5 2 2 2 3 2 2" xfId="5029" xr:uid="{5E3AC97D-507E-42E0-9804-2AED59A75B13}"/>
    <cellStyle name="Normal 9 5 2 2 2 3 3" xfId="4129" xr:uid="{3228EDFF-A7FE-4C28-BE66-6E07C3FAC827}"/>
    <cellStyle name="Normal 9 5 2 2 2 3 3 2" xfId="5030" xr:uid="{B1C86F32-5802-460A-8B01-C3A90C5031DB}"/>
    <cellStyle name="Normal 9 5 2 2 2 3 4" xfId="4130" xr:uid="{2257C2DC-05D3-4DAC-8FC5-708F6F3BA6B4}"/>
    <cellStyle name="Normal 9 5 2 2 2 3 4 2" xfId="5031" xr:uid="{3E251A9F-A8C2-40CF-830F-8903D4B4AA5A}"/>
    <cellStyle name="Normal 9 5 2 2 2 3 5" xfId="5028" xr:uid="{CF30B4F8-F9DC-4EB1-AD02-047AAA9F4399}"/>
    <cellStyle name="Normal 9 5 2 2 2 4" xfId="4131" xr:uid="{6CC68D42-EF99-470A-AAC7-60BA4161A815}"/>
    <cellStyle name="Normal 9 5 2 2 2 4 2" xfId="5032" xr:uid="{63AA80D3-0B21-46EB-97E2-5D865CFA5B99}"/>
    <cellStyle name="Normal 9 5 2 2 2 5" xfId="4132" xr:uid="{271FD3CD-E1EB-4585-AAD2-40D1A601C34C}"/>
    <cellStyle name="Normal 9 5 2 2 2 5 2" xfId="5033" xr:uid="{F31FB2D1-EB3E-4449-940E-102A6F07BB33}"/>
    <cellStyle name="Normal 9 5 2 2 2 6" xfId="4133" xr:uid="{2F727235-11D0-43D9-A92C-3E43C7E8F436}"/>
    <cellStyle name="Normal 9 5 2 2 2 6 2" xfId="5034" xr:uid="{1F6A1D34-8268-42F7-81B3-AD34C4685E31}"/>
    <cellStyle name="Normal 9 5 2 2 2 7" xfId="5023" xr:uid="{5E1707A6-69D8-48A2-9C86-777B7DDA0881}"/>
    <cellStyle name="Normal 9 5 2 2 3" xfId="870" xr:uid="{B8E6AB00-C90C-4E38-90C3-B6F287FA0B63}"/>
    <cellStyle name="Normal 9 5 2 2 3 2" xfId="2449" xr:uid="{4238549F-1D75-4062-B1CA-CDF5F2F0C88F}"/>
    <cellStyle name="Normal 9 5 2 2 3 2 2" xfId="4134" xr:uid="{AB6424B6-E249-4EDF-A89B-4A6383CD630D}"/>
    <cellStyle name="Normal 9 5 2 2 3 2 2 2" xfId="5037" xr:uid="{C4C55923-9AC7-4EB6-82D6-A2F4A8E7E261}"/>
    <cellStyle name="Normal 9 5 2 2 3 2 3" xfId="4135" xr:uid="{7916B0D0-6D2D-4EA5-AD2D-FB5920B9BABC}"/>
    <cellStyle name="Normal 9 5 2 2 3 2 3 2" xfId="5038" xr:uid="{132E6D48-A228-4DD4-B0D1-A61C2CFB61FF}"/>
    <cellStyle name="Normal 9 5 2 2 3 2 4" xfId="4136" xr:uid="{2E4A52B3-1430-4114-9CB8-DB0246A28400}"/>
    <cellStyle name="Normal 9 5 2 2 3 2 4 2" xfId="5039" xr:uid="{EF94EC92-BD17-4584-945A-D1496D25A9D0}"/>
    <cellStyle name="Normal 9 5 2 2 3 2 5" xfId="5036" xr:uid="{328293F9-E7C8-4A56-B47F-FBB400114850}"/>
    <cellStyle name="Normal 9 5 2 2 3 3" xfId="4137" xr:uid="{3344FC70-A2DB-4380-93E8-D31AB50B5046}"/>
    <cellStyle name="Normal 9 5 2 2 3 3 2" xfId="5040" xr:uid="{A0EA3EF7-1575-48A4-8357-6CDBCAD658C5}"/>
    <cellStyle name="Normal 9 5 2 2 3 4" xfId="4138" xr:uid="{55F7EF3B-781A-47B9-B723-847C85A8BF87}"/>
    <cellStyle name="Normal 9 5 2 2 3 4 2" xfId="5041" xr:uid="{4FE7AF1E-2C4C-476E-9724-8B05F01377E7}"/>
    <cellStyle name="Normal 9 5 2 2 3 5" xfId="4139" xr:uid="{2963712C-75E5-4722-BF79-5C60F29A96F2}"/>
    <cellStyle name="Normal 9 5 2 2 3 5 2" xfId="5042" xr:uid="{F5CF7F9D-F0CA-4D09-A41C-33B171131D62}"/>
    <cellStyle name="Normal 9 5 2 2 3 6" xfId="5035" xr:uid="{2BDDA919-FDBD-4BC0-AB81-C71FDB69130C}"/>
    <cellStyle name="Normal 9 5 2 2 4" xfId="2450" xr:uid="{2CE61955-B888-4B9D-90DC-1F073C13EA46}"/>
    <cellStyle name="Normal 9 5 2 2 4 2" xfId="4140" xr:uid="{7613A1BD-1046-4192-A0E5-2E67E25072EB}"/>
    <cellStyle name="Normal 9 5 2 2 4 2 2" xfId="5044" xr:uid="{FD8D2C48-1330-4EEA-B9DD-D5A2EC51E296}"/>
    <cellStyle name="Normal 9 5 2 2 4 3" xfId="4141" xr:uid="{DB22BF36-0A98-46A4-BDAB-922AD8A41061}"/>
    <cellStyle name="Normal 9 5 2 2 4 3 2" xfId="5045" xr:uid="{14B008CE-299E-4383-9E2E-891A2CBEC3EC}"/>
    <cellStyle name="Normal 9 5 2 2 4 4" xfId="4142" xr:uid="{C5E9A94A-F2C7-4D8E-A51F-7591D91AE8C9}"/>
    <cellStyle name="Normal 9 5 2 2 4 4 2" xfId="5046" xr:uid="{AD3836AE-C5D6-49D2-A5D7-A34FFADCA97D}"/>
    <cellStyle name="Normal 9 5 2 2 4 5" xfId="5043" xr:uid="{1ECC8C67-D196-4877-BF81-3D09C38F9786}"/>
    <cellStyle name="Normal 9 5 2 2 5" xfId="4143" xr:uid="{E39C57BC-D0DE-4A9E-935E-7B39CA2235D6}"/>
    <cellStyle name="Normal 9 5 2 2 5 2" xfId="4144" xr:uid="{E1A60B83-9A48-4819-AC35-0F97500480D1}"/>
    <cellStyle name="Normal 9 5 2 2 5 2 2" xfId="5048" xr:uid="{34A62734-4491-4633-92D8-9FB5272AF728}"/>
    <cellStyle name="Normal 9 5 2 2 5 3" xfId="4145" xr:uid="{3D3567DB-911B-453C-A68E-F387C4409083}"/>
    <cellStyle name="Normal 9 5 2 2 5 3 2" xfId="5049" xr:uid="{080F00A2-5D9B-4BB2-85D8-D165A346DF02}"/>
    <cellStyle name="Normal 9 5 2 2 5 4" xfId="4146" xr:uid="{5DFBA898-F8FF-4D3B-BBDB-EAC03093AFF9}"/>
    <cellStyle name="Normal 9 5 2 2 5 4 2" xfId="5050" xr:uid="{185A0531-597D-4CDB-9B3D-81E41F707BFE}"/>
    <cellStyle name="Normal 9 5 2 2 5 5" xfId="5047" xr:uid="{F7432926-89A3-4F47-849C-340999E5B598}"/>
    <cellStyle name="Normal 9 5 2 2 6" xfId="4147" xr:uid="{8D149A57-C082-457C-9DFF-7D195E1A4873}"/>
    <cellStyle name="Normal 9 5 2 2 6 2" xfId="5051" xr:uid="{E2508BAA-0A6B-4AE5-8A96-D45485523E03}"/>
    <cellStyle name="Normal 9 5 2 2 7" xfId="4148" xr:uid="{D87A9263-9F02-46FD-A935-B51EF554AD1A}"/>
    <cellStyle name="Normal 9 5 2 2 7 2" xfId="5052" xr:uid="{9F7A5BA7-D34A-4569-BDAF-322C0189E7A1}"/>
    <cellStyle name="Normal 9 5 2 2 8" xfId="4149" xr:uid="{ABABA026-CA6D-4FF7-ADA1-E3AEB90B1EF2}"/>
    <cellStyle name="Normal 9 5 2 2 8 2" xfId="5053" xr:uid="{8C528438-B1BB-44C8-ADBF-C747E681D58B}"/>
    <cellStyle name="Normal 9 5 2 2 9" xfId="5022" xr:uid="{FD248989-C36F-42D9-9167-79C61494B303}"/>
    <cellStyle name="Normal 9 5 2 3" xfId="871" xr:uid="{A5B61D32-9884-43E1-91F8-C20AFCBF4998}"/>
    <cellStyle name="Normal 9 5 2 3 2" xfId="872" xr:uid="{0DCCBBD4-6F1C-4ECD-ABBC-6EEEFF543FDD}"/>
    <cellStyle name="Normal 9 5 2 3 2 2" xfId="873" xr:uid="{E868598E-DA65-47C3-A6E5-BF80A1729E2C}"/>
    <cellStyle name="Normal 9 5 2 3 2 2 2" xfId="5056" xr:uid="{5ECA7065-28D0-47B9-94A7-E3E68CE51A3E}"/>
    <cellStyle name="Normal 9 5 2 3 2 3" xfId="4150" xr:uid="{EE18E637-61DF-4902-AA6E-60F692ADDA0C}"/>
    <cellStyle name="Normal 9 5 2 3 2 3 2" xfId="5057" xr:uid="{374201BB-C57B-48C5-99D2-39CB3BD9E858}"/>
    <cellStyle name="Normal 9 5 2 3 2 4" xfId="4151" xr:uid="{F8447ADC-2178-4CF5-A2D2-C2507A4005D7}"/>
    <cellStyle name="Normal 9 5 2 3 2 4 2" xfId="5058" xr:uid="{083D741E-B455-43E1-A9C0-1ADB82EA06CD}"/>
    <cellStyle name="Normal 9 5 2 3 2 5" xfId="5055" xr:uid="{D96741BE-211B-4EDF-93C2-AF23F0A72305}"/>
    <cellStyle name="Normal 9 5 2 3 3" xfId="874" xr:uid="{026E9EBF-73FF-44DE-AE9B-94582CEBD990}"/>
    <cellStyle name="Normal 9 5 2 3 3 2" xfId="4152" xr:uid="{DAB8F3FA-B883-4DC2-8B55-15EB4528AB98}"/>
    <cellStyle name="Normal 9 5 2 3 3 2 2" xfId="5060" xr:uid="{DED7AB81-C9F1-4B07-A5AB-A0121A46853A}"/>
    <cellStyle name="Normal 9 5 2 3 3 3" xfId="4153" xr:uid="{02721C9C-DB68-4DB2-9BFA-516B15731292}"/>
    <cellStyle name="Normal 9 5 2 3 3 3 2" xfId="5061" xr:uid="{384A150E-5977-4A5A-B3BE-AB1DF7462DC6}"/>
    <cellStyle name="Normal 9 5 2 3 3 4" xfId="4154" xr:uid="{A23BF899-CAC5-44FD-ACCE-2C3BA46CA4B8}"/>
    <cellStyle name="Normal 9 5 2 3 3 4 2" xfId="5062" xr:uid="{A6F2AB3D-FBA4-41DB-91F3-7E8D6E459055}"/>
    <cellStyle name="Normal 9 5 2 3 3 5" xfId="5059" xr:uid="{E1594E3D-2FEE-43CD-873E-6F89F5617FB8}"/>
    <cellStyle name="Normal 9 5 2 3 4" xfId="4155" xr:uid="{72C008A5-4C52-4FDE-8678-14B509715C4C}"/>
    <cellStyle name="Normal 9 5 2 3 4 2" xfId="5063" xr:uid="{01B1B3BC-B81B-48C6-BCA1-C6D99A80B826}"/>
    <cellStyle name="Normal 9 5 2 3 5" xfId="4156" xr:uid="{651E3B34-C916-4257-8BEB-5D8B7B86A631}"/>
    <cellStyle name="Normal 9 5 2 3 5 2" xfId="5064" xr:uid="{1E4D29A7-93E8-4743-AF26-0D909D5384E6}"/>
    <cellStyle name="Normal 9 5 2 3 6" xfId="4157" xr:uid="{2F64CD9B-0914-43DF-B7FC-E466B6DD1E42}"/>
    <cellStyle name="Normal 9 5 2 3 6 2" xfId="5065" xr:uid="{5AAB83D5-7EFC-4EF7-8B24-317A9945835A}"/>
    <cellStyle name="Normal 9 5 2 3 7" xfId="5054" xr:uid="{A46193E0-122D-427B-871F-41D38F9D4B34}"/>
    <cellStyle name="Normal 9 5 2 4" xfId="875" xr:uid="{A8A13BC7-C030-4837-BCAB-EB2AE53A99DC}"/>
    <cellStyle name="Normal 9 5 2 4 2" xfId="876" xr:uid="{65F3804A-FEC5-45EC-9D33-B8E1F85A61A4}"/>
    <cellStyle name="Normal 9 5 2 4 2 2" xfId="4158" xr:uid="{71B1432E-57AC-4861-9382-788608DF846C}"/>
    <cellStyle name="Normal 9 5 2 4 2 2 2" xfId="5068" xr:uid="{760CE1AE-1287-4A6B-8249-B9AB098D3D98}"/>
    <cellStyle name="Normal 9 5 2 4 2 3" xfId="4159" xr:uid="{42474CEF-5362-4CCB-A24E-6853CEE462D2}"/>
    <cellStyle name="Normal 9 5 2 4 2 3 2" xfId="5069" xr:uid="{8064A18B-B1AC-4B9D-AC94-AD50FC25559A}"/>
    <cellStyle name="Normal 9 5 2 4 2 4" xfId="4160" xr:uid="{DBC40A37-6DDE-4385-BA6D-939E5B656020}"/>
    <cellStyle name="Normal 9 5 2 4 2 4 2" xfId="5070" xr:uid="{74A5E15D-6138-4637-8321-5C9A8D794181}"/>
    <cellStyle name="Normal 9 5 2 4 2 5" xfId="5067" xr:uid="{D483D625-37A7-4EC4-BB52-402E87F247D7}"/>
    <cellStyle name="Normal 9 5 2 4 3" xfId="4161" xr:uid="{E015DAA2-604C-40D4-ABCE-B6856A374B0A}"/>
    <cellStyle name="Normal 9 5 2 4 3 2" xfId="5071" xr:uid="{5B0051E1-DE5E-4BFB-9DF4-908014EFE3DA}"/>
    <cellStyle name="Normal 9 5 2 4 4" xfId="4162" xr:uid="{F5352A64-18A9-41B9-A976-08C7B287C091}"/>
    <cellStyle name="Normal 9 5 2 4 4 2" xfId="5072" xr:uid="{AFDE6C73-DD10-42C1-919B-890944944726}"/>
    <cellStyle name="Normal 9 5 2 4 5" xfId="4163" xr:uid="{3F657E8F-6C58-41F2-AAEA-661FCE1641B7}"/>
    <cellStyle name="Normal 9 5 2 4 5 2" xfId="5073" xr:uid="{21D12D00-1267-4110-AC68-8BE8121786C0}"/>
    <cellStyle name="Normal 9 5 2 4 6" xfId="5066" xr:uid="{9CFD2713-C8EF-4C57-B8E0-FF896ADDBAD0}"/>
    <cellStyle name="Normal 9 5 2 5" xfId="877" xr:uid="{AA944D65-C68A-4DBE-A843-A019382B4D13}"/>
    <cellStyle name="Normal 9 5 2 5 2" xfId="4164" xr:uid="{E47B59BC-6D56-4E65-B615-B27739118C6C}"/>
    <cellStyle name="Normal 9 5 2 5 2 2" xfId="5075" xr:uid="{D12770F4-DCE9-4BF1-9115-55E5F0C74609}"/>
    <cellStyle name="Normal 9 5 2 5 3" xfId="4165" xr:uid="{48DE575F-1920-426C-AE88-41BA605AF19A}"/>
    <cellStyle name="Normal 9 5 2 5 3 2" xfId="5076" xr:uid="{AACC902D-FD6B-4CED-AC34-F4B69CDA3518}"/>
    <cellStyle name="Normal 9 5 2 5 4" xfId="4166" xr:uid="{A2BA0F65-0F69-4FF3-9531-A703EA2D8E72}"/>
    <cellStyle name="Normal 9 5 2 5 4 2" xfId="5077" xr:uid="{2002870A-8BE5-42B0-A1E8-2DEEA3DAFE0B}"/>
    <cellStyle name="Normal 9 5 2 5 5" xfId="5074" xr:uid="{A3B5052B-5506-4F2E-9DB4-823BCE7FE82D}"/>
    <cellStyle name="Normal 9 5 2 6" xfId="4167" xr:uid="{B5546245-7CA0-436A-9C92-3F1F9F85C2FA}"/>
    <cellStyle name="Normal 9 5 2 6 2" xfId="4168" xr:uid="{AD3A44EB-19D1-4F84-938C-A6ED5CC3D2B4}"/>
    <cellStyle name="Normal 9 5 2 6 2 2" xfId="5079" xr:uid="{E625CEB7-4CD9-466F-B7AF-3E2D600590D9}"/>
    <cellStyle name="Normal 9 5 2 6 3" xfId="4169" xr:uid="{76B69C9E-27C5-419C-A791-560C5279CB12}"/>
    <cellStyle name="Normal 9 5 2 6 3 2" xfId="5080" xr:uid="{047E4A6F-AA5B-4BE8-B287-EAAAC621AEC6}"/>
    <cellStyle name="Normal 9 5 2 6 4" xfId="4170" xr:uid="{9FDE545C-9E54-4DFA-A850-9B04E7ADE66B}"/>
    <cellStyle name="Normal 9 5 2 6 4 2" xfId="5081" xr:uid="{94E1EDEB-7F84-4876-ABA5-3CC76032F2AC}"/>
    <cellStyle name="Normal 9 5 2 6 5" xfId="5078" xr:uid="{F0714EB1-7E51-4A4E-8F2C-75DF084504BA}"/>
    <cellStyle name="Normal 9 5 2 7" xfId="4171" xr:uid="{95F6D314-5558-4E98-A878-634A103CF3C7}"/>
    <cellStyle name="Normal 9 5 2 7 2" xfId="5082" xr:uid="{DC10BA96-B4D5-4D50-A554-BDB9C589E776}"/>
    <cellStyle name="Normal 9 5 2 8" xfId="4172" xr:uid="{B5651C51-B4D7-4F92-9EC8-73E5F45AE3CA}"/>
    <cellStyle name="Normal 9 5 2 8 2" xfId="5083" xr:uid="{3204DADE-5FFC-4A3F-867B-2DC909B54F1D}"/>
    <cellStyle name="Normal 9 5 2 9" xfId="4173" xr:uid="{963F899B-B5FB-402D-BDB8-B7E82B1052B0}"/>
    <cellStyle name="Normal 9 5 2 9 2" xfId="5084" xr:uid="{C6C0AC27-9D55-4FEF-8987-73A3EF5251D4}"/>
    <cellStyle name="Normal 9 5 3" xfId="420" xr:uid="{99A9171D-C77C-4B25-8735-324C57DC0EF9}"/>
    <cellStyle name="Normal 9 5 3 2" xfId="878" xr:uid="{91B1D50E-4C3B-431C-9DAD-C2C6D0CEF3B4}"/>
    <cellStyle name="Normal 9 5 3 2 2" xfId="879" xr:uid="{FB22E352-2B7A-4BCC-8428-A1DD532F5AAD}"/>
    <cellStyle name="Normal 9 5 3 2 2 2" xfId="2451" xr:uid="{432A6598-5507-4904-80B9-480D678B8E1E}"/>
    <cellStyle name="Normal 9 5 3 2 2 2 2" xfId="2452" xr:uid="{49DA6B17-0F66-434C-A542-6AE5C86FC833}"/>
    <cellStyle name="Normal 9 5 3 2 2 2 2 2" xfId="5089" xr:uid="{1EFA36B4-6980-4E85-8A2F-086EF92027A5}"/>
    <cellStyle name="Normal 9 5 3 2 2 2 3" xfId="5088" xr:uid="{47324E09-0019-4FA0-8CEE-991033DF5CCE}"/>
    <cellStyle name="Normal 9 5 3 2 2 3" xfId="2453" xr:uid="{93CA75EA-BAEB-4BBA-8EC1-A90B0EBB2BC1}"/>
    <cellStyle name="Normal 9 5 3 2 2 3 2" xfId="5090" xr:uid="{66B4739D-38B2-4591-B8F7-ED2B181CB006}"/>
    <cellStyle name="Normal 9 5 3 2 2 4" xfId="4174" xr:uid="{590BA327-74AB-4469-B96A-BB06004F91C9}"/>
    <cellStyle name="Normal 9 5 3 2 2 4 2" xfId="5091" xr:uid="{8066F3D9-CF58-493D-89F5-97CD75CBF930}"/>
    <cellStyle name="Normal 9 5 3 2 2 5" xfId="5087" xr:uid="{46F506F5-6799-4662-AC5A-8705A2C73D49}"/>
    <cellStyle name="Normal 9 5 3 2 3" xfId="2454" xr:uid="{3ADD2E0F-C153-4D1E-939C-C146E9D3D506}"/>
    <cellStyle name="Normal 9 5 3 2 3 2" xfId="2455" xr:uid="{46810EDA-E958-4D87-BDDE-C618BF989F04}"/>
    <cellStyle name="Normal 9 5 3 2 3 2 2" xfId="5093" xr:uid="{3DCE1408-3A5E-4DE3-AAF1-F5CA4EB2AB1F}"/>
    <cellStyle name="Normal 9 5 3 2 3 3" xfId="4175" xr:uid="{329B657D-17C8-4FD0-AE80-64036DEBF24B}"/>
    <cellStyle name="Normal 9 5 3 2 3 3 2" xfId="5094" xr:uid="{E5B1FA36-34EF-4FE3-8962-EFF9EECEE9AC}"/>
    <cellStyle name="Normal 9 5 3 2 3 4" xfId="4176" xr:uid="{4C00B971-BEF5-4227-AE80-B180AD1DAD96}"/>
    <cellStyle name="Normal 9 5 3 2 3 4 2" xfId="5095" xr:uid="{5FBF5922-3689-4C61-B080-ECBCF5EF2317}"/>
    <cellStyle name="Normal 9 5 3 2 3 5" xfId="5092" xr:uid="{22171A6B-9E39-4EB6-944D-A05A90B74FC9}"/>
    <cellStyle name="Normal 9 5 3 2 4" xfId="2456" xr:uid="{ECE30F11-C1A3-40FD-8920-779065FC8F0C}"/>
    <cellStyle name="Normal 9 5 3 2 4 2" xfId="5096" xr:uid="{62E7E05B-0BB2-40D7-92E4-DE721BBE2078}"/>
    <cellStyle name="Normal 9 5 3 2 5" xfId="4177" xr:uid="{6A85486B-79A7-4486-B4F7-8DBE72D666A1}"/>
    <cellStyle name="Normal 9 5 3 2 5 2" xfId="5097" xr:uid="{2B6DBF5B-9D9D-4EC2-B673-1214749AEDF5}"/>
    <cellStyle name="Normal 9 5 3 2 6" xfId="4178" xr:uid="{3B50722F-6000-4CF3-B216-21CEBA6879BF}"/>
    <cellStyle name="Normal 9 5 3 2 6 2" xfId="5098" xr:uid="{204E6579-78AF-4D22-B866-D304B12C07A6}"/>
    <cellStyle name="Normal 9 5 3 2 7" xfId="5086" xr:uid="{320F63AE-77F8-440B-805E-5996612D418D}"/>
    <cellStyle name="Normal 9 5 3 3" xfId="880" xr:uid="{6F38A4F3-27C1-4715-82BF-EEB111F31172}"/>
    <cellStyle name="Normal 9 5 3 3 2" xfId="2457" xr:uid="{A02EA86C-1A79-4CF0-B4B5-8F9F40D2BDDC}"/>
    <cellStyle name="Normal 9 5 3 3 2 2" xfId="2458" xr:uid="{EB572C64-F8A1-4DEF-9622-731DAFA717FF}"/>
    <cellStyle name="Normal 9 5 3 3 2 2 2" xfId="5101" xr:uid="{76123026-4E7D-4362-B09B-5DD4DFCFD797}"/>
    <cellStyle name="Normal 9 5 3 3 2 3" xfId="4179" xr:uid="{10A7B624-1C34-4FBE-9E8B-BF31388C9470}"/>
    <cellStyle name="Normal 9 5 3 3 2 3 2" xfId="5102" xr:uid="{CCB6E8C6-F004-4339-AB83-157DB69F0341}"/>
    <cellStyle name="Normal 9 5 3 3 2 4" xfId="4180" xr:uid="{BA60F4CE-F732-4A34-A371-9F8E4BE3FE3D}"/>
    <cellStyle name="Normal 9 5 3 3 2 4 2" xfId="5103" xr:uid="{28BEA0FD-AE8A-440F-8568-71694B6E0FBF}"/>
    <cellStyle name="Normal 9 5 3 3 2 5" xfId="5100" xr:uid="{926CA828-20E2-4E4A-ACE1-819697EE1AAF}"/>
    <cellStyle name="Normal 9 5 3 3 3" xfId="2459" xr:uid="{183D4D2D-6132-4854-ABFB-1A8DB18B17B2}"/>
    <cellStyle name="Normal 9 5 3 3 3 2" xfId="5104" xr:uid="{1B72EC8A-ED3E-44A7-8372-5B3C4150B30B}"/>
    <cellStyle name="Normal 9 5 3 3 4" xfId="4181" xr:uid="{2481B00E-4504-432F-8068-AA8E534C6520}"/>
    <cellStyle name="Normal 9 5 3 3 4 2" xfId="5105" xr:uid="{90DF878F-2FC5-4680-84CF-E5980D0102D5}"/>
    <cellStyle name="Normal 9 5 3 3 5" xfId="4182" xr:uid="{CF643481-6BA4-4446-BF4C-8DA38F559B87}"/>
    <cellStyle name="Normal 9 5 3 3 5 2" xfId="5106" xr:uid="{8C6A55BB-1808-45EA-A0B1-B00586D7E212}"/>
    <cellStyle name="Normal 9 5 3 3 6" xfId="5099" xr:uid="{5FD0565A-4D85-424F-949C-CD864AE3BDBD}"/>
    <cellStyle name="Normal 9 5 3 4" xfId="2460" xr:uid="{09C21FAB-0E20-434C-BA34-CA40557FB182}"/>
    <cellStyle name="Normal 9 5 3 4 2" xfId="2461" xr:uid="{E15F055F-1E42-406B-BF97-55900A6F7F0F}"/>
    <cellStyle name="Normal 9 5 3 4 2 2" xfId="5108" xr:uid="{AD43739D-AD62-4AB1-ABFB-0D0898850F87}"/>
    <cellStyle name="Normal 9 5 3 4 3" xfId="4183" xr:uid="{B5634C8D-BB1D-410C-A4AC-CA7571630111}"/>
    <cellStyle name="Normal 9 5 3 4 3 2" xfId="5109" xr:uid="{9DA1C31D-A6D8-44C9-9333-54586AD411C7}"/>
    <cellStyle name="Normal 9 5 3 4 4" xfId="4184" xr:uid="{463D037A-6CA9-4E39-A5B0-11E2DDA725E2}"/>
    <cellStyle name="Normal 9 5 3 4 4 2" xfId="5110" xr:uid="{5318D1D2-2DA8-404A-BFD5-DA941B854EA1}"/>
    <cellStyle name="Normal 9 5 3 4 5" xfId="5107" xr:uid="{3E16A4E7-F8F5-4E93-B940-814FE6702A9D}"/>
    <cellStyle name="Normal 9 5 3 5" xfId="2462" xr:uid="{CFBBC487-AD77-41AC-827F-68491CB1B2F0}"/>
    <cellStyle name="Normal 9 5 3 5 2" xfId="4185" xr:uid="{FB271B7F-CBB1-459A-BF79-F3A0968197A2}"/>
    <cellStyle name="Normal 9 5 3 5 2 2" xfId="5112" xr:uid="{58507B39-5D7C-42F8-AE5F-D263902AE778}"/>
    <cellStyle name="Normal 9 5 3 5 3" xfId="4186" xr:uid="{E95A8958-EB26-42C7-8A2E-81B34BDE240D}"/>
    <cellStyle name="Normal 9 5 3 5 3 2" xfId="5113" xr:uid="{2C81F990-595B-4824-8985-847C7819158A}"/>
    <cellStyle name="Normal 9 5 3 5 4" xfId="4187" xr:uid="{27480BE3-3D9E-4C60-BF6A-70BB72FB97E3}"/>
    <cellStyle name="Normal 9 5 3 5 4 2" xfId="5114" xr:uid="{BCE99A55-06E9-4AF1-BAF5-8EB7733F1756}"/>
    <cellStyle name="Normal 9 5 3 5 5" xfId="5111" xr:uid="{F9661B35-7F0E-496B-ADBC-A2302BEA288D}"/>
    <cellStyle name="Normal 9 5 3 6" xfId="4188" xr:uid="{5CAFC442-2C74-46F5-A8F4-6500206E96B1}"/>
    <cellStyle name="Normal 9 5 3 6 2" xfId="5115" xr:uid="{B428695B-4951-4E5D-B8DF-8898B1843634}"/>
    <cellStyle name="Normal 9 5 3 7" xfId="4189" xr:uid="{45684528-6949-48C1-9108-2D819022F41B}"/>
    <cellStyle name="Normal 9 5 3 7 2" xfId="5116" xr:uid="{FD4FD8B3-9A4E-4660-9829-B334AE36FD3D}"/>
    <cellStyle name="Normal 9 5 3 8" xfId="4190" xr:uid="{DBCFFF67-2804-4823-8608-2CB06BEDC205}"/>
    <cellStyle name="Normal 9 5 3 8 2" xfId="5117" xr:uid="{3E0A08A9-38E0-4827-A5AD-88FA4B3DCE7F}"/>
    <cellStyle name="Normal 9 5 3 9" xfId="5085" xr:uid="{5C282383-8260-46F1-BFE3-91795FAD1680}"/>
    <cellStyle name="Normal 9 5 4" xfId="421" xr:uid="{F1F70B0D-7292-4E34-8AF0-61055E91EDF0}"/>
    <cellStyle name="Normal 9 5 4 2" xfId="881" xr:uid="{53F7FF66-A895-4673-9EC6-6C489DA22A3F}"/>
    <cellStyle name="Normal 9 5 4 2 2" xfId="882" xr:uid="{1F9E7A53-2928-4521-B657-6739815E710E}"/>
    <cellStyle name="Normal 9 5 4 2 2 2" xfId="2463" xr:uid="{74B05CAE-DA78-4A33-B581-1288FA6C924C}"/>
    <cellStyle name="Normal 9 5 4 2 2 2 2" xfId="5121" xr:uid="{14DBB8A6-51C8-4C19-A1D5-FFC236646AC8}"/>
    <cellStyle name="Normal 9 5 4 2 2 3" xfId="4191" xr:uid="{49DC4C22-5475-499E-8E7C-E05BAE0D4AA8}"/>
    <cellStyle name="Normal 9 5 4 2 2 3 2" xfId="5122" xr:uid="{45C19C36-AF63-4D25-9F2C-AC601E07E3C4}"/>
    <cellStyle name="Normal 9 5 4 2 2 4" xfId="4192" xr:uid="{95C6B267-46EF-45A8-BCFD-9C01318BDEDB}"/>
    <cellStyle name="Normal 9 5 4 2 2 4 2" xfId="5123" xr:uid="{0AEA2105-CEF8-4A63-AE85-D89947E7CC30}"/>
    <cellStyle name="Normal 9 5 4 2 2 5" xfId="5120" xr:uid="{A95A161F-7619-4B7A-B7E1-8FD4389920CF}"/>
    <cellStyle name="Normal 9 5 4 2 3" xfId="2464" xr:uid="{002C1A2F-DDB9-4B64-A0A8-B411E5EC4751}"/>
    <cellStyle name="Normal 9 5 4 2 3 2" xfId="5124" xr:uid="{D1B0008B-480D-45C4-ACF4-7315EF988B77}"/>
    <cellStyle name="Normal 9 5 4 2 4" xfId="4193" xr:uid="{1FDE7BCB-4D9F-41CB-B9B5-0E2A7D4C9EA4}"/>
    <cellStyle name="Normal 9 5 4 2 4 2" xfId="5125" xr:uid="{43ECD1DF-5C0C-4884-91E1-51B40230D2A5}"/>
    <cellStyle name="Normal 9 5 4 2 5" xfId="4194" xr:uid="{03EE65BE-CA4C-4C23-90FA-DAE13B6AFE92}"/>
    <cellStyle name="Normal 9 5 4 2 5 2" xfId="5126" xr:uid="{495A5047-603E-492C-85D7-688BF1C2E74A}"/>
    <cellStyle name="Normal 9 5 4 2 6" xfId="5119" xr:uid="{63A9C9AF-E5BB-43DE-A3E8-0B218C6A9666}"/>
    <cellStyle name="Normal 9 5 4 3" xfId="883" xr:uid="{7DBBC885-54C8-4AD3-9AA7-DDB0EFCBD4BB}"/>
    <cellStyle name="Normal 9 5 4 3 2" xfId="2465" xr:uid="{3CC1403B-DA0C-428A-A5B6-A094715772C2}"/>
    <cellStyle name="Normal 9 5 4 3 2 2" xfId="5128" xr:uid="{48E2A0B8-1EFB-443D-B378-8BAE5AD7F5FF}"/>
    <cellStyle name="Normal 9 5 4 3 3" xfId="4195" xr:uid="{1857CA0A-425A-4EBE-81F4-7AA56F138F36}"/>
    <cellStyle name="Normal 9 5 4 3 3 2" xfId="5129" xr:uid="{EC9BD8F1-CEC6-4ADB-B3CA-5E7DECCA3CCA}"/>
    <cellStyle name="Normal 9 5 4 3 4" xfId="4196" xr:uid="{C63C1D2F-D85F-4D54-870B-EFFF091C3AAB}"/>
    <cellStyle name="Normal 9 5 4 3 4 2" xfId="5130" xr:uid="{31CEE642-8A1C-4CF0-820C-DB388725F85A}"/>
    <cellStyle name="Normal 9 5 4 3 5" xfId="5127" xr:uid="{A4998566-826D-4948-8262-2AC64EFAD5F2}"/>
    <cellStyle name="Normal 9 5 4 4" xfId="2466" xr:uid="{70C9FEB3-118C-4E27-A0B2-E528592186FC}"/>
    <cellStyle name="Normal 9 5 4 4 2" xfId="4197" xr:uid="{AA171C2F-7A85-431F-B6E4-5241E78D39D4}"/>
    <cellStyle name="Normal 9 5 4 4 2 2" xfId="5132" xr:uid="{2A35A609-3B04-4B99-AA36-CC5B07451C57}"/>
    <cellStyle name="Normal 9 5 4 4 3" xfId="4198" xr:uid="{BD1D53D7-9339-4DAD-85ED-6C559EFF1121}"/>
    <cellStyle name="Normal 9 5 4 4 3 2" xfId="5133" xr:uid="{A44F25D9-7E1F-460E-82FE-6437C54F9415}"/>
    <cellStyle name="Normal 9 5 4 4 4" xfId="4199" xr:uid="{E4FAF209-1E66-4EA0-A540-DADE6A9128D2}"/>
    <cellStyle name="Normal 9 5 4 4 4 2" xfId="5134" xr:uid="{19B27F9A-7CD5-425E-BDD1-DC79E819AAC2}"/>
    <cellStyle name="Normal 9 5 4 4 5" xfId="5131" xr:uid="{34B8131B-8616-41CF-B289-C22BF6242692}"/>
    <cellStyle name="Normal 9 5 4 5" xfId="4200" xr:uid="{C83654E5-DB4E-484C-9BCA-58F8F3F576FA}"/>
    <cellStyle name="Normal 9 5 4 5 2" xfId="5135" xr:uid="{77A7698D-3F79-4418-8494-F149F6A194E3}"/>
    <cellStyle name="Normal 9 5 4 6" xfId="4201" xr:uid="{8BB863B7-646C-44E9-B07B-2BFC9AEB8288}"/>
    <cellStyle name="Normal 9 5 4 6 2" xfId="5136" xr:uid="{7A57B751-A84A-4996-A961-754B6EB7D55A}"/>
    <cellStyle name="Normal 9 5 4 7" xfId="4202" xr:uid="{8FD6E83D-4426-43B1-9955-B965FBF0A98E}"/>
    <cellStyle name="Normal 9 5 4 7 2" xfId="5137" xr:uid="{E4C578CB-A662-4159-8A87-181CD593E763}"/>
    <cellStyle name="Normal 9 5 4 8" xfId="5118" xr:uid="{0CFFAF50-F0B1-4343-A1C4-CC0CC2EBB9B3}"/>
    <cellStyle name="Normal 9 5 5" xfId="422" xr:uid="{34557983-3C95-4437-98BC-C960290605C8}"/>
    <cellStyle name="Normal 9 5 5 2" xfId="884" xr:uid="{CF210DEB-53D9-4B95-B13E-CE136A0456FC}"/>
    <cellStyle name="Normal 9 5 5 2 2" xfId="2467" xr:uid="{C310DB57-0D9E-4AB9-A845-7F54CF5FFFB6}"/>
    <cellStyle name="Normal 9 5 5 2 2 2" xfId="5140" xr:uid="{B6DA0234-3B20-4444-A4C9-7DE3BC1A2908}"/>
    <cellStyle name="Normal 9 5 5 2 3" xfId="4203" xr:uid="{A6C0AA58-D82E-4E89-9EB9-3366F3C4B0C1}"/>
    <cellStyle name="Normal 9 5 5 2 3 2" xfId="5141" xr:uid="{1172416A-BE2F-492A-8139-4A5D7A9C6CC0}"/>
    <cellStyle name="Normal 9 5 5 2 4" xfId="4204" xr:uid="{37F75592-1AB0-450C-9EB5-D2854C6F03B3}"/>
    <cellStyle name="Normal 9 5 5 2 4 2" xfId="5142" xr:uid="{1A3FA51C-EADA-4F33-B510-7C8A168EB226}"/>
    <cellStyle name="Normal 9 5 5 2 5" xfId="5139" xr:uid="{B6A8BD86-8B58-4A48-AE71-56E143512A50}"/>
    <cellStyle name="Normal 9 5 5 3" xfId="2468" xr:uid="{97880515-5255-4F9E-A064-DDF045D0DD2A}"/>
    <cellStyle name="Normal 9 5 5 3 2" xfId="4205" xr:uid="{FA25094B-BEF2-480A-B683-C08A67927317}"/>
    <cellStyle name="Normal 9 5 5 3 2 2" xfId="5144" xr:uid="{80A7A54F-0B48-4564-8053-F1D1F4E01499}"/>
    <cellStyle name="Normal 9 5 5 3 3" xfId="4206" xr:uid="{DD7C9634-AE7F-4627-B2C4-B999F39A9B11}"/>
    <cellStyle name="Normal 9 5 5 3 3 2" xfId="5145" xr:uid="{BBEBBC92-A418-48AE-9788-2A4F72F9BD99}"/>
    <cellStyle name="Normal 9 5 5 3 4" xfId="4207" xr:uid="{586E918A-AC1D-4D5B-B8EB-81E152D028AA}"/>
    <cellStyle name="Normal 9 5 5 3 4 2" xfId="5146" xr:uid="{CF0A491F-3EC8-4726-A05B-2C65E919B2E7}"/>
    <cellStyle name="Normal 9 5 5 3 5" xfId="5143" xr:uid="{4DC22631-342F-450B-B21C-5B9EBAB1A0F3}"/>
    <cellStyle name="Normal 9 5 5 4" xfId="4208" xr:uid="{DCF3DD2B-D732-4FCE-A6A7-6BEDB562DDDE}"/>
    <cellStyle name="Normal 9 5 5 4 2" xfId="5147" xr:uid="{71EBF5D7-6BD5-4B02-B654-A08421C0B7DF}"/>
    <cellStyle name="Normal 9 5 5 5" xfId="4209" xr:uid="{746BF9FF-4767-4353-B298-B54F9293B6CE}"/>
    <cellStyle name="Normal 9 5 5 5 2" xfId="5148" xr:uid="{644F62AC-1E4B-4E37-B5BF-3A332AAA88C6}"/>
    <cellStyle name="Normal 9 5 5 6" xfId="4210" xr:uid="{F805D62F-6F57-466A-B1F6-F18D54EF6EEB}"/>
    <cellStyle name="Normal 9 5 5 6 2" xfId="5149" xr:uid="{9D660963-4F41-493A-903C-B48B33560A43}"/>
    <cellStyle name="Normal 9 5 5 7" xfId="5138" xr:uid="{B8E8C2FD-D8A0-4D5D-9BC8-C1D05ACE6A44}"/>
    <cellStyle name="Normal 9 5 6" xfId="885" xr:uid="{F92C30AD-60F5-42CC-9EFE-5B3387F39066}"/>
    <cellStyle name="Normal 9 5 6 2" xfId="2469" xr:uid="{7E9594C9-A830-4A0E-AA34-B3EFE27D0006}"/>
    <cellStyle name="Normal 9 5 6 2 2" xfId="4211" xr:uid="{C3DE52C4-D9BF-4565-8024-63D97BE953F5}"/>
    <cellStyle name="Normal 9 5 6 2 2 2" xfId="5152" xr:uid="{7DC9756F-A84C-41D2-A3B4-DE931AC881BF}"/>
    <cellStyle name="Normal 9 5 6 2 3" xfId="4212" xr:uid="{386CFEEF-9EB8-49C4-B2A7-42D5A4535CB3}"/>
    <cellStyle name="Normal 9 5 6 2 3 2" xfId="5153" xr:uid="{8E428762-813E-4872-8CAD-B854B5218935}"/>
    <cellStyle name="Normal 9 5 6 2 4" xfId="4213" xr:uid="{DEE8FF24-ABB1-4D54-A7E1-EEB1D91E033D}"/>
    <cellStyle name="Normal 9 5 6 2 4 2" xfId="5154" xr:uid="{A39BAB9E-DF6F-47B5-9910-4DBC28B9238B}"/>
    <cellStyle name="Normal 9 5 6 2 5" xfId="5151" xr:uid="{7F89A776-FE11-4AAA-A483-6BFD8E07E829}"/>
    <cellStyle name="Normal 9 5 6 3" xfId="4214" xr:uid="{7AD96AF3-4F5F-4464-97F9-A7E800391D46}"/>
    <cellStyle name="Normal 9 5 6 3 2" xfId="5155" xr:uid="{70ED4440-C4DF-4F06-AF77-E889595CD997}"/>
    <cellStyle name="Normal 9 5 6 4" xfId="4215" xr:uid="{4003F9A1-60FD-4320-A5BD-1EE7712883C1}"/>
    <cellStyle name="Normal 9 5 6 4 2" xfId="5156" xr:uid="{815CFBEE-6168-49AA-AB9D-0EA2CEEFF2A5}"/>
    <cellStyle name="Normal 9 5 6 5" xfId="4216" xr:uid="{F394D095-DCB4-4BE0-9ACA-440D19BA6E6F}"/>
    <cellStyle name="Normal 9 5 6 5 2" xfId="5157" xr:uid="{5984FEED-563E-4C80-A364-062C5DFD576F}"/>
    <cellStyle name="Normal 9 5 6 6" xfId="5150" xr:uid="{11C176AD-8755-4D4A-AAB6-4F37D1DB11D8}"/>
    <cellStyle name="Normal 9 5 7" xfId="2470" xr:uid="{46238B68-7713-47E1-8A33-69DE4072F42C}"/>
    <cellStyle name="Normal 9 5 7 2" xfId="4217" xr:uid="{00C21C4D-F234-44C1-AEED-3B0A65F2C95E}"/>
    <cellStyle name="Normal 9 5 7 2 2" xfId="5159" xr:uid="{21940987-79EC-4C40-A5C8-40B88D58E771}"/>
    <cellStyle name="Normal 9 5 7 3" xfId="4218" xr:uid="{89DB1ADB-74F4-4515-8BDB-1FF6CDA0619C}"/>
    <cellStyle name="Normal 9 5 7 3 2" xfId="5160" xr:uid="{0D247842-7288-47FF-901E-151E06D00AE4}"/>
    <cellStyle name="Normal 9 5 7 4" xfId="4219" xr:uid="{2A019834-A7E0-4940-A7CE-6219723AC746}"/>
    <cellStyle name="Normal 9 5 7 4 2" xfId="5161" xr:uid="{86207448-857E-4591-B29F-6F25F33D8A6B}"/>
    <cellStyle name="Normal 9 5 7 5" xfId="5158" xr:uid="{AF7C7A45-78E0-4FBA-9C66-A68D0BA1A2B6}"/>
    <cellStyle name="Normal 9 5 8" xfId="4220" xr:uid="{792B88CE-4011-466A-80B4-D0D5C62D91CF}"/>
    <cellStyle name="Normal 9 5 8 2" xfId="4221" xr:uid="{9201655F-E528-4FA9-BC3B-C34CC7949E71}"/>
    <cellStyle name="Normal 9 5 8 2 2" xfId="5163" xr:uid="{AB4BB6C7-E2CD-47D0-B996-68CA0FBED48B}"/>
    <cellStyle name="Normal 9 5 8 3" xfId="4222" xr:uid="{BB8DDB6E-4E0D-4C7F-85FC-55834DA36E2A}"/>
    <cellStyle name="Normal 9 5 8 3 2" xfId="5164" xr:uid="{6467FDB9-AF32-4824-8ECB-CA0D631E42D8}"/>
    <cellStyle name="Normal 9 5 8 4" xfId="4223" xr:uid="{3634B1A7-844E-464E-AB9C-070199743C9C}"/>
    <cellStyle name="Normal 9 5 8 4 2" xfId="5165" xr:uid="{4B6B7393-F989-48B7-997E-E8C97BA72F88}"/>
    <cellStyle name="Normal 9 5 8 5" xfId="5162" xr:uid="{3275116E-F690-4CC7-B882-52D150463907}"/>
    <cellStyle name="Normal 9 5 9" xfId="4224" xr:uid="{39839C01-FA70-411F-9890-7EB06B611FCE}"/>
    <cellStyle name="Normal 9 5 9 2" xfId="5166" xr:uid="{A6DCA17E-DD31-4104-93AF-2F0BF0CD6A94}"/>
    <cellStyle name="Normal 9 6" xfId="180" xr:uid="{6B425570-57DB-4796-A6DE-C7786923910E}"/>
    <cellStyle name="Normal 9 6 10" xfId="5167" xr:uid="{8337B7F0-DB66-4DF4-96DF-364A4B171A38}"/>
    <cellStyle name="Normal 9 6 2" xfId="181" xr:uid="{466B9F12-1E33-425B-B4E7-F611E4228AD8}"/>
    <cellStyle name="Normal 9 6 2 2" xfId="423" xr:uid="{3929845D-86D0-4069-8369-D92BA3E7934D}"/>
    <cellStyle name="Normal 9 6 2 2 2" xfId="886" xr:uid="{025AC891-421D-4773-995B-2257E5EF2E18}"/>
    <cellStyle name="Normal 9 6 2 2 2 2" xfId="2471" xr:uid="{F035F655-DD72-4604-84C7-0C574955306A}"/>
    <cellStyle name="Normal 9 6 2 2 2 2 2" xfId="5171" xr:uid="{B0AD1932-F334-4273-A35A-E36CDB39427B}"/>
    <cellStyle name="Normal 9 6 2 2 2 3" xfId="4225" xr:uid="{2944F509-8D25-4AE3-A4E2-C832B822E1D9}"/>
    <cellStyle name="Normal 9 6 2 2 2 3 2" xfId="5172" xr:uid="{DD64474D-54C6-473D-AC92-D65B33C2171C}"/>
    <cellStyle name="Normal 9 6 2 2 2 4" xfId="4226" xr:uid="{9AE8F450-2541-4FDB-8A0D-02A7DE03E5AE}"/>
    <cellStyle name="Normal 9 6 2 2 2 4 2" xfId="5173" xr:uid="{9370C3BC-C3AC-4EDB-AD90-7E6B0D1D9B60}"/>
    <cellStyle name="Normal 9 6 2 2 2 5" xfId="5170" xr:uid="{1F21E711-DAA3-4CDC-8FE0-76AEB26642A7}"/>
    <cellStyle name="Normal 9 6 2 2 3" xfId="2472" xr:uid="{58E1046C-018F-49EE-BB3E-489D9651493F}"/>
    <cellStyle name="Normal 9 6 2 2 3 2" xfId="4227" xr:uid="{B109C0B8-C82B-452D-8ECC-229ABE04C635}"/>
    <cellStyle name="Normal 9 6 2 2 3 2 2" xfId="5175" xr:uid="{CC962F74-AA2D-40D9-A083-809043A5E53F}"/>
    <cellStyle name="Normal 9 6 2 2 3 3" xfId="4228" xr:uid="{C400E1F8-B91F-4FB2-8BFE-B93345984519}"/>
    <cellStyle name="Normal 9 6 2 2 3 3 2" xfId="5176" xr:uid="{AB4D7C9A-BB55-4DC9-AC22-B184BDAFF6EB}"/>
    <cellStyle name="Normal 9 6 2 2 3 4" xfId="4229" xr:uid="{F798E14A-65DF-4368-9ECB-38838D3C069F}"/>
    <cellStyle name="Normal 9 6 2 2 3 4 2" xfId="5177" xr:uid="{871AE72C-CDF9-484D-B97D-CC1C36E26A75}"/>
    <cellStyle name="Normal 9 6 2 2 3 5" xfId="5174" xr:uid="{969392D3-1CF7-409E-8A0D-B5778D8DFD60}"/>
    <cellStyle name="Normal 9 6 2 2 4" xfId="4230" xr:uid="{B59D23E6-55C2-4C54-B081-CE322654E43D}"/>
    <cellStyle name="Normal 9 6 2 2 4 2" xfId="5178" xr:uid="{91F1451F-8DAE-4A1B-91A1-6A6F21044363}"/>
    <cellStyle name="Normal 9 6 2 2 5" xfId="4231" xr:uid="{737AD1BC-3B62-4C20-8D68-2FA1B28AFF4F}"/>
    <cellStyle name="Normal 9 6 2 2 5 2" xfId="5179" xr:uid="{8CBD5188-5A31-48B6-B401-A9226644243C}"/>
    <cellStyle name="Normal 9 6 2 2 6" xfId="4232" xr:uid="{64F5A7E3-412C-4165-AA7D-37F3AD92D25D}"/>
    <cellStyle name="Normal 9 6 2 2 6 2" xfId="5180" xr:uid="{4A427AB1-C61F-4729-8D26-C1C0A65AEE03}"/>
    <cellStyle name="Normal 9 6 2 2 7" xfId="5169" xr:uid="{96EF1483-F820-46F1-84C7-899076E2C148}"/>
    <cellStyle name="Normal 9 6 2 3" xfId="887" xr:uid="{C8DFC128-B855-4468-BD1F-3B73523A9824}"/>
    <cellStyle name="Normal 9 6 2 3 2" xfId="2473" xr:uid="{2D202A9E-4FAD-4532-99D3-2EA334352CFF}"/>
    <cellStyle name="Normal 9 6 2 3 2 2" xfId="4233" xr:uid="{A99C34EE-E4B9-4838-89F0-69E4BF88A82D}"/>
    <cellStyle name="Normal 9 6 2 3 2 2 2" xfId="5183" xr:uid="{61BA05BC-96D3-4290-9E87-512EAD044A63}"/>
    <cellStyle name="Normal 9 6 2 3 2 3" xfId="4234" xr:uid="{DD40FCB1-7702-4CE8-B604-D8A2948B74C3}"/>
    <cellStyle name="Normal 9 6 2 3 2 3 2" xfId="5184" xr:uid="{3A65DBD3-5F28-459D-9511-85A3B1C2F32B}"/>
    <cellStyle name="Normal 9 6 2 3 2 4" xfId="4235" xr:uid="{6150CFF5-3E71-44B5-AA55-642BD99F56E0}"/>
    <cellStyle name="Normal 9 6 2 3 2 4 2" xfId="5185" xr:uid="{0E1CED79-1DD5-49B8-8046-4E557F9B45FC}"/>
    <cellStyle name="Normal 9 6 2 3 2 5" xfId="5182" xr:uid="{284CFDBF-3FC8-46E1-ACF2-24F358BC9B7E}"/>
    <cellStyle name="Normal 9 6 2 3 3" xfId="4236" xr:uid="{186A9A48-1143-4F83-9CF8-BA0D876F0D35}"/>
    <cellStyle name="Normal 9 6 2 3 3 2" xfId="5186" xr:uid="{A17CC021-2BC5-479F-B813-E6D2F95EABA5}"/>
    <cellStyle name="Normal 9 6 2 3 4" xfId="4237" xr:uid="{A79B5157-462F-4081-9466-F6F3126856CE}"/>
    <cellStyle name="Normal 9 6 2 3 4 2" xfId="5187" xr:uid="{EDE634C2-6BF4-4DAE-87A2-9858A26EC62C}"/>
    <cellStyle name="Normal 9 6 2 3 5" xfId="4238" xr:uid="{F63F7C7B-E5B4-4A1E-AFC2-DD8CA02A7F01}"/>
    <cellStyle name="Normal 9 6 2 3 5 2" xfId="5188" xr:uid="{25F91E0A-A325-4B0E-8868-F3BDEEE8420E}"/>
    <cellStyle name="Normal 9 6 2 3 6" xfId="5181" xr:uid="{DA334936-659E-4585-97A1-B15EB657F9E5}"/>
    <cellStyle name="Normal 9 6 2 4" xfId="2474" xr:uid="{34415725-7CE3-4E3D-B5F2-023EEBB5FD15}"/>
    <cellStyle name="Normal 9 6 2 4 2" xfId="4239" xr:uid="{8E63607F-2AF4-4B85-B271-77EFB104AA71}"/>
    <cellStyle name="Normal 9 6 2 4 2 2" xfId="5190" xr:uid="{B6C67F9E-DDBD-4AFF-879F-9631E007386C}"/>
    <cellStyle name="Normal 9 6 2 4 3" xfId="4240" xr:uid="{F28A5F4C-D39C-4597-8350-18F2CDB6855F}"/>
    <cellStyle name="Normal 9 6 2 4 3 2" xfId="5191" xr:uid="{B8AD7FFC-6543-4533-AD99-CC03C02263D0}"/>
    <cellStyle name="Normal 9 6 2 4 4" xfId="4241" xr:uid="{AFD96794-2D1F-4B78-81D8-D66E2AD3FBC2}"/>
    <cellStyle name="Normal 9 6 2 4 4 2" xfId="5192" xr:uid="{F8CC3CE7-0B23-4CF1-ADB2-A61D26B53CE8}"/>
    <cellStyle name="Normal 9 6 2 4 5" xfId="5189" xr:uid="{1D0C08DB-E9CF-415F-ACBE-3E718F668B44}"/>
    <cellStyle name="Normal 9 6 2 5" xfId="4242" xr:uid="{DD494BD1-2511-433B-831B-553F1978C05E}"/>
    <cellStyle name="Normal 9 6 2 5 2" xfId="4243" xr:uid="{28B8423C-EE15-4D6E-9280-DBF138BEAAB0}"/>
    <cellStyle name="Normal 9 6 2 5 2 2" xfId="5194" xr:uid="{1F08CC18-94AD-4C67-B8EC-048A8BF71E4F}"/>
    <cellStyle name="Normal 9 6 2 5 3" xfId="4244" xr:uid="{FDF36978-3C92-487A-998F-C565FFCBEAAA}"/>
    <cellStyle name="Normal 9 6 2 5 3 2" xfId="5195" xr:uid="{AA47784A-09C5-4FC2-93C3-D1AE4E7C6AE3}"/>
    <cellStyle name="Normal 9 6 2 5 4" xfId="4245" xr:uid="{B39C0CBA-2A0E-4DE3-A731-5A818D31440F}"/>
    <cellStyle name="Normal 9 6 2 5 4 2" xfId="5196" xr:uid="{511F741F-F430-4860-8D8E-7931EAA7F2EF}"/>
    <cellStyle name="Normal 9 6 2 5 5" xfId="5193" xr:uid="{C8B7CBAD-0904-479C-984D-129B51D32D5F}"/>
    <cellStyle name="Normal 9 6 2 6" xfId="4246" xr:uid="{ED0A8F5B-F258-4E6B-95A1-40A746DB66B4}"/>
    <cellStyle name="Normal 9 6 2 6 2" xfId="5197" xr:uid="{E569BFF2-D7F7-4D5E-8537-11445A4FE874}"/>
    <cellStyle name="Normal 9 6 2 7" xfId="4247" xr:uid="{800E0350-5409-43CD-860E-F06B1186E43A}"/>
    <cellStyle name="Normal 9 6 2 7 2" xfId="5198" xr:uid="{91EC8543-5ADD-437A-8CE5-19F13F94AB10}"/>
    <cellStyle name="Normal 9 6 2 8" xfId="4248" xr:uid="{03C23081-D993-429B-96F4-E15F92AAF6C1}"/>
    <cellStyle name="Normal 9 6 2 8 2" xfId="5199" xr:uid="{38900BA7-9C29-49EE-8A83-02F3AD17B149}"/>
    <cellStyle name="Normal 9 6 2 9" xfId="5168" xr:uid="{65051C62-BEF8-4637-BF35-13A62FC11528}"/>
    <cellStyle name="Normal 9 6 3" xfId="424" xr:uid="{6DBD20B1-060C-46C6-8312-182429EA344A}"/>
    <cellStyle name="Normal 9 6 3 2" xfId="888" xr:uid="{4D052170-4B0F-4D8F-B487-C867B2F65015}"/>
    <cellStyle name="Normal 9 6 3 2 2" xfId="889" xr:uid="{A6529570-574C-4DFE-89BA-4E738A2E2F56}"/>
    <cellStyle name="Normal 9 6 3 2 2 2" xfId="5202" xr:uid="{D0F24A3B-3901-406C-BE13-F937F13AAD9B}"/>
    <cellStyle name="Normal 9 6 3 2 3" xfId="4249" xr:uid="{C168D818-98AD-47D1-945C-709393E518BB}"/>
    <cellStyle name="Normal 9 6 3 2 3 2" xfId="5203" xr:uid="{7A388D66-9520-4EFF-A0AB-41B3087B4CD3}"/>
    <cellStyle name="Normal 9 6 3 2 4" xfId="4250" xr:uid="{63F483F4-4D17-4509-9805-076D08C746C3}"/>
    <cellStyle name="Normal 9 6 3 2 4 2" xfId="5204" xr:uid="{95849BA1-5DBE-4E3F-B717-F4F8E072ABFD}"/>
    <cellStyle name="Normal 9 6 3 2 5" xfId="5201" xr:uid="{5617BC1A-86FE-4B24-BAA1-AE0D16D24553}"/>
    <cellStyle name="Normal 9 6 3 3" xfId="890" xr:uid="{FBE2ED7E-8B09-4136-ABB8-5DBAF8B5F667}"/>
    <cellStyle name="Normal 9 6 3 3 2" xfId="4251" xr:uid="{7440F266-4CC9-46BF-820F-B4714A642446}"/>
    <cellStyle name="Normal 9 6 3 3 2 2" xfId="5206" xr:uid="{0D39BC29-A75A-4D10-85E0-533BBD31E23A}"/>
    <cellStyle name="Normal 9 6 3 3 3" xfId="4252" xr:uid="{9D5DD305-7F2D-4B87-BA75-04B05CC14A0A}"/>
    <cellStyle name="Normal 9 6 3 3 3 2" xfId="5207" xr:uid="{FE2264AA-9A26-492F-B194-2B9F54C886EE}"/>
    <cellStyle name="Normal 9 6 3 3 4" xfId="4253" xr:uid="{A6E748CC-67DA-4F14-BC8A-3F98F8E6FFF7}"/>
    <cellStyle name="Normal 9 6 3 3 4 2" xfId="5208" xr:uid="{31416D20-6E98-4EFB-976D-EB5C10E94620}"/>
    <cellStyle name="Normal 9 6 3 3 5" xfId="5205" xr:uid="{6279C5A5-2447-4A92-B24A-E8F4EF94B090}"/>
    <cellStyle name="Normal 9 6 3 4" xfId="4254" xr:uid="{8B516E6F-5A4A-4A86-AB97-D641FC9B6EAA}"/>
    <cellStyle name="Normal 9 6 3 4 2" xfId="5209" xr:uid="{B951BB16-0C00-43E3-9A34-1837F2FBA52C}"/>
    <cellStyle name="Normal 9 6 3 5" xfId="4255" xr:uid="{BBBE36C3-ADF3-4D0C-BAEC-8C650556C40F}"/>
    <cellStyle name="Normal 9 6 3 5 2" xfId="5210" xr:uid="{475131BC-2738-48BE-9942-6877B3978D57}"/>
    <cellStyle name="Normal 9 6 3 6" xfId="4256" xr:uid="{881AB6D8-EC75-4FB4-AF62-F2D18B6A8BA7}"/>
    <cellStyle name="Normal 9 6 3 6 2" xfId="5211" xr:uid="{AE396A19-E108-4DBB-B4E7-2EA269B9F7A6}"/>
    <cellStyle name="Normal 9 6 3 7" xfId="5200" xr:uid="{60338655-D47F-4DA3-8B92-EC1D701452E8}"/>
    <cellStyle name="Normal 9 6 4" xfId="425" xr:uid="{5BD27E36-E043-40CB-8B46-CD7F75B283A3}"/>
    <cellStyle name="Normal 9 6 4 2" xfId="891" xr:uid="{37AEAA55-9F4F-4DB9-B614-871C22A7521E}"/>
    <cellStyle name="Normal 9 6 4 2 2" xfId="4257" xr:uid="{CDF98B62-BF64-4A5F-8C95-5ECA949DE607}"/>
    <cellStyle name="Normal 9 6 4 2 2 2" xfId="5214" xr:uid="{1369AE13-FE53-43B6-8F78-1A841DA3E7DF}"/>
    <cellStyle name="Normal 9 6 4 2 3" xfId="4258" xr:uid="{F525E09F-DA79-4D68-B772-51B17500EC7B}"/>
    <cellStyle name="Normal 9 6 4 2 3 2" xfId="5215" xr:uid="{9E12C4C0-381C-4EE3-966A-87A033EF08E9}"/>
    <cellStyle name="Normal 9 6 4 2 4" xfId="4259" xr:uid="{1C364597-6769-4CCC-9257-3CF420688793}"/>
    <cellStyle name="Normal 9 6 4 2 4 2" xfId="5216" xr:uid="{C3701D5A-2D0B-4A09-A7A3-2B4A47EF6A5D}"/>
    <cellStyle name="Normal 9 6 4 2 5" xfId="5213" xr:uid="{A7888030-B2A2-4564-9558-EE47083A4A71}"/>
    <cellStyle name="Normal 9 6 4 3" xfId="4260" xr:uid="{CF26A462-83A5-425B-A626-B32FC076736B}"/>
    <cellStyle name="Normal 9 6 4 3 2" xfId="5217" xr:uid="{64E3F1F6-B317-4437-8C46-48FACA767B59}"/>
    <cellStyle name="Normal 9 6 4 4" xfId="4261" xr:uid="{485B5805-6B11-4FF4-90F6-5A2CE306E413}"/>
    <cellStyle name="Normal 9 6 4 4 2" xfId="5218" xr:uid="{5C1A5510-44EA-4819-AB82-2C98E747A274}"/>
    <cellStyle name="Normal 9 6 4 5" xfId="4262" xr:uid="{3DD083D3-2C07-4AA0-914E-F9FDD33D5D1F}"/>
    <cellStyle name="Normal 9 6 4 5 2" xfId="5219" xr:uid="{6F199BA8-5E61-4E8C-8C5A-AA6C355C9D8D}"/>
    <cellStyle name="Normal 9 6 4 6" xfId="5212" xr:uid="{D875C036-D93F-4614-925E-6F6F43259EF4}"/>
    <cellStyle name="Normal 9 6 5" xfId="892" xr:uid="{B0424382-0A9F-4480-AC4B-1AC21FD05AC9}"/>
    <cellStyle name="Normal 9 6 5 2" xfId="4263" xr:uid="{A96E0420-AA00-4146-B0DA-E200FDB87E9F}"/>
    <cellStyle name="Normal 9 6 5 2 2" xfId="5221" xr:uid="{97F0BF78-2C56-4FA9-8958-BD61DCCF6787}"/>
    <cellStyle name="Normal 9 6 5 3" xfId="4264" xr:uid="{78D7A06E-B32C-4FFA-9C86-B5AA972BA6A5}"/>
    <cellStyle name="Normal 9 6 5 3 2" xfId="5222" xr:uid="{33016DA7-2635-4219-97BB-4A7AE66403AE}"/>
    <cellStyle name="Normal 9 6 5 4" xfId="4265" xr:uid="{5D959182-3163-4C7A-B0B0-F0934634F315}"/>
    <cellStyle name="Normal 9 6 5 4 2" xfId="5223" xr:uid="{208B0C9C-FB69-4A50-8652-813FE3ED7871}"/>
    <cellStyle name="Normal 9 6 5 5" xfId="5220" xr:uid="{FAE31BAD-A0ED-4C10-81C5-3DD1F0FC1FAE}"/>
    <cellStyle name="Normal 9 6 6" xfId="4266" xr:uid="{FB6370EF-F620-4DBA-A8AA-7BF2616EDC66}"/>
    <cellStyle name="Normal 9 6 6 2" xfId="4267" xr:uid="{9BC4823C-DFB7-4FF0-8518-39523817B89D}"/>
    <cellStyle name="Normal 9 6 6 2 2" xfId="5225" xr:uid="{9D8321E6-4F3D-4A3F-9769-5FB63066EA06}"/>
    <cellStyle name="Normal 9 6 6 3" xfId="4268" xr:uid="{02D905D5-3A86-4F01-A853-B5C5D9DBB0DC}"/>
    <cellStyle name="Normal 9 6 6 3 2" xfId="5226" xr:uid="{AB51C57E-5786-451D-9415-A49E57BD8205}"/>
    <cellStyle name="Normal 9 6 6 4" xfId="4269" xr:uid="{DC3A7075-8AD6-486C-8F6F-9DCE1E900C93}"/>
    <cellStyle name="Normal 9 6 6 4 2" xfId="5227" xr:uid="{91259F9D-0CB3-4091-B441-2D2F5015D398}"/>
    <cellStyle name="Normal 9 6 6 5" xfId="5224" xr:uid="{ECAE72F1-7913-40D3-8A0B-F91165D9CB12}"/>
    <cellStyle name="Normal 9 6 7" xfId="4270" xr:uid="{526A47DA-64A7-48F6-9C71-9A62DEE5C7BD}"/>
    <cellStyle name="Normal 9 6 7 2" xfId="5228" xr:uid="{F8F906BB-79DB-45CF-A77E-B9A0E31D5AC0}"/>
    <cellStyle name="Normal 9 6 8" xfId="4271" xr:uid="{72FC9B3F-2CA7-4ED4-A170-9680B17B2253}"/>
    <cellStyle name="Normal 9 6 8 2" xfId="5229" xr:uid="{6E8F6A44-0FF2-43B4-BFC9-9D1F4974B5D8}"/>
    <cellStyle name="Normal 9 6 9" xfId="4272" xr:uid="{C54C5E95-FA53-45A8-8D9A-7FDAC2A4B5B7}"/>
    <cellStyle name="Normal 9 6 9 2" xfId="5230" xr:uid="{DD07AC94-1F5C-4B12-A17D-28124BDB765E}"/>
    <cellStyle name="Normal 9 7" xfId="182" xr:uid="{775C6144-2A01-4C5C-9DAE-DA568C32570F}"/>
    <cellStyle name="Normal 9 7 2" xfId="426" xr:uid="{F3027CA5-5E81-4A3C-8A37-8C3F68D17DA7}"/>
    <cellStyle name="Normal 9 7 2 2" xfId="893" xr:uid="{4D6A189F-D669-46AD-824E-81D9C33B3C5A}"/>
    <cellStyle name="Normal 9 7 2 2 2" xfId="2475" xr:uid="{428F1FCF-A3B1-41F6-857C-061B5ED73F40}"/>
    <cellStyle name="Normal 9 7 2 2 2 2" xfId="2476" xr:uid="{6FDEBE52-F335-4A24-895D-ED1875A31669}"/>
    <cellStyle name="Normal 9 7 2 2 2 2 2" xfId="5235" xr:uid="{5B683DB1-E825-4279-ABAE-4DFE3CE22769}"/>
    <cellStyle name="Normal 9 7 2 2 2 3" xfId="5234" xr:uid="{4D971F42-B316-4149-A483-563A6A4B76FF}"/>
    <cellStyle name="Normal 9 7 2 2 3" xfId="2477" xr:uid="{6CB19747-BBA6-43F2-8DD2-F6199B1CC136}"/>
    <cellStyle name="Normal 9 7 2 2 3 2" xfId="5236" xr:uid="{D88D9C5E-1A24-48DF-9F82-D69284D12CF9}"/>
    <cellStyle name="Normal 9 7 2 2 4" xfId="4273" xr:uid="{A7BFDA66-EF23-4B25-B955-8690899A207E}"/>
    <cellStyle name="Normal 9 7 2 2 4 2" xfId="5237" xr:uid="{6298298D-F881-4BD9-9730-16D362B49113}"/>
    <cellStyle name="Normal 9 7 2 2 5" xfId="5233" xr:uid="{B1119F7B-67B0-431F-95E3-172B4CA26EEE}"/>
    <cellStyle name="Normal 9 7 2 3" xfId="2478" xr:uid="{99E35B1A-25A2-4D53-89EB-E7A3E7C3E0CB}"/>
    <cellStyle name="Normal 9 7 2 3 2" xfId="2479" xr:uid="{D4B5B751-4D47-4B48-A579-157F9DE5436C}"/>
    <cellStyle name="Normal 9 7 2 3 2 2" xfId="5239" xr:uid="{3E5CA084-8B38-4F92-94DD-11DA1C378D67}"/>
    <cellStyle name="Normal 9 7 2 3 3" xfId="4274" xr:uid="{5CE667F8-85DA-4652-BC56-EF916F5156CF}"/>
    <cellStyle name="Normal 9 7 2 3 3 2" xfId="5240" xr:uid="{3A41EF3B-A3E4-45DA-BCA1-BC336B66A1B3}"/>
    <cellStyle name="Normal 9 7 2 3 4" xfId="4275" xr:uid="{7493FE01-F2EB-4F43-8DBD-B6515BCF1336}"/>
    <cellStyle name="Normal 9 7 2 3 4 2" xfId="5241" xr:uid="{F629F25D-2442-4723-9D76-45444CA434A7}"/>
    <cellStyle name="Normal 9 7 2 3 5" xfId="5238" xr:uid="{810E51C6-759A-452B-A810-81163866EB5B}"/>
    <cellStyle name="Normal 9 7 2 4" xfId="2480" xr:uid="{0F31AD5E-7C1D-4FEE-9FD1-50B90692BEBA}"/>
    <cellStyle name="Normal 9 7 2 4 2" xfId="5242" xr:uid="{F530FD95-ED5B-478F-8334-3A86CFF6D419}"/>
    <cellStyle name="Normal 9 7 2 5" xfId="4276" xr:uid="{F17022A1-0B64-42E5-9341-9EEEBBB2D419}"/>
    <cellStyle name="Normal 9 7 2 5 2" xfId="5243" xr:uid="{215F92C9-0DA7-48C9-A5CE-9B854C999B31}"/>
    <cellStyle name="Normal 9 7 2 6" xfId="4277" xr:uid="{6F6C86BE-3739-443D-8E64-49394FD5D14E}"/>
    <cellStyle name="Normal 9 7 2 6 2" xfId="5244" xr:uid="{28F326DB-859C-4032-B65D-01418D6F94AD}"/>
    <cellStyle name="Normal 9 7 2 7" xfId="5232" xr:uid="{5E40CF7E-3B42-4EBF-8886-E2DACD12A560}"/>
    <cellStyle name="Normal 9 7 3" xfId="894" xr:uid="{3CA57EA1-5E79-472D-885A-332D28CC8C1F}"/>
    <cellStyle name="Normal 9 7 3 2" xfId="2481" xr:uid="{45DBB4CD-9CF2-4086-B7D3-2CAAF1CF3817}"/>
    <cellStyle name="Normal 9 7 3 2 2" xfId="2482" xr:uid="{8ED1BE76-38DD-409E-BA50-9F5AEDD150CB}"/>
    <cellStyle name="Normal 9 7 3 2 2 2" xfId="5247" xr:uid="{9A14B8E8-48F3-424A-9582-56292BC6A128}"/>
    <cellStyle name="Normal 9 7 3 2 3" xfId="4278" xr:uid="{9B362884-B3FA-467E-95B7-6C55269AD128}"/>
    <cellStyle name="Normal 9 7 3 2 3 2" xfId="5248" xr:uid="{EAED718E-479D-4B07-A468-FBF8E958C6B1}"/>
    <cellStyle name="Normal 9 7 3 2 4" xfId="4279" xr:uid="{AC8824EA-6332-4583-B2DA-0963EEE2F15E}"/>
    <cellStyle name="Normal 9 7 3 2 4 2" xfId="5249" xr:uid="{0D098B46-7135-4AB7-836D-86A551815A5A}"/>
    <cellStyle name="Normal 9 7 3 2 5" xfId="5246" xr:uid="{F32651CD-4880-4D6E-B500-03AD94B57136}"/>
    <cellStyle name="Normal 9 7 3 3" xfId="2483" xr:uid="{5A984704-7859-45FD-933B-5B029914C824}"/>
    <cellStyle name="Normal 9 7 3 3 2" xfId="5250" xr:uid="{85DB33B4-FF3C-4649-847F-D448511AD063}"/>
    <cellStyle name="Normal 9 7 3 4" xfId="4280" xr:uid="{023B4B41-BE71-41FE-963D-632B56C70049}"/>
    <cellStyle name="Normal 9 7 3 4 2" xfId="5251" xr:uid="{C2C268C1-8506-44EF-B0AE-79D462A43BB7}"/>
    <cellStyle name="Normal 9 7 3 5" xfId="4281" xr:uid="{E7A1E880-B242-48BD-90F7-AE69D9A1E79E}"/>
    <cellStyle name="Normal 9 7 3 5 2" xfId="5252" xr:uid="{FD80FBA5-7E8D-4F9E-ABDD-45D53FF0B29D}"/>
    <cellStyle name="Normal 9 7 3 6" xfId="5245" xr:uid="{4C07251F-5E09-4892-AEC0-2F51797319D6}"/>
    <cellStyle name="Normal 9 7 4" xfId="2484" xr:uid="{F4B299D2-6C5A-4337-BD59-7FC777991BDC}"/>
    <cellStyle name="Normal 9 7 4 2" xfId="2485" xr:uid="{6E70E076-F7AA-4436-B982-E9B48BE0EE70}"/>
    <cellStyle name="Normal 9 7 4 2 2" xfId="5254" xr:uid="{5D3392D9-F61D-4B7D-AFA5-A364D0C83608}"/>
    <cellStyle name="Normal 9 7 4 3" xfId="4282" xr:uid="{04DA104D-A59A-4F2D-8210-EA76D49B36F7}"/>
    <cellStyle name="Normal 9 7 4 3 2" xfId="5255" xr:uid="{4C015B9A-F447-4806-9FE1-2A4EFA6B13CF}"/>
    <cellStyle name="Normal 9 7 4 4" xfId="4283" xr:uid="{769ED681-6A16-49E2-A288-5BFD15A32012}"/>
    <cellStyle name="Normal 9 7 4 4 2" xfId="5256" xr:uid="{01178C7C-8C04-406B-97F7-87CC645981F3}"/>
    <cellStyle name="Normal 9 7 4 5" xfId="5253" xr:uid="{673BB760-7308-4A68-929A-9A6A7078A425}"/>
    <cellStyle name="Normal 9 7 5" xfId="2486" xr:uid="{72627633-9050-452E-B66A-DEFA7B496E19}"/>
    <cellStyle name="Normal 9 7 5 2" xfId="4284" xr:uid="{8041267E-8DD3-4078-97DF-5AF0235BE7BD}"/>
    <cellStyle name="Normal 9 7 5 2 2" xfId="5258" xr:uid="{54E1E0D7-2CF1-4C21-8238-B15289A085A7}"/>
    <cellStyle name="Normal 9 7 5 3" xfId="4285" xr:uid="{9A98D8DB-5EE9-4FC7-9FEA-F2D87FD9EDEC}"/>
    <cellStyle name="Normal 9 7 5 3 2" xfId="5259" xr:uid="{62FA815B-7590-49FF-A7E9-41121EA807C8}"/>
    <cellStyle name="Normal 9 7 5 4" xfId="4286" xr:uid="{856B8654-B786-406F-BAD7-91364C43C2C8}"/>
    <cellStyle name="Normal 9 7 5 4 2" xfId="5260" xr:uid="{D138200C-EF72-424D-9ECD-9184A570A43C}"/>
    <cellStyle name="Normal 9 7 5 5" xfId="5257" xr:uid="{A488EE2B-3795-4521-903A-2FDBD455DA21}"/>
    <cellStyle name="Normal 9 7 6" xfId="4287" xr:uid="{D84C70D7-96AA-4B1F-866B-11EFF12641C0}"/>
    <cellStyle name="Normal 9 7 6 2" xfId="5261" xr:uid="{4CC1BE48-304B-4246-8CB1-87A9D59B0720}"/>
    <cellStyle name="Normal 9 7 7" xfId="4288" xr:uid="{17B8EFD8-2D7C-4669-9AF1-616CB3819ABE}"/>
    <cellStyle name="Normal 9 7 7 2" xfId="5262" xr:uid="{473C9ABF-ACE5-4A1C-871C-D39CD6F92626}"/>
    <cellStyle name="Normal 9 7 8" xfId="4289" xr:uid="{585BC983-BF83-4D63-B5CD-94F559FD0601}"/>
    <cellStyle name="Normal 9 7 8 2" xfId="5263" xr:uid="{B297AB7F-8AB8-4FAB-9906-784A6A02B86B}"/>
    <cellStyle name="Normal 9 7 9" xfId="5231" xr:uid="{13E15D9F-3217-454A-929F-92573D9542C6}"/>
    <cellStyle name="Normal 9 8" xfId="427" xr:uid="{C1D82927-76A2-402A-8F5B-6DD6368B16C0}"/>
    <cellStyle name="Normal 9 8 2" xfId="895" xr:uid="{49D3F7E5-20BF-43BD-9DCE-3F32D1579FBC}"/>
    <cellStyle name="Normal 9 8 2 2" xfId="896" xr:uid="{0172892E-7F38-4ED8-BE0B-5D2404C967F7}"/>
    <cellStyle name="Normal 9 8 2 2 2" xfId="2487" xr:uid="{FAD672F0-B84E-4797-85F3-A0E21FB7B052}"/>
    <cellStyle name="Normal 9 8 2 2 2 2" xfId="5267" xr:uid="{74075F0C-1BC0-49D9-93E7-2C32FCFA5A20}"/>
    <cellStyle name="Normal 9 8 2 2 3" xfId="4290" xr:uid="{23231D08-FA47-4A6E-A68E-A44DF30A14B1}"/>
    <cellStyle name="Normal 9 8 2 2 3 2" xfId="5268" xr:uid="{807A6177-5E0A-494C-A59F-EBA90F395499}"/>
    <cellStyle name="Normal 9 8 2 2 4" xfId="4291" xr:uid="{ECF3A633-E5E4-4E21-8858-2C7B49038206}"/>
    <cellStyle name="Normal 9 8 2 2 4 2" xfId="5269" xr:uid="{41F74580-98FE-40B5-B288-BB949FBF6D05}"/>
    <cellStyle name="Normal 9 8 2 2 5" xfId="5266" xr:uid="{6D06AEFB-18C5-4FF2-9296-E4A5DCECE11C}"/>
    <cellStyle name="Normal 9 8 2 3" xfId="2488" xr:uid="{CC49F711-6322-4006-A8CA-C413963085B1}"/>
    <cellStyle name="Normal 9 8 2 3 2" xfId="5270" xr:uid="{05328E15-BCD5-40CC-8296-D2C22689D188}"/>
    <cellStyle name="Normal 9 8 2 4" xfId="4292" xr:uid="{05C5F070-4551-4B5C-97F7-81D42ADBCB4E}"/>
    <cellStyle name="Normal 9 8 2 4 2" xfId="5271" xr:uid="{6562762A-0EF8-4B2A-A086-845A016FF8B7}"/>
    <cellStyle name="Normal 9 8 2 5" xfId="4293" xr:uid="{FA8F743A-6B3B-44F5-AB50-C38F6656A43C}"/>
    <cellStyle name="Normal 9 8 2 5 2" xfId="5272" xr:uid="{5309272A-3602-4446-9765-C94A36F0EBDC}"/>
    <cellStyle name="Normal 9 8 2 6" xfId="5265" xr:uid="{AE883612-1982-4E8F-958C-8F5ADAE19B55}"/>
    <cellStyle name="Normal 9 8 3" xfId="897" xr:uid="{38AE8145-821E-4A2A-B261-ADFF5B990189}"/>
    <cellStyle name="Normal 9 8 3 2" xfId="2489" xr:uid="{C959113F-2B08-4E6D-A401-9EFB43741633}"/>
    <cellStyle name="Normal 9 8 3 2 2" xfId="5274" xr:uid="{2B84DA55-C098-4583-BD15-C43D9131223A}"/>
    <cellStyle name="Normal 9 8 3 3" xfId="4294" xr:uid="{83B458CC-2FE2-4458-8D06-2B69E1619BCB}"/>
    <cellStyle name="Normal 9 8 3 3 2" xfId="5275" xr:uid="{CCD70064-EAD3-4944-9F1F-327E7DD99143}"/>
    <cellStyle name="Normal 9 8 3 4" xfId="4295" xr:uid="{B1FF74C6-1BE7-4536-B170-7964D3AFFB1E}"/>
    <cellStyle name="Normal 9 8 3 4 2" xfId="5276" xr:uid="{80CDC633-C1D8-4EC2-AE89-42BFA81D3B04}"/>
    <cellStyle name="Normal 9 8 3 5" xfId="5273" xr:uid="{FE17E789-54AB-4B52-A172-6DC7975D3926}"/>
    <cellStyle name="Normal 9 8 4" xfId="2490" xr:uid="{90B6060D-B47B-481B-AC04-45450DDDC159}"/>
    <cellStyle name="Normal 9 8 4 2" xfId="4296" xr:uid="{5E93F003-8275-4144-A940-762D0B78594A}"/>
    <cellStyle name="Normal 9 8 4 2 2" xfId="5278" xr:uid="{C6F505B6-7455-4B65-B71B-7F6AF527687F}"/>
    <cellStyle name="Normal 9 8 4 3" xfId="4297" xr:uid="{015D3604-350C-46D0-B6E3-65CD76128CB5}"/>
    <cellStyle name="Normal 9 8 4 3 2" xfId="5279" xr:uid="{2707A47A-6FBC-4C2A-90EF-BF3D95D516BC}"/>
    <cellStyle name="Normal 9 8 4 4" xfId="4298" xr:uid="{1B7DAD61-DACD-4358-9313-3BBB00B48472}"/>
    <cellStyle name="Normal 9 8 4 4 2" xfId="5280" xr:uid="{8CC6CDDE-33EE-4079-9BF0-FE9B89064DDA}"/>
    <cellStyle name="Normal 9 8 4 5" xfId="5277" xr:uid="{269E0463-3F2A-4E47-B946-6CCD907822F9}"/>
    <cellStyle name="Normal 9 8 5" xfId="4299" xr:uid="{339B39EF-F2AB-43F6-A51C-EE809425AB9B}"/>
    <cellStyle name="Normal 9 8 5 2" xfId="5281" xr:uid="{CB3A2760-AD2A-4ABE-8DCB-B7A70D2A16A7}"/>
    <cellStyle name="Normal 9 8 6" xfId="4300" xr:uid="{F992E287-2190-4505-AF18-0971B959B647}"/>
    <cellStyle name="Normal 9 8 6 2" xfId="5282" xr:uid="{723CC2EC-683C-42C8-9B11-69178938E98D}"/>
    <cellStyle name="Normal 9 8 7" xfId="4301" xr:uid="{3C9A8685-8BF4-4317-BE4D-A6B497430999}"/>
    <cellStyle name="Normal 9 8 7 2" xfId="5283" xr:uid="{6417EEBC-DE01-482F-8DDA-E8758C0411B7}"/>
    <cellStyle name="Normal 9 8 8" xfId="5264" xr:uid="{0EB91C3D-8374-47DB-AAC5-4EEE995A8431}"/>
    <cellStyle name="Normal 9 9" xfId="428" xr:uid="{6520A6CE-5681-476F-8918-F1CECE1457D6}"/>
    <cellStyle name="Normal 9 9 2" xfId="898" xr:uid="{4221FEF9-0CFF-4371-99FD-629E8183FC0B}"/>
    <cellStyle name="Normal 9 9 2 2" xfId="2491" xr:uid="{0348E06C-768A-482A-83FA-58904B6D3ED9}"/>
    <cellStyle name="Normal 9 9 2 2 2" xfId="5286" xr:uid="{3D253D7F-2F17-441D-8F5A-2FD8A39772F2}"/>
    <cellStyle name="Normal 9 9 2 3" xfId="4302" xr:uid="{CEB72892-2C62-4EE2-A9F0-71159DF788AD}"/>
    <cellStyle name="Normal 9 9 2 3 2" xfId="5287" xr:uid="{4015ABBB-0489-447F-9F3A-6E104A9E6501}"/>
    <cellStyle name="Normal 9 9 2 4" xfId="4303" xr:uid="{9C630FB3-3085-4C1E-A9CD-FE531D54C875}"/>
    <cellStyle name="Normal 9 9 2 4 2" xfId="5288" xr:uid="{588590D6-41BD-4BE0-B28C-3E97F46F36E1}"/>
    <cellStyle name="Normal 9 9 2 5" xfId="5285" xr:uid="{6C2C94C4-520C-478A-BD05-9FFCEFA063F2}"/>
    <cellStyle name="Normal 9 9 3" xfId="2492" xr:uid="{463E2E38-DCB0-40A6-AF9B-CA249A23E5CA}"/>
    <cellStyle name="Normal 9 9 3 2" xfId="4304" xr:uid="{1C932F58-4711-48C2-9113-8DC528B9ABEB}"/>
    <cellStyle name="Normal 9 9 3 2 2" xfId="5290" xr:uid="{BAF1CFC6-8C1C-4C16-A32B-C9FFF7876A88}"/>
    <cellStyle name="Normal 9 9 3 3" xfId="4305" xr:uid="{7483F535-BD63-42B9-B9A4-9F19EE35AD96}"/>
    <cellStyle name="Normal 9 9 3 3 2" xfId="5291" xr:uid="{ED9CA765-2A2C-4A95-B723-E7579A585370}"/>
    <cellStyle name="Normal 9 9 3 4" xfId="4306" xr:uid="{27F6E51E-217C-42E8-A8C7-845041E4F573}"/>
    <cellStyle name="Normal 9 9 3 4 2" xfId="5292" xr:uid="{40FB1E1B-40DB-48F0-8861-63DBDE1E495D}"/>
    <cellStyle name="Normal 9 9 3 5" xfId="5289" xr:uid="{8C73F7FA-3B64-4C77-BA47-54E738CA3DD8}"/>
    <cellStyle name="Normal 9 9 4" xfId="4307" xr:uid="{93AD037C-17DA-4400-AD09-4FAA266665F0}"/>
    <cellStyle name="Normal 9 9 4 2" xfId="5293" xr:uid="{717CBB29-7501-4CBE-90EF-85F72445F29D}"/>
    <cellStyle name="Normal 9 9 5" xfId="4308" xr:uid="{239C90C7-9FB0-4D56-BA34-390D6C92E94F}"/>
    <cellStyle name="Normal 9 9 5 2" xfId="5294" xr:uid="{A83E6811-A380-48F0-AEB7-CFF7F39597BA}"/>
    <cellStyle name="Normal 9 9 6" xfId="4309" xr:uid="{C1382C43-E7BE-44B1-89A0-83188C1D1AE8}"/>
    <cellStyle name="Normal 9 9 6 2" xfId="5295" xr:uid="{F891425B-64A6-434F-B99D-6456E9EDC7D0}"/>
    <cellStyle name="Normal 9 9 7" xfId="5284" xr:uid="{C2E8F2F6-9AE5-44E8-86B5-6CF795AA1BF1}"/>
    <cellStyle name="Percent 2" xfId="183" xr:uid="{15C7077C-1574-4BD9-B5FB-B93196B24F4D}"/>
    <cellStyle name="Percent 2 2" xfId="5296" xr:uid="{F103DE33-9FAE-49F7-906C-9AC42B5BDDEF}"/>
    <cellStyle name="Гиперссылка 2" xfId="4" xr:uid="{49BAA0F8-B3D3-41B5-87DD-435502328B29}"/>
    <cellStyle name="Гиперссылка 2 2" xfId="5297" xr:uid="{87CCDF0F-E8FC-4350-B48A-FAC7D32F0730}"/>
    <cellStyle name="Обычный 2" xfId="1" xr:uid="{A3CD5D5E-4502-4158-8112-08CDD679ACF5}"/>
    <cellStyle name="Обычный 2 2" xfId="5" xr:uid="{D19F253E-EE9B-4476-9D91-2EE3A6D7A3DC}"/>
    <cellStyle name="Обычный 2 2 2" xfId="5299" xr:uid="{1F431DEA-72F6-4DF5-803C-B1A7FBAE56C0}"/>
    <cellStyle name="Обычный 2 3" xfId="5298" xr:uid="{883A3F21-6C31-4837-998C-21E7E15D08AA}"/>
    <cellStyle name="常规_Sheet1_1" xfId="4411" xr:uid="{0D1F7AAE-85C3-4DF3-8A08-D6EDFA045E1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row>
        <row r="4273">
          <cell r="A4273">
            <v>45174</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T23" sqref="T23"/>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6" t="s">
        <v>2</v>
      </c>
      <c r="C8" s="94"/>
      <c r="D8" s="94"/>
      <c r="E8" s="94"/>
      <c r="F8" s="94"/>
      <c r="G8" s="95"/>
    </row>
    <row r="9" spans="2:7" ht="14.25">
      <c r="B9" s="146"/>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30"/>
  <sheetViews>
    <sheetView topLeftCell="A311" zoomScale="90" zoomScaleNormal="90" workbookViewId="0">
      <selection activeCell="R27" sqref="Q27:R2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718</v>
      </c>
      <c r="C10" s="132"/>
      <c r="D10" s="132"/>
      <c r="E10" s="132"/>
      <c r="F10" s="127"/>
      <c r="G10" s="128"/>
      <c r="H10" s="128" t="s">
        <v>718</v>
      </c>
      <c r="I10" s="132"/>
      <c r="J10" s="151">
        <v>51235</v>
      </c>
      <c r="K10" s="127"/>
    </row>
    <row r="11" spans="1:11">
      <c r="A11" s="126"/>
      <c r="B11" s="126" t="s">
        <v>719</v>
      </c>
      <c r="C11" s="132"/>
      <c r="D11" s="132"/>
      <c r="E11" s="132"/>
      <c r="F11" s="127"/>
      <c r="G11" s="128"/>
      <c r="H11" s="128" t="s">
        <v>719</v>
      </c>
      <c r="I11" s="132"/>
      <c r="J11" s="152"/>
      <c r="K11" s="127"/>
    </row>
    <row r="12" spans="1:11">
      <c r="A12" s="126"/>
      <c r="B12" s="126" t="s">
        <v>720</v>
      </c>
      <c r="C12" s="132"/>
      <c r="D12" s="132"/>
      <c r="E12" s="132"/>
      <c r="F12" s="127"/>
      <c r="G12" s="128"/>
      <c r="H12" s="128" t="s">
        <v>720</v>
      </c>
      <c r="I12" s="132"/>
      <c r="J12" s="132"/>
      <c r="K12" s="127"/>
    </row>
    <row r="13" spans="1:11">
      <c r="A13" s="126"/>
      <c r="B13" s="126" t="s">
        <v>721</v>
      </c>
      <c r="C13" s="132"/>
      <c r="D13" s="132"/>
      <c r="E13" s="132"/>
      <c r="F13" s="127"/>
      <c r="G13" s="128"/>
      <c r="H13" s="128" t="s">
        <v>721</v>
      </c>
      <c r="I13" s="132"/>
      <c r="J13" s="111" t="s">
        <v>16</v>
      </c>
      <c r="K13" s="127"/>
    </row>
    <row r="14" spans="1:11" ht="15" customHeight="1">
      <c r="A14" s="126"/>
      <c r="B14" s="126" t="s">
        <v>722</v>
      </c>
      <c r="C14" s="132"/>
      <c r="D14" s="132"/>
      <c r="E14" s="132"/>
      <c r="F14" s="127"/>
      <c r="G14" s="128"/>
      <c r="H14" s="128" t="s">
        <v>722</v>
      </c>
      <c r="I14" s="132"/>
      <c r="J14" s="153">
        <v>45168</v>
      </c>
      <c r="K14" s="127"/>
    </row>
    <row r="15" spans="1:11" ht="15" customHeight="1">
      <c r="A15" s="126"/>
      <c r="B15" s="6" t="s">
        <v>11</v>
      </c>
      <c r="C15" s="7"/>
      <c r="D15" s="7"/>
      <c r="E15" s="7"/>
      <c r="F15" s="8"/>
      <c r="G15" s="128"/>
      <c r="H15" s="9" t="s">
        <v>11</v>
      </c>
      <c r="I15" s="132"/>
      <c r="J15" s="154"/>
      <c r="K15" s="127"/>
    </row>
    <row r="16" spans="1:11" ht="15" customHeight="1">
      <c r="A16" s="126"/>
      <c r="B16" s="132"/>
      <c r="C16" s="132"/>
      <c r="D16" s="132"/>
      <c r="E16" s="132"/>
      <c r="F16" s="132"/>
      <c r="G16" s="132"/>
      <c r="H16" s="132"/>
      <c r="I16" s="135" t="s">
        <v>147</v>
      </c>
      <c r="J16" s="141">
        <v>39803</v>
      </c>
      <c r="K16" s="127"/>
    </row>
    <row r="17" spans="1:11">
      <c r="A17" s="126"/>
      <c r="B17" s="132" t="s">
        <v>723</v>
      </c>
      <c r="C17" s="132"/>
      <c r="D17" s="132"/>
      <c r="E17" s="132"/>
      <c r="F17" s="132"/>
      <c r="G17" s="132"/>
      <c r="H17" s="132"/>
      <c r="I17" s="135" t="s">
        <v>148</v>
      </c>
      <c r="J17" s="141" t="s">
        <v>980</v>
      </c>
      <c r="K17" s="127"/>
    </row>
    <row r="18" spans="1:11" ht="18">
      <c r="A18" s="126"/>
      <c r="B18" s="132" t="s">
        <v>724</v>
      </c>
      <c r="C18" s="132"/>
      <c r="D18" s="132"/>
      <c r="E18" s="132"/>
      <c r="F18" s="132"/>
      <c r="G18" s="132"/>
      <c r="H18" s="132"/>
      <c r="I18" s="134" t="s">
        <v>264</v>
      </c>
      <c r="J18" s="116" t="s">
        <v>164</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5" t="s">
        <v>207</v>
      </c>
      <c r="G20" s="156"/>
      <c r="H20" s="112" t="s">
        <v>174</v>
      </c>
      <c r="I20" s="112" t="s">
        <v>208</v>
      </c>
      <c r="J20" s="112" t="s">
        <v>26</v>
      </c>
      <c r="K20" s="127"/>
    </row>
    <row r="21" spans="1:11">
      <c r="A21" s="126"/>
      <c r="B21" s="117"/>
      <c r="C21" s="117"/>
      <c r="D21" s="118"/>
      <c r="E21" s="118"/>
      <c r="F21" s="157"/>
      <c r="G21" s="158"/>
      <c r="H21" s="117" t="s">
        <v>146</v>
      </c>
      <c r="I21" s="117"/>
      <c r="J21" s="117"/>
      <c r="K21" s="127"/>
    </row>
    <row r="22" spans="1:11" ht="36">
      <c r="A22" s="126"/>
      <c r="B22" s="119">
        <v>1</v>
      </c>
      <c r="C22" s="10" t="s">
        <v>725</v>
      </c>
      <c r="D22" s="130" t="s">
        <v>725</v>
      </c>
      <c r="E22" s="130" t="s">
        <v>34</v>
      </c>
      <c r="F22" s="147"/>
      <c r="G22" s="148"/>
      <c r="H22" s="11" t="s">
        <v>972</v>
      </c>
      <c r="I22" s="14">
        <v>1.63</v>
      </c>
      <c r="J22" s="121">
        <f t="shared" ref="J22:J85" si="0">I22*B22</f>
        <v>1.63</v>
      </c>
      <c r="K22" s="127"/>
    </row>
    <row r="23" spans="1:11" ht="36">
      <c r="A23" s="126"/>
      <c r="B23" s="119">
        <v>1</v>
      </c>
      <c r="C23" s="10" t="s">
        <v>725</v>
      </c>
      <c r="D23" s="130" t="s">
        <v>725</v>
      </c>
      <c r="E23" s="130" t="s">
        <v>53</v>
      </c>
      <c r="F23" s="147"/>
      <c r="G23" s="148"/>
      <c r="H23" s="11" t="s">
        <v>972</v>
      </c>
      <c r="I23" s="14">
        <v>1.63</v>
      </c>
      <c r="J23" s="121">
        <f t="shared" si="0"/>
        <v>1.63</v>
      </c>
      <c r="K23" s="127"/>
    </row>
    <row r="24" spans="1:11">
      <c r="A24" s="126"/>
      <c r="B24" s="119">
        <v>40</v>
      </c>
      <c r="C24" s="10" t="s">
        <v>726</v>
      </c>
      <c r="D24" s="130" t="s">
        <v>726</v>
      </c>
      <c r="E24" s="130" t="s">
        <v>28</v>
      </c>
      <c r="F24" s="147"/>
      <c r="G24" s="148"/>
      <c r="H24" s="11" t="s">
        <v>727</v>
      </c>
      <c r="I24" s="14">
        <v>0.39</v>
      </c>
      <c r="J24" s="121">
        <f t="shared" si="0"/>
        <v>15.600000000000001</v>
      </c>
      <c r="K24" s="127"/>
    </row>
    <row r="25" spans="1:11">
      <c r="A25" s="126"/>
      <c r="B25" s="119">
        <v>40</v>
      </c>
      <c r="C25" s="10" t="s">
        <v>726</v>
      </c>
      <c r="D25" s="130" t="s">
        <v>726</v>
      </c>
      <c r="E25" s="130" t="s">
        <v>30</v>
      </c>
      <c r="F25" s="147"/>
      <c r="G25" s="148"/>
      <c r="H25" s="11" t="s">
        <v>727</v>
      </c>
      <c r="I25" s="14">
        <v>0.39</v>
      </c>
      <c r="J25" s="121">
        <f t="shared" si="0"/>
        <v>15.600000000000001</v>
      </c>
      <c r="K25" s="127"/>
    </row>
    <row r="26" spans="1:11" ht="24">
      <c r="A26" s="126"/>
      <c r="B26" s="119">
        <v>8</v>
      </c>
      <c r="C26" s="10" t="s">
        <v>728</v>
      </c>
      <c r="D26" s="130" t="s">
        <v>728</v>
      </c>
      <c r="E26" s="130" t="s">
        <v>28</v>
      </c>
      <c r="F26" s="147"/>
      <c r="G26" s="148"/>
      <c r="H26" s="11" t="s">
        <v>729</v>
      </c>
      <c r="I26" s="14">
        <v>0.39</v>
      </c>
      <c r="J26" s="121">
        <f t="shared" si="0"/>
        <v>3.12</v>
      </c>
      <c r="K26" s="127"/>
    </row>
    <row r="27" spans="1:11" ht="24">
      <c r="A27" s="126"/>
      <c r="B27" s="119">
        <v>8</v>
      </c>
      <c r="C27" s="10" t="s">
        <v>728</v>
      </c>
      <c r="D27" s="130" t="s">
        <v>728</v>
      </c>
      <c r="E27" s="130" t="s">
        <v>30</v>
      </c>
      <c r="F27" s="147"/>
      <c r="G27" s="148"/>
      <c r="H27" s="11" t="s">
        <v>729</v>
      </c>
      <c r="I27" s="14">
        <v>0.39</v>
      </c>
      <c r="J27" s="121">
        <f t="shared" si="0"/>
        <v>3.12</v>
      </c>
      <c r="K27" s="127"/>
    </row>
    <row r="28" spans="1:11" ht="24">
      <c r="A28" s="126"/>
      <c r="B28" s="119">
        <v>8</v>
      </c>
      <c r="C28" s="10" t="s">
        <v>728</v>
      </c>
      <c r="D28" s="130" t="s">
        <v>728</v>
      </c>
      <c r="E28" s="130" t="s">
        <v>31</v>
      </c>
      <c r="F28" s="147"/>
      <c r="G28" s="148"/>
      <c r="H28" s="11" t="s">
        <v>729</v>
      </c>
      <c r="I28" s="14">
        <v>0.39</v>
      </c>
      <c r="J28" s="121">
        <f t="shared" si="0"/>
        <v>3.12</v>
      </c>
      <c r="K28" s="127"/>
    </row>
    <row r="29" spans="1:11" ht="24">
      <c r="A29" s="126"/>
      <c r="B29" s="119">
        <v>3</v>
      </c>
      <c r="C29" s="10" t="s">
        <v>730</v>
      </c>
      <c r="D29" s="130" t="s">
        <v>730</v>
      </c>
      <c r="E29" s="130" t="s">
        <v>34</v>
      </c>
      <c r="F29" s="147"/>
      <c r="G29" s="148"/>
      <c r="H29" s="11" t="s">
        <v>731</v>
      </c>
      <c r="I29" s="14">
        <v>0.99</v>
      </c>
      <c r="J29" s="121">
        <f t="shared" si="0"/>
        <v>2.9699999999999998</v>
      </c>
      <c r="K29" s="127"/>
    </row>
    <row r="30" spans="1:11" ht="24">
      <c r="A30" s="126"/>
      <c r="B30" s="119">
        <v>2</v>
      </c>
      <c r="C30" s="10" t="s">
        <v>730</v>
      </c>
      <c r="D30" s="130" t="s">
        <v>730</v>
      </c>
      <c r="E30" s="130" t="s">
        <v>53</v>
      </c>
      <c r="F30" s="147"/>
      <c r="G30" s="148"/>
      <c r="H30" s="11" t="s">
        <v>731</v>
      </c>
      <c r="I30" s="14">
        <v>0.99</v>
      </c>
      <c r="J30" s="121">
        <f t="shared" si="0"/>
        <v>1.98</v>
      </c>
      <c r="K30" s="127"/>
    </row>
    <row r="31" spans="1:11" ht="24">
      <c r="A31" s="126"/>
      <c r="B31" s="119">
        <v>2</v>
      </c>
      <c r="C31" s="10" t="s">
        <v>732</v>
      </c>
      <c r="D31" s="130" t="s">
        <v>732</v>
      </c>
      <c r="E31" s="130" t="s">
        <v>34</v>
      </c>
      <c r="F31" s="147"/>
      <c r="G31" s="148"/>
      <c r="H31" s="11" t="s">
        <v>733</v>
      </c>
      <c r="I31" s="14">
        <v>0.73</v>
      </c>
      <c r="J31" s="121">
        <f t="shared" si="0"/>
        <v>1.46</v>
      </c>
      <c r="K31" s="127"/>
    </row>
    <row r="32" spans="1:11">
      <c r="A32" s="126"/>
      <c r="B32" s="119">
        <v>6</v>
      </c>
      <c r="C32" s="10" t="s">
        <v>109</v>
      </c>
      <c r="D32" s="130" t="s">
        <v>109</v>
      </c>
      <c r="E32" s="130" t="s">
        <v>28</v>
      </c>
      <c r="F32" s="147"/>
      <c r="G32" s="148"/>
      <c r="H32" s="11" t="s">
        <v>734</v>
      </c>
      <c r="I32" s="14">
        <v>0.16</v>
      </c>
      <c r="J32" s="121">
        <f t="shared" si="0"/>
        <v>0.96</v>
      </c>
      <c r="K32" s="127"/>
    </row>
    <row r="33" spans="1:11">
      <c r="A33" s="126"/>
      <c r="B33" s="119">
        <v>30</v>
      </c>
      <c r="C33" s="10" t="s">
        <v>109</v>
      </c>
      <c r="D33" s="130" t="s">
        <v>109</v>
      </c>
      <c r="E33" s="130" t="s">
        <v>30</v>
      </c>
      <c r="F33" s="147"/>
      <c r="G33" s="148"/>
      <c r="H33" s="11" t="s">
        <v>734</v>
      </c>
      <c r="I33" s="14">
        <v>0.16</v>
      </c>
      <c r="J33" s="121">
        <f t="shared" si="0"/>
        <v>4.8</v>
      </c>
      <c r="K33" s="127"/>
    </row>
    <row r="34" spans="1:11">
      <c r="A34" s="126"/>
      <c r="B34" s="119">
        <v>5</v>
      </c>
      <c r="C34" s="10" t="s">
        <v>735</v>
      </c>
      <c r="D34" s="130" t="s">
        <v>735</v>
      </c>
      <c r="E34" s="130" t="s">
        <v>31</v>
      </c>
      <c r="F34" s="147"/>
      <c r="G34" s="148"/>
      <c r="H34" s="11" t="s">
        <v>736</v>
      </c>
      <c r="I34" s="14">
        <v>0.2</v>
      </c>
      <c r="J34" s="121">
        <f t="shared" si="0"/>
        <v>1</v>
      </c>
      <c r="K34" s="127"/>
    </row>
    <row r="35" spans="1:11" ht="24">
      <c r="A35" s="126"/>
      <c r="B35" s="119">
        <v>7</v>
      </c>
      <c r="C35" s="10" t="s">
        <v>737</v>
      </c>
      <c r="D35" s="130" t="s">
        <v>737</v>
      </c>
      <c r="E35" s="130" t="s">
        <v>39</v>
      </c>
      <c r="F35" s="147" t="s">
        <v>279</v>
      </c>
      <c r="G35" s="148"/>
      <c r="H35" s="11" t="s">
        <v>738</v>
      </c>
      <c r="I35" s="14">
        <v>0.74</v>
      </c>
      <c r="J35" s="121">
        <f t="shared" si="0"/>
        <v>5.18</v>
      </c>
      <c r="K35" s="127"/>
    </row>
    <row r="36" spans="1:11" ht="24">
      <c r="A36" s="126"/>
      <c r="B36" s="119">
        <v>1</v>
      </c>
      <c r="C36" s="10" t="s">
        <v>737</v>
      </c>
      <c r="D36" s="130" t="s">
        <v>737</v>
      </c>
      <c r="E36" s="130" t="s">
        <v>39</v>
      </c>
      <c r="F36" s="147" t="s">
        <v>277</v>
      </c>
      <c r="G36" s="148"/>
      <c r="H36" s="11" t="s">
        <v>738</v>
      </c>
      <c r="I36" s="14">
        <v>0.74</v>
      </c>
      <c r="J36" s="121">
        <f t="shared" si="0"/>
        <v>0.74</v>
      </c>
      <c r="K36" s="127"/>
    </row>
    <row r="37" spans="1:11" ht="24">
      <c r="A37" s="126"/>
      <c r="B37" s="119">
        <v>3</v>
      </c>
      <c r="C37" s="10" t="s">
        <v>737</v>
      </c>
      <c r="D37" s="130" t="s">
        <v>737</v>
      </c>
      <c r="E37" s="130" t="s">
        <v>39</v>
      </c>
      <c r="F37" s="147" t="s">
        <v>278</v>
      </c>
      <c r="G37" s="148"/>
      <c r="H37" s="11" t="s">
        <v>738</v>
      </c>
      <c r="I37" s="14">
        <v>0.74</v>
      </c>
      <c r="J37" s="121">
        <f t="shared" si="0"/>
        <v>2.2199999999999998</v>
      </c>
      <c r="K37" s="127"/>
    </row>
    <row r="38" spans="1:11" ht="24">
      <c r="A38" s="126"/>
      <c r="B38" s="119">
        <v>7</v>
      </c>
      <c r="C38" s="10" t="s">
        <v>737</v>
      </c>
      <c r="D38" s="130" t="s">
        <v>737</v>
      </c>
      <c r="E38" s="130" t="s">
        <v>40</v>
      </c>
      <c r="F38" s="147" t="s">
        <v>279</v>
      </c>
      <c r="G38" s="148"/>
      <c r="H38" s="11" t="s">
        <v>738</v>
      </c>
      <c r="I38" s="14">
        <v>0.74</v>
      </c>
      <c r="J38" s="121">
        <f t="shared" si="0"/>
        <v>5.18</v>
      </c>
      <c r="K38" s="127"/>
    </row>
    <row r="39" spans="1:11" ht="24">
      <c r="A39" s="126"/>
      <c r="B39" s="119">
        <v>1</v>
      </c>
      <c r="C39" s="10" t="s">
        <v>737</v>
      </c>
      <c r="D39" s="130" t="s">
        <v>737</v>
      </c>
      <c r="E39" s="130" t="s">
        <v>40</v>
      </c>
      <c r="F39" s="147" t="s">
        <v>679</v>
      </c>
      <c r="G39" s="148"/>
      <c r="H39" s="11" t="s">
        <v>738</v>
      </c>
      <c r="I39" s="14">
        <v>0.74</v>
      </c>
      <c r="J39" s="121">
        <f t="shared" si="0"/>
        <v>0.74</v>
      </c>
      <c r="K39" s="127"/>
    </row>
    <row r="40" spans="1:11" ht="24">
      <c r="A40" s="126"/>
      <c r="B40" s="119">
        <v>7</v>
      </c>
      <c r="C40" s="10" t="s">
        <v>737</v>
      </c>
      <c r="D40" s="130" t="s">
        <v>737</v>
      </c>
      <c r="E40" s="130" t="s">
        <v>42</v>
      </c>
      <c r="F40" s="147" t="s">
        <v>279</v>
      </c>
      <c r="G40" s="148"/>
      <c r="H40" s="11" t="s">
        <v>738</v>
      </c>
      <c r="I40" s="14">
        <v>0.74</v>
      </c>
      <c r="J40" s="121">
        <f t="shared" si="0"/>
        <v>5.18</v>
      </c>
      <c r="K40" s="127"/>
    </row>
    <row r="41" spans="1:11" ht="24">
      <c r="A41" s="126"/>
      <c r="B41" s="119">
        <v>1</v>
      </c>
      <c r="C41" s="10" t="s">
        <v>737</v>
      </c>
      <c r="D41" s="130" t="s">
        <v>737</v>
      </c>
      <c r="E41" s="130" t="s">
        <v>42</v>
      </c>
      <c r="F41" s="147" t="s">
        <v>679</v>
      </c>
      <c r="G41" s="148"/>
      <c r="H41" s="11" t="s">
        <v>738</v>
      </c>
      <c r="I41" s="14">
        <v>0.74</v>
      </c>
      <c r="J41" s="121">
        <f t="shared" si="0"/>
        <v>0.74</v>
      </c>
      <c r="K41" s="127"/>
    </row>
    <row r="42" spans="1:11">
      <c r="A42" s="126"/>
      <c r="B42" s="119">
        <v>10</v>
      </c>
      <c r="C42" s="10" t="s">
        <v>739</v>
      </c>
      <c r="D42" s="130" t="s">
        <v>739</v>
      </c>
      <c r="E42" s="130" t="s">
        <v>30</v>
      </c>
      <c r="F42" s="147"/>
      <c r="G42" s="148"/>
      <c r="H42" s="11" t="s">
        <v>740</v>
      </c>
      <c r="I42" s="14">
        <v>0.2</v>
      </c>
      <c r="J42" s="121">
        <f t="shared" si="0"/>
        <v>2</v>
      </c>
      <c r="K42" s="127"/>
    </row>
    <row r="43" spans="1:11" ht="24">
      <c r="A43" s="126"/>
      <c r="B43" s="119">
        <v>3</v>
      </c>
      <c r="C43" s="10" t="s">
        <v>741</v>
      </c>
      <c r="D43" s="130" t="s">
        <v>741</v>
      </c>
      <c r="E43" s="130" t="s">
        <v>30</v>
      </c>
      <c r="F43" s="147"/>
      <c r="G43" s="148"/>
      <c r="H43" s="11" t="s">
        <v>742</v>
      </c>
      <c r="I43" s="14">
        <v>0.49</v>
      </c>
      <c r="J43" s="121">
        <f t="shared" si="0"/>
        <v>1.47</v>
      </c>
      <c r="K43" s="127"/>
    </row>
    <row r="44" spans="1:11">
      <c r="A44" s="126"/>
      <c r="B44" s="119">
        <v>25</v>
      </c>
      <c r="C44" s="10" t="s">
        <v>743</v>
      </c>
      <c r="D44" s="130" t="s">
        <v>743</v>
      </c>
      <c r="E44" s="130" t="s">
        <v>95</v>
      </c>
      <c r="F44" s="147"/>
      <c r="G44" s="148"/>
      <c r="H44" s="11" t="s">
        <v>744</v>
      </c>
      <c r="I44" s="14">
        <v>0.18</v>
      </c>
      <c r="J44" s="121">
        <f t="shared" si="0"/>
        <v>4.5</v>
      </c>
      <c r="K44" s="127"/>
    </row>
    <row r="45" spans="1:11" ht="24">
      <c r="A45" s="126"/>
      <c r="B45" s="119">
        <v>3</v>
      </c>
      <c r="C45" s="10" t="s">
        <v>745</v>
      </c>
      <c r="D45" s="130" t="s">
        <v>745</v>
      </c>
      <c r="E45" s="130" t="s">
        <v>28</v>
      </c>
      <c r="F45" s="147" t="s">
        <v>245</v>
      </c>
      <c r="G45" s="148"/>
      <c r="H45" s="11" t="s">
        <v>746</v>
      </c>
      <c r="I45" s="14">
        <v>0.99</v>
      </c>
      <c r="J45" s="121">
        <f t="shared" si="0"/>
        <v>2.9699999999999998</v>
      </c>
      <c r="K45" s="127"/>
    </row>
    <row r="46" spans="1:11" ht="24">
      <c r="A46" s="126"/>
      <c r="B46" s="119">
        <v>1</v>
      </c>
      <c r="C46" s="10" t="s">
        <v>745</v>
      </c>
      <c r="D46" s="130" t="s">
        <v>745</v>
      </c>
      <c r="E46" s="130" t="s">
        <v>28</v>
      </c>
      <c r="F46" s="147" t="s">
        <v>354</v>
      </c>
      <c r="G46" s="148"/>
      <c r="H46" s="11" t="s">
        <v>746</v>
      </c>
      <c r="I46" s="14">
        <v>0.99</v>
      </c>
      <c r="J46" s="121">
        <f t="shared" si="0"/>
        <v>0.99</v>
      </c>
      <c r="K46" s="127"/>
    </row>
    <row r="47" spans="1:11" ht="24">
      <c r="A47" s="126"/>
      <c r="B47" s="119">
        <v>4</v>
      </c>
      <c r="C47" s="10" t="s">
        <v>745</v>
      </c>
      <c r="D47" s="130" t="s">
        <v>745</v>
      </c>
      <c r="E47" s="130" t="s">
        <v>28</v>
      </c>
      <c r="F47" s="147" t="s">
        <v>534</v>
      </c>
      <c r="G47" s="148"/>
      <c r="H47" s="11" t="s">
        <v>746</v>
      </c>
      <c r="I47" s="14">
        <v>0.99</v>
      </c>
      <c r="J47" s="121">
        <f t="shared" si="0"/>
        <v>3.96</v>
      </c>
      <c r="K47" s="127"/>
    </row>
    <row r="48" spans="1:11" ht="24">
      <c r="A48" s="126"/>
      <c r="B48" s="119">
        <v>1</v>
      </c>
      <c r="C48" s="10" t="s">
        <v>745</v>
      </c>
      <c r="D48" s="130" t="s">
        <v>745</v>
      </c>
      <c r="E48" s="130" t="s">
        <v>28</v>
      </c>
      <c r="F48" s="147" t="s">
        <v>747</v>
      </c>
      <c r="G48" s="148"/>
      <c r="H48" s="11" t="s">
        <v>746</v>
      </c>
      <c r="I48" s="14">
        <v>0.99</v>
      </c>
      <c r="J48" s="121">
        <f t="shared" si="0"/>
        <v>0.99</v>
      </c>
      <c r="K48" s="127"/>
    </row>
    <row r="49" spans="1:11">
      <c r="A49" s="126"/>
      <c r="B49" s="119">
        <v>6</v>
      </c>
      <c r="C49" s="10" t="s">
        <v>35</v>
      </c>
      <c r="D49" s="130" t="s">
        <v>942</v>
      </c>
      <c r="E49" s="130" t="s">
        <v>39</v>
      </c>
      <c r="F49" s="147"/>
      <c r="G49" s="148"/>
      <c r="H49" s="11" t="s">
        <v>748</v>
      </c>
      <c r="I49" s="14">
        <v>0.25</v>
      </c>
      <c r="J49" s="121">
        <f t="shared" si="0"/>
        <v>1.5</v>
      </c>
      <c r="K49" s="127"/>
    </row>
    <row r="50" spans="1:11">
      <c r="A50" s="126"/>
      <c r="B50" s="119">
        <v>12</v>
      </c>
      <c r="C50" s="10" t="s">
        <v>35</v>
      </c>
      <c r="D50" s="130" t="s">
        <v>942</v>
      </c>
      <c r="E50" s="130" t="s">
        <v>40</v>
      </c>
      <c r="F50" s="147"/>
      <c r="G50" s="148"/>
      <c r="H50" s="11" t="s">
        <v>748</v>
      </c>
      <c r="I50" s="14">
        <v>0.25</v>
      </c>
      <c r="J50" s="121">
        <f t="shared" si="0"/>
        <v>3</v>
      </c>
      <c r="K50" s="127"/>
    </row>
    <row r="51" spans="1:11">
      <c r="A51" s="126"/>
      <c r="B51" s="119">
        <v>5</v>
      </c>
      <c r="C51" s="10" t="s">
        <v>35</v>
      </c>
      <c r="D51" s="130" t="s">
        <v>942</v>
      </c>
      <c r="E51" s="130" t="s">
        <v>42</v>
      </c>
      <c r="F51" s="147"/>
      <c r="G51" s="148"/>
      <c r="H51" s="11" t="s">
        <v>748</v>
      </c>
      <c r="I51" s="14">
        <v>0.25</v>
      </c>
      <c r="J51" s="121">
        <f t="shared" si="0"/>
        <v>1.25</v>
      </c>
      <c r="K51" s="127"/>
    </row>
    <row r="52" spans="1:11">
      <c r="A52" s="126"/>
      <c r="B52" s="119">
        <v>12</v>
      </c>
      <c r="C52" s="10" t="s">
        <v>35</v>
      </c>
      <c r="D52" s="130" t="s">
        <v>943</v>
      </c>
      <c r="E52" s="130" t="s">
        <v>749</v>
      </c>
      <c r="F52" s="147"/>
      <c r="G52" s="148"/>
      <c r="H52" s="11" t="s">
        <v>748</v>
      </c>
      <c r="I52" s="14">
        <v>0.27</v>
      </c>
      <c r="J52" s="121">
        <f t="shared" si="0"/>
        <v>3.24</v>
      </c>
      <c r="K52" s="127"/>
    </row>
    <row r="53" spans="1:11" ht="24">
      <c r="A53" s="126"/>
      <c r="B53" s="119">
        <v>10</v>
      </c>
      <c r="C53" s="10" t="s">
        <v>750</v>
      </c>
      <c r="D53" s="130" t="s">
        <v>944</v>
      </c>
      <c r="E53" s="130" t="s">
        <v>42</v>
      </c>
      <c r="F53" s="147"/>
      <c r="G53" s="148"/>
      <c r="H53" s="11" t="s">
        <v>751</v>
      </c>
      <c r="I53" s="14">
        <v>0.25</v>
      </c>
      <c r="J53" s="121">
        <f t="shared" si="0"/>
        <v>2.5</v>
      </c>
      <c r="K53" s="127"/>
    </row>
    <row r="54" spans="1:11" ht="24">
      <c r="A54" s="126"/>
      <c r="B54" s="119">
        <v>3</v>
      </c>
      <c r="C54" s="10" t="s">
        <v>750</v>
      </c>
      <c r="D54" s="130" t="s">
        <v>945</v>
      </c>
      <c r="E54" s="130" t="s">
        <v>43</v>
      </c>
      <c r="F54" s="147"/>
      <c r="G54" s="148"/>
      <c r="H54" s="11" t="s">
        <v>751</v>
      </c>
      <c r="I54" s="14">
        <v>0.27</v>
      </c>
      <c r="J54" s="121">
        <f t="shared" si="0"/>
        <v>0.81</v>
      </c>
      <c r="K54" s="127"/>
    </row>
    <row r="55" spans="1:11" ht="24">
      <c r="A55" s="126"/>
      <c r="B55" s="119">
        <v>3</v>
      </c>
      <c r="C55" s="10" t="s">
        <v>750</v>
      </c>
      <c r="D55" s="130" t="s">
        <v>945</v>
      </c>
      <c r="E55" s="130" t="s">
        <v>44</v>
      </c>
      <c r="F55" s="147"/>
      <c r="G55" s="148"/>
      <c r="H55" s="11" t="s">
        <v>751</v>
      </c>
      <c r="I55" s="14">
        <v>0.27</v>
      </c>
      <c r="J55" s="121">
        <f t="shared" si="0"/>
        <v>0.81</v>
      </c>
      <c r="K55" s="127"/>
    </row>
    <row r="56" spans="1:11" ht="24">
      <c r="A56" s="126"/>
      <c r="B56" s="119">
        <v>7</v>
      </c>
      <c r="C56" s="10" t="s">
        <v>752</v>
      </c>
      <c r="D56" s="130" t="s">
        <v>752</v>
      </c>
      <c r="E56" s="130" t="s">
        <v>39</v>
      </c>
      <c r="F56" s="147" t="s">
        <v>279</v>
      </c>
      <c r="G56" s="148"/>
      <c r="H56" s="11" t="s">
        <v>753</v>
      </c>
      <c r="I56" s="14">
        <v>0.74</v>
      </c>
      <c r="J56" s="121">
        <f t="shared" si="0"/>
        <v>5.18</v>
      </c>
      <c r="K56" s="127"/>
    </row>
    <row r="57" spans="1:11" ht="24">
      <c r="A57" s="126"/>
      <c r="B57" s="119">
        <v>3</v>
      </c>
      <c r="C57" s="10" t="s">
        <v>752</v>
      </c>
      <c r="D57" s="130" t="s">
        <v>752</v>
      </c>
      <c r="E57" s="130" t="s">
        <v>39</v>
      </c>
      <c r="F57" s="147" t="s">
        <v>679</v>
      </c>
      <c r="G57" s="148"/>
      <c r="H57" s="11" t="s">
        <v>753</v>
      </c>
      <c r="I57" s="14">
        <v>0.74</v>
      </c>
      <c r="J57" s="121">
        <f t="shared" si="0"/>
        <v>2.2199999999999998</v>
      </c>
      <c r="K57" s="127"/>
    </row>
    <row r="58" spans="1:11" ht="24">
      <c r="A58" s="126"/>
      <c r="B58" s="119">
        <v>1</v>
      </c>
      <c r="C58" s="10" t="s">
        <v>752</v>
      </c>
      <c r="D58" s="130" t="s">
        <v>752</v>
      </c>
      <c r="E58" s="130" t="s">
        <v>39</v>
      </c>
      <c r="F58" s="147" t="s">
        <v>278</v>
      </c>
      <c r="G58" s="148"/>
      <c r="H58" s="11" t="s">
        <v>753</v>
      </c>
      <c r="I58" s="14">
        <v>0.74</v>
      </c>
      <c r="J58" s="121">
        <f t="shared" si="0"/>
        <v>0.74</v>
      </c>
      <c r="K58" s="127"/>
    </row>
    <row r="59" spans="1:11" ht="24">
      <c r="A59" s="126"/>
      <c r="B59" s="119">
        <v>3</v>
      </c>
      <c r="C59" s="10" t="s">
        <v>752</v>
      </c>
      <c r="D59" s="130" t="s">
        <v>752</v>
      </c>
      <c r="E59" s="130" t="s">
        <v>39</v>
      </c>
      <c r="F59" s="147" t="s">
        <v>490</v>
      </c>
      <c r="G59" s="148"/>
      <c r="H59" s="11" t="s">
        <v>753</v>
      </c>
      <c r="I59" s="14">
        <v>0.74</v>
      </c>
      <c r="J59" s="121">
        <f t="shared" si="0"/>
        <v>2.2199999999999998</v>
      </c>
      <c r="K59" s="127"/>
    </row>
    <row r="60" spans="1:11" ht="24">
      <c r="A60" s="126"/>
      <c r="B60" s="119">
        <v>3</v>
      </c>
      <c r="C60" s="10" t="s">
        <v>752</v>
      </c>
      <c r="D60" s="130" t="s">
        <v>752</v>
      </c>
      <c r="E60" s="130" t="s">
        <v>39</v>
      </c>
      <c r="F60" s="147" t="s">
        <v>754</v>
      </c>
      <c r="G60" s="148"/>
      <c r="H60" s="11" t="s">
        <v>753</v>
      </c>
      <c r="I60" s="14">
        <v>0.74</v>
      </c>
      <c r="J60" s="121">
        <f t="shared" si="0"/>
        <v>2.2199999999999998</v>
      </c>
      <c r="K60" s="127"/>
    </row>
    <row r="61" spans="1:11" ht="24">
      <c r="A61" s="126"/>
      <c r="B61" s="119">
        <v>7</v>
      </c>
      <c r="C61" s="10" t="s">
        <v>752</v>
      </c>
      <c r="D61" s="130" t="s">
        <v>752</v>
      </c>
      <c r="E61" s="130" t="s">
        <v>40</v>
      </c>
      <c r="F61" s="147" t="s">
        <v>279</v>
      </c>
      <c r="G61" s="148"/>
      <c r="H61" s="11" t="s">
        <v>753</v>
      </c>
      <c r="I61" s="14">
        <v>0.74</v>
      </c>
      <c r="J61" s="121">
        <f t="shared" si="0"/>
        <v>5.18</v>
      </c>
      <c r="K61" s="127"/>
    </row>
    <row r="62" spans="1:11" ht="24">
      <c r="A62" s="126"/>
      <c r="B62" s="119">
        <v>3</v>
      </c>
      <c r="C62" s="10" t="s">
        <v>752</v>
      </c>
      <c r="D62" s="130" t="s">
        <v>752</v>
      </c>
      <c r="E62" s="130" t="s">
        <v>40</v>
      </c>
      <c r="F62" s="147" t="s">
        <v>490</v>
      </c>
      <c r="G62" s="148"/>
      <c r="H62" s="11" t="s">
        <v>753</v>
      </c>
      <c r="I62" s="14">
        <v>0.74</v>
      </c>
      <c r="J62" s="121">
        <f t="shared" si="0"/>
        <v>2.2199999999999998</v>
      </c>
      <c r="K62" s="127"/>
    </row>
    <row r="63" spans="1:11" ht="24">
      <c r="A63" s="126"/>
      <c r="B63" s="119">
        <v>1</v>
      </c>
      <c r="C63" s="10" t="s">
        <v>752</v>
      </c>
      <c r="D63" s="130" t="s">
        <v>752</v>
      </c>
      <c r="E63" s="130" t="s">
        <v>40</v>
      </c>
      <c r="F63" s="147" t="s">
        <v>754</v>
      </c>
      <c r="G63" s="148"/>
      <c r="H63" s="11" t="s">
        <v>753</v>
      </c>
      <c r="I63" s="14">
        <v>0.74</v>
      </c>
      <c r="J63" s="121">
        <f t="shared" si="0"/>
        <v>0.74</v>
      </c>
      <c r="K63" s="127"/>
    </row>
    <row r="64" spans="1:11" ht="24">
      <c r="A64" s="126"/>
      <c r="B64" s="119">
        <v>7</v>
      </c>
      <c r="C64" s="10" t="s">
        <v>752</v>
      </c>
      <c r="D64" s="130" t="s">
        <v>752</v>
      </c>
      <c r="E64" s="130" t="s">
        <v>42</v>
      </c>
      <c r="F64" s="147" t="s">
        <v>279</v>
      </c>
      <c r="G64" s="148"/>
      <c r="H64" s="11" t="s">
        <v>753</v>
      </c>
      <c r="I64" s="14">
        <v>0.74</v>
      </c>
      <c r="J64" s="121">
        <f t="shared" si="0"/>
        <v>5.18</v>
      </c>
      <c r="K64" s="127"/>
    </row>
    <row r="65" spans="1:11" ht="24">
      <c r="A65" s="126"/>
      <c r="B65" s="119">
        <v>2</v>
      </c>
      <c r="C65" s="10" t="s">
        <v>752</v>
      </c>
      <c r="D65" s="130" t="s">
        <v>752</v>
      </c>
      <c r="E65" s="130" t="s">
        <v>42</v>
      </c>
      <c r="F65" s="147" t="s">
        <v>679</v>
      </c>
      <c r="G65" s="148"/>
      <c r="H65" s="11" t="s">
        <v>753</v>
      </c>
      <c r="I65" s="14">
        <v>0.74</v>
      </c>
      <c r="J65" s="121">
        <f t="shared" si="0"/>
        <v>1.48</v>
      </c>
      <c r="K65" s="127"/>
    </row>
    <row r="66" spans="1:11" ht="24">
      <c r="A66" s="126"/>
      <c r="B66" s="119">
        <v>1</v>
      </c>
      <c r="C66" s="10" t="s">
        <v>752</v>
      </c>
      <c r="D66" s="130" t="s">
        <v>752</v>
      </c>
      <c r="E66" s="130" t="s">
        <v>42</v>
      </c>
      <c r="F66" s="147" t="s">
        <v>277</v>
      </c>
      <c r="G66" s="148"/>
      <c r="H66" s="11" t="s">
        <v>753</v>
      </c>
      <c r="I66" s="14">
        <v>0.74</v>
      </c>
      <c r="J66" s="121">
        <f t="shared" si="0"/>
        <v>0.74</v>
      </c>
      <c r="K66" s="127"/>
    </row>
    <row r="67" spans="1:11" ht="24">
      <c r="A67" s="126"/>
      <c r="B67" s="119">
        <v>3</v>
      </c>
      <c r="C67" s="10" t="s">
        <v>752</v>
      </c>
      <c r="D67" s="130" t="s">
        <v>752</v>
      </c>
      <c r="E67" s="130" t="s">
        <v>42</v>
      </c>
      <c r="F67" s="147" t="s">
        <v>490</v>
      </c>
      <c r="G67" s="148"/>
      <c r="H67" s="11" t="s">
        <v>753</v>
      </c>
      <c r="I67" s="14">
        <v>0.74</v>
      </c>
      <c r="J67" s="121">
        <f t="shared" si="0"/>
        <v>2.2199999999999998</v>
      </c>
      <c r="K67" s="127"/>
    </row>
    <row r="68" spans="1:11" ht="24">
      <c r="A68" s="126"/>
      <c r="B68" s="119">
        <v>3</v>
      </c>
      <c r="C68" s="10" t="s">
        <v>752</v>
      </c>
      <c r="D68" s="130" t="s">
        <v>752</v>
      </c>
      <c r="E68" s="130" t="s">
        <v>42</v>
      </c>
      <c r="F68" s="147" t="s">
        <v>755</v>
      </c>
      <c r="G68" s="148"/>
      <c r="H68" s="11" t="s">
        <v>753</v>
      </c>
      <c r="I68" s="14">
        <v>0.74</v>
      </c>
      <c r="J68" s="121">
        <f t="shared" si="0"/>
        <v>2.2199999999999998</v>
      </c>
      <c r="K68" s="127"/>
    </row>
    <row r="69" spans="1:11">
      <c r="A69" s="126"/>
      <c r="B69" s="119">
        <v>8</v>
      </c>
      <c r="C69" s="10" t="s">
        <v>48</v>
      </c>
      <c r="D69" s="130" t="s">
        <v>48</v>
      </c>
      <c r="E69" s="130" t="s">
        <v>33</v>
      </c>
      <c r="F69" s="147"/>
      <c r="G69" s="148"/>
      <c r="H69" s="11" t="s">
        <v>756</v>
      </c>
      <c r="I69" s="14">
        <v>0.19</v>
      </c>
      <c r="J69" s="121">
        <f t="shared" si="0"/>
        <v>1.52</v>
      </c>
      <c r="K69" s="127"/>
    </row>
    <row r="70" spans="1:11" ht="36">
      <c r="A70" s="126"/>
      <c r="B70" s="119">
        <v>30</v>
      </c>
      <c r="C70" s="10" t="s">
        <v>495</v>
      </c>
      <c r="D70" s="130" t="s">
        <v>495</v>
      </c>
      <c r="E70" s="130"/>
      <c r="F70" s="147"/>
      <c r="G70" s="148"/>
      <c r="H70" s="11" t="s">
        <v>973</v>
      </c>
      <c r="I70" s="14">
        <v>1.35</v>
      </c>
      <c r="J70" s="121">
        <f t="shared" si="0"/>
        <v>40.5</v>
      </c>
      <c r="K70" s="127"/>
    </row>
    <row r="71" spans="1:11" ht="36">
      <c r="A71" s="126"/>
      <c r="B71" s="119">
        <v>6</v>
      </c>
      <c r="C71" s="10" t="s">
        <v>757</v>
      </c>
      <c r="D71" s="130" t="s">
        <v>757</v>
      </c>
      <c r="E71" s="130"/>
      <c r="F71" s="147"/>
      <c r="G71" s="148"/>
      <c r="H71" s="11" t="s">
        <v>974</v>
      </c>
      <c r="I71" s="14">
        <v>0.75</v>
      </c>
      <c r="J71" s="121">
        <f t="shared" si="0"/>
        <v>4.5</v>
      </c>
      <c r="K71" s="127"/>
    </row>
    <row r="72" spans="1:11" ht="24">
      <c r="A72" s="126"/>
      <c r="B72" s="119">
        <v>1</v>
      </c>
      <c r="C72" s="10" t="s">
        <v>758</v>
      </c>
      <c r="D72" s="130" t="s">
        <v>758</v>
      </c>
      <c r="E72" s="130" t="s">
        <v>53</v>
      </c>
      <c r="F72" s="147" t="s">
        <v>279</v>
      </c>
      <c r="G72" s="148"/>
      <c r="H72" s="11" t="s">
        <v>759</v>
      </c>
      <c r="I72" s="14">
        <v>2.34</v>
      </c>
      <c r="J72" s="121">
        <f t="shared" si="0"/>
        <v>2.34</v>
      </c>
      <c r="K72" s="127"/>
    </row>
    <row r="73" spans="1:11" ht="24">
      <c r="A73" s="126"/>
      <c r="B73" s="119">
        <v>1</v>
      </c>
      <c r="C73" s="10" t="s">
        <v>760</v>
      </c>
      <c r="D73" s="130" t="s">
        <v>760</v>
      </c>
      <c r="E73" s="130" t="s">
        <v>34</v>
      </c>
      <c r="F73" s="147" t="s">
        <v>279</v>
      </c>
      <c r="G73" s="148"/>
      <c r="H73" s="11" t="s">
        <v>761</v>
      </c>
      <c r="I73" s="14">
        <v>0.99</v>
      </c>
      <c r="J73" s="121">
        <f t="shared" si="0"/>
        <v>0.99</v>
      </c>
      <c r="K73" s="127"/>
    </row>
    <row r="74" spans="1:11" ht="24">
      <c r="A74" s="126"/>
      <c r="B74" s="119">
        <v>2</v>
      </c>
      <c r="C74" s="10" t="s">
        <v>762</v>
      </c>
      <c r="D74" s="130" t="s">
        <v>762</v>
      </c>
      <c r="E74" s="130" t="s">
        <v>34</v>
      </c>
      <c r="F74" s="147" t="s">
        <v>279</v>
      </c>
      <c r="G74" s="148"/>
      <c r="H74" s="11" t="s">
        <v>763</v>
      </c>
      <c r="I74" s="14">
        <v>0.94</v>
      </c>
      <c r="J74" s="121">
        <f t="shared" si="0"/>
        <v>1.88</v>
      </c>
      <c r="K74" s="127"/>
    </row>
    <row r="75" spans="1:11" ht="24">
      <c r="A75" s="126"/>
      <c r="B75" s="119">
        <v>3</v>
      </c>
      <c r="C75" s="10" t="s">
        <v>764</v>
      </c>
      <c r="D75" s="130" t="s">
        <v>764</v>
      </c>
      <c r="E75" s="130" t="s">
        <v>31</v>
      </c>
      <c r="F75" s="147" t="s">
        <v>278</v>
      </c>
      <c r="G75" s="148"/>
      <c r="H75" s="11" t="s">
        <v>765</v>
      </c>
      <c r="I75" s="14">
        <v>0.59</v>
      </c>
      <c r="J75" s="121">
        <f t="shared" si="0"/>
        <v>1.77</v>
      </c>
      <c r="K75" s="127"/>
    </row>
    <row r="76" spans="1:11" ht="24">
      <c r="A76" s="126"/>
      <c r="B76" s="119">
        <v>1</v>
      </c>
      <c r="C76" s="10" t="s">
        <v>766</v>
      </c>
      <c r="D76" s="130" t="s">
        <v>766</v>
      </c>
      <c r="E76" s="130" t="s">
        <v>34</v>
      </c>
      <c r="F76" s="147" t="s">
        <v>279</v>
      </c>
      <c r="G76" s="148"/>
      <c r="H76" s="11" t="s">
        <v>767</v>
      </c>
      <c r="I76" s="14">
        <v>1.44</v>
      </c>
      <c r="J76" s="121">
        <f t="shared" si="0"/>
        <v>1.44</v>
      </c>
      <c r="K76" s="127"/>
    </row>
    <row r="77" spans="1:11" ht="24">
      <c r="A77" s="126"/>
      <c r="B77" s="119">
        <v>12</v>
      </c>
      <c r="C77" s="10" t="s">
        <v>768</v>
      </c>
      <c r="D77" s="130" t="s">
        <v>768</v>
      </c>
      <c r="E77" s="130" t="s">
        <v>279</v>
      </c>
      <c r="F77" s="147"/>
      <c r="G77" s="148"/>
      <c r="H77" s="11" t="s">
        <v>975</v>
      </c>
      <c r="I77" s="14">
        <v>1.59</v>
      </c>
      <c r="J77" s="121">
        <f t="shared" si="0"/>
        <v>19.080000000000002</v>
      </c>
      <c r="K77" s="127"/>
    </row>
    <row r="78" spans="1:11" ht="24">
      <c r="A78" s="126"/>
      <c r="B78" s="119">
        <v>3</v>
      </c>
      <c r="C78" s="10" t="s">
        <v>768</v>
      </c>
      <c r="D78" s="130" t="s">
        <v>768</v>
      </c>
      <c r="E78" s="130" t="s">
        <v>679</v>
      </c>
      <c r="F78" s="147"/>
      <c r="G78" s="148"/>
      <c r="H78" s="11" t="s">
        <v>975</v>
      </c>
      <c r="I78" s="14">
        <v>1.59</v>
      </c>
      <c r="J78" s="121">
        <f t="shared" si="0"/>
        <v>4.7700000000000005</v>
      </c>
      <c r="K78" s="127"/>
    </row>
    <row r="79" spans="1:11" ht="24">
      <c r="A79" s="126"/>
      <c r="B79" s="119">
        <v>6</v>
      </c>
      <c r="C79" s="10" t="s">
        <v>768</v>
      </c>
      <c r="D79" s="130" t="s">
        <v>768</v>
      </c>
      <c r="E79" s="130" t="s">
        <v>278</v>
      </c>
      <c r="F79" s="147"/>
      <c r="G79" s="148"/>
      <c r="H79" s="11" t="s">
        <v>975</v>
      </c>
      <c r="I79" s="14">
        <v>1.59</v>
      </c>
      <c r="J79" s="121">
        <f t="shared" si="0"/>
        <v>9.5400000000000009</v>
      </c>
      <c r="K79" s="127"/>
    </row>
    <row r="80" spans="1:11" ht="24">
      <c r="A80" s="126"/>
      <c r="B80" s="119">
        <v>6</v>
      </c>
      <c r="C80" s="10" t="s">
        <v>769</v>
      </c>
      <c r="D80" s="130" t="s">
        <v>946</v>
      </c>
      <c r="E80" s="130" t="s">
        <v>33</v>
      </c>
      <c r="F80" s="147"/>
      <c r="G80" s="148"/>
      <c r="H80" s="11" t="s">
        <v>770</v>
      </c>
      <c r="I80" s="14">
        <v>0.19</v>
      </c>
      <c r="J80" s="121">
        <f t="shared" si="0"/>
        <v>1.1400000000000001</v>
      </c>
      <c r="K80" s="127"/>
    </row>
    <row r="81" spans="1:11" ht="24">
      <c r="A81" s="126"/>
      <c r="B81" s="119">
        <v>6</v>
      </c>
      <c r="C81" s="10" t="s">
        <v>769</v>
      </c>
      <c r="D81" s="130" t="s">
        <v>946</v>
      </c>
      <c r="E81" s="130" t="s">
        <v>34</v>
      </c>
      <c r="F81" s="147"/>
      <c r="G81" s="148"/>
      <c r="H81" s="11" t="s">
        <v>770</v>
      </c>
      <c r="I81" s="14">
        <v>0.19</v>
      </c>
      <c r="J81" s="121">
        <f t="shared" si="0"/>
        <v>1.1400000000000001</v>
      </c>
      <c r="K81" s="127"/>
    </row>
    <row r="82" spans="1:11" ht="24">
      <c r="A82" s="126"/>
      <c r="B82" s="119">
        <v>8</v>
      </c>
      <c r="C82" s="10" t="s">
        <v>771</v>
      </c>
      <c r="D82" s="130" t="s">
        <v>947</v>
      </c>
      <c r="E82" s="130" t="s">
        <v>53</v>
      </c>
      <c r="F82" s="147"/>
      <c r="G82" s="148"/>
      <c r="H82" s="11" t="s">
        <v>772</v>
      </c>
      <c r="I82" s="14">
        <v>0.48</v>
      </c>
      <c r="J82" s="121">
        <f t="shared" si="0"/>
        <v>3.84</v>
      </c>
      <c r="K82" s="127"/>
    </row>
    <row r="83" spans="1:11" ht="24">
      <c r="A83" s="126"/>
      <c r="B83" s="119">
        <v>12</v>
      </c>
      <c r="C83" s="10" t="s">
        <v>771</v>
      </c>
      <c r="D83" s="130" t="s">
        <v>948</v>
      </c>
      <c r="E83" s="130" t="s">
        <v>36</v>
      </c>
      <c r="F83" s="147"/>
      <c r="G83" s="148"/>
      <c r="H83" s="11" t="s">
        <v>772</v>
      </c>
      <c r="I83" s="14">
        <v>0.68</v>
      </c>
      <c r="J83" s="121">
        <f t="shared" si="0"/>
        <v>8.16</v>
      </c>
      <c r="K83" s="127"/>
    </row>
    <row r="84" spans="1:11" ht="24">
      <c r="A84" s="126"/>
      <c r="B84" s="119">
        <v>12</v>
      </c>
      <c r="C84" s="10" t="s">
        <v>771</v>
      </c>
      <c r="D84" s="130" t="s">
        <v>949</v>
      </c>
      <c r="E84" s="130" t="s">
        <v>38</v>
      </c>
      <c r="F84" s="147"/>
      <c r="G84" s="148"/>
      <c r="H84" s="11" t="s">
        <v>772</v>
      </c>
      <c r="I84" s="14">
        <v>0.85</v>
      </c>
      <c r="J84" s="121">
        <f t="shared" si="0"/>
        <v>10.199999999999999</v>
      </c>
      <c r="K84" s="127"/>
    </row>
    <row r="85" spans="1:11" ht="24">
      <c r="A85" s="126"/>
      <c r="B85" s="119">
        <v>12</v>
      </c>
      <c r="C85" s="10" t="s">
        <v>771</v>
      </c>
      <c r="D85" s="130" t="s">
        <v>950</v>
      </c>
      <c r="E85" s="130" t="s">
        <v>773</v>
      </c>
      <c r="F85" s="147"/>
      <c r="G85" s="148"/>
      <c r="H85" s="11" t="s">
        <v>772</v>
      </c>
      <c r="I85" s="14">
        <v>0.56000000000000005</v>
      </c>
      <c r="J85" s="121">
        <f t="shared" si="0"/>
        <v>6.7200000000000006</v>
      </c>
      <c r="K85" s="127"/>
    </row>
    <row r="86" spans="1:11" ht="24">
      <c r="A86" s="126"/>
      <c r="B86" s="119">
        <v>10</v>
      </c>
      <c r="C86" s="10" t="s">
        <v>714</v>
      </c>
      <c r="D86" s="130" t="s">
        <v>714</v>
      </c>
      <c r="E86" s="130" t="s">
        <v>31</v>
      </c>
      <c r="F86" s="147"/>
      <c r="G86" s="148"/>
      <c r="H86" s="11" t="s">
        <v>715</v>
      </c>
      <c r="I86" s="14">
        <v>0.19</v>
      </c>
      <c r="J86" s="121">
        <f t="shared" ref="J86:J149" si="1">I86*B86</f>
        <v>1.9</v>
      </c>
      <c r="K86" s="127"/>
    </row>
    <row r="87" spans="1:11" ht="24">
      <c r="A87" s="126"/>
      <c r="B87" s="119">
        <v>6</v>
      </c>
      <c r="C87" s="10" t="s">
        <v>714</v>
      </c>
      <c r="D87" s="130" t="s">
        <v>714</v>
      </c>
      <c r="E87" s="130" t="s">
        <v>33</v>
      </c>
      <c r="F87" s="147"/>
      <c r="G87" s="148"/>
      <c r="H87" s="11" t="s">
        <v>715</v>
      </c>
      <c r="I87" s="14">
        <v>0.19</v>
      </c>
      <c r="J87" s="121">
        <f t="shared" si="1"/>
        <v>1.1400000000000001</v>
      </c>
      <c r="K87" s="127"/>
    </row>
    <row r="88" spans="1:11" ht="24">
      <c r="A88" s="126"/>
      <c r="B88" s="119">
        <v>16</v>
      </c>
      <c r="C88" s="10" t="s">
        <v>716</v>
      </c>
      <c r="D88" s="130" t="s">
        <v>716</v>
      </c>
      <c r="E88" s="130" t="s">
        <v>31</v>
      </c>
      <c r="F88" s="147"/>
      <c r="G88" s="148"/>
      <c r="H88" s="11" t="s">
        <v>717</v>
      </c>
      <c r="I88" s="14">
        <v>0.14000000000000001</v>
      </c>
      <c r="J88" s="121">
        <f t="shared" si="1"/>
        <v>2.2400000000000002</v>
      </c>
      <c r="K88" s="127"/>
    </row>
    <row r="89" spans="1:11" ht="24">
      <c r="A89" s="126"/>
      <c r="B89" s="119">
        <v>10</v>
      </c>
      <c r="C89" s="10" t="s">
        <v>716</v>
      </c>
      <c r="D89" s="130" t="s">
        <v>716</v>
      </c>
      <c r="E89" s="130" t="s">
        <v>32</v>
      </c>
      <c r="F89" s="147"/>
      <c r="G89" s="148"/>
      <c r="H89" s="11" t="s">
        <v>717</v>
      </c>
      <c r="I89" s="14">
        <v>0.14000000000000001</v>
      </c>
      <c r="J89" s="121">
        <f t="shared" si="1"/>
        <v>1.4000000000000001</v>
      </c>
      <c r="K89" s="127"/>
    </row>
    <row r="90" spans="1:11" ht="24">
      <c r="A90" s="126"/>
      <c r="B90" s="119">
        <v>4</v>
      </c>
      <c r="C90" s="10" t="s">
        <v>716</v>
      </c>
      <c r="D90" s="130" t="s">
        <v>716</v>
      </c>
      <c r="E90" s="130" t="s">
        <v>33</v>
      </c>
      <c r="F90" s="147"/>
      <c r="G90" s="148"/>
      <c r="H90" s="11" t="s">
        <v>717</v>
      </c>
      <c r="I90" s="14">
        <v>0.14000000000000001</v>
      </c>
      <c r="J90" s="121">
        <f t="shared" si="1"/>
        <v>0.56000000000000005</v>
      </c>
      <c r="K90" s="127"/>
    </row>
    <row r="91" spans="1:11">
      <c r="A91" s="126"/>
      <c r="B91" s="119">
        <v>22</v>
      </c>
      <c r="C91" s="10" t="s">
        <v>774</v>
      </c>
      <c r="D91" s="130" t="s">
        <v>774</v>
      </c>
      <c r="E91" s="130" t="s">
        <v>32</v>
      </c>
      <c r="F91" s="147"/>
      <c r="G91" s="148"/>
      <c r="H91" s="11" t="s">
        <v>775</v>
      </c>
      <c r="I91" s="14">
        <v>0.21</v>
      </c>
      <c r="J91" s="121">
        <f t="shared" si="1"/>
        <v>4.62</v>
      </c>
      <c r="K91" s="127"/>
    </row>
    <row r="92" spans="1:11">
      <c r="A92" s="126"/>
      <c r="B92" s="119">
        <v>24</v>
      </c>
      <c r="C92" s="10" t="s">
        <v>776</v>
      </c>
      <c r="D92" s="130" t="s">
        <v>776</v>
      </c>
      <c r="E92" s="130" t="s">
        <v>28</v>
      </c>
      <c r="F92" s="147"/>
      <c r="G92" s="148"/>
      <c r="H92" s="11" t="s">
        <v>777</v>
      </c>
      <c r="I92" s="14">
        <v>0.21</v>
      </c>
      <c r="J92" s="121">
        <f t="shared" si="1"/>
        <v>5.04</v>
      </c>
      <c r="K92" s="127"/>
    </row>
    <row r="93" spans="1:11">
      <c r="A93" s="126"/>
      <c r="B93" s="119">
        <v>12</v>
      </c>
      <c r="C93" s="10" t="s">
        <v>776</v>
      </c>
      <c r="D93" s="130" t="s">
        <v>776</v>
      </c>
      <c r="E93" s="130" t="s">
        <v>30</v>
      </c>
      <c r="F93" s="147"/>
      <c r="G93" s="148"/>
      <c r="H93" s="11" t="s">
        <v>777</v>
      </c>
      <c r="I93" s="14">
        <v>0.21</v>
      </c>
      <c r="J93" s="121">
        <f t="shared" si="1"/>
        <v>2.52</v>
      </c>
      <c r="K93" s="127"/>
    </row>
    <row r="94" spans="1:11">
      <c r="A94" s="126"/>
      <c r="B94" s="119">
        <v>5</v>
      </c>
      <c r="C94" s="10" t="s">
        <v>778</v>
      </c>
      <c r="D94" s="130" t="s">
        <v>778</v>
      </c>
      <c r="E94" s="130" t="s">
        <v>32</v>
      </c>
      <c r="F94" s="147"/>
      <c r="G94" s="148"/>
      <c r="H94" s="11" t="s">
        <v>779</v>
      </c>
      <c r="I94" s="14">
        <v>0.69</v>
      </c>
      <c r="J94" s="121">
        <f t="shared" si="1"/>
        <v>3.4499999999999997</v>
      </c>
      <c r="K94" s="127"/>
    </row>
    <row r="95" spans="1:11">
      <c r="A95" s="126"/>
      <c r="B95" s="119">
        <v>1</v>
      </c>
      <c r="C95" s="10" t="s">
        <v>778</v>
      </c>
      <c r="D95" s="130" t="s">
        <v>778</v>
      </c>
      <c r="E95" s="130" t="s">
        <v>33</v>
      </c>
      <c r="F95" s="147"/>
      <c r="G95" s="148"/>
      <c r="H95" s="11" t="s">
        <v>779</v>
      </c>
      <c r="I95" s="14">
        <v>0.69</v>
      </c>
      <c r="J95" s="121">
        <f t="shared" si="1"/>
        <v>0.69</v>
      </c>
      <c r="K95" s="127"/>
    </row>
    <row r="96" spans="1:11" ht="24">
      <c r="A96" s="126"/>
      <c r="B96" s="119">
        <v>4</v>
      </c>
      <c r="C96" s="10" t="s">
        <v>780</v>
      </c>
      <c r="D96" s="130" t="s">
        <v>951</v>
      </c>
      <c r="E96" s="130" t="s">
        <v>53</v>
      </c>
      <c r="F96" s="147"/>
      <c r="G96" s="148"/>
      <c r="H96" s="11" t="s">
        <v>781</v>
      </c>
      <c r="I96" s="14">
        <v>0.42</v>
      </c>
      <c r="J96" s="121">
        <f t="shared" si="1"/>
        <v>1.68</v>
      </c>
      <c r="K96" s="127"/>
    </row>
    <row r="97" spans="1:11" ht="24">
      <c r="A97" s="126"/>
      <c r="B97" s="119">
        <v>12</v>
      </c>
      <c r="C97" s="10" t="s">
        <v>780</v>
      </c>
      <c r="D97" s="130" t="s">
        <v>952</v>
      </c>
      <c r="E97" s="130" t="s">
        <v>36</v>
      </c>
      <c r="F97" s="147"/>
      <c r="G97" s="148"/>
      <c r="H97" s="11" t="s">
        <v>781</v>
      </c>
      <c r="I97" s="14">
        <v>0.63</v>
      </c>
      <c r="J97" s="121">
        <f t="shared" si="1"/>
        <v>7.5600000000000005</v>
      </c>
      <c r="K97" s="127"/>
    </row>
    <row r="98" spans="1:11" ht="24">
      <c r="A98" s="126"/>
      <c r="B98" s="119">
        <v>12</v>
      </c>
      <c r="C98" s="10" t="s">
        <v>780</v>
      </c>
      <c r="D98" s="130" t="s">
        <v>953</v>
      </c>
      <c r="E98" s="130" t="s">
        <v>38</v>
      </c>
      <c r="F98" s="147"/>
      <c r="G98" s="148"/>
      <c r="H98" s="11" t="s">
        <v>781</v>
      </c>
      <c r="I98" s="14">
        <v>0.75</v>
      </c>
      <c r="J98" s="121">
        <f t="shared" si="1"/>
        <v>9</v>
      </c>
      <c r="K98" s="127"/>
    </row>
    <row r="99" spans="1:11" ht="24">
      <c r="A99" s="126"/>
      <c r="B99" s="119">
        <v>11</v>
      </c>
      <c r="C99" s="10" t="s">
        <v>780</v>
      </c>
      <c r="D99" s="130" t="s">
        <v>954</v>
      </c>
      <c r="E99" s="130" t="s">
        <v>773</v>
      </c>
      <c r="F99" s="147"/>
      <c r="G99" s="148"/>
      <c r="H99" s="11" t="s">
        <v>781</v>
      </c>
      <c r="I99" s="14">
        <v>0.5</v>
      </c>
      <c r="J99" s="121">
        <f t="shared" si="1"/>
        <v>5.5</v>
      </c>
      <c r="K99" s="127"/>
    </row>
    <row r="100" spans="1:11" ht="24">
      <c r="A100" s="126"/>
      <c r="B100" s="119">
        <v>4</v>
      </c>
      <c r="C100" s="10" t="s">
        <v>782</v>
      </c>
      <c r="D100" s="130" t="s">
        <v>782</v>
      </c>
      <c r="E100" s="130" t="s">
        <v>34</v>
      </c>
      <c r="F100" s="147" t="s">
        <v>279</v>
      </c>
      <c r="G100" s="148"/>
      <c r="H100" s="11" t="s">
        <v>783</v>
      </c>
      <c r="I100" s="14">
        <v>1.0900000000000001</v>
      </c>
      <c r="J100" s="121">
        <f t="shared" si="1"/>
        <v>4.3600000000000003</v>
      </c>
      <c r="K100" s="127"/>
    </row>
    <row r="101" spans="1:11" ht="24">
      <c r="A101" s="126"/>
      <c r="B101" s="119">
        <v>4</v>
      </c>
      <c r="C101" s="10" t="s">
        <v>784</v>
      </c>
      <c r="D101" s="130" t="s">
        <v>784</v>
      </c>
      <c r="E101" s="130" t="s">
        <v>34</v>
      </c>
      <c r="F101" s="147" t="s">
        <v>279</v>
      </c>
      <c r="G101" s="148"/>
      <c r="H101" s="11" t="s">
        <v>785</v>
      </c>
      <c r="I101" s="14">
        <v>0.94</v>
      </c>
      <c r="J101" s="121">
        <f t="shared" si="1"/>
        <v>3.76</v>
      </c>
      <c r="K101" s="127"/>
    </row>
    <row r="102" spans="1:11" ht="24">
      <c r="A102" s="126"/>
      <c r="B102" s="119">
        <v>6</v>
      </c>
      <c r="C102" s="10" t="s">
        <v>786</v>
      </c>
      <c r="D102" s="130" t="s">
        <v>786</v>
      </c>
      <c r="E102" s="130" t="s">
        <v>28</v>
      </c>
      <c r="F102" s="147" t="s">
        <v>679</v>
      </c>
      <c r="G102" s="148"/>
      <c r="H102" s="11" t="s">
        <v>787</v>
      </c>
      <c r="I102" s="14">
        <v>0.64</v>
      </c>
      <c r="J102" s="121">
        <f t="shared" si="1"/>
        <v>3.84</v>
      </c>
      <c r="K102" s="127"/>
    </row>
    <row r="103" spans="1:11" ht="24">
      <c r="A103" s="126"/>
      <c r="B103" s="119">
        <v>6</v>
      </c>
      <c r="C103" s="10" t="s">
        <v>786</v>
      </c>
      <c r="D103" s="130" t="s">
        <v>786</v>
      </c>
      <c r="E103" s="130" t="s">
        <v>28</v>
      </c>
      <c r="F103" s="147" t="s">
        <v>277</v>
      </c>
      <c r="G103" s="148"/>
      <c r="H103" s="11" t="s">
        <v>787</v>
      </c>
      <c r="I103" s="14">
        <v>0.64</v>
      </c>
      <c r="J103" s="121">
        <f t="shared" si="1"/>
        <v>3.84</v>
      </c>
      <c r="K103" s="127"/>
    </row>
    <row r="104" spans="1:11" ht="24">
      <c r="A104" s="126"/>
      <c r="B104" s="119">
        <v>6</v>
      </c>
      <c r="C104" s="10" t="s">
        <v>786</v>
      </c>
      <c r="D104" s="130" t="s">
        <v>786</v>
      </c>
      <c r="E104" s="130" t="s">
        <v>28</v>
      </c>
      <c r="F104" s="147" t="s">
        <v>788</v>
      </c>
      <c r="G104" s="148"/>
      <c r="H104" s="11" t="s">
        <v>787</v>
      </c>
      <c r="I104" s="14">
        <v>0.64</v>
      </c>
      <c r="J104" s="121">
        <f t="shared" si="1"/>
        <v>3.84</v>
      </c>
      <c r="K104" s="127"/>
    </row>
    <row r="105" spans="1:11" ht="24">
      <c r="A105" s="126"/>
      <c r="B105" s="119">
        <v>6</v>
      </c>
      <c r="C105" s="10" t="s">
        <v>786</v>
      </c>
      <c r="D105" s="130" t="s">
        <v>786</v>
      </c>
      <c r="E105" s="130" t="s">
        <v>30</v>
      </c>
      <c r="F105" s="147" t="s">
        <v>279</v>
      </c>
      <c r="G105" s="148"/>
      <c r="H105" s="11" t="s">
        <v>787</v>
      </c>
      <c r="I105" s="14">
        <v>0.64</v>
      </c>
      <c r="J105" s="121">
        <f t="shared" si="1"/>
        <v>3.84</v>
      </c>
      <c r="K105" s="127"/>
    </row>
    <row r="106" spans="1:11" ht="24">
      <c r="A106" s="126"/>
      <c r="B106" s="119">
        <v>6</v>
      </c>
      <c r="C106" s="10" t="s">
        <v>786</v>
      </c>
      <c r="D106" s="130" t="s">
        <v>786</v>
      </c>
      <c r="E106" s="130" t="s">
        <v>30</v>
      </c>
      <c r="F106" s="147" t="s">
        <v>679</v>
      </c>
      <c r="G106" s="148"/>
      <c r="H106" s="11" t="s">
        <v>787</v>
      </c>
      <c r="I106" s="14">
        <v>0.64</v>
      </c>
      <c r="J106" s="121">
        <f t="shared" si="1"/>
        <v>3.84</v>
      </c>
      <c r="K106" s="127"/>
    </row>
    <row r="107" spans="1:11" ht="24">
      <c r="A107" s="126"/>
      <c r="B107" s="119">
        <v>6</v>
      </c>
      <c r="C107" s="10" t="s">
        <v>786</v>
      </c>
      <c r="D107" s="130" t="s">
        <v>786</v>
      </c>
      <c r="E107" s="130" t="s">
        <v>30</v>
      </c>
      <c r="F107" s="147" t="s">
        <v>277</v>
      </c>
      <c r="G107" s="148"/>
      <c r="H107" s="11" t="s">
        <v>787</v>
      </c>
      <c r="I107" s="14">
        <v>0.64</v>
      </c>
      <c r="J107" s="121">
        <f t="shared" si="1"/>
        <v>3.84</v>
      </c>
      <c r="K107" s="127"/>
    </row>
    <row r="108" spans="1:11" ht="24">
      <c r="A108" s="126"/>
      <c r="B108" s="119">
        <v>6</v>
      </c>
      <c r="C108" s="10" t="s">
        <v>786</v>
      </c>
      <c r="D108" s="130" t="s">
        <v>786</v>
      </c>
      <c r="E108" s="130" t="s">
        <v>30</v>
      </c>
      <c r="F108" s="147" t="s">
        <v>278</v>
      </c>
      <c r="G108" s="148"/>
      <c r="H108" s="11" t="s">
        <v>787</v>
      </c>
      <c r="I108" s="14">
        <v>0.64</v>
      </c>
      <c r="J108" s="121">
        <f t="shared" si="1"/>
        <v>3.84</v>
      </c>
      <c r="K108" s="127"/>
    </row>
    <row r="109" spans="1:11" ht="24">
      <c r="A109" s="126"/>
      <c r="B109" s="119">
        <v>6</v>
      </c>
      <c r="C109" s="10" t="s">
        <v>786</v>
      </c>
      <c r="D109" s="130" t="s">
        <v>786</v>
      </c>
      <c r="E109" s="130" t="s">
        <v>30</v>
      </c>
      <c r="F109" s="147" t="s">
        <v>788</v>
      </c>
      <c r="G109" s="148"/>
      <c r="H109" s="11" t="s">
        <v>787</v>
      </c>
      <c r="I109" s="14">
        <v>0.64</v>
      </c>
      <c r="J109" s="121">
        <f t="shared" si="1"/>
        <v>3.84</v>
      </c>
      <c r="K109" s="127"/>
    </row>
    <row r="110" spans="1:11" ht="24">
      <c r="A110" s="126"/>
      <c r="B110" s="119">
        <v>6</v>
      </c>
      <c r="C110" s="10" t="s">
        <v>786</v>
      </c>
      <c r="D110" s="130" t="s">
        <v>786</v>
      </c>
      <c r="E110" s="130" t="s">
        <v>31</v>
      </c>
      <c r="F110" s="147" t="s">
        <v>679</v>
      </c>
      <c r="G110" s="148"/>
      <c r="H110" s="11" t="s">
        <v>787</v>
      </c>
      <c r="I110" s="14">
        <v>0.64</v>
      </c>
      <c r="J110" s="121">
        <f t="shared" si="1"/>
        <v>3.84</v>
      </c>
      <c r="K110" s="127"/>
    </row>
    <row r="111" spans="1:11" ht="24">
      <c r="A111" s="126"/>
      <c r="B111" s="119">
        <v>6</v>
      </c>
      <c r="C111" s="10" t="s">
        <v>786</v>
      </c>
      <c r="D111" s="130" t="s">
        <v>786</v>
      </c>
      <c r="E111" s="130" t="s">
        <v>31</v>
      </c>
      <c r="F111" s="147" t="s">
        <v>277</v>
      </c>
      <c r="G111" s="148"/>
      <c r="H111" s="11" t="s">
        <v>787</v>
      </c>
      <c r="I111" s="14">
        <v>0.64</v>
      </c>
      <c r="J111" s="121">
        <f t="shared" si="1"/>
        <v>3.84</v>
      </c>
      <c r="K111" s="127"/>
    </row>
    <row r="112" spans="1:11" ht="24">
      <c r="A112" s="126"/>
      <c r="B112" s="119">
        <v>6</v>
      </c>
      <c r="C112" s="10" t="s">
        <v>786</v>
      </c>
      <c r="D112" s="130" t="s">
        <v>786</v>
      </c>
      <c r="E112" s="130" t="s">
        <v>31</v>
      </c>
      <c r="F112" s="147" t="s">
        <v>788</v>
      </c>
      <c r="G112" s="148"/>
      <c r="H112" s="11" t="s">
        <v>787</v>
      </c>
      <c r="I112" s="14">
        <v>0.64</v>
      </c>
      <c r="J112" s="121">
        <f t="shared" si="1"/>
        <v>3.84</v>
      </c>
      <c r="K112" s="127"/>
    </row>
    <row r="113" spans="1:11" ht="24">
      <c r="A113" s="126"/>
      <c r="B113" s="119">
        <v>6</v>
      </c>
      <c r="C113" s="10" t="s">
        <v>789</v>
      </c>
      <c r="D113" s="130" t="s">
        <v>789</v>
      </c>
      <c r="E113" s="130" t="s">
        <v>28</v>
      </c>
      <c r="F113" s="147" t="s">
        <v>278</v>
      </c>
      <c r="G113" s="148"/>
      <c r="H113" s="11" t="s">
        <v>790</v>
      </c>
      <c r="I113" s="14">
        <v>0.64</v>
      </c>
      <c r="J113" s="121">
        <f t="shared" si="1"/>
        <v>3.84</v>
      </c>
      <c r="K113" s="127"/>
    </row>
    <row r="114" spans="1:11" ht="24">
      <c r="A114" s="126"/>
      <c r="B114" s="119">
        <v>4</v>
      </c>
      <c r="C114" s="10" t="s">
        <v>791</v>
      </c>
      <c r="D114" s="130" t="s">
        <v>791</v>
      </c>
      <c r="E114" s="130" t="s">
        <v>34</v>
      </c>
      <c r="F114" s="147" t="s">
        <v>279</v>
      </c>
      <c r="G114" s="148"/>
      <c r="H114" s="11" t="s">
        <v>792</v>
      </c>
      <c r="I114" s="14">
        <v>1.29</v>
      </c>
      <c r="J114" s="121">
        <f t="shared" si="1"/>
        <v>5.16</v>
      </c>
      <c r="K114" s="127"/>
    </row>
    <row r="115" spans="1:11" ht="24">
      <c r="A115" s="126"/>
      <c r="B115" s="119">
        <v>3</v>
      </c>
      <c r="C115" s="10" t="s">
        <v>668</v>
      </c>
      <c r="D115" s="130" t="s">
        <v>668</v>
      </c>
      <c r="E115" s="130" t="s">
        <v>31</v>
      </c>
      <c r="F115" s="147" t="s">
        <v>216</v>
      </c>
      <c r="G115" s="148"/>
      <c r="H115" s="11" t="s">
        <v>793</v>
      </c>
      <c r="I115" s="14">
        <v>0.79</v>
      </c>
      <c r="J115" s="121">
        <f t="shared" si="1"/>
        <v>2.37</v>
      </c>
      <c r="K115" s="127"/>
    </row>
    <row r="116" spans="1:11" ht="24">
      <c r="A116" s="126"/>
      <c r="B116" s="119">
        <v>2</v>
      </c>
      <c r="C116" s="10" t="s">
        <v>668</v>
      </c>
      <c r="D116" s="130" t="s">
        <v>668</v>
      </c>
      <c r="E116" s="130" t="s">
        <v>31</v>
      </c>
      <c r="F116" s="147" t="s">
        <v>275</v>
      </c>
      <c r="G116" s="148"/>
      <c r="H116" s="11" t="s">
        <v>793</v>
      </c>
      <c r="I116" s="14">
        <v>0.79</v>
      </c>
      <c r="J116" s="121">
        <f t="shared" si="1"/>
        <v>1.58</v>
      </c>
      <c r="K116" s="127"/>
    </row>
    <row r="117" spans="1:11" ht="24">
      <c r="A117" s="126"/>
      <c r="B117" s="119">
        <v>15</v>
      </c>
      <c r="C117" s="10" t="s">
        <v>794</v>
      </c>
      <c r="D117" s="130" t="s">
        <v>794</v>
      </c>
      <c r="E117" s="130" t="s">
        <v>30</v>
      </c>
      <c r="F117" s="147"/>
      <c r="G117" s="148"/>
      <c r="H117" s="11" t="s">
        <v>795</v>
      </c>
      <c r="I117" s="14">
        <v>0.39</v>
      </c>
      <c r="J117" s="121">
        <f t="shared" si="1"/>
        <v>5.8500000000000005</v>
      </c>
      <c r="K117" s="127"/>
    </row>
    <row r="118" spans="1:11" ht="24">
      <c r="A118" s="126"/>
      <c r="B118" s="119">
        <v>15</v>
      </c>
      <c r="C118" s="10" t="s">
        <v>794</v>
      </c>
      <c r="D118" s="130" t="s">
        <v>794</v>
      </c>
      <c r="E118" s="130" t="s">
        <v>31</v>
      </c>
      <c r="F118" s="147"/>
      <c r="G118" s="148"/>
      <c r="H118" s="11" t="s">
        <v>795</v>
      </c>
      <c r="I118" s="14">
        <v>0.39</v>
      </c>
      <c r="J118" s="121">
        <f t="shared" si="1"/>
        <v>5.8500000000000005</v>
      </c>
      <c r="K118" s="127"/>
    </row>
    <row r="119" spans="1:11" ht="24">
      <c r="A119" s="126"/>
      <c r="B119" s="119">
        <v>6</v>
      </c>
      <c r="C119" s="10" t="s">
        <v>796</v>
      </c>
      <c r="D119" s="130" t="s">
        <v>796</v>
      </c>
      <c r="E119" s="130" t="s">
        <v>28</v>
      </c>
      <c r="F119" s="147" t="s">
        <v>277</v>
      </c>
      <c r="G119" s="148"/>
      <c r="H119" s="11" t="s">
        <v>797</v>
      </c>
      <c r="I119" s="14">
        <v>0.59</v>
      </c>
      <c r="J119" s="121">
        <f t="shared" si="1"/>
        <v>3.54</v>
      </c>
      <c r="K119" s="127"/>
    </row>
    <row r="120" spans="1:11" ht="24">
      <c r="A120" s="126"/>
      <c r="B120" s="119">
        <v>2</v>
      </c>
      <c r="C120" s="10" t="s">
        <v>796</v>
      </c>
      <c r="D120" s="130" t="s">
        <v>796</v>
      </c>
      <c r="E120" s="130" t="s">
        <v>28</v>
      </c>
      <c r="F120" s="147" t="s">
        <v>278</v>
      </c>
      <c r="G120" s="148"/>
      <c r="H120" s="11" t="s">
        <v>797</v>
      </c>
      <c r="I120" s="14">
        <v>0.59</v>
      </c>
      <c r="J120" s="121">
        <f t="shared" si="1"/>
        <v>1.18</v>
      </c>
      <c r="K120" s="127"/>
    </row>
    <row r="121" spans="1:11" ht="24">
      <c r="A121" s="126"/>
      <c r="B121" s="119">
        <v>6</v>
      </c>
      <c r="C121" s="10" t="s">
        <v>796</v>
      </c>
      <c r="D121" s="130" t="s">
        <v>796</v>
      </c>
      <c r="E121" s="130" t="s">
        <v>28</v>
      </c>
      <c r="F121" s="147" t="s">
        <v>788</v>
      </c>
      <c r="G121" s="148"/>
      <c r="H121" s="11" t="s">
        <v>797</v>
      </c>
      <c r="I121" s="14">
        <v>0.59</v>
      </c>
      <c r="J121" s="121">
        <f t="shared" si="1"/>
        <v>3.54</v>
      </c>
      <c r="K121" s="127"/>
    </row>
    <row r="122" spans="1:11" ht="24">
      <c r="A122" s="126"/>
      <c r="B122" s="119">
        <v>6</v>
      </c>
      <c r="C122" s="10" t="s">
        <v>796</v>
      </c>
      <c r="D122" s="130" t="s">
        <v>796</v>
      </c>
      <c r="E122" s="130" t="s">
        <v>30</v>
      </c>
      <c r="F122" s="147" t="s">
        <v>277</v>
      </c>
      <c r="G122" s="148"/>
      <c r="H122" s="11" t="s">
        <v>797</v>
      </c>
      <c r="I122" s="14">
        <v>0.59</v>
      </c>
      <c r="J122" s="121">
        <f t="shared" si="1"/>
        <v>3.54</v>
      </c>
      <c r="K122" s="127"/>
    </row>
    <row r="123" spans="1:11" ht="24">
      <c r="A123" s="126"/>
      <c r="B123" s="119">
        <v>6</v>
      </c>
      <c r="C123" s="10" t="s">
        <v>796</v>
      </c>
      <c r="D123" s="130" t="s">
        <v>796</v>
      </c>
      <c r="E123" s="130" t="s">
        <v>30</v>
      </c>
      <c r="F123" s="147" t="s">
        <v>788</v>
      </c>
      <c r="G123" s="148"/>
      <c r="H123" s="11" t="s">
        <v>797</v>
      </c>
      <c r="I123" s="14">
        <v>0.59</v>
      </c>
      <c r="J123" s="121">
        <f t="shared" si="1"/>
        <v>3.54</v>
      </c>
      <c r="K123" s="127"/>
    </row>
    <row r="124" spans="1:11" ht="24">
      <c r="A124" s="126"/>
      <c r="B124" s="119">
        <v>6</v>
      </c>
      <c r="C124" s="10" t="s">
        <v>796</v>
      </c>
      <c r="D124" s="130" t="s">
        <v>796</v>
      </c>
      <c r="E124" s="130" t="s">
        <v>31</v>
      </c>
      <c r="F124" s="147" t="s">
        <v>277</v>
      </c>
      <c r="G124" s="148"/>
      <c r="H124" s="11" t="s">
        <v>797</v>
      </c>
      <c r="I124" s="14">
        <v>0.59</v>
      </c>
      <c r="J124" s="121">
        <f t="shared" si="1"/>
        <v>3.54</v>
      </c>
      <c r="K124" s="127"/>
    </row>
    <row r="125" spans="1:11" ht="24">
      <c r="A125" s="126"/>
      <c r="B125" s="119">
        <v>6</v>
      </c>
      <c r="C125" s="10" t="s">
        <v>796</v>
      </c>
      <c r="D125" s="130" t="s">
        <v>796</v>
      </c>
      <c r="E125" s="130" t="s">
        <v>31</v>
      </c>
      <c r="F125" s="147" t="s">
        <v>788</v>
      </c>
      <c r="G125" s="148"/>
      <c r="H125" s="11" t="s">
        <v>797</v>
      </c>
      <c r="I125" s="14">
        <v>0.59</v>
      </c>
      <c r="J125" s="121">
        <f t="shared" si="1"/>
        <v>3.54</v>
      </c>
      <c r="K125" s="127"/>
    </row>
    <row r="126" spans="1:11" ht="24">
      <c r="A126" s="126"/>
      <c r="B126" s="119">
        <v>2</v>
      </c>
      <c r="C126" s="10" t="s">
        <v>798</v>
      </c>
      <c r="D126" s="130" t="s">
        <v>798</v>
      </c>
      <c r="E126" s="130" t="s">
        <v>30</v>
      </c>
      <c r="F126" s="147" t="s">
        <v>278</v>
      </c>
      <c r="G126" s="148"/>
      <c r="H126" s="11" t="s">
        <v>799</v>
      </c>
      <c r="I126" s="14">
        <v>0.59</v>
      </c>
      <c r="J126" s="121">
        <f t="shared" si="1"/>
        <v>1.18</v>
      </c>
      <c r="K126" s="127"/>
    </row>
    <row r="127" spans="1:11" ht="24">
      <c r="A127" s="126"/>
      <c r="B127" s="119">
        <v>4</v>
      </c>
      <c r="C127" s="10" t="s">
        <v>800</v>
      </c>
      <c r="D127" s="130" t="s">
        <v>800</v>
      </c>
      <c r="E127" s="130" t="s">
        <v>30</v>
      </c>
      <c r="F127" s="147" t="s">
        <v>278</v>
      </c>
      <c r="G127" s="148"/>
      <c r="H127" s="11" t="s">
        <v>801</v>
      </c>
      <c r="I127" s="14">
        <v>0.69</v>
      </c>
      <c r="J127" s="121">
        <f t="shared" si="1"/>
        <v>2.76</v>
      </c>
      <c r="K127" s="127"/>
    </row>
    <row r="128" spans="1:11" ht="36">
      <c r="A128" s="126"/>
      <c r="B128" s="119">
        <v>2</v>
      </c>
      <c r="C128" s="10" t="s">
        <v>802</v>
      </c>
      <c r="D128" s="130" t="s">
        <v>955</v>
      </c>
      <c r="E128" s="130" t="s">
        <v>803</v>
      </c>
      <c r="F128" s="147" t="s">
        <v>278</v>
      </c>
      <c r="G128" s="148"/>
      <c r="H128" s="11" t="s">
        <v>804</v>
      </c>
      <c r="I128" s="14">
        <v>2.13</v>
      </c>
      <c r="J128" s="121">
        <f t="shared" si="1"/>
        <v>4.26</v>
      </c>
      <c r="K128" s="127"/>
    </row>
    <row r="129" spans="1:11" ht="36">
      <c r="A129" s="126"/>
      <c r="B129" s="119">
        <v>1</v>
      </c>
      <c r="C129" s="10" t="s">
        <v>802</v>
      </c>
      <c r="D129" s="130" t="s">
        <v>956</v>
      </c>
      <c r="E129" s="130" t="s">
        <v>805</v>
      </c>
      <c r="F129" s="147" t="s">
        <v>277</v>
      </c>
      <c r="G129" s="148"/>
      <c r="H129" s="11" t="s">
        <v>804</v>
      </c>
      <c r="I129" s="14">
        <v>2.41</v>
      </c>
      <c r="J129" s="121">
        <f t="shared" si="1"/>
        <v>2.41</v>
      </c>
      <c r="K129" s="127"/>
    </row>
    <row r="130" spans="1:11">
      <c r="A130" s="126"/>
      <c r="B130" s="119">
        <v>8</v>
      </c>
      <c r="C130" s="10" t="s">
        <v>806</v>
      </c>
      <c r="D130" s="130" t="s">
        <v>806</v>
      </c>
      <c r="E130" s="130" t="s">
        <v>95</v>
      </c>
      <c r="F130" s="147"/>
      <c r="G130" s="148"/>
      <c r="H130" s="11" t="s">
        <v>807</v>
      </c>
      <c r="I130" s="14">
        <v>0.28999999999999998</v>
      </c>
      <c r="J130" s="121">
        <f t="shared" si="1"/>
        <v>2.3199999999999998</v>
      </c>
      <c r="K130" s="127"/>
    </row>
    <row r="131" spans="1:11">
      <c r="A131" s="126"/>
      <c r="B131" s="119">
        <v>2</v>
      </c>
      <c r="C131" s="10" t="s">
        <v>806</v>
      </c>
      <c r="D131" s="130" t="s">
        <v>806</v>
      </c>
      <c r="E131" s="130" t="s">
        <v>32</v>
      </c>
      <c r="F131" s="147"/>
      <c r="G131" s="148"/>
      <c r="H131" s="11" t="s">
        <v>807</v>
      </c>
      <c r="I131" s="14">
        <v>0.28999999999999998</v>
      </c>
      <c r="J131" s="121">
        <f t="shared" si="1"/>
        <v>0.57999999999999996</v>
      </c>
      <c r="K131" s="127"/>
    </row>
    <row r="132" spans="1:11" ht="24">
      <c r="A132" s="126"/>
      <c r="B132" s="119">
        <v>3</v>
      </c>
      <c r="C132" s="10" t="s">
        <v>808</v>
      </c>
      <c r="D132" s="130" t="s">
        <v>808</v>
      </c>
      <c r="E132" s="130" t="s">
        <v>28</v>
      </c>
      <c r="F132" s="147"/>
      <c r="G132" s="148"/>
      <c r="H132" s="11" t="s">
        <v>809</v>
      </c>
      <c r="I132" s="14">
        <v>0.39</v>
      </c>
      <c r="J132" s="121">
        <f t="shared" si="1"/>
        <v>1.17</v>
      </c>
      <c r="K132" s="127"/>
    </row>
    <row r="133" spans="1:11" ht="24">
      <c r="A133" s="126"/>
      <c r="B133" s="119">
        <v>17</v>
      </c>
      <c r="C133" s="10" t="s">
        <v>808</v>
      </c>
      <c r="D133" s="130" t="s">
        <v>808</v>
      </c>
      <c r="E133" s="130" t="s">
        <v>30</v>
      </c>
      <c r="F133" s="147"/>
      <c r="G133" s="148"/>
      <c r="H133" s="11" t="s">
        <v>809</v>
      </c>
      <c r="I133" s="14">
        <v>0.39</v>
      </c>
      <c r="J133" s="121">
        <f t="shared" si="1"/>
        <v>6.63</v>
      </c>
      <c r="K133" s="127"/>
    </row>
    <row r="134" spans="1:11" ht="24">
      <c r="A134" s="126"/>
      <c r="B134" s="119">
        <v>15</v>
      </c>
      <c r="C134" s="10" t="s">
        <v>808</v>
      </c>
      <c r="D134" s="130" t="s">
        <v>808</v>
      </c>
      <c r="E134" s="130" t="s">
        <v>31</v>
      </c>
      <c r="F134" s="147"/>
      <c r="G134" s="148"/>
      <c r="H134" s="11" t="s">
        <v>809</v>
      </c>
      <c r="I134" s="14">
        <v>0.39</v>
      </c>
      <c r="J134" s="121">
        <f t="shared" si="1"/>
        <v>5.8500000000000005</v>
      </c>
      <c r="K134" s="127"/>
    </row>
    <row r="135" spans="1:11" ht="24">
      <c r="A135" s="126"/>
      <c r="B135" s="119">
        <v>8</v>
      </c>
      <c r="C135" s="10" t="s">
        <v>810</v>
      </c>
      <c r="D135" s="130" t="s">
        <v>810</v>
      </c>
      <c r="E135" s="130" t="s">
        <v>30</v>
      </c>
      <c r="F135" s="147"/>
      <c r="G135" s="148"/>
      <c r="H135" s="11" t="s">
        <v>811</v>
      </c>
      <c r="I135" s="14">
        <v>0.24</v>
      </c>
      <c r="J135" s="121">
        <f t="shared" si="1"/>
        <v>1.92</v>
      </c>
      <c r="K135" s="127"/>
    </row>
    <row r="136" spans="1:11" ht="24">
      <c r="A136" s="126"/>
      <c r="B136" s="119">
        <v>10</v>
      </c>
      <c r="C136" s="10" t="s">
        <v>810</v>
      </c>
      <c r="D136" s="130" t="s">
        <v>810</v>
      </c>
      <c r="E136" s="130" t="s">
        <v>31</v>
      </c>
      <c r="F136" s="147"/>
      <c r="G136" s="148"/>
      <c r="H136" s="11" t="s">
        <v>811</v>
      </c>
      <c r="I136" s="14">
        <v>0.24</v>
      </c>
      <c r="J136" s="121">
        <f t="shared" si="1"/>
        <v>2.4</v>
      </c>
      <c r="K136" s="127"/>
    </row>
    <row r="137" spans="1:11">
      <c r="A137" s="126"/>
      <c r="B137" s="119">
        <v>6</v>
      </c>
      <c r="C137" s="10" t="s">
        <v>812</v>
      </c>
      <c r="D137" s="130" t="s">
        <v>812</v>
      </c>
      <c r="E137" s="130" t="s">
        <v>28</v>
      </c>
      <c r="F137" s="147"/>
      <c r="G137" s="148"/>
      <c r="H137" s="11" t="s">
        <v>813</v>
      </c>
      <c r="I137" s="14">
        <v>0.35</v>
      </c>
      <c r="J137" s="121">
        <f t="shared" si="1"/>
        <v>2.0999999999999996</v>
      </c>
      <c r="K137" s="127"/>
    </row>
    <row r="138" spans="1:11" ht="24">
      <c r="A138" s="126"/>
      <c r="B138" s="119">
        <v>8</v>
      </c>
      <c r="C138" s="10" t="s">
        <v>615</v>
      </c>
      <c r="D138" s="130" t="s">
        <v>615</v>
      </c>
      <c r="E138" s="130" t="s">
        <v>31</v>
      </c>
      <c r="F138" s="147"/>
      <c r="G138" s="148"/>
      <c r="H138" s="11" t="s">
        <v>617</v>
      </c>
      <c r="I138" s="14">
        <v>0.26</v>
      </c>
      <c r="J138" s="121">
        <f t="shared" si="1"/>
        <v>2.08</v>
      </c>
      <c r="K138" s="127"/>
    </row>
    <row r="139" spans="1:11" ht="24">
      <c r="A139" s="126"/>
      <c r="B139" s="119">
        <v>2</v>
      </c>
      <c r="C139" s="10" t="s">
        <v>814</v>
      </c>
      <c r="D139" s="130" t="s">
        <v>814</v>
      </c>
      <c r="E139" s="130" t="s">
        <v>28</v>
      </c>
      <c r="F139" s="147" t="s">
        <v>278</v>
      </c>
      <c r="G139" s="148"/>
      <c r="H139" s="11" t="s">
        <v>815</v>
      </c>
      <c r="I139" s="14">
        <v>0.59</v>
      </c>
      <c r="J139" s="121">
        <f t="shared" si="1"/>
        <v>1.18</v>
      </c>
      <c r="K139" s="127"/>
    </row>
    <row r="140" spans="1:11" ht="24">
      <c r="A140" s="126"/>
      <c r="B140" s="119">
        <v>12</v>
      </c>
      <c r="C140" s="10" t="s">
        <v>816</v>
      </c>
      <c r="D140" s="130" t="s">
        <v>816</v>
      </c>
      <c r="E140" s="130" t="s">
        <v>30</v>
      </c>
      <c r="F140" s="147"/>
      <c r="G140" s="148"/>
      <c r="H140" s="11" t="s">
        <v>817</v>
      </c>
      <c r="I140" s="14">
        <v>0.28999999999999998</v>
      </c>
      <c r="J140" s="121">
        <f t="shared" si="1"/>
        <v>3.4799999999999995</v>
      </c>
      <c r="K140" s="127"/>
    </row>
    <row r="141" spans="1:11" ht="24">
      <c r="A141" s="126"/>
      <c r="B141" s="119">
        <v>12</v>
      </c>
      <c r="C141" s="10" t="s">
        <v>816</v>
      </c>
      <c r="D141" s="130" t="s">
        <v>816</v>
      </c>
      <c r="E141" s="130" t="s">
        <v>31</v>
      </c>
      <c r="F141" s="147"/>
      <c r="G141" s="148"/>
      <c r="H141" s="11" t="s">
        <v>817</v>
      </c>
      <c r="I141" s="14">
        <v>0.28999999999999998</v>
      </c>
      <c r="J141" s="121">
        <f t="shared" si="1"/>
        <v>3.4799999999999995</v>
      </c>
      <c r="K141" s="127"/>
    </row>
    <row r="142" spans="1:11" ht="24">
      <c r="A142" s="126"/>
      <c r="B142" s="119">
        <v>3</v>
      </c>
      <c r="C142" s="10" t="s">
        <v>818</v>
      </c>
      <c r="D142" s="130" t="s">
        <v>818</v>
      </c>
      <c r="E142" s="130" t="s">
        <v>53</v>
      </c>
      <c r="F142" s="147"/>
      <c r="G142" s="148"/>
      <c r="H142" s="11" t="s">
        <v>819</v>
      </c>
      <c r="I142" s="14">
        <v>4.6900000000000004</v>
      </c>
      <c r="J142" s="121">
        <f t="shared" si="1"/>
        <v>14.07</v>
      </c>
      <c r="K142" s="127"/>
    </row>
    <row r="143" spans="1:11" ht="24">
      <c r="A143" s="126"/>
      <c r="B143" s="119">
        <v>2</v>
      </c>
      <c r="C143" s="10" t="s">
        <v>820</v>
      </c>
      <c r="D143" s="130" t="s">
        <v>820</v>
      </c>
      <c r="E143" s="130" t="s">
        <v>32</v>
      </c>
      <c r="F143" s="147" t="s">
        <v>279</v>
      </c>
      <c r="G143" s="148"/>
      <c r="H143" s="11" t="s">
        <v>821</v>
      </c>
      <c r="I143" s="14">
        <v>1.34</v>
      </c>
      <c r="J143" s="121">
        <f t="shared" si="1"/>
        <v>2.68</v>
      </c>
      <c r="K143" s="127"/>
    </row>
    <row r="144" spans="1:11" ht="24">
      <c r="A144" s="126"/>
      <c r="B144" s="119">
        <v>6</v>
      </c>
      <c r="C144" s="10" t="s">
        <v>822</v>
      </c>
      <c r="D144" s="130" t="s">
        <v>822</v>
      </c>
      <c r="E144" s="130" t="s">
        <v>28</v>
      </c>
      <c r="F144" s="147" t="s">
        <v>679</v>
      </c>
      <c r="G144" s="148"/>
      <c r="H144" s="11" t="s">
        <v>823</v>
      </c>
      <c r="I144" s="14">
        <v>0.69</v>
      </c>
      <c r="J144" s="121">
        <f t="shared" si="1"/>
        <v>4.1399999999999997</v>
      </c>
      <c r="K144" s="127"/>
    </row>
    <row r="145" spans="1:11" ht="24">
      <c r="A145" s="126"/>
      <c r="B145" s="119">
        <v>6</v>
      </c>
      <c r="C145" s="10" t="s">
        <v>822</v>
      </c>
      <c r="D145" s="130" t="s">
        <v>822</v>
      </c>
      <c r="E145" s="130" t="s">
        <v>28</v>
      </c>
      <c r="F145" s="147" t="s">
        <v>277</v>
      </c>
      <c r="G145" s="148"/>
      <c r="H145" s="11" t="s">
        <v>823</v>
      </c>
      <c r="I145" s="14">
        <v>0.69</v>
      </c>
      <c r="J145" s="121">
        <f t="shared" si="1"/>
        <v>4.1399999999999997</v>
      </c>
      <c r="K145" s="127"/>
    </row>
    <row r="146" spans="1:11" ht="24">
      <c r="A146" s="126"/>
      <c r="B146" s="119">
        <v>3</v>
      </c>
      <c r="C146" s="10" t="s">
        <v>822</v>
      </c>
      <c r="D146" s="130" t="s">
        <v>822</v>
      </c>
      <c r="E146" s="130" t="s">
        <v>28</v>
      </c>
      <c r="F146" s="147" t="s">
        <v>278</v>
      </c>
      <c r="G146" s="148"/>
      <c r="H146" s="11" t="s">
        <v>823</v>
      </c>
      <c r="I146" s="14">
        <v>0.69</v>
      </c>
      <c r="J146" s="121">
        <f t="shared" si="1"/>
        <v>2.0699999999999998</v>
      </c>
      <c r="K146" s="127"/>
    </row>
    <row r="147" spans="1:11" ht="24">
      <c r="A147" s="126"/>
      <c r="B147" s="119">
        <v>6</v>
      </c>
      <c r="C147" s="10" t="s">
        <v>822</v>
      </c>
      <c r="D147" s="130" t="s">
        <v>822</v>
      </c>
      <c r="E147" s="130" t="s">
        <v>28</v>
      </c>
      <c r="F147" s="147" t="s">
        <v>788</v>
      </c>
      <c r="G147" s="148"/>
      <c r="H147" s="11" t="s">
        <v>823</v>
      </c>
      <c r="I147" s="14">
        <v>0.69</v>
      </c>
      <c r="J147" s="121">
        <f t="shared" si="1"/>
        <v>4.1399999999999997</v>
      </c>
      <c r="K147" s="127"/>
    </row>
    <row r="148" spans="1:11" ht="24">
      <c r="A148" s="126"/>
      <c r="B148" s="119">
        <v>3</v>
      </c>
      <c r="C148" s="10" t="s">
        <v>822</v>
      </c>
      <c r="D148" s="130" t="s">
        <v>822</v>
      </c>
      <c r="E148" s="130" t="s">
        <v>30</v>
      </c>
      <c r="F148" s="147" t="s">
        <v>279</v>
      </c>
      <c r="G148" s="148"/>
      <c r="H148" s="11" t="s">
        <v>823</v>
      </c>
      <c r="I148" s="14">
        <v>0.69</v>
      </c>
      <c r="J148" s="121">
        <f t="shared" si="1"/>
        <v>2.0699999999999998</v>
      </c>
      <c r="K148" s="127"/>
    </row>
    <row r="149" spans="1:11" ht="24">
      <c r="A149" s="126"/>
      <c r="B149" s="119">
        <v>6</v>
      </c>
      <c r="C149" s="10" t="s">
        <v>822</v>
      </c>
      <c r="D149" s="130" t="s">
        <v>822</v>
      </c>
      <c r="E149" s="130" t="s">
        <v>30</v>
      </c>
      <c r="F149" s="147" t="s">
        <v>679</v>
      </c>
      <c r="G149" s="148"/>
      <c r="H149" s="11" t="s">
        <v>823</v>
      </c>
      <c r="I149" s="14">
        <v>0.69</v>
      </c>
      <c r="J149" s="121">
        <f t="shared" si="1"/>
        <v>4.1399999999999997</v>
      </c>
      <c r="K149" s="127"/>
    </row>
    <row r="150" spans="1:11" ht="24">
      <c r="A150" s="126"/>
      <c r="B150" s="119">
        <v>6</v>
      </c>
      <c r="C150" s="10" t="s">
        <v>822</v>
      </c>
      <c r="D150" s="130" t="s">
        <v>822</v>
      </c>
      <c r="E150" s="130" t="s">
        <v>30</v>
      </c>
      <c r="F150" s="147" t="s">
        <v>277</v>
      </c>
      <c r="G150" s="148"/>
      <c r="H150" s="11" t="s">
        <v>823</v>
      </c>
      <c r="I150" s="14">
        <v>0.69</v>
      </c>
      <c r="J150" s="121">
        <f t="shared" ref="J150:J213" si="2">I150*B150</f>
        <v>4.1399999999999997</v>
      </c>
      <c r="K150" s="127"/>
    </row>
    <row r="151" spans="1:11" ht="24">
      <c r="A151" s="126"/>
      <c r="B151" s="119">
        <v>5</v>
      </c>
      <c r="C151" s="10" t="s">
        <v>822</v>
      </c>
      <c r="D151" s="130" t="s">
        <v>822</v>
      </c>
      <c r="E151" s="130" t="s">
        <v>30</v>
      </c>
      <c r="F151" s="147" t="s">
        <v>278</v>
      </c>
      <c r="G151" s="148"/>
      <c r="H151" s="11" t="s">
        <v>823</v>
      </c>
      <c r="I151" s="14">
        <v>0.69</v>
      </c>
      <c r="J151" s="121">
        <f t="shared" si="2"/>
        <v>3.4499999999999997</v>
      </c>
      <c r="K151" s="127"/>
    </row>
    <row r="152" spans="1:11" ht="24">
      <c r="A152" s="126"/>
      <c r="B152" s="119">
        <v>6</v>
      </c>
      <c r="C152" s="10" t="s">
        <v>822</v>
      </c>
      <c r="D152" s="130" t="s">
        <v>822</v>
      </c>
      <c r="E152" s="130" t="s">
        <v>30</v>
      </c>
      <c r="F152" s="147" t="s">
        <v>788</v>
      </c>
      <c r="G152" s="148"/>
      <c r="H152" s="11" t="s">
        <v>823</v>
      </c>
      <c r="I152" s="14">
        <v>0.69</v>
      </c>
      <c r="J152" s="121">
        <f t="shared" si="2"/>
        <v>4.1399999999999997</v>
      </c>
      <c r="K152" s="127"/>
    </row>
    <row r="153" spans="1:11" ht="24">
      <c r="A153" s="126"/>
      <c r="B153" s="119">
        <v>12</v>
      </c>
      <c r="C153" s="10" t="s">
        <v>822</v>
      </c>
      <c r="D153" s="130" t="s">
        <v>822</v>
      </c>
      <c r="E153" s="130" t="s">
        <v>31</v>
      </c>
      <c r="F153" s="147" t="s">
        <v>279</v>
      </c>
      <c r="G153" s="148"/>
      <c r="H153" s="11" t="s">
        <v>823</v>
      </c>
      <c r="I153" s="14">
        <v>0.69</v>
      </c>
      <c r="J153" s="121">
        <f t="shared" si="2"/>
        <v>8.2799999999999994</v>
      </c>
      <c r="K153" s="127"/>
    </row>
    <row r="154" spans="1:11" ht="24">
      <c r="A154" s="126"/>
      <c r="B154" s="119">
        <v>6</v>
      </c>
      <c r="C154" s="10" t="s">
        <v>822</v>
      </c>
      <c r="D154" s="130" t="s">
        <v>822</v>
      </c>
      <c r="E154" s="130" t="s">
        <v>31</v>
      </c>
      <c r="F154" s="147" t="s">
        <v>679</v>
      </c>
      <c r="G154" s="148"/>
      <c r="H154" s="11" t="s">
        <v>823</v>
      </c>
      <c r="I154" s="14">
        <v>0.69</v>
      </c>
      <c r="J154" s="121">
        <f t="shared" si="2"/>
        <v>4.1399999999999997</v>
      </c>
      <c r="K154" s="127"/>
    </row>
    <row r="155" spans="1:11" ht="24">
      <c r="A155" s="126"/>
      <c r="B155" s="119">
        <v>6</v>
      </c>
      <c r="C155" s="10" t="s">
        <v>822</v>
      </c>
      <c r="D155" s="130" t="s">
        <v>822</v>
      </c>
      <c r="E155" s="130" t="s">
        <v>31</v>
      </c>
      <c r="F155" s="147" t="s">
        <v>277</v>
      </c>
      <c r="G155" s="148"/>
      <c r="H155" s="11" t="s">
        <v>823</v>
      </c>
      <c r="I155" s="14">
        <v>0.69</v>
      </c>
      <c r="J155" s="121">
        <f t="shared" si="2"/>
        <v>4.1399999999999997</v>
      </c>
      <c r="K155" s="127"/>
    </row>
    <row r="156" spans="1:11" ht="24">
      <c r="A156" s="126"/>
      <c r="B156" s="119">
        <v>14</v>
      </c>
      <c r="C156" s="10" t="s">
        <v>822</v>
      </c>
      <c r="D156" s="130" t="s">
        <v>822</v>
      </c>
      <c r="E156" s="130" t="s">
        <v>31</v>
      </c>
      <c r="F156" s="147" t="s">
        <v>278</v>
      </c>
      <c r="G156" s="148"/>
      <c r="H156" s="11" t="s">
        <v>823</v>
      </c>
      <c r="I156" s="14">
        <v>0.69</v>
      </c>
      <c r="J156" s="121">
        <f t="shared" si="2"/>
        <v>9.66</v>
      </c>
      <c r="K156" s="127"/>
    </row>
    <row r="157" spans="1:11" ht="24">
      <c r="A157" s="126"/>
      <c r="B157" s="119">
        <v>6</v>
      </c>
      <c r="C157" s="10" t="s">
        <v>822</v>
      </c>
      <c r="D157" s="130" t="s">
        <v>822</v>
      </c>
      <c r="E157" s="130" t="s">
        <v>31</v>
      </c>
      <c r="F157" s="147" t="s">
        <v>788</v>
      </c>
      <c r="G157" s="148"/>
      <c r="H157" s="11" t="s">
        <v>823</v>
      </c>
      <c r="I157" s="14">
        <v>0.69</v>
      </c>
      <c r="J157" s="121">
        <f t="shared" si="2"/>
        <v>4.1399999999999997</v>
      </c>
      <c r="K157" s="127"/>
    </row>
    <row r="158" spans="1:11" ht="24">
      <c r="A158" s="126"/>
      <c r="B158" s="119">
        <v>4</v>
      </c>
      <c r="C158" s="10" t="s">
        <v>824</v>
      </c>
      <c r="D158" s="130" t="s">
        <v>824</v>
      </c>
      <c r="E158" s="130" t="s">
        <v>31</v>
      </c>
      <c r="F158" s="147" t="s">
        <v>278</v>
      </c>
      <c r="G158" s="148"/>
      <c r="H158" s="11" t="s">
        <v>825</v>
      </c>
      <c r="I158" s="14">
        <v>0.64</v>
      </c>
      <c r="J158" s="121">
        <f t="shared" si="2"/>
        <v>2.56</v>
      </c>
      <c r="K158" s="127"/>
    </row>
    <row r="159" spans="1:11" ht="24">
      <c r="A159" s="126"/>
      <c r="B159" s="119">
        <v>1</v>
      </c>
      <c r="C159" s="10" t="s">
        <v>826</v>
      </c>
      <c r="D159" s="130" t="s">
        <v>826</v>
      </c>
      <c r="E159" s="130" t="s">
        <v>32</v>
      </c>
      <c r="F159" s="147"/>
      <c r="G159" s="148"/>
      <c r="H159" s="11" t="s">
        <v>976</v>
      </c>
      <c r="I159" s="14">
        <v>0.14000000000000001</v>
      </c>
      <c r="J159" s="121">
        <f t="shared" si="2"/>
        <v>0.14000000000000001</v>
      </c>
      <c r="K159" s="127"/>
    </row>
    <row r="160" spans="1:11" ht="24">
      <c r="A160" s="126"/>
      <c r="B160" s="119">
        <v>4</v>
      </c>
      <c r="C160" s="10" t="s">
        <v>827</v>
      </c>
      <c r="D160" s="130" t="s">
        <v>957</v>
      </c>
      <c r="E160" s="130" t="s">
        <v>578</v>
      </c>
      <c r="F160" s="147" t="s">
        <v>112</v>
      </c>
      <c r="G160" s="148"/>
      <c r="H160" s="11" t="s">
        <v>828</v>
      </c>
      <c r="I160" s="14">
        <v>1.28</v>
      </c>
      <c r="J160" s="121">
        <f t="shared" si="2"/>
        <v>5.12</v>
      </c>
      <c r="K160" s="127"/>
    </row>
    <row r="161" spans="1:11" ht="24">
      <c r="A161" s="126"/>
      <c r="B161" s="119">
        <v>2</v>
      </c>
      <c r="C161" s="10" t="s">
        <v>827</v>
      </c>
      <c r="D161" s="130" t="s">
        <v>957</v>
      </c>
      <c r="E161" s="130" t="s">
        <v>578</v>
      </c>
      <c r="F161" s="147" t="s">
        <v>218</v>
      </c>
      <c r="G161" s="148"/>
      <c r="H161" s="11" t="s">
        <v>828</v>
      </c>
      <c r="I161" s="14">
        <v>1.28</v>
      </c>
      <c r="J161" s="121">
        <f t="shared" si="2"/>
        <v>2.56</v>
      </c>
      <c r="K161" s="127"/>
    </row>
    <row r="162" spans="1:11" ht="24">
      <c r="A162" s="126"/>
      <c r="B162" s="119">
        <v>4</v>
      </c>
      <c r="C162" s="10" t="s">
        <v>827</v>
      </c>
      <c r="D162" s="130" t="s">
        <v>957</v>
      </c>
      <c r="E162" s="130" t="s">
        <v>578</v>
      </c>
      <c r="F162" s="147" t="s">
        <v>274</v>
      </c>
      <c r="G162" s="148"/>
      <c r="H162" s="11" t="s">
        <v>828</v>
      </c>
      <c r="I162" s="14">
        <v>1.28</v>
      </c>
      <c r="J162" s="121">
        <f t="shared" si="2"/>
        <v>5.12</v>
      </c>
      <c r="K162" s="127"/>
    </row>
    <row r="163" spans="1:11" ht="24">
      <c r="A163" s="126"/>
      <c r="B163" s="119">
        <v>3</v>
      </c>
      <c r="C163" s="10" t="s">
        <v>827</v>
      </c>
      <c r="D163" s="130" t="s">
        <v>957</v>
      </c>
      <c r="E163" s="130" t="s">
        <v>578</v>
      </c>
      <c r="F163" s="147" t="s">
        <v>829</v>
      </c>
      <c r="G163" s="148"/>
      <c r="H163" s="11" t="s">
        <v>828</v>
      </c>
      <c r="I163" s="14">
        <v>1.28</v>
      </c>
      <c r="J163" s="121">
        <f t="shared" si="2"/>
        <v>3.84</v>
      </c>
      <c r="K163" s="127"/>
    </row>
    <row r="164" spans="1:11" ht="24">
      <c r="A164" s="126"/>
      <c r="B164" s="119">
        <v>3</v>
      </c>
      <c r="C164" s="10" t="s">
        <v>827</v>
      </c>
      <c r="D164" s="130" t="s">
        <v>958</v>
      </c>
      <c r="E164" s="130" t="s">
        <v>830</v>
      </c>
      <c r="F164" s="147" t="s">
        <v>829</v>
      </c>
      <c r="G164" s="148"/>
      <c r="H164" s="11" t="s">
        <v>828</v>
      </c>
      <c r="I164" s="14">
        <v>1.49</v>
      </c>
      <c r="J164" s="121">
        <f t="shared" si="2"/>
        <v>4.47</v>
      </c>
      <c r="K164" s="127"/>
    </row>
    <row r="165" spans="1:11" ht="24">
      <c r="A165" s="126"/>
      <c r="B165" s="119">
        <v>2</v>
      </c>
      <c r="C165" s="10" t="s">
        <v>827</v>
      </c>
      <c r="D165" s="130" t="s">
        <v>959</v>
      </c>
      <c r="E165" s="130" t="s">
        <v>831</v>
      </c>
      <c r="F165" s="147" t="s">
        <v>218</v>
      </c>
      <c r="G165" s="148"/>
      <c r="H165" s="11" t="s">
        <v>828</v>
      </c>
      <c r="I165" s="14">
        <v>1.87</v>
      </c>
      <c r="J165" s="121">
        <f t="shared" si="2"/>
        <v>3.74</v>
      </c>
      <c r="K165" s="127"/>
    </row>
    <row r="166" spans="1:11" ht="24">
      <c r="A166" s="126"/>
      <c r="B166" s="119">
        <v>3</v>
      </c>
      <c r="C166" s="10" t="s">
        <v>827</v>
      </c>
      <c r="D166" s="130" t="s">
        <v>959</v>
      </c>
      <c r="E166" s="130" t="s">
        <v>831</v>
      </c>
      <c r="F166" s="147" t="s">
        <v>829</v>
      </c>
      <c r="G166" s="148"/>
      <c r="H166" s="11" t="s">
        <v>828</v>
      </c>
      <c r="I166" s="14">
        <v>1.87</v>
      </c>
      <c r="J166" s="121">
        <f t="shared" si="2"/>
        <v>5.61</v>
      </c>
      <c r="K166" s="127"/>
    </row>
    <row r="167" spans="1:11" ht="24">
      <c r="A167" s="126"/>
      <c r="B167" s="119">
        <v>1</v>
      </c>
      <c r="C167" s="10" t="s">
        <v>832</v>
      </c>
      <c r="D167" s="130" t="s">
        <v>960</v>
      </c>
      <c r="E167" s="130" t="s">
        <v>833</v>
      </c>
      <c r="F167" s="147"/>
      <c r="G167" s="148"/>
      <c r="H167" s="11" t="s">
        <v>834</v>
      </c>
      <c r="I167" s="14">
        <v>2.39</v>
      </c>
      <c r="J167" s="121">
        <f t="shared" si="2"/>
        <v>2.39</v>
      </c>
      <c r="K167" s="127"/>
    </row>
    <row r="168" spans="1:11" ht="24">
      <c r="A168" s="126"/>
      <c r="B168" s="119">
        <v>1</v>
      </c>
      <c r="C168" s="10" t="s">
        <v>832</v>
      </c>
      <c r="D168" s="130" t="s">
        <v>961</v>
      </c>
      <c r="E168" s="130" t="s">
        <v>835</v>
      </c>
      <c r="F168" s="147"/>
      <c r="G168" s="148"/>
      <c r="H168" s="11" t="s">
        <v>834</v>
      </c>
      <c r="I168" s="14">
        <v>2.59</v>
      </c>
      <c r="J168" s="121">
        <f t="shared" si="2"/>
        <v>2.59</v>
      </c>
      <c r="K168" s="127"/>
    </row>
    <row r="169" spans="1:11" ht="24">
      <c r="A169" s="126"/>
      <c r="B169" s="119">
        <v>2</v>
      </c>
      <c r="C169" s="10" t="s">
        <v>836</v>
      </c>
      <c r="D169" s="130" t="s">
        <v>962</v>
      </c>
      <c r="E169" s="130" t="s">
        <v>837</v>
      </c>
      <c r="F169" s="147" t="s">
        <v>112</v>
      </c>
      <c r="G169" s="148"/>
      <c r="H169" s="11" t="s">
        <v>838</v>
      </c>
      <c r="I169" s="14">
        <v>1.99</v>
      </c>
      <c r="J169" s="121">
        <f t="shared" si="2"/>
        <v>3.98</v>
      </c>
      <c r="K169" s="127"/>
    </row>
    <row r="170" spans="1:11" ht="24">
      <c r="A170" s="126"/>
      <c r="B170" s="119">
        <v>1</v>
      </c>
      <c r="C170" s="10" t="s">
        <v>836</v>
      </c>
      <c r="D170" s="130" t="s">
        <v>962</v>
      </c>
      <c r="E170" s="130" t="s">
        <v>837</v>
      </c>
      <c r="F170" s="147" t="s">
        <v>274</v>
      </c>
      <c r="G170" s="148"/>
      <c r="H170" s="11" t="s">
        <v>838</v>
      </c>
      <c r="I170" s="14">
        <v>1.99</v>
      </c>
      <c r="J170" s="121">
        <f t="shared" si="2"/>
        <v>1.99</v>
      </c>
      <c r="K170" s="127"/>
    </row>
    <row r="171" spans="1:11" ht="24">
      <c r="A171" s="126"/>
      <c r="B171" s="119">
        <v>4</v>
      </c>
      <c r="C171" s="10" t="s">
        <v>836</v>
      </c>
      <c r="D171" s="130" t="s">
        <v>963</v>
      </c>
      <c r="E171" s="130" t="s">
        <v>839</v>
      </c>
      <c r="F171" s="147" t="s">
        <v>112</v>
      </c>
      <c r="G171" s="148"/>
      <c r="H171" s="11" t="s">
        <v>838</v>
      </c>
      <c r="I171" s="14">
        <v>2.44</v>
      </c>
      <c r="J171" s="121">
        <f t="shared" si="2"/>
        <v>9.76</v>
      </c>
      <c r="K171" s="127"/>
    </row>
    <row r="172" spans="1:11">
      <c r="A172" s="126"/>
      <c r="B172" s="119">
        <v>1</v>
      </c>
      <c r="C172" s="10" t="s">
        <v>840</v>
      </c>
      <c r="D172" s="130" t="s">
        <v>964</v>
      </c>
      <c r="E172" s="130" t="s">
        <v>805</v>
      </c>
      <c r="F172" s="147" t="s">
        <v>277</v>
      </c>
      <c r="G172" s="148"/>
      <c r="H172" s="11" t="s">
        <v>841</v>
      </c>
      <c r="I172" s="14">
        <v>2.74</v>
      </c>
      <c r="J172" s="121">
        <f t="shared" si="2"/>
        <v>2.74</v>
      </c>
      <c r="K172" s="127"/>
    </row>
    <row r="173" spans="1:11" ht="24">
      <c r="A173" s="126"/>
      <c r="B173" s="119">
        <v>2</v>
      </c>
      <c r="C173" s="10" t="s">
        <v>842</v>
      </c>
      <c r="D173" s="130" t="s">
        <v>965</v>
      </c>
      <c r="E173" s="130" t="s">
        <v>805</v>
      </c>
      <c r="F173" s="147" t="s">
        <v>843</v>
      </c>
      <c r="G173" s="148"/>
      <c r="H173" s="11" t="s">
        <v>844</v>
      </c>
      <c r="I173" s="14">
        <v>2.99</v>
      </c>
      <c r="J173" s="121">
        <f t="shared" si="2"/>
        <v>5.98</v>
      </c>
      <c r="K173" s="127"/>
    </row>
    <row r="174" spans="1:11" ht="36">
      <c r="A174" s="126"/>
      <c r="B174" s="119">
        <v>3</v>
      </c>
      <c r="C174" s="10" t="s">
        <v>845</v>
      </c>
      <c r="D174" s="130" t="s">
        <v>966</v>
      </c>
      <c r="E174" s="130" t="s">
        <v>839</v>
      </c>
      <c r="F174" s="147"/>
      <c r="G174" s="148"/>
      <c r="H174" s="11" t="s">
        <v>846</v>
      </c>
      <c r="I174" s="14">
        <v>2.99</v>
      </c>
      <c r="J174" s="121">
        <f t="shared" si="2"/>
        <v>8.9700000000000006</v>
      </c>
      <c r="K174" s="127"/>
    </row>
    <row r="175" spans="1:11">
      <c r="A175" s="126"/>
      <c r="B175" s="119">
        <v>40</v>
      </c>
      <c r="C175" s="10" t="s">
        <v>392</v>
      </c>
      <c r="D175" s="130" t="s">
        <v>392</v>
      </c>
      <c r="E175" s="130" t="s">
        <v>28</v>
      </c>
      <c r="F175" s="147"/>
      <c r="G175" s="148"/>
      <c r="H175" s="11" t="s">
        <v>394</v>
      </c>
      <c r="I175" s="14">
        <v>0.39</v>
      </c>
      <c r="J175" s="121">
        <f t="shared" si="2"/>
        <v>15.600000000000001</v>
      </c>
      <c r="K175" s="127"/>
    </row>
    <row r="176" spans="1:11">
      <c r="A176" s="126"/>
      <c r="B176" s="119">
        <v>18</v>
      </c>
      <c r="C176" s="10" t="s">
        <v>392</v>
      </c>
      <c r="D176" s="130" t="s">
        <v>392</v>
      </c>
      <c r="E176" s="130" t="s">
        <v>30</v>
      </c>
      <c r="F176" s="147"/>
      <c r="G176" s="148"/>
      <c r="H176" s="11" t="s">
        <v>394</v>
      </c>
      <c r="I176" s="14">
        <v>0.39</v>
      </c>
      <c r="J176" s="121">
        <f t="shared" si="2"/>
        <v>7.0200000000000005</v>
      </c>
      <c r="K176" s="127"/>
    </row>
    <row r="177" spans="1:11">
      <c r="A177" s="126"/>
      <c r="B177" s="119">
        <v>35</v>
      </c>
      <c r="C177" s="10" t="s">
        <v>392</v>
      </c>
      <c r="D177" s="130" t="s">
        <v>392</v>
      </c>
      <c r="E177" s="130" t="s">
        <v>31</v>
      </c>
      <c r="F177" s="147"/>
      <c r="G177" s="148"/>
      <c r="H177" s="11" t="s">
        <v>394</v>
      </c>
      <c r="I177" s="14">
        <v>0.39</v>
      </c>
      <c r="J177" s="121">
        <f t="shared" si="2"/>
        <v>13.65</v>
      </c>
      <c r="K177" s="127"/>
    </row>
    <row r="178" spans="1:11">
      <c r="A178" s="126"/>
      <c r="B178" s="119">
        <v>15</v>
      </c>
      <c r="C178" s="10" t="s">
        <v>392</v>
      </c>
      <c r="D178" s="130" t="s">
        <v>392</v>
      </c>
      <c r="E178" s="130" t="s">
        <v>847</v>
      </c>
      <c r="F178" s="147"/>
      <c r="G178" s="148"/>
      <c r="H178" s="11" t="s">
        <v>394</v>
      </c>
      <c r="I178" s="14">
        <v>0.39</v>
      </c>
      <c r="J178" s="121">
        <f t="shared" si="2"/>
        <v>5.8500000000000005</v>
      </c>
      <c r="K178" s="127"/>
    </row>
    <row r="179" spans="1:11">
      <c r="A179" s="126"/>
      <c r="B179" s="119">
        <v>10</v>
      </c>
      <c r="C179" s="10" t="s">
        <v>848</v>
      </c>
      <c r="D179" s="130" t="s">
        <v>848</v>
      </c>
      <c r="E179" s="130" t="s">
        <v>28</v>
      </c>
      <c r="F179" s="147"/>
      <c r="G179" s="148"/>
      <c r="H179" s="11" t="s">
        <v>849</v>
      </c>
      <c r="I179" s="14">
        <v>0.28999999999999998</v>
      </c>
      <c r="J179" s="121">
        <f t="shared" si="2"/>
        <v>2.9</v>
      </c>
      <c r="K179" s="127"/>
    </row>
    <row r="180" spans="1:11">
      <c r="A180" s="126"/>
      <c r="B180" s="119">
        <v>5</v>
      </c>
      <c r="C180" s="10" t="s">
        <v>662</v>
      </c>
      <c r="D180" s="130" t="s">
        <v>662</v>
      </c>
      <c r="E180" s="130" t="s">
        <v>33</v>
      </c>
      <c r="F180" s="147"/>
      <c r="G180" s="148"/>
      <c r="H180" s="11" t="s">
        <v>664</v>
      </c>
      <c r="I180" s="14">
        <v>0.17</v>
      </c>
      <c r="J180" s="121">
        <f t="shared" si="2"/>
        <v>0.85000000000000009</v>
      </c>
      <c r="K180" s="127"/>
    </row>
    <row r="181" spans="1:11">
      <c r="A181" s="126"/>
      <c r="B181" s="119">
        <v>3</v>
      </c>
      <c r="C181" s="10" t="s">
        <v>850</v>
      </c>
      <c r="D181" s="130" t="s">
        <v>850</v>
      </c>
      <c r="E181" s="130" t="s">
        <v>28</v>
      </c>
      <c r="F181" s="147"/>
      <c r="G181" s="148"/>
      <c r="H181" s="11" t="s">
        <v>851</v>
      </c>
      <c r="I181" s="14">
        <v>0.17</v>
      </c>
      <c r="J181" s="121">
        <f t="shared" si="2"/>
        <v>0.51</v>
      </c>
      <c r="K181" s="127"/>
    </row>
    <row r="182" spans="1:11">
      <c r="A182" s="126"/>
      <c r="B182" s="119">
        <v>3</v>
      </c>
      <c r="C182" s="10" t="s">
        <v>852</v>
      </c>
      <c r="D182" s="130" t="s">
        <v>852</v>
      </c>
      <c r="E182" s="130" t="s">
        <v>28</v>
      </c>
      <c r="F182" s="147"/>
      <c r="G182" s="148"/>
      <c r="H182" s="11" t="s">
        <v>853</v>
      </c>
      <c r="I182" s="14">
        <v>0.16</v>
      </c>
      <c r="J182" s="121">
        <f t="shared" si="2"/>
        <v>0.48</v>
      </c>
      <c r="K182" s="127"/>
    </row>
    <row r="183" spans="1:11">
      <c r="A183" s="126"/>
      <c r="B183" s="119">
        <v>5</v>
      </c>
      <c r="C183" s="10" t="s">
        <v>852</v>
      </c>
      <c r="D183" s="130" t="s">
        <v>852</v>
      </c>
      <c r="E183" s="130" t="s">
        <v>95</v>
      </c>
      <c r="F183" s="147"/>
      <c r="G183" s="148"/>
      <c r="H183" s="11" t="s">
        <v>853</v>
      </c>
      <c r="I183" s="14">
        <v>0.16</v>
      </c>
      <c r="J183" s="121">
        <f t="shared" si="2"/>
        <v>0.8</v>
      </c>
      <c r="K183" s="127"/>
    </row>
    <row r="184" spans="1:11">
      <c r="A184" s="126"/>
      <c r="B184" s="119">
        <v>3</v>
      </c>
      <c r="C184" s="10" t="s">
        <v>854</v>
      </c>
      <c r="D184" s="130" t="s">
        <v>854</v>
      </c>
      <c r="E184" s="130" t="s">
        <v>31</v>
      </c>
      <c r="F184" s="147"/>
      <c r="G184" s="148"/>
      <c r="H184" s="11" t="s">
        <v>855</v>
      </c>
      <c r="I184" s="14">
        <v>0.16</v>
      </c>
      <c r="J184" s="121">
        <f t="shared" si="2"/>
        <v>0.48</v>
      </c>
      <c r="K184" s="127"/>
    </row>
    <row r="185" spans="1:11">
      <c r="A185" s="126"/>
      <c r="B185" s="119">
        <v>5</v>
      </c>
      <c r="C185" s="10" t="s">
        <v>854</v>
      </c>
      <c r="D185" s="130" t="s">
        <v>854</v>
      </c>
      <c r="E185" s="130" t="s">
        <v>95</v>
      </c>
      <c r="F185" s="147"/>
      <c r="G185" s="148"/>
      <c r="H185" s="11" t="s">
        <v>855</v>
      </c>
      <c r="I185" s="14">
        <v>0.16</v>
      </c>
      <c r="J185" s="121">
        <f t="shared" si="2"/>
        <v>0.8</v>
      </c>
      <c r="K185" s="127"/>
    </row>
    <row r="186" spans="1:11">
      <c r="A186" s="126"/>
      <c r="B186" s="119">
        <v>4</v>
      </c>
      <c r="C186" s="10" t="s">
        <v>854</v>
      </c>
      <c r="D186" s="130" t="s">
        <v>854</v>
      </c>
      <c r="E186" s="130" t="s">
        <v>32</v>
      </c>
      <c r="F186" s="147"/>
      <c r="G186" s="148"/>
      <c r="H186" s="11" t="s">
        <v>855</v>
      </c>
      <c r="I186" s="14">
        <v>0.16</v>
      </c>
      <c r="J186" s="121">
        <f t="shared" si="2"/>
        <v>0.64</v>
      </c>
      <c r="K186" s="127"/>
    </row>
    <row r="187" spans="1:11">
      <c r="A187" s="126"/>
      <c r="B187" s="119">
        <v>6</v>
      </c>
      <c r="C187" s="10" t="s">
        <v>856</v>
      </c>
      <c r="D187" s="130" t="s">
        <v>856</v>
      </c>
      <c r="E187" s="130" t="s">
        <v>28</v>
      </c>
      <c r="F187" s="147" t="s">
        <v>277</v>
      </c>
      <c r="G187" s="148"/>
      <c r="H187" s="11" t="s">
        <v>857</v>
      </c>
      <c r="I187" s="14">
        <v>0.59</v>
      </c>
      <c r="J187" s="121">
        <f t="shared" si="2"/>
        <v>3.54</v>
      </c>
      <c r="K187" s="127"/>
    </row>
    <row r="188" spans="1:11">
      <c r="A188" s="126"/>
      <c r="B188" s="119">
        <v>6</v>
      </c>
      <c r="C188" s="10" t="s">
        <v>856</v>
      </c>
      <c r="D188" s="130" t="s">
        <v>856</v>
      </c>
      <c r="E188" s="130" t="s">
        <v>28</v>
      </c>
      <c r="F188" s="147" t="s">
        <v>788</v>
      </c>
      <c r="G188" s="148"/>
      <c r="H188" s="11" t="s">
        <v>857</v>
      </c>
      <c r="I188" s="14">
        <v>0.59</v>
      </c>
      <c r="J188" s="121">
        <f t="shared" si="2"/>
        <v>3.54</v>
      </c>
      <c r="K188" s="127"/>
    </row>
    <row r="189" spans="1:11">
      <c r="A189" s="126"/>
      <c r="B189" s="119">
        <v>6</v>
      </c>
      <c r="C189" s="10" t="s">
        <v>856</v>
      </c>
      <c r="D189" s="130" t="s">
        <v>856</v>
      </c>
      <c r="E189" s="130" t="s">
        <v>30</v>
      </c>
      <c r="F189" s="147" t="s">
        <v>277</v>
      </c>
      <c r="G189" s="148"/>
      <c r="H189" s="11" t="s">
        <v>857</v>
      </c>
      <c r="I189" s="14">
        <v>0.59</v>
      </c>
      <c r="J189" s="121">
        <f t="shared" si="2"/>
        <v>3.54</v>
      </c>
      <c r="K189" s="127"/>
    </row>
    <row r="190" spans="1:11">
      <c r="A190" s="126"/>
      <c r="B190" s="119">
        <v>6</v>
      </c>
      <c r="C190" s="10" t="s">
        <v>856</v>
      </c>
      <c r="D190" s="130" t="s">
        <v>856</v>
      </c>
      <c r="E190" s="130" t="s">
        <v>30</v>
      </c>
      <c r="F190" s="147" t="s">
        <v>788</v>
      </c>
      <c r="G190" s="148"/>
      <c r="H190" s="11" t="s">
        <v>857</v>
      </c>
      <c r="I190" s="14">
        <v>0.59</v>
      </c>
      <c r="J190" s="121">
        <f t="shared" si="2"/>
        <v>3.54</v>
      </c>
      <c r="K190" s="127"/>
    </row>
    <row r="191" spans="1:11">
      <c r="A191" s="126"/>
      <c r="B191" s="119">
        <v>6</v>
      </c>
      <c r="C191" s="10" t="s">
        <v>856</v>
      </c>
      <c r="D191" s="130" t="s">
        <v>856</v>
      </c>
      <c r="E191" s="130" t="s">
        <v>31</v>
      </c>
      <c r="F191" s="147" t="s">
        <v>277</v>
      </c>
      <c r="G191" s="148"/>
      <c r="H191" s="11" t="s">
        <v>857</v>
      </c>
      <c r="I191" s="14">
        <v>0.59</v>
      </c>
      <c r="J191" s="121">
        <f t="shared" si="2"/>
        <v>3.54</v>
      </c>
      <c r="K191" s="127"/>
    </row>
    <row r="192" spans="1:11">
      <c r="A192" s="126"/>
      <c r="B192" s="119">
        <v>6</v>
      </c>
      <c r="C192" s="10" t="s">
        <v>856</v>
      </c>
      <c r="D192" s="130" t="s">
        <v>856</v>
      </c>
      <c r="E192" s="130" t="s">
        <v>31</v>
      </c>
      <c r="F192" s="147" t="s">
        <v>788</v>
      </c>
      <c r="G192" s="148"/>
      <c r="H192" s="11" t="s">
        <v>857</v>
      </c>
      <c r="I192" s="14">
        <v>0.59</v>
      </c>
      <c r="J192" s="121">
        <f t="shared" si="2"/>
        <v>3.54</v>
      </c>
      <c r="K192" s="127"/>
    </row>
    <row r="193" spans="1:11">
      <c r="A193" s="126"/>
      <c r="B193" s="119">
        <v>14</v>
      </c>
      <c r="C193" s="10" t="s">
        <v>856</v>
      </c>
      <c r="D193" s="130" t="s">
        <v>856</v>
      </c>
      <c r="E193" s="130" t="s">
        <v>304</v>
      </c>
      <c r="F193" s="147" t="s">
        <v>278</v>
      </c>
      <c r="G193" s="148"/>
      <c r="H193" s="11" t="s">
        <v>857</v>
      </c>
      <c r="I193" s="14">
        <v>0.59</v>
      </c>
      <c r="J193" s="121">
        <f t="shared" si="2"/>
        <v>8.26</v>
      </c>
      <c r="K193" s="127"/>
    </row>
    <row r="194" spans="1:11">
      <c r="A194" s="126"/>
      <c r="B194" s="119">
        <v>3</v>
      </c>
      <c r="C194" s="10" t="s">
        <v>856</v>
      </c>
      <c r="D194" s="130" t="s">
        <v>856</v>
      </c>
      <c r="E194" s="130" t="s">
        <v>300</v>
      </c>
      <c r="F194" s="147" t="s">
        <v>278</v>
      </c>
      <c r="G194" s="148"/>
      <c r="H194" s="11" t="s">
        <v>857</v>
      </c>
      <c r="I194" s="14">
        <v>0.59</v>
      </c>
      <c r="J194" s="121">
        <f t="shared" si="2"/>
        <v>1.77</v>
      </c>
      <c r="K194" s="127"/>
    </row>
    <row r="195" spans="1:11">
      <c r="A195" s="126"/>
      <c r="B195" s="119">
        <v>2</v>
      </c>
      <c r="C195" s="10" t="s">
        <v>858</v>
      </c>
      <c r="D195" s="130" t="s">
        <v>858</v>
      </c>
      <c r="E195" s="130" t="s">
        <v>30</v>
      </c>
      <c r="F195" s="147" t="s">
        <v>278</v>
      </c>
      <c r="G195" s="148"/>
      <c r="H195" s="11" t="s">
        <v>859</v>
      </c>
      <c r="I195" s="14">
        <v>0.59</v>
      </c>
      <c r="J195" s="121">
        <f t="shared" si="2"/>
        <v>1.18</v>
      </c>
      <c r="K195" s="127"/>
    </row>
    <row r="196" spans="1:11">
      <c r="A196" s="126"/>
      <c r="B196" s="119">
        <v>12</v>
      </c>
      <c r="C196" s="10" t="s">
        <v>860</v>
      </c>
      <c r="D196" s="130" t="s">
        <v>860</v>
      </c>
      <c r="E196" s="130" t="s">
        <v>33</v>
      </c>
      <c r="F196" s="147"/>
      <c r="G196" s="148"/>
      <c r="H196" s="11" t="s">
        <v>861</v>
      </c>
      <c r="I196" s="14">
        <v>0.49</v>
      </c>
      <c r="J196" s="121">
        <f t="shared" si="2"/>
        <v>5.88</v>
      </c>
      <c r="K196" s="127"/>
    </row>
    <row r="197" spans="1:11">
      <c r="A197" s="126"/>
      <c r="B197" s="119">
        <v>10</v>
      </c>
      <c r="C197" s="10" t="s">
        <v>860</v>
      </c>
      <c r="D197" s="130" t="s">
        <v>860</v>
      </c>
      <c r="E197" s="130" t="s">
        <v>34</v>
      </c>
      <c r="F197" s="147"/>
      <c r="G197" s="148"/>
      <c r="H197" s="11" t="s">
        <v>861</v>
      </c>
      <c r="I197" s="14">
        <v>0.49</v>
      </c>
      <c r="J197" s="121">
        <f t="shared" si="2"/>
        <v>4.9000000000000004</v>
      </c>
      <c r="K197" s="127"/>
    </row>
    <row r="198" spans="1:11">
      <c r="A198" s="126"/>
      <c r="B198" s="119">
        <v>6</v>
      </c>
      <c r="C198" s="10" t="s">
        <v>862</v>
      </c>
      <c r="D198" s="130" t="s">
        <v>862</v>
      </c>
      <c r="E198" s="130" t="s">
        <v>33</v>
      </c>
      <c r="F198" s="147"/>
      <c r="G198" s="148"/>
      <c r="H198" s="11" t="s">
        <v>863</v>
      </c>
      <c r="I198" s="14">
        <v>0.53</v>
      </c>
      <c r="J198" s="121">
        <f t="shared" si="2"/>
        <v>3.18</v>
      </c>
      <c r="K198" s="127"/>
    </row>
    <row r="199" spans="1:11" ht="24">
      <c r="A199" s="126"/>
      <c r="B199" s="119">
        <v>30</v>
      </c>
      <c r="C199" s="10" t="s">
        <v>864</v>
      </c>
      <c r="D199" s="130" t="s">
        <v>864</v>
      </c>
      <c r="E199" s="130"/>
      <c r="F199" s="147"/>
      <c r="G199" s="148"/>
      <c r="H199" s="11" t="s">
        <v>865</v>
      </c>
      <c r="I199" s="14">
        <v>0.14000000000000001</v>
      </c>
      <c r="J199" s="121">
        <f t="shared" si="2"/>
        <v>4.2</v>
      </c>
      <c r="K199" s="127"/>
    </row>
    <row r="200" spans="1:11" ht="24">
      <c r="A200" s="126"/>
      <c r="B200" s="119">
        <v>30</v>
      </c>
      <c r="C200" s="10" t="s">
        <v>686</v>
      </c>
      <c r="D200" s="130" t="s">
        <v>686</v>
      </c>
      <c r="E200" s="130" t="s">
        <v>115</v>
      </c>
      <c r="F200" s="147"/>
      <c r="G200" s="148"/>
      <c r="H200" s="11" t="s">
        <v>688</v>
      </c>
      <c r="I200" s="14">
        <v>0.14000000000000001</v>
      </c>
      <c r="J200" s="121">
        <f t="shared" si="2"/>
        <v>4.2</v>
      </c>
      <c r="K200" s="127"/>
    </row>
    <row r="201" spans="1:11" ht="24">
      <c r="A201" s="126"/>
      <c r="B201" s="119">
        <v>2</v>
      </c>
      <c r="C201" s="10" t="s">
        <v>686</v>
      </c>
      <c r="D201" s="130" t="s">
        <v>686</v>
      </c>
      <c r="E201" s="130" t="s">
        <v>866</v>
      </c>
      <c r="F201" s="147"/>
      <c r="G201" s="148"/>
      <c r="H201" s="11" t="s">
        <v>688</v>
      </c>
      <c r="I201" s="14">
        <v>0.14000000000000001</v>
      </c>
      <c r="J201" s="121">
        <f t="shared" si="2"/>
        <v>0.28000000000000003</v>
      </c>
      <c r="K201" s="127"/>
    </row>
    <row r="202" spans="1:11" ht="24">
      <c r="A202" s="126"/>
      <c r="B202" s="119">
        <v>20</v>
      </c>
      <c r="C202" s="10" t="s">
        <v>130</v>
      </c>
      <c r="D202" s="130" t="s">
        <v>130</v>
      </c>
      <c r="E202" s="130" t="s">
        <v>112</v>
      </c>
      <c r="F202" s="147"/>
      <c r="G202" s="148"/>
      <c r="H202" s="11" t="s">
        <v>867</v>
      </c>
      <c r="I202" s="14">
        <v>0.24</v>
      </c>
      <c r="J202" s="121">
        <f t="shared" si="2"/>
        <v>4.8</v>
      </c>
      <c r="K202" s="127"/>
    </row>
    <row r="203" spans="1:11" ht="24">
      <c r="A203" s="126"/>
      <c r="B203" s="119">
        <v>5</v>
      </c>
      <c r="C203" s="10" t="s">
        <v>130</v>
      </c>
      <c r="D203" s="130" t="s">
        <v>130</v>
      </c>
      <c r="E203" s="130" t="s">
        <v>216</v>
      </c>
      <c r="F203" s="147"/>
      <c r="G203" s="148"/>
      <c r="H203" s="11" t="s">
        <v>867</v>
      </c>
      <c r="I203" s="14">
        <v>0.24</v>
      </c>
      <c r="J203" s="121">
        <f t="shared" si="2"/>
        <v>1.2</v>
      </c>
      <c r="K203" s="127"/>
    </row>
    <row r="204" spans="1:11" ht="24">
      <c r="A204" s="126"/>
      <c r="B204" s="119">
        <v>10</v>
      </c>
      <c r="C204" s="10" t="s">
        <v>130</v>
      </c>
      <c r="D204" s="130" t="s">
        <v>130</v>
      </c>
      <c r="E204" s="130" t="s">
        <v>271</v>
      </c>
      <c r="F204" s="147"/>
      <c r="G204" s="148"/>
      <c r="H204" s="11" t="s">
        <v>867</v>
      </c>
      <c r="I204" s="14">
        <v>0.24</v>
      </c>
      <c r="J204" s="121">
        <f t="shared" si="2"/>
        <v>2.4</v>
      </c>
      <c r="K204" s="127"/>
    </row>
    <row r="205" spans="1:11">
      <c r="A205" s="126"/>
      <c r="B205" s="119">
        <v>1</v>
      </c>
      <c r="C205" s="10" t="s">
        <v>868</v>
      </c>
      <c r="D205" s="130" t="s">
        <v>868</v>
      </c>
      <c r="E205" s="130" t="s">
        <v>33</v>
      </c>
      <c r="F205" s="147"/>
      <c r="G205" s="148"/>
      <c r="H205" s="11" t="s">
        <v>869</v>
      </c>
      <c r="I205" s="14">
        <v>1.29</v>
      </c>
      <c r="J205" s="121">
        <f t="shared" si="2"/>
        <v>1.29</v>
      </c>
      <c r="K205" s="127"/>
    </row>
    <row r="206" spans="1:11">
      <c r="A206" s="126"/>
      <c r="B206" s="119">
        <v>3</v>
      </c>
      <c r="C206" s="10" t="s">
        <v>870</v>
      </c>
      <c r="D206" s="130" t="s">
        <v>870</v>
      </c>
      <c r="E206" s="130" t="s">
        <v>33</v>
      </c>
      <c r="F206" s="147"/>
      <c r="G206" s="148"/>
      <c r="H206" s="11" t="s">
        <v>871</v>
      </c>
      <c r="I206" s="14">
        <v>1.89</v>
      </c>
      <c r="J206" s="121">
        <f t="shared" si="2"/>
        <v>5.67</v>
      </c>
      <c r="K206" s="127"/>
    </row>
    <row r="207" spans="1:11">
      <c r="A207" s="126"/>
      <c r="B207" s="119">
        <v>3</v>
      </c>
      <c r="C207" s="10" t="s">
        <v>872</v>
      </c>
      <c r="D207" s="130" t="s">
        <v>872</v>
      </c>
      <c r="E207" s="130" t="s">
        <v>33</v>
      </c>
      <c r="F207" s="147"/>
      <c r="G207" s="148"/>
      <c r="H207" s="11" t="s">
        <v>873</v>
      </c>
      <c r="I207" s="14">
        <v>1.59</v>
      </c>
      <c r="J207" s="121">
        <f t="shared" si="2"/>
        <v>4.7700000000000005</v>
      </c>
      <c r="K207" s="127"/>
    </row>
    <row r="208" spans="1:11">
      <c r="A208" s="126"/>
      <c r="B208" s="119">
        <v>5</v>
      </c>
      <c r="C208" s="10" t="s">
        <v>872</v>
      </c>
      <c r="D208" s="130" t="s">
        <v>872</v>
      </c>
      <c r="E208" s="130" t="s">
        <v>34</v>
      </c>
      <c r="F208" s="147"/>
      <c r="G208" s="148"/>
      <c r="H208" s="11" t="s">
        <v>873</v>
      </c>
      <c r="I208" s="14">
        <v>1.59</v>
      </c>
      <c r="J208" s="121">
        <f t="shared" si="2"/>
        <v>7.95</v>
      </c>
      <c r="K208" s="127"/>
    </row>
    <row r="209" spans="1:11" ht="24">
      <c r="A209" s="126"/>
      <c r="B209" s="119">
        <v>12</v>
      </c>
      <c r="C209" s="10" t="s">
        <v>874</v>
      </c>
      <c r="D209" s="130" t="s">
        <v>874</v>
      </c>
      <c r="E209" s="130" t="s">
        <v>31</v>
      </c>
      <c r="F209" s="147"/>
      <c r="G209" s="148"/>
      <c r="H209" s="11" t="s">
        <v>875</v>
      </c>
      <c r="I209" s="14">
        <v>2.89</v>
      </c>
      <c r="J209" s="121">
        <f t="shared" si="2"/>
        <v>34.68</v>
      </c>
      <c r="K209" s="127"/>
    </row>
    <row r="210" spans="1:11" ht="24">
      <c r="A210" s="126"/>
      <c r="B210" s="119">
        <v>1</v>
      </c>
      <c r="C210" s="10" t="s">
        <v>874</v>
      </c>
      <c r="D210" s="130" t="s">
        <v>874</v>
      </c>
      <c r="E210" s="130" t="s">
        <v>32</v>
      </c>
      <c r="F210" s="147"/>
      <c r="G210" s="148"/>
      <c r="H210" s="11" t="s">
        <v>875</v>
      </c>
      <c r="I210" s="14">
        <v>2.89</v>
      </c>
      <c r="J210" s="121">
        <f t="shared" si="2"/>
        <v>2.89</v>
      </c>
      <c r="K210" s="127"/>
    </row>
    <row r="211" spans="1:11" ht="24">
      <c r="A211" s="126"/>
      <c r="B211" s="119">
        <v>3</v>
      </c>
      <c r="C211" s="10" t="s">
        <v>874</v>
      </c>
      <c r="D211" s="130" t="s">
        <v>874</v>
      </c>
      <c r="E211" s="130" t="s">
        <v>33</v>
      </c>
      <c r="F211" s="147"/>
      <c r="G211" s="148"/>
      <c r="H211" s="11" t="s">
        <v>875</v>
      </c>
      <c r="I211" s="14">
        <v>2.89</v>
      </c>
      <c r="J211" s="121">
        <f t="shared" si="2"/>
        <v>8.67</v>
      </c>
      <c r="K211" s="127"/>
    </row>
    <row r="212" spans="1:11" ht="24">
      <c r="A212" s="126"/>
      <c r="B212" s="119">
        <v>2</v>
      </c>
      <c r="C212" s="10" t="s">
        <v>874</v>
      </c>
      <c r="D212" s="130" t="s">
        <v>874</v>
      </c>
      <c r="E212" s="130" t="s">
        <v>34</v>
      </c>
      <c r="F212" s="147"/>
      <c r="G212" s="148"/>
      <c r="H212" s="11" t="s">
        <v>875</v>
      </c>
      <c r="I212" s="14">
        <v>2.89</v>
      </c>
      <c r="J212" s="121">
        <f t="shared" si="2"/>
        <v>5.78</v>
      </c>
      <c r="K212" s="127"/>
    </row>
    <row r="213" spans="1:11" ht="24">
      <c r="A213" s="126"/>
      <c r="B213" s="119">
        <v>3</v>
      </c>
      <c r="C213" s="10" t="s">
        <v>356</v>
      </c>
      <c r="D213" s="130" t="s">
        <v>356</v>
      </c>
      <c r="E213" s="130" t="s">
        <v>31</v>
      </c>
      <c r="F213" s="147"/>
      <c r="G213" s="148"/>
      <c r="H213" s="11" t="s">
        <v>876</v>
      </c>
      <c r="I213" s="14">
        <v>2.29</v>
      </c>
      <c r="J213" s="121">
        <f t="shared" si="2"/>
        <v>6.87</v>
      </c>
      <c r="K213" s="127"/>
    </row>
    <row r="214" spans="1:11" ht="24">
      <c r="A214" s="126"/>
      <c r="B214" s="119">
        <v>2</v>
      </c>
      <c r="C214" s="10" t="s">
        <v>356</v>
      </c>
      <c r="D214" s="130" t="s">
        <v>356</v>
      </c>
      <c r="E214" s="130" t="s">
        <v>33</v>
      </c>
      <c r="F214" s="147"/>
      <c r="G214" s="148"/>
      <c r="H214" s="11" t="s">
        <v>876</v>
      </c>
      <c r="I214" s="14">
        <v>2.29</v>
      </c>
      <c r="J214" s="121">
        <f t="shared" ref="J214:J277" si="3">I214*B214</f>
        <v>4.58</v>
      </c>
      <c r="K214" s="127"/>
    </row>
    <row r="215" spans="1:11">
      <c r="A215" s="126"/>
      <c r="B215" s="119">
        <v>1</v>
      </c>
      <c r="C215" s="10" t="s">
        <v>877</v>
      </c>
      <c r="D215" s="130" t="s">
        <v>877</v>
      </c>
      <c r="E215" s="130" t="s">
        <v>34</v>
      </c>
      <c r="F215" s="147"/>
      <c r="G215" s="148"/>
      <c r="H215" s="11" t="s">
        <v>878</v>
      </c>
      <c r="I215" s="14">
        <v>3.29</v>
      </c>
      <c r="J215" s="121">
        <f t="shared" si="3"/>
        <v>3.29</v>
      </c>
      <c r="K215" s="127"/>
    </row>
    <row r="216" spans="1:11">
      <c r="A216" s="126"/>
      <c r="B216" s="119">
        <v>5</v>
      </c>
      <c r="C216" s="10" t="s">
        <v>879</v>
      </c>
      <c r="D216" s="130" t="s">
        <v>879</v>
      </c>
      <c r="E216" s="130" t="s">
        <v>279</v>
      </c>
      <c r="F216" s="147" t="s">
        <v>31</v>
      </c>
      <c r="G216" s="148"/>
      <c r="H216" s="11" t="s">
        <v>880</v>
      </c>
      <c r="I216" s="14">
        <v>3.19</v>
      </c>
      <c r="J216" s="121">
        <f t="shared" si="3"/>
        <v>15.95</v>
      </c>
      <c r="K216" s="127"/>
    </row>
    <row r="217" spans="1:11">
      <c r="A217" s="126"/>
      <c r="B217" s="119">
        <v>4</v>
      </c>
      <c r="C217" s="10" t="s">
        <v>879</v>
      </c>
      <c r="D217" s="130" t="s">
        <v>879</v>
      </c>
      <c r="E217" s="130" t="s">
        <v>279</v>
      </c>
      <c r="F217" s="147" t="s">
        <v>32</v>
      </c>
      <c r="G217" s="148"/>
      <c r="H217" s="11" t="s">
        <v>880</v>
      </c>
      <c r="I217" s="14">
        <v>3.19</v>
      </c>
      <c r="J217" s="121">
        <f t="shared" si="3"/>
        <v>12.76</v>
      </c>
      <c r="K217" s="127"/>
    </row>
    <row r="218" spans="1:11">
      <c r="A218" s="126"/>
      <c r="B218" s="119">
        <v>3</v>
      </c>
      <c r="C218" s="10" t="s">
        <v>879</v>
      </c>
      <c r="D218" s="130" t="s">
        <v>879</v>
      </c>
      <c r="E218" s="130" t="s">
        <v>279</v>
      </c>
      <c r="F218" s="147" t="s">
        <v>33</v>
      </c>
      <c r="G218" s="148"/>
      <c r="H218" s="11" t="s">
        <v>880</v>
      </c>
      <c r="I218" s="14">
        <v>3.19</v>
      </c>
      <c r="J218" s="121">
        <f t="shared" si="3"/>
        <v>9.57</v>
      </c>
      <c r="K218" s="127"/>
    </row>
    <row r="219" spans="1:11">
      <c r="A219" s="126"/>
      <c r="B219" s="119">
        <v>6</v>
      </c>
      <c r="C219" s="10" t="s">
        <v>879</v>
      </c>
      <c r="D219" s="130" t="s">
        <v>879</v>
      </c>
      <c r="E219" s="130" t="s">
        <v>278</v>
      </c>
      <c r="F219" s="147" t="s">
        <v>31</v>
      </c>
      <c r="G219" s="148"/>
      <c r="H219" s="11" t="s">
        <v>880</v>
      </c>
      <c r="I219" s="14">
        <v>3.19</v>
      </c>
      <c r="J219" s="121">
        <f t="shared" si="3"/>
        <v>19.14</v>
      </c>
      <c r="K219" s="127"/>
    </row>
    <row r="220" spans="1:11">
      <c r="A220" s="126"/>
      <c r="B220" s="119">
        <v>1</v>
      </c>
      <c r="C220" s="10" t="s">
        <v>879</v>
      </c>
      <c r="D220" s="130" t="s">
        <v>879</v>
      </c>
      <c r="E220" s="130" t="s">
        <v>278</v>
      </c>
      <c r="F220" s="147" t="s">
        <v>32</v>
      </c>
      <c r="G220" s="148"/>
      <c r="H220" s="11" t="s">
        <v>880</v>
      </c>
      <c r="I220" s="14">
        <v>3.19</v>
      </c>
      <c r="J220" s="121">
        <f t="shared" si="3"/>
        <v>3.19</v>
      </c>
      <c r="K220" s="127"/>
    </row>
    <row r="221" spans="1:11">
      <c r="A221" s="126"/>
      <c r="B221" s="119">
        <v>6</v>
      </c>
      <c r="C221" s="10" t="s">
        <v>879</v>
      </c>
      <c r="D221" s="130" t="s">
        <v>879</v>
      </c>
      <c r="E221" s="130" t="s">
        <v>278</v>
      </c>
      <c r="F221" s="147" t="s">
        <v>33</v>
      </c>
      <c r="G221" s="148"/>
      <c r="H221" s="11" t="s">
        <v>880</v>
      </c>
      <c r="I221" s="14">
        <v>3.19</v>
      </c>
      <c r="J221" s="121">
        <f t="shared" si="3"/>
        <v>19.14</v>
      </c>
      <c r="K221" s="127"/>
    </row>
    <row r="222" spans="1:11">
      <c r="A222" s="126"/>
      <c r="B222" s="119">
        <v>1</v>
      </c>
      <c r="C222" s="10" t="s">
        <v>879</v>
      </c>
      <c r="D222" s="130" t="s">
        <v>879</v>
      </c>
      <c r="E222" s="130" t="s">
        <v>31</v>
      </c>
      <c r="F222" s="147" t="s">
        <v>788</v>
      </c>
      <c r="G222" s="148"/>
      <c r="H222" s="11" t="s">
        <v>880</v>
      </c>
      <c r="I222" s="14">
        <v>3.19</v>
      </c>
      <c r="J222" s="121">
        <f t="shared" si="3"/>
        <v>3.19</v>
      </c>
      <c r="K222" s="127"/>
    </row>
    <row r="223" spans="1:11">
      <c r="A223" s="126"/>
      <c r="B223" s="119">
        <v>4</v>
      </c>
      <c r="C223" s="10" t="s">
        <v>879</v>
      </c>
      <c r="D223" s="130" t="s">
        <v>879</v>
      </c>
      <c r="E223" s="130" t="s">
        <v>32</v>
      </c>
      <c r="F223" s="147" t="s">
        <v>788</v>
      </c>
      <c r="G223" s="148"/>
      <c r="H223" s="11" t="s">
        <v>880</v>
      </c>
      <c r="I223" s="14">
        <v>3.19</v>
      </c>
      <c r="J223" s="121">
        <f t="shared" si="3"/>
        <v>12.76</v>
      </c>
      <c r="K223" s="127"/>
    </row>
    <row r="224" spans="1:11">
      <c r="A224" s="126"/>
      <c r="B224" s="119">
        <v>1</v>
      </c>
      <c r="C224" s="10" t="s">
        <v>879</v>
      </c>
      <c r="D224" s="130" t="s">
        <v>879</v>
      </c>
      <c r="E224" s="130" t="s">
        <v>33</v>
      </c>
      <c r="F224" s="147" t="s">
        <v>788</v>
      </c>
      <c r="G224" s="148"/>
      <c r="H224" s="11" t="s">
        <v>880</v>
      </c>
      <c r="I224" s="14">
        <v>3.19</v>
      </c>
      <c r="J224" s="121">
        <f t="shared" si="3"/>
        <v>3.19</v>
      </c>
      <c r="K224" s="127"/>
    </row>
    <row r="225" spans="1:11">
      <c r="A225" s="126"/>
      <c r="B225" s="119">
        <v>5</v>
      </c>
      <c r="C225" s="10" t="s">
        <v>881</v>
      </c>
      <c r="D225" s="130" t="s">
        <v>881</v>
      </c>
      <c r="E225" s="130" t="s">
        <v>30</v>
      </c>
      <c r="F225" s="147" t="s">
        <v>279</v>
      </c>
      <c r="G225" s="148"/>
      <c r="H225" s="11" t="s">
        <v>882</v>
      </c>
      <c r="I225" s="14">
        <v>2.69</v>
      </c>
      <c r="J225" s="121">
        <f t="shared" si="3"/>
        <v>13.45</v>
      </c>
      <c r="K225" s="127"/>
    </row>
    <row r="226" spans="1:11">
      <c r="A226" s="126"/>
      <c r="B226" s="119">
        <v>6</v>
      </c>
      <c r="C226" s="10" t="s">
        <v>881</v>
      </c>
      <c r="D226" s="130" t="s">
        <v>881</v>
      </c>
      <c r="E226" s="130" t="s">
        <v>30</v>
      </c>
      <c r="F226" s="147" t="s">
        <v>788</v>
      </c>
      <c r="G226" s="148"/>
      <c r="H226" s="11" t="s">
        <v>882</v>
      </c>
      <c r="I226" s="14">
        <v>2.69</v>
      </c>
      <c r="J226" s="121">
        <f t="shared" si="3"/>
        <v>16.14</v>
      </c>
      <c r="K226" s="127"/>
    </row>
    <row r="227" spans="1:11">
      <c r="A227" s="126"/>
      <c r="B227" s="119">
        <v>3</v>
      </c>
      <c r="C227" s="10" t="s">
        <v>881</v>
      </c>
      <c r="D227" s="130" t="s">
        <v>881</v>
      </c>
      <c r="E227" s="130" t="s">
        <v>31</v>
      </c>
      <c r="F227" s="147" t="s">
        <v>788</v>
      </c>
      <c r="G227" s="148"/>
      <c r="H227" s="11" t="s">
        <v>882</v>
      </c>
      <c r="I227" s="14">
        <v>2.69</v>
      </c>
      <c r="J227" s="121">
        <f t="shared" si="3"/>
        <v>8.07</v>
      </c>
      <c r="K227" s="127"/>
    </row>
    <row r="228" spans="1:11">
      <c r="A228" s="126"/>
      <c r="B228" s="119">
        <v>1</v>
      </c>
      <c r="C228" s="10" t="s">
        <v>881</v>
      </c>
      <c r="D228" s="130" t="s">
        <v>881</v>
      </c>
      <c r="E228" s="130" t="s">
        <v>32</v>
      </c>
      <c r="F228" s="147" t="s">
        <v>788</v>
      </c>
      <c r="G228" s="148"/>
      <c r="H228" s="11" t="s">
        <v>882</v>
      </c>
      <c r="I228" s="14">
        <v>2.69</v>
      </c>
      <c r="J228" s="121">
        <f t="shared" si="3"/>
        <v>2.69</v>
      </c>
      <c r="K228" s="127"/>
    </row>
    <row r="229" spans="1:11">
      <c r="A229" s="126"/>
      <c r="B229" s="119">
        <v>1</v>
      </c>
      <c r="C229" s="10" t="s">
        <v>881</v>
      </c>
      <c r="D229" s="130" t="s">
        <v>881</v>
      </c>
      <c r="E229" s="130" t="s">
        <v>320</v>
      </c>
      <c r="F229" s="147" t="s">
        <v>279</v>
      </c>
      <c r="G229" s="148"/>
      <c r="H229" s="11" t="s">
        <v>882</v>
      </c>
      <c r="I229" s="14">
        <v>2.69</v>
      </c>
      <c r="J229" s="121">
        <f t="shared" si="3"/>
        <v>2.69</v>
      </c>
      <c r="K229" s="127"/>
    </row>
    <row r="230" spans="1:11">
      <c r="A230" s="126"/>
      <c r="B230" s="119">
        <v>5</v>
      </c>
      <c r="C230" s="10" t="s">
        <v>881</v>
      </c>
      <c r="D230" s="130" t="s">
        <v>881</v>
      </c>
      <c r="E230" s="130" t="s">
        <v>320</v>
      </c>
      <c r="F230" s="147" t="s">
        <v>278</v>
      </c>
      <c r="G230" s="148"/>
      <c r="H230" s="11" t="s">
        <v>882</v>
      </c>
      <c r="I230" s="14">
        <v>2.69</v>
      </c>
      <c r="J230" s="121">
        <f t="shared" si="3"/>
        <v>13.45</v>
      </c>
      <c r="K230" s="127"/>
    </row>
    <row r="231" spans="1:11">
      <c r="A231" s="126"/>
      <c r="B231" s="119">
        <v>2</v>
      </c>
      <c r="C231" s="10" t="s">
        <v>881</v>
      </c>
      <c r="D231" s="130" t="s">
        <v>881</v>
      </c>
      <c r="E231" s="130" t="s">
        <v>707</v>
      </c>
      <c r="F231" s="147" t="s">
        <v>278</v>
      </c>
      <c r="G231" s="148"/>
      <c r="H231" s="11" t="s">
        <v>882</v>
      </c>
      <c r="I231" s="14">
        <v>2.69</v>
      </c>
      <c r="J231" s="121">
        <f t="shared" si="3"/>
        <v>5.38</v>
      </c>
      <c r="K231" s="127"/>
    </row>
    <row r="232" spans="1:11">
      <c r="A232" s="126"/>
      <c r="B232" s="119">
        <v>1</v>
      </c>
      <c r="C232" s="10" t="s">
        <v>881</v>
      </c>
      <c r="D232" s="130" t="s">
        <v>881</v>
      </c>
      <c r="E232" s="130" t="s">
        <v>883</v>
      </c>
      <c r="F232" s="147" t="s">
        <v>279</v>
      </c>
      <c r="G232" s="148"/>
      <c r="H232" s="11" t="s">
        <v>882</v>
      </c>
      <c r="I232" s="14">
        <v>2.69</v>
      </c>
      <c r="J232" s="121">
        <f t="shared" si="3"/>
        <v>2.69</v>
      </c>
      <c r="K232" s="127"/>
    </row>
    <row r="233" spans="1:11">
      <c r="A233" s="126"/>
      <c r="B233" s="119">
        <v>2</v>
      </c>
      <c r="C233" s="10" t="s">
        <v>881</v>
      </c>
      <c r="D233" s="130" t="s">
        <v>881</v>
      </c>
      <c r="E233" s="130" t="s">
        <v>883</v>
      </c>
      <c r="F233" s="147" t="s">
        <v>278</v>
      </c>
      <c r="G233" s="148"/>
      <c r="H233" s="11" t="s">
        <v>882</v>
      </c>
      <c r="I233" s="14">
        <v>2.69</v>
      </c>
      <c r="J233" s="121">
        <f t="shared" si="3"/>
        <v>5.38</v>
      </c>
      <c r="K233" s="127"/>
    </row>
    <row r="234" spans="1:11">
      <c r="A234" s="126"/>
      <c r="B234" s="119">
        <v>1</v>
      </c>
      <c r="C234" s="10" t="s">
        <v>884</v>
      </c>
      <c r="D234" s="130" t="s">
        <v>884</v>
      </c>
      <c r="E234" s="130" t="s">
        <v>33</v>
      </c>
      <c r="F234" s="147" t="s">
        <v>788</v>
      </c>
      <c r="G234" s="148"/>
      <c r="H234" s="11" t="s">
        <v>885</v>
      </c>
      <c r="I234" s="14">
        <v>3.79</v>
      </c>
      <c r="J234" s="121">
        <f t="shared" si="3"/>
        <v>3.79</v>
      </c>
      <c r="K234" s="127"/>
    </row>
    <row r="235" spans="1:11">
      <c r="A235" s="126"/>
      <c r="B235" s="119">
        <v>6</v>
      </c>
      <c r="C235" s="10" t="s">
        <v>884</v>
      </c>
      <c r="D235" s="130" t="s">
        <v>884</v>
      </c>
      <c r="E235" s="130" t="s">
        <v>320</v>
      </c>
      <c r="F235" s="147" t="s">
        <v>278</v>
      </c>
      <c r="G235" s="148"/>
      <c r="H235" s="11" t="s">
        <v>885</v>
      </c>
      <c r="I235" s="14">
        <v>3.79</v>
      </c>
      <c r="J235" s="121">
        <f t="shared" si="3"/>
        <v>22.740000000000002</v>
      </c>
      <c r="K235" s="127"/>
    </row>
    <row r="236" spans="1:11">
      <c r="A236" s="126"/>
      <c r="B236" s="119">
        <v>6</v>
      </c>
      <c r="C236" s="10" t="s">
        <v>884</v>
      </c>
      <c r="D236" s="130" t="s">
        <v>884</v>
      </c>
      <c r="E236" s="130" t="s">
        <v>883</v>
      </c>
      <c r="F236" s="147" t="s">
        <v>279</v>
      </c>
      <c r="G236" s="148"/>
      <c r="H236" s="11" t="s">
        <v>885</v>
      </c>
      <c r="I236" s="14">
        <v>3.79</v>
      </c>
      <c r="J236" s="121">
        <f t="shared" si="3"/>
        <v>22.740000000000002</v>
      </c>
      <c r="K236" s="127"/>
    </row>
    <row r="237" spans="1:11" ht="24">
      <c r="A237" s="126"/>
      <c r="B237" s="119">
        <v>3</v>
      </c>
      <c r="C237" s="10" t="s">
        <v>886</v>
      </c>
      <c r="D237" s="130" t="s">
        <v>886</v>
      </c>
      <c r="E237" s="130" t="s">
        <v>32</v>
      </c>
      <c r="F237" s="147" t="s">
        <v>279</v>
      </c>
      <c r="G237" s="148"/>
      <c r="H237" s="11" t="s">
        <v>887</v>
      </c>
      <c r="I237" s="14">
        <v>1.49</v>
      </c>
      <c r="J237" s="121">
        <f t="shared" si="3"/>
        <v>4.47</v>
      </c>
      <c r="K237" s="127"/>
    </row>
    <row r="238" spans="1:11">
      <c r="A238" s="126"/>
      <c r="B238" s="119">
        <v>1</v>
      </c>
      <c r="C238" s="10" t="s">
        <v>888</v>
      </c>
      <c r="D238" s="130" t="s">
        <v>888</v>
      </c>
      <c r="E238" s="130" t="s">
        <v>33</v>
      </c>
      <c r="F238" s="147" t="s">
        <v>279</v>
      </c>
      <c r="G238" s="148"/>
      <c r="H238" s="11" t="s">
        <v>889</v>
      </c>
      <c r="I238" s="14">
        <v>1.79</v>
      </c>
      <c r="J238" s="121">
        <f t="shared" si="3"/>
        <v>1.79</v>
      </c>
      <c r="K238" s="127"/>
    </row>
    <row r="239" spans="1:11">
      <c r="A239" s="126"/>
      <c r="B239" s="119">
        <v>20</v>
      </c>
      <c r="C239" s="10" t="s">
        <v>890</v>
      </c>
      <c r="D239" s="130" t="s">
        <v>967</v>
      </c>
      <c r="E239" s="130" t="s">
        <v>839</v>
      </c>
      <c r="F239" s="147" t="s">
        <v>279</v>
      </c>
      <c r="G239" s="148"/>
      <c r="H239" s="11" t="s">
        <v>891</v>
      </c>
      <c r="I239" s="14">
        <v>0.46</v>
      </c>
      <c r="J239" s="121">
        <f t="shared" si="3"/>
        <v>9.2000000000000011</v>
      </c>
      <c r="K239" s="127"/>
    </row>
    <row r="240" spans="1:11">
      <c r="A240" s="126"/>
      <c r="B240" s="119">
        <v>20</v>
      </c>
      <c r="C240" s="10" t="s">
        <v>890</v>
      </c>
      <c r="D240" s="130" t="s">
        <v>967</v>
      </c>
      <c r="E240" s="130" t="s">
        <v>839</v>
      </c>
      <c r="F240" s="147" t="s">
        <v>115</v>
      </c>
      <c r="G240" s="148"/>
      <c r="H240" s="11" t="s">
        <v>891</v>
      </c>
      <c r="I240" s="14">
        <v>0.46</v>
      </c>
      <c r="J240" s="121">
        <f t="shared" si="3"/>
        <v>9.2000000000000011</v>
      </c>
      <c r="K240" s="127"/>
    </row>
    <row r="241" spans="1:11">
      <c r="A241" s="126"/>
      <c r="B241" s="119">
        <v>3</v>
      </c>
      <c r="C241" s="10" t="s">
        <v>890</v>
      </c>
      <c r="D241" s="130" t="s">
        <v>967</v>
      </c>
      <c r="E241" s="130" t="s">
        <v>839</v>
      </c>
      <c r="F241" s="147" t="s">
        <v>892</v>
      </c>
      <c r="G241" s="148"/>
      <c r="H241" s="11" t="s">
        <v>891</v>
      </c>
      <c r="I241" s="14">
        <v>0.46</v>
      </c>
      <c r="J241" s="121">
        <f t="shared" si="3"/>
        <v>1.3800000000000001</v>
      </c>
      <c r="K241" s="127"/>
    </row>
    <row r="242" spans="1:11">
      <c r="A242" s="126"/>
      <c r="B242" s="119">
        <v>30</v>
      </c>
      <c r="C242" s="10" t="s">
        <v>890</v>
      </c>
      <c r="D242" s="130" t="s">
        <v>967</v>
      </c>
      <c r="E242" s="130" t="s">
        <v>839</v>
      </c>
      <c r="F242" s="147" t="s">
        <v>893</v>
      </c>
      <c r="G242" s="148"/>
      <c r="H242" s="11" t="s">
        <v>891</v>
      </c>
      <c r="I242" s="14">
        <v>0.46</v>
      </c>
      <c r="J242" s="121">
        <f t="shared" si="3"/>
        <v>13.8</v>
      </c>
      <c r="K242" s="127"/>
    </row>
    <row r="243" spans="1:11">
      <c r="A243" s="126"/>
      <c r="B243" s="119">
        <v>2</v>
      </c>
      <c r="C243" s="10" t="s">
        <v>890</v>
      </c>
      <c r="D243" s="130" t="s">
        <v>967</v>
      </c>
      <c r="E243" s="130" t="s">
        <v>839</v>
      </c>
      <c r="F243" s="147" t="s">
        <v>894</v>
      </c>
      <c r="G243" s="148"/>
      <c r="H243" s="11" t="s">
        <v>891</v>
      </c>
      <c r="I243" s="14">
        <v>0.46</v>
      </c>
      <c r="J243" s="121">
        <f t="shared" si="3"/>
        <v>0.92</v>
      </c>
      <c r="K243" s="127"/>
    </row>
    <row r="244" spans="1:11">
      <c r="A244" s="126"/>
      <c r="B244" s="119">
        <v>30</v>
      </c>
      <c r="C244" s="10" t="s">
        <v>890</v>
      </c>
      <c r="D244" s="130" t="s">
        <v>968</v>
      </c>
      <c r="E244" s="130" t="s">
        <v>833</v>
      </c>
      <c r="F244" s="147" t="s">
        <v>279</v>
      </c>
      <c r="G244" s="148"/>
      <c r="H244" s="11" t="s">
        <v>891</v>
      </c>
      <c r="I244" s="14">
        <v>0.48</v>
      </c>
      <c r="J244" s="121">
        <f t="shared" si="3"/>
        <v>14.399999999999999</v>
      </c>
      <c r="K244" s="127"/>
    </row>
    <row r="245" spans="1:11">
      <c r="A245" s="126"/>
      <c r="B245" s="119">
        <v>30</v>
      </c>
      <c r="C245" s="10" t="s">
        <v>890</v>
      </c>
      <c r="D245" s="130" t="s">
        <v>969</v>
      </c>
      <c r="E245" s="130" t="s">
        <v>835</v>
      </c>
      <c r="F245" s="147" t="s">
        <v>279</v>
      </c>
      <c r="G245" s="148"/>
      <c r="H245" s="11" t="s">
        <v>891</v>
      </c>
      <c r="I245" s="14">
        <v>0.52</v>
      </c>
      <c r="J245" s="121">
        <f t="shared" si="3"/>
        <v>15.600000000000001</v>
      </c>
      <c r="K245" s="127"/>
    </row>
    <row r="246" spans="1:11">
      <c r="A246" s="126"/>
      <c r="B246" s="119">
        <v>2</v>
      </c>
      <c r="C246" s="10" t="s">
        <v>890</v>
      </c>
      <c r="D246" s="130" t="s">
        <v>969</v>
      </c>
      <c r="E246" s="130" t="s">
        <v>835</v>
      </c>
      <c r="F246" s="147" t="s">
        <v>589</v>
      </c>
      <c r="G246" s="148"/>
      <c r="H246" s="11" t="s">
        <v>891</v>
      </c>
      <c r="I246" s="14">
        <v>0.52</v>
      </c>
      <c r="J246" s="121">
        <f t="shared" si="3"/>
        <v>1.04</v>
      </c>
      <c r="K246" s="127"/>
    </row>
    <row r="247" spans="1:11">
      <c r="A247" s="126"/>
      <c r="B247" s="119">
        <v>10</v>
      </c>
      <c r="C247" s="10" t="s">
        <v>890</v>
      </c>
      <c r="D247" s="130" t="s">
        <v>969</v>
      </c>
      <c r="E247" s="130" t="s">
        <v>835</v>
      </c>
      <c r="F247" s="147" t="s">
        <v>115</v>
      </c>
      <c r="G247" s="148"/>
      <c r="H247" s="11" t="s">
        <v>891</v>
      </c>
      <c r="I247" s="14">
        <v>0.52</v>
      </c>
      <c r="J247" s="121">
        <f t="shared" si="3"/>
        <v>5.2</v>
      </c>
      <c r="K247" s="127"/>
    </row>
    <row r="248" spans="1:11">
      <c r="A248" s="126"/>
      <c r="B248" s="119">
        <v>5</v>
      </c>
      <c r="C248" s="10" t="s">
        <v>890</v>
      </c>
      <c r="D248" s="130" t="s">
        <v>969</v>
      </c>
      <c r="E248" s="130" t="s">
        <v>835</v>
      </c>
      <c r="F248" s="147" t="s">
        <v>755</v>
      </c>
      <c r="G248" s="148"/>
      <c r="H248" s="11" t="s">
        <v>891</v>
      </c>
      <c r="I248" s="14">
        <v>0.52</v>
      </c>
      <c r="J248" s="121">
        <f t="shared" si="3"/>
        <v>2.6</v>
      </c>
      <c r="K248" s="127"/>
    </row>
    <row r="249" spans="1:11">
      <c r="A249" s="126"/>
      <c r="B249" s="119">
        <v>35</v>
      </c>
      <c r="C249" s="10" t="s">
        <v>890</v>
      </c>
      <c r="D249" s="130" t="s">
        <v>969</v>
      </c>
      <c r="E249" s="130" t="s">
        <v>835</v>
      </c>
      <c r="F249" s="147" t="s">
        <v>893</v>
      </c>
      <c r="G249" s="148"/>
      <c r="H249" s="11" t="s">
        <v>891</v>
      </c>
      <c r="I249" s="14">
        <v>0.52</v>
      </c>
      <c r="J249" s="121">
        <f t="shared" si="3"/>
        <v>18.2</v>
      </c>
      <c r="K249" s="127"/>
    </row>
    <row r="250" spans="1:11">
      <c r="A250" s="126"/>
      <c r="B250" s="119">
        <v>6</v>
      </c>
      <c r="C250" s="10" t="s">
        <v>890</v>
      </c>
      <c r="D250" s="130" t="s">
        <v>970</v>
      </c>
      <c r="E250" s="130" t="s">
        <v>895</v>
      </c>
      <c r="F250" s="147" t="s">
        <v>279</v>
      </c>
      <c r="G250" s="148"/>
      <c r="H250" s="11" t="s">
        <v>891</v>
      </c>
      <c r="I250" s="14">
        <v>0.56000000000000005</v>
      </c>
      <c r="J250" s="121">
        <f t="shared" si="3"/>
        <v>3.3600000000000003</v>
      </c>
      <c r="K250" s="127"/>
    </row>
    <row r="251" spans="1:11">
      <c r="A251" s="126"/>
      <c r="B251" s="119">
        <v>16</v>
      </c>
      <c r="C251" s="10" t="s">
        <v>890</v>
      </c>
      <c r="D251" s="130" t="s">
        <v>970</v>
      </c>
      <c r="E251" s="130" t="s">
        <v>895</v>
      </c>
      <c r="F251" s="147" t="s">
        <v>893</v>
      </c>
      <c r="G251" s="148"/>
      <c r="H251" s="11" t="s">
        <v>891</v>
      </c>
      <c r="I251" s="14">
        <v>0.56000000000000005</v>
      </c>
      <c r="J251" s="121">
        <f t="shared" si="3"/>
        <v>8.9600000000000009</v>
      </c>
      <c r="K251" s="127"/>
    </row>
    <row r="252" spans="1:11" ht="24">
      <c r="A252" s="126"/>
      <c r="B252" s="119">
        <v>20</v>
      </c>
      <c r="C252" s="10" t="s">
        <v>570</v>
      </c>
      <c r="D252" s="130" t="s">
        <v>570</v>
      </c>
      <c r="E252" s="130" t="s">
        <v>112</v>
      </c>
      <c r="F252" s="147"/>
      <c r="G252" s="148"/>
      <c r="H252" s="11" t="s">
        <v>977</v>
      </c>
      <c r="I252" s="14">
        <v>0.25</v>
      </c>
      <c r="J252" s="121">
        <f t="shared" si="3"/>
        <v>5</v>
      </c>
      <c r="K252" s="127"/>
    </row>
    <row r="253" spans="1:11" ht="24">
      <c r="A253" s="126"/>
      <c r="B253" s="119">
        <v>9</v>
      </c>
      <c r="C253" s="10" t="s">
        <v>570</v>
      </c>
      <c r="D253" s="130" t="s">
        <v>570</v>
      </c>
      <c r="E253" s="130" t="s">
        <v>216</v>
      </c>
      <c r="F253" s="147"/>
      <c r="G253" s="148"/>
      <c r="H253" s="11" t="s">
        <v>977</v>
      </c>
      <c r="I253" s="14">
        <v>0.25</v>
      </c>
      <c r="J253" s="121">
        <f t="shared" si="3"/>
        <v>2.25</v>
      </c>
      <c r="K253" s="127"/>
    </row>
    <row r="254" spans="1:11" ht="24">
      <c r="A254" s="126"/>
      <c r="B254" s="119">
        <v>5</v>
      </c>
      <c r="C254" s="10" t="s">
        <v>570</v>
      </c>
      <c r="D254" s="130" t="s">
        <v>570</v>
      </c>
      <c r="E254" s="130" t="s">
        <v>219</v>
      </c>
      <c r="F254" s="147"/>
      <c r="G254" s="148"/>
      <c r="H254" s="11" t="s">
        <v>977</v>
      </c>
      <c r="I254" s="14">
        <v>0.25</v>
      </c>
      <c r="J254" s="121">
        <f t="shared" si="3"/>
        <v>1.25</v>
      </c>
      <c r="K254" s="127"/>
    </row>
    <row r="255" spans="1:11" ht="24">
      <c r="A255" s="126"/>
      <c r="B255" s="119">
        <v>4</v>
      </c>
      <c r="C255" s="10" t="s">
        <v>570</v>
      </c>
      <c r="D255" s="130" t="s">
        <v>570</v>
      </c>
      <c r="E255" s="130" t="s">
        <v>220</v>
      </c>
      <c r="F255" s="147"/>
      <c r="G255" s="148"/>
      <c r="H255" s="11" t="s">
        <v>977</v>
      </c>
      <c r="I255" s="14">
        <v>0.25</v>
      </c>
      <c r="J255" s="121">
        <f t="shared" si="3"/>
        <v>1</v>
      </c>
      <c r="K255" s="127"/>
    </row>
    <row r="256" spans="1:11" ht="24">
      <c r="A256" s="126"/>
      <c r="B256" s="119">
        <v>3</v>
      </c>
      <c r="C256" s="10" t="s">
        <v>570</v>
      </c>
      <c r="D256" s="130" t="s">
        <v>570</v>
      </c>
      <c r="E256" s="130" t="s">
        <v>275</v>
      </c>
      <c r="F256" s="147"/>
      <c r="G256" s="148"/>
      <c r="H256" s="11" t="s">
        <v>977</v>
      </c>
      <c r="I256" s="14">
        <v>0.25</v>
      </c>
      <c r="J256" s="121">
        <f t="shared" si="3"/>
        <v>0.75</v>
      </c>
      <c r="K256" s="127"/>
    </row>
    <row r="257" spans="1:11" ht="24">
      <c r="A257" s="126"/>
      <c r="B257" s="119">
        <v>6</v>
      </c>
      <c r="C257" s="10" t="s">
        <v>896</v>
      </c>
      <c r="D257" s="130" t="s">
        <v>896</v>
      </c>
      <c r="E257" s="130" t="s">
        <v>28</v>
      </c>
      <c r="F257" s="147"/>
      <c r="G257" s="148"/>
      <c r="H257" s="11" t="s">
        <v>897</v>
      </c>
      <c r="I257" s="14">
        <v>0.39</v>
      </c>
      <c r="J257" s="121">
        <f t="shared" si="3"/>
        <v>2.34</v>
      </c>
      <c r="K257" s="127"/>
    </row>
    <row r="258" spans="1:11" ht="24">
      <c r="A258" s="126"/>
      <c r="B258" s="119">
        <v>6</v>
      </c>
      <c r="C258" s="10" t="s">
        <v>896</v>
      </c>
      <c r="D258" s="130" t="s">
        <v>896</v>
      </c>
      <c r="E258" s="130" t="s">
        <v>30</v>
      </c>
      <c r="F258" s="147"/>
      <c r="G258" s="148"/>
      <c r="H258" s="11" t="s">
        <v>897</v>
      </c>
      <c r="I258" s="14">
        <v>0.39</v>
      </c>
      <c r="J258" s="121">
        <f t="shared" si="3"/>
        <v>2.34</v>
      </c>
      <c r="K258" s="127"/>
    </row>
    <row r="259" spans="1:11" ht="24">
      <c r="A259" s="126"/>
      <c r="B259" s="119">
        <v>6</v>
      </c>
      <c r="C259" s="10" t="s">
        <v>896</v>
      </c>
      <c r="D259" s="130" t="s">
        <v>896</v>
      </c>
      <c r="E259" s="130" t="s">
        <v>31</v>
      </c>
      <c r="F259" s="147"/>
      <c r="G259" s="148"/>
      <c r="H259" s="11" t="s">
        <v>897</v>
      </c>
      <c r="I259" s="14">
        <v>0.39</v>
      </c>
      <c r="J259" s="121">
        <f t="shared" si="3"/>
        <v>2.34</v>
      </c>
      <c r="K259" s="127"/>
    </row>
    <row r="260" spans="1:11" ht="24">
      <c r="A260" s="126"/>
      <c r="B260" s="119">
        <v>4</v>
      </c>
      <c r="C260" s="10" t="s">
        <v>898</v>
      </c>
      <c r="D260" s="130" t="s">
        <v>898</v>
      </c>
      <c r="E260" s="130" t="s">
        <v>30</v>
      </c>
      <c r="F260" s="147"/>
      <c r="G260" s="148"/>
      <c r="H260" s="11" t="s">
        <v>899</v>
      </c>
      <c r="I260" s="14">
        <v>0.79</v>
      </c>
      <c r="J260" s="121">
        <f t="shared" si="3"/>
        <v>3.16</v>
      </c>
      <c r="K260" s="127"/>
    </row>
    <row r="261" spans="1:11" ht="24">
      <c r="A261" s="126"/>
      <c r="B261" s="119">
        <v>1</v>
      </c>
      <c r="C261" s="10" t="s">
        <v>900</v>
      </c>
      <c r="D261" s="130" t="s">
        <v>900</v>
      </c>
      <c r="E261" s="130" t="s">
        <v>30</v>
      </c>
      <c r="F261" s="147" t="s">
        <v>279</v>
      </c>
      <c r="G261" s="148"/>
      <c r="H261" s="11" t="s">
        <v>901</v>
      </c>
      <c r="I261" s="14">
        <v>1.19</v>
      </c>
      <c r="J261" s="121">
        <f t="shared" si="3"/>
        <v>1.19</v>
      </c>
      <c r="K261" s="127"/>
    </row>
    <row r="262" spans="1:11" ht="24">
      <c r="A262" s="126"/>
      <c r="B262" s="119">
        <v>2</v>
      </c>
      <c r="C262" s="10" t="s">
        <v>900</v>
      </c>
      <c r="D262" s="130" t="s">
        <v>900</v>
      </c>
      <c r="E262" s="130" t="s">
        <v>30</v>
      </c>
      <c r="F262" s="147" t="s">
        <v>277</v>
      </c>
      <c r="G262" s="148"/>
      <c r="H262" s="11" t="s">
        <v>901</v>
      </c>
      <c r="I262" s="14">
        <v>1.19</v>
      </c>
      <c r="J262" s="121">
        <f t="shared" si="3"/>
        <v>2.38</v>
      </c>
      <c r="K262" s="127"/>
    </row>
    <row r="263" spans="1:11" ht="24">
      <c r="A263" s="126"/>
      <c r="B263" s="119">
        <v>3</v>
      </c>
      <c r="C263" s="10" t="s">
        <v>902</v>
      </c>
      <c r="D263" s="130" t="s">
        <v>902</v>
      </c>
      <c r="E263" s="130" t="s">
        <v>28</v>
      </c>
      <c r="F263" s="147" t="s">
        <v>278</v>
      </c>
      <c r="G263" s="148"/>
      <c r="H263" s="11" t="s">
        <v>903</v>
      </c>
      <c r="I263" s="14">
        <v>0.59</v>
      </c>
      <c r="J263" s="121">
        <f t="shared" si="3"/>
        <v>1.77</v>
      </c>
      <c r="K263" s="127"/>
    </row>
    <row r="264" spans="1:11" ht="24">
      <c r="A264" s="126"/>
      <c r="B264" s="119">
        <v>4</v>
      </c>
      <c r="C264" s="10" t="s">
        <v>904</v>
      </c>
      <c r="D264" s="130" t="s">
        <v>904</v>
      </c>
      <c r="E264" s="130" t="s">
        <v>34</v>
      </c>
      <c r="F264" s="147" t="s">
        <v>279</v>
      </c>
      <c r="G264" s="148"/>
      <c r="H264" s="11" t="s">
        <v>905</v>
      </c>
      <c r="I264" s="14">
        <v>1.64</v>
      </c>
      <c r="J264" s="121">
        <f t="shared" si="3"/>
        <v>6.56</v>
      </c>
      <c r="K264" s="127"/>
    </row>
    <row r="265" spans="1:11" ht="24">
      <c r="A265" s="126"/>
      <c r="B265" s="119">
        <v>2</v>
      </c>
      <c r="C265" s="10" t="s">
        <v>904</v>
      </c>
      <c r="D265" s="130" t="s">
        <v>904</v>
      </c>
      <c r="E265" s="130" t="s">
        <v>34</v>
      </c>
      <c r="F265" s="147" t="s">
        <v>679</v>
      </c>
      <c r="G265" s="148"/>
      <c r="H265" s="11" t="s">
        <v>905</v>
      </c>
      <c r="I265" s="14">
        <v>1.64</v>
      </c>
      <c r="J265" s="121">
        <f t="shared" si="3"/>
        <v>3.28</v>
      </c>
      <c r="K265" s="127"/>
    </row>
    <row r="266" spans="1:11" ht="24">
      <c r="A266" s="126"/>
      <c r="B266" s="119">
        <v>2</v>
      </c>
      <c r="C266" s="10" t="s">
        <v>904</v>
      </c>
      <c r="D266" s="130" t="s">
        <v>904</v>
      </c>
      <c r="E266" s="130" t="s">
        <v>34</v>
      </c>
      <c r="F266" s="147" t="s">
        <v>490</v>
      </c>
      <c r="G266" s="148"/>
      <c r="H266" s="11" t="s">
        <v>905</v>
      </c>
      <c r="I266" s="14">
        <v>1.64</v>
      </c>
      <c r="J266" s="121">
        <f t="shared" si="3"/>
        <v>3.28</v>
      </c>
      <c r="K266" s="127"/>
    </row>
    <row r="267" spans="1:11" ht="24">
      <c r="A267" s="126"/>
      <c r="B267" s="119">
        <v>2</v>
      </c>
      <c r="C267" s="10" t="s">
        <v>904</v>
      </c>
      <c r="D267" s="130" t="s">
        <v>904</v>
      </c>
      <c r="E267" s="130" t="s">
        <v>34</v>
      </c>
      <c r="F267" s="147" t="s">
        <v>755</v>
      </c>
      <c r="G267" s="148"/>
      <c r="H267" s="11" t="s">
        <v>905</v>
      </c>
      <c r="I267" s="14">
        <v>1.64</v>
      </c>
      <c r="J267" s="121">
        <f t="shared" si="3"/>
        <v>3.28</v>
      </c>
      <c r="K267" s="127"/>
    </row>
    <row r="268" spans="1:11" ht="24">
      <c r="A268" s="126"/>
      <c r="B268" s="119">
        <v>2</v>
      </c>
      <c r="C268" s="10" t="s">
        <v>904</v>
      </c>
      <c r="D268" s="130" t="s">
        <v>904</v>
      </c>
      <c r="E268" s="130" t="s">
        <v>34</v>
      </c>
      <c r="F268" s="147" t="s">
        <v>892</v>
      </c>
      <c r="G268" s="148"/>
      <c r="H268" s="11" t="s">
        <v>905</v>
      </c>
      <c r="I268" s="14">
        <v>1.64</v>
      </c>
      <c r="J268" s="121">
        <f t="shared" si="3"/>
        <v>3.28</v>
      </c>
      <c r="K268" s="127"/>
    </row>
    <row r="269" spans="1:11" ht="24">
      <c r="A269" s="126"/>
      <c r="B269" s="119">
        <v>2</v>
      </c>
      <c r="C269" s="10" t="s">
        <v>906</v>
      </c>
      <c r="D269" s="130" t="s">
        <v>906</v>
      </c>
      <c r="E269" s="130" t="s">
        <v>31</v>
      </c>
      <c r="F269" s="147" t="s">
        <v>279</v>
      </c>
      <c r="G269" s="148"/>
      <c r="H269" s="11" t="s">
        <v>907</v>
      </c>
      <c r="I269" s="14">
        <v>1.38</v>
      </c>
      <c r="J269" s="121">
        <f t="shared" si="3"/>
        <v>2.76</v>
      </c>
      <c r="K269" s="127"/>
    </row>
    <row r="270" spans="1:11" ht="24">
      <c r="A270" s="126"/>
      <c r="B270" s="119">
        <v>1</v>
      </c>
      <c r="C270" s="10" t="s">
        <v>906</v>
      </c>
      <c r="D270" s="130" t="s">
        <v>906</v>
      </c>
      <c r="E270" s="130" t="s">
        <v>31</v>
      </c>
      <c r="F270" s="147" t="s">
        <v>277</v>
      </c>
      <c r="G270" s="148"/>
      <c r="H270" s="11" t="s">
        <v>907</v>
      </c>
      <c r="I270" s="14">
        <v>1.38</v>
      </c>
      <c r="J270" s="121">
        <f t="shared" si="3"/>
        <v>1.38</v>
      </c>
      <c r="K270" s="127"/>
    </row>
    <row r="271" spans="1:11" ht="24">
      <c r="A271" s="126"/>
      <c r="B271" s="119">
        <v>1</v>
      </c>
      <c r="C271" s="10" t="s">
        <v>908</v>
      </c>
      <c r="D271" s="130" t="s">
        <v>908</v>
      </c>
      <c r="E271" s="130" t="s">
        <v>31</v>
      </c>
      <c r="F271" s="147" t="s">
        <v>279</v>
      </c>
      <c r="G271" s="148"/>
      <c r="H271" s="11" t="s">
        <v>909</v>
      </c>
      <c r="I271" s="14">
        <v>1.47</v>
      </c>
      <c r="J271" s="121">
        <f t="shared" si="3"/>
        <v>1.47</v>
      </c>
      <c r="K271" s="127"/>
    </row>
    <row r="272" spans="1:11" ht="24">
      <c r="A272" s="126"/>
      <c r="B272" s="119">
        <v>1</v>
      </c>
      <c r="C272" s="10" t="s">
        <v>908</v>
      </c>
      <c r="D272" s="130" t="s">
        <v>908</v>
      </c>
      <c r="E272" s="130" t="s">
        <v>31</v>
      </c>
      <c r="F272" s="147" t="s">
        <v>679</v>
      </c>
      <c r="G272" s="148"/>
      <c r="H272" s="11" t="s">
        <v>909</v>
      </c>
      <c r="I272" s="14">
        <v>1.47</v>
      </c>
      <c r="J272" s="121">
        <f t="shared" si="3"/>
        <v>1.47</v>
      </c>
      <c r="K272" s="127"/>
    </row>
    <row r="273" spans="1:11" ht="24">
      <c r="A273" s="126"/>
      <c r="B273" s="119">
        <v>1</v>
      </c>
      <c r="C273" s="10" t="s">
        <v>908</v>
      </c>
      <c r="D273" s="130" t="s">
        <v>908</v>
      </c>
      <c r="E273" s="130" t="s">
        <v>31</v>
      </c>
      <c r="F273" s="147" t="s">
        <v>892</v>
      </c>
      <c r="G273" s="148"/>
      <c r="H273" s="11" t="s">
        <v>909</v>
      </c>
      <c r="I273" s="14">
        <v>1.47</v>
      </c>
      <c r="J273" s="121">
        <f t="shared" si="3"/>
        <v>1.47</v>
      </c>
      <c r="K273" s="127"/>
    </row>
    <row r="274" spans="1:11" ht="24">
      <c r="A274" s="126"/>
      <c r="B274" s="119">
        <v>2</v>
      </c>
      <c r="C274" s="10" t="s">
        <v>910</v>
      </c>
      <c r="D274" s="130" t="s">
        <v>910</v>
      </c>
      <c r="E274" s="130" t="s">
        <v>31</v>
      </c>
      <c r="F274" s="147" t="s">
        <v>679</v>
      </c>
      <c r="G274" s="148"/>
      <c r="H274" s="11" t="s">
        <v>911</v>
      </c>
      <c r="I274" s="14">
        <v>1.47</v>
      </c>
      <c r="J274" s="121">
        <f t="shared" si="3"/>
        <v>2.94</v>
      </c>
      <c r="K274" s="127"/>
    </row>
    <row r="275" spans="1:11" ht="24">
      <c r="A275" s="126"/>
      <c r="B275" s="119">
        <v>2</v>
      </c>
      <c r="C275" s="10" t="s">
        <v>910</v>
      </c>
      <c r="D275" s="130" t="s">
        <v>910</v>
      </c>
      <c r="E275" s="130" t="s">
        <v>31</v>
      </c>
      <c r="F275" s="147" t="s">
        <v>755</v>
      </c>
      <c r="G275" s="148"/>
      <c r="H275" s="11" t="s">
        <v>911</v>
      </c>
      <c r="I275" s="14">
        <v>1.47</v>
      </c>
      <c r="J275" s="121">
        <f t="shared" si="3"/>
        <v>2.94</v>
      </c>
      <c r="K275" s="127"/>
    </row>
    <row r="276" spans="1:11" ht="24">
      <c r="A276" s="126"/>
      <c r="B276" s="119">
        <v>2</v>
      </c>
      <c r="C276" s="10" t="s">
        <v>910</v>
      </c>
      <c r="D276" s="130" t="s">
        <v>910</v>
      </c>
      <c r="E276" s="130" t="s">
        <v>31</v>
      </c>
      <c r="F276" s="147" t="s">
        <v>892</v>
      </c>
      <c r="G276" s="148"/>
      <c r="H276" s="11" t="s">
        <v>911</v>
      </c>
      <c r="I276" s="14">
        <v>1.47</v>
      </c>
      <c r="J276" s="121">
        <f t="shared" si="3"/>
        <v>2.94</v>
      </c>
      <c r="K276" s="127"/>
    </row>
    <row r="277" spans="1:11">
      <c r="A277" s="126"/>
      <c r="B277" s="119">
        <v>4</v>
      </c>
      <c r="C277" s="10" t="s">
        <v>912</v>
      </c>
      <c r="D277" s="130" t="s">
        <v>912</v>
      </c>
      <c r="E277" s="130" t="s">
        <v>30</v>
      </c>
      <c r="F277" s="147" t="s">
        <v>279</v>
      </c>
      <c r="G277" s="148"/>
      <c r="H277" s="11" t="s">
        <v>913</v>
      </c>
      <c r="I277" s="14">
        <v>1.47</v>
      </c>
      <c r="J277" s="121">
        <f t="shared" si="3"/>
        <v>5.88</v>
      </c>
      <c r="K277" s="127"/>
    </row>
    <row r="278" spans="1:11">
      <c r="A278" s="126"/>
      <c r="B278" s="119">
        <v>1</v>
      </c>
      <c r="C278" s="10" t="s">
        <v>912</v>
      </c>
      <c r="D278" s="130" t="s">
        <v>912</v>
      </c>
      <c r="E278" s="130" t="s">
        <v>30</v>
      </c>
      <c r="F278" s="147" t="s">
        <v>679</v>
      </c>
      <c r="G278" s="148"/>
      <c r="H278" s="11" t="s">
        <v>913</v>
      </c>
      <c r="I278" s="14">
        <v>1.47</v>
      </c>
      <c r="J278" s="121">
        <f t="shared" ref="J278:J318" si="4">I278*B278</f>
        <v>1.47</v>
      </c>
      <c r="K278" s="127"/>
    </row>
    <row r="279" spans="1:11">
      <c r="A279" s="126"/>
      <c r="B279" s="119">
        <v>2</v>
      </c>
      <c r="C279" s="10" t="s">
        <v>912</v>
      </c>
      <c r="D279" s="130" t="s">
        <v>912</v>
      </c>
      <c r="E279" s="130" t="s">
        <v>30</v>
      </c>
      <c r="F279" s="147" t="s">
        <v>277</v>
      </c>
      <c r="G279" s="148"/>
      <c r="H279" s="11" t="s">
        <v>913</v>
      </c>
      <c r="I279" s="14">
        <v>1.47</v>
      </c>
      <c r="J279" s="121">
        <f t="shared" si="4"/>
        <v>2.94</v>
      </c>
      <c r="K279" s="127"/>
    </row>
    <row r="280" spans="1:11">
      <c r="A280" s="126"/>
      <c r="B280" s="119">
        <v>2</v>
      </c>
      <c r="C280" s="10" t="s">
        <v>912</v>
      </c>
      <c r="D280" s="130" t="s">
        <v>912</v>
      </c>
      <c r="E280" s="130" t="s">
        <v>30</v>
      </c>
      <c r="F280" s="147" t="s">
        <v>490</v>
      </c>
      <c r="G280" s="148"/>
      <c r="H280" s="11" t="s">
        <v>913</v>
      </c>
      <c r="I280" s="14">
        <v>1.47</v>
      </c>
      <c r="J280" s="121">
        <f t="shared" si="4"/>
        <v>2.94</v>
      </c>
      <c r="K280" s="127"/>
    </row>
    <row r="281" spans="1:11" ht="24">
      <c r="A281" s="126"/>
      <c r="B281" s="119">
        <v>4</v>
      </c>
      <c r="C281" s="10" t="s">
        <v>914</v>
      </c>
      <c r="D281" s="130" t="s">
        <v>914</v>
      </c>
      <c r="E281" s="130" t="s">
        <v>30</v>
      </c>
      <c r="F281" s="147" t="s">
        <v>279</v>
      </c>
      <c r="G281" s="148"/>
      <c r="H281" s="11" t="s">
        <v>978</v>
      </c>
      <c r="I281" s="14">
        <v>1.87</v>
      </c>
      <c r="J281" s="121">
        <f t="shared" si="4"/>
        <v>7.48</v>
      </c>
      <c r="K281" s="127"/>
    </row>
    <row r="282" spans="1:11" ht="24">
      <c r="A282" s="126"/>
      <c r="B282" s="119">
        <v>1</v>
      </c>
      <c r="C282" s="10" t="s">
        <v>914</v>
      </c>
      <c r="D282" s="130" t="s">
        <v>914</v>
      </c>
      <c r="E282" s="130" t="s">
        <v>30</v>
      </c>
      <c r="F282" s="147" t="s">
        <v>277</v>
      </c>
      <c r="G282" s="148"/>
      <c r="H282" s="11" t="s">
        <v>978</v>
      </c>
      <c r="I282" s="14">
        <v>1.87</v>
      </c>
      <c r="J282" s="121">
        <f t="shared" si="4"/>
        <v>1.87</v>
      </c>
      <c r="K282" s="127"/>
    </row>
    <row r="283" spans="1:11" ht="24">
      <c r="A283" s="126"/>
      <c r="B283" s="119">
        <v>3</v>
      </c>
      <c r="C283" s="10" t="s">
        <v>915</v>
      </c>
      <c r="D283" s="130" t="s">
        <v>915</v>
      </c>
      <c r="E283" s="130"/>
      <c r="F283" s="147"/>
      <c r="G283" s="148"/>
      <c r="H283" s="11" t="s">
        <v>916</v>
      </c>
      <c r="I283" s="14">
        <v>0.73</v>
      </c>
      <c r="J283" s="121">
        <f t="shared" si="4"/>
        <v>2.19</v>
      </c>
      <c r="K283" s="127"/>
    </row>
    <row r="284" spans="1:11" ht="24">
      <c r="A284" s="126"/>
      <c r="B284" s="119">
        <v>1</v>
      </c>
      <c r="C284" s="10" t="s">
        <v>917</v>
      </c>
      <c r="D284" s="130" t="s">
        <v>917</v>
      </c>
      <c r="E284" s="130"/>
      <c r="F284" s="147"/>
      <c r="G284" s="148"/>
      <c r="H284" s="11" t="s">
        <v>918</v>
      </c>
      <c r="I284" s="14">
        <v>1.74</v>
      </c>
      <c r="J284" s="121">
        <f t="shared" si="4"/>
        <v>1.74</v>
      </c>
      <c r="K284" s="127"/>
    </row>
    <row r="285" spans="1:11" ht="24">
      <c r="A285" s="126"/>
      <c r="B285" s="119">
        <v>2</v>
      </c>
      <c r="C285" s="10" t="s">
        <v>919</v>
      </c>
      <c r="D285" s="130" t="s">
        <v>919</v>
      </c>
      <c r="E285" s="130"/>
      <c r="F285" s="147"/>
      <c r="G285" s="148"/>
      <c r="H285" s="11" t="s">
        <v>920</v>
      </c>
      <c r="I285" s="14">
        <v>1.4</v>
      </c>
      <c r="J285" s="121">
        <f t="shared" si="4"/>
        <v>2.8</v>
      </c>
      <c r="K285" s="127"/>
    </row>
    <row r="286" spans="1:11" ht="36">
      <c r="A286" s="126"/>
      <c r="B286" s="119">
        <v>2</v>
      </c>
      <c r="C286" s="10" t="s">
        <v>921</v>
      </c>
      <c r="D286" s="130" t="s">
        <v>921</v>
      </c>
      <c r="E286" s="130" t="s">
        <v>112</v>
      </c>
      <c r="F286" s="147"/>
      <c r="G286" s="148"/>
      <c r="H286" s="11" t="s">
        <v>922</v>
      </c>
      <c r="I286" s="14">
        <v>3.45</v>
      </c>
      <c r="J286" s="121">
        <f t="shared" si="4"/>
        <v>6.9</v>
      </c>
      <c r="K286" s="127"/>
    </row>
    <row r="287" spans="1:11" ht="36">
      <c r="A287" s="126"/>
      <c r="B287" s="119">
        <v>1</v>
      </c>
      <c r="C287" s="10" t="s">
        <v>921</v>
      </c>
      <c r="D287" s="130" t="s">
        <v>921</v>
      </c>
      <c r="E287" s="130" t="s">
        <v>218</v>
      </c>
      <c r="F287" s="147"/>
      <c r="G287" s="148"/>
      <c r="H287" s="11" t="s">
        <v>922</v>
      </c>
      <c r="I287" s="14">
        <v>3.45</v>
      </c>
      <c r="J287" s="121">
        <f t="shared" si="4"/>
        <v>3.45</v>
      </c>
      <c r="K287" s="127"/>
    </row>
    <row r="288" spans="1:11" ht="36">
      <c r="A288" s="126"/>
      <c r="B288" s="119">
        <v>1</v>
      </c>
      <c r="C288" s="10" t="s">
        <v>921</v>
      </c>
      <c r="D288" s="130" t="s">
        <v>921</v>
      </c>
      <c r="E288" s="130" t="s">
        <v>219</v>
      </c>
      <c r="F288" s="147"/>
      <c r="G288" s="148"/>
      <c r="H288" s="11" t="s">
        <v>922</v>
      </c>
      <c r="I288" s="14">
        <v>3.45</v>
      </c>
      <c r="J288" s="121">
        <f t="shared" si="4"/>
        <v>3.45</v>
      </c>
      <c r="K288" s="127"/>
    </row>
    <row r="289" spans="1:11" ht="36">
      <c r="A289" s="126"/>
      <c r="B289" s="119">
        <v>1</v>
      </c>
      <c r="C289" s="10" t="s">
        <v>921</v>
      </c>
      <c r="D289" s="130" t="s">
        <v>921</v>
      </c>
      <c r="E289" s="130" t="s">
        <v>269</v>
      </c>
      <c r="F289" s="147"/>
      <c r="G289" s="148"/>
      <c r="H289" s="11" t="s">
        <v>922</v>
      </c>
      <c r="I289" s="14">
        <v>3.45</v>
      </c>
      <c r="J289" s="121">
        <f t="shared" si="4"/>
        <v>3.45</v>
      </c>
      <c r="K289" s="127"/>
    </row>
    <row r="290" spans="1:11" ht="36">
      <c r="A290" s="126"/>
      <c r="B290" s="119">
        <v>1</v>
      </c>
      <c r="C290" s="10" t="s">
        <v>921</v>
      </c>
      <c r="D290" s="130" t="s">
        <v>921</v>
      </c>
      <c r="E290" s="130" t="s">
        <v>220</v>
      </c>
      <c r="F290" s="147"/>
      <c r="G290" s="148"/>
      <c r="H290" s="11" t="s">
        <v>922</v>
      </c>
      <c r="I290" s="14">
        <v>3.45</v>
      </c>
      <c r="J290" s="121">
        <f t="shared" si="4"/>
        <v>3.45</v>
      </c>
      <c r="K290" s="127"/>
    </row>
    <row r="291" spans="1:11" ht="36">
      <c r="A291" s="126"/>
      <c r="B291" s="119">
        <v>1</v>
      </c>
      <c r="C291" s="10" t="s">
        <v>921</v>
      </c>
      <c r="D291" s="130" t="s">
        <v>921</v>
      </c>
      <c r="E291" s="130" t="s">
        <v>272</v>
      </c>
      <c r="F291" s="147"/>
      <c r="G291" s="148"/>
      <c r="H291" s="11" t="s">
        <v>922</v>
      </c>
      <c r="I291" s="14">
        <v>3.45</v>
      </c>
      <c r="J291" s="121">
        <f t="shared" si="4"/>
        <v>3.45</v>
      </c>
      <c r="K291" s="127"/>
    </row>
    <row r="292" spans="1:11" ht="36">
      <c r="A292" s="126"/>
      <c r="B292" s="119">
        <v>1</v>
      </c>
      <c r="C292" s="10" t="s">
        <v>921</v>
      </c>
      <c r="D292" s="130" t="s">
        <v>921</v>
      </c>
      <c r="E292" s="130" t="s">
        <v>669</v>
      </c>
      <c r="F292" s="147"/>
      <c r="G292" s="148"/>
      <c r="H292" s="11" t="s">
        <v>922</v>
      </c>
      <c r="I292" s="14">
        <v>3.45</v>
      </c>
      <c r="J292" s="121">
        <f t="shared" si="4"/>
        <v>3.45</v>
      </c>
      <c r="K292" s="127"/>
    </row>
    <row r="293" spans="1:11" ht="24">
      <c r="A293" s="126"/>
      <c r="B293" s="119">
        <v>2</v>
      </c>
      <c r="C293" s="10" t="s">
        <v>923</v>
      </c>
      <c r="D293" s="130" t="s">
        <v>923</v>
      </c>
      <c r="E293" s="130" t="s">
        <v>112</v>
      </c>
      <c r="F293" s="147"/>
      <c r="G293" s="148"/>
      <c r="H293" s="11" t="s">
        <v>924</v>
      </c>
      <c r="I293" s="14">
        <v>2.4</v>
      </c>
      <c r="J293" s="121">
        <f t="shared" si="4"/>
        <v>4.8</v>
      </c>
      <c r="K293" s="127"/>
    </row>
    <row r="294" spans="1:11" ht="24">
      <c r="A294" s="126"/>
      <c r="B294" s="119">
        <v>1</v>
      </c>
      <c r="C294" s="10" t="s">
        <v>923</v>
      </c>
      <c r="D294" s="130" t="s">
        <v>923</v>
      </c>
      <c r="E294" s="130" t="s">
        <v>220</v>
      </c>
      <c r="F294" s="147"/>
      <c r="G294" s="148"/>
      <c r="H294" s="11" t="s">
        <v>924</v>
      </c>
      <c r="I294" s="14">
        <v>2.4</v>
      </c>
      <c r="J294" s="121">
        <f t="shared" si="4"/>
        <v>2.4</v>
      </c>
      <c r="K294" s="127"/>
    </row>
    <row r="295" spans="1:11" ht="24">
      <c r="A295" s="126"/>
      <c r="B295" s="119">
        <v>1</v>
      </c>
      <c r="C295" s="10" t="s">
        <v>923</v>
      </c>
      <c r="D295" s="130" t="s">
        <v>923</v>
      </c>
      <c r="E295" s="130" t="s">
        <v>275</v>
      </c>
      <c r="F295" s="147"/>
      <c r="G295" s="148"/>
      <c r="H295" s="11" t="s">
        <v>924</v>
      </c>
      <c r="I295" s="14">
        <v>2.4</v>
      </c>
      <c r="J295" s="121">
        <f t="shared" si="4"/>
        <v>2.4</v>
      </c>
      <c r="K295" s="127"/>
    </row>
    <row r="296" spans="1:11" ht="24">
      <c r="A296" s="126"/>
      <c r="B296" s="119">
        <v>1</v>
      </c>
      <c r="C296" s="10" t="s">
        <v>923</v>
      </c>
      <c r="D296" s="130" t="s">
        <v>923</v>
      </c>
      <c r="E296" s="130" t="s">
        <v>276</v>
      </c>
      <c r="F296" s="147"/>
      <c r="G296" s="148"/>
      <c r="H296" s="11" t="s">
        <v>924</v>
      </c>
      <c r="I296" s="14">
        <v>2.4</v>
      </c>
      <c r="J296" s="121">
        <f t="shared" si="4"/>
        <v>2.4</v>
      </c>
      <c r="K296" s="127"/>
    </row>
    <row r="297" spans="1:11" ht="24">
      <c r="A297" s="126"/>
      <c r="B297" s="119">
        <v>1</v>
      </c>
      <c r="C297" s="10" t="s">
        <v>923</v>
      </c>
      <c r="D297" s="130" t="s">
        <v>923</v>
      </c>
      <c r="E297" s="130" t="s">
        <v>670</v>
      </c>
      <c r="F297" s="147"/>
      <c r="G297" s="148"/>
      <c r="H297" s="11" t="s">
        <v>924</v>
      </c>
      <c r="I297" s="14">
        <v>2.4</v>
      </c>
      <c r="J297" s="121">
        <f t="shared" si="4"/>
        <v>2.4</v>
      </c>
      <c r="K297" s="127"/>
    </row>
    <row r="298" spans="1:11" ht="24">
      <c r="A298" s="126"/>
      <c r="B298" s="119">
        <v>2</v>
      </c>
      <c r="C298" s="10" t="s">
        <v>925</v>
      </c>
      <c r="D298" s="130" t="s">
        <v>925</v>
      </c>
      <c r="E298" s="130" t="s">
        <v>112</v>
      </c>
      <c r="F298" s="147"/>
      <c r="G298" s="148"/>
      <c r="H298" s="11" t="s">
        <v>926</v>
      </c>
      <c r="I298" s="14">
        <v>2.4</v>
      </c>
      <c r="J298" s="121">
        <f t="shared" si="4"/>
        <v>4.8</v>
      </c>
      <c r="K298" s="127"/>
    </row>
    <row r="299" spans="1:11" ht="24">
      <c r="A299" s="126"/>
      <c r="B299" s="119">
        <v>1</v>
      </c>
      <c r="C299" s="10" t="s">
        <v>925</v>
      </c>
      <c r="D299" s="130" t="s">
        <v>925</v>
      </c>
      <c r="E299" s="130" t="s">
        <v>276</v>
      </c>
      <c r="F299" s="147"/>
      <c r="G299" s="148"/>
      <c r="H299" s="11" t="s">
        <v>926</v>
      </c>
      <c r="I299" s="14">
        <v>2.4</v>
      </c>
      <c r="J299" s="121">
        <f t="shared" si="4"/>
        <v>2.4</v>
      </c>
      <c r="K299" s="127"/>
    </row>
    <row r="300" spans="1:11" ht="24">
      <c r="A300" s="126"/>
      <c r="B300" s="119">
        <v>1</v>
      </c>
      <c r="C300" s="10" t="s">
        <v>519</v>
      </c>
      <c r="D300" s="130" t="s">
        <v>519</v>
      </c>
      <c r="E300" s="130" t="s">
        <v>112</v>
      </c>
      <c r="F300" s="147"/>
      <c r="G300" s="148"/>
      <c r="H300" s="11" t="s">
        <v>521</v>
      </c>
      <c r="I300" s="14">
        <v>2.4</v>
      </c>
      <c r="J300" s="121">
        <f t="shared" si="4"/>
        <v>2.4</v>
      </c>
      <c r="K300" s="127"/>
    </row>
    <row r="301" spans="1:11" ht="24">
      <c r="A301" s="126"/>
      <c r="B301" s="119">
        <v>1</v>
      </c>
      <c r="C301" s="10" t="s">
        <v>927</v>
      </c>
      <c r="D301" s="130" t="s">
        <v>927</v>
      </c>
      <c r="E301" s="130" t="s">
        <v>220</v>
      </c>
      <c r="F301" s="147"/>
      <c r="G301" s="148"/>
      <c r="H301" s="11" t="s">
        <v>928</v>
      </c>
      <c r="I301" s="14">
        <v>2.4</v>
      </c>
      <c r="J301" s="121">
        <f t="shared" si="4"/>
        <v>2.4</v>
      </c>
      <c r="K301" s="127"/>
    </row>
    <row r="302" spans="1:11" ht="24">
      <c r="A302" s="126"/>
      <c r="B302" s="119">
        <v>1</v>
      </c>
      <c r="C302" s="10" t="s">
        <v>927</v>
      </c>
      <c r="D302" s="130" t="s">
        <v>927</v>
      </c>
      <c r="E302" s="130" t="s">
        <v>271</v>
      </c>
      <c r="F302" s="147"/>
      <c r="G302" s="148"/>
      <c r="H302" s="11" t="s">
        <v>928</v>
      </c>
      <c r="I302" s="14">
        <v>2.4</v>
      </c>
      <c r="J302" s="121">
        <f t="shared" si="4"/>
        <v>2.4</v>
      </c>
      <c r="K302" s="127"/>
    </row>
    <row r="303" spans="1:11" ht="24">
      <c r="A303" s="126"/>
      <c r="B303" s="119">
        <v>1</v>
      </c>
      <c r="C303" s="10" t="s">
        <v>927</v>
      </c>
      <c r="D303" s="130" t="s">
        <v>927</v>
      </c>
      <c r="E303" s="130" t="s">
        <v>272</v>
      </c>
      <c r="F303" s="147"/>
      <c r="G303" s="148"/>
      <c r="H303" s="11" t="s">
        <v>928</v>
      </c>
      <c r="I303" s="14">
        <v>2.4</v>
      </c>
      <c r="J303" s="121">
        <f t="shared" si="4"/>
        <v>2.4</v>
      </c>
      <c r="K303" s="127"/>
    </row>
    <row r="304" spans="1:11" ht="24">
      <c r="A304" s="126"/>
      <c r="B304" s="119">
        <v>1</v>
      </c>
      <c r="C304" s="10" t="s">
        <v>929</v>
      </c>
      <c r="D304" s="130" t="s">
        <v>929</v>
      </c>
      <c r="E304" s="130" t="s">
        <v>112</v>
      </c>
      <c r="F304" s="147"/>
      <c r="G304" s="148"/>
      <c r="H304" s="11" t="s">
        <v>930</v>
      </c>
      <c r="I304" s="14">
        <v>2.4</v>
      </c>
      <c r="J304" s="121">
        <f t="shared" si="4"/>
        <v>2.4</v>
      </c>
      <c r="K304" s="127"/>
    </row>
    <row r="305" spans="1:11" ht="24">
      <c r="A305" s="126"/>
      <c r="B305" s="119">
        <v>1</v>
      </c>
      <c r="C305" s="10" t="s">
        <v>929</v>
      </c>
      <c r="D305" s="130" t="s">
        <v>929</v>
      </c>
      <c r="E305" s="130" t="s">
        <v>216</v>
      </c>
      <c r="F305" s="147"/>
      <c r="G305" s="148"/>
      <c r="H305" s="11" t="s">
        <v>930</v>
      </c>
      <c r="I305" s="14">
        <v>2.4</v>
      </c>
      <c r="J305" s="121">
        <f t="shared" si="4"/>
        <v>2.4</v>
      </c>
      <c r="K305" s="127"/>
    </row>
    <row r="306" spans="1:11" ht="24">
      <c r="A306" s="126"/>
      <c r="B306" s="119">
        <v>1</v>
      </c>
      <c r="C306" s="10" t="s">
        <v>929</v>
      </c>
      <c r="D306" s="130" t="s">
        <v>929</v>
      </c>
      <c r="E306" s="130" t="s">
        <v>317</v>
      </c>
      <c r="F306" s="147"/>
      <c r="G306" s="148"/>
      <c r="H306" s="11" t="s">
        <v>930</v>
      </c>
      <c r="I306" s="14">
        <v>2.4</v>
      </c>
      <c r="J306" s="121">
        <f t="shared" si="4"/>
        <v>2.4</v>
      </c>
      <c r="K306" s="127"/>
    </row>
    <row r="307" spans="1:11" ht="24">
      <c r="A307" s="126"/>
      <c r="B307" s="119">
        <v>1</v>
      </c>
      <c r="C307" s="10" t="s">
        <v>929</v>
      </c>
      <c r="D307" s="130" t="s">
        <v>929</v>
      </c>
      <c r="E307" s="130" t="s">
        <v>670</v>
      </c>
      <c r="F307" s="147"/>
      <c r="G307" s="148"/>
      <c r="H307" s="11" t="s">
        <v>930</v>
      </c>
      <c r="I307" s="14">
        <v>2.4</v>
      </c>
      <c r="J307" s="121">
        <f t="shared" si="4"/>
        <v>2.4</v>
      </c>
      <c r="K307" s="127"/>
    </row>
    <row r="308" spans="1:11" ht="24">
      <c r="A308" s="126"/>
      <c r="B308" s="119">
        <v>2</v>
      </c>
      <c r="C308" s="10" t="s">
        <v>929</v>
      </c>
      <c r="D308" s="130" t="s">
        <v>929</v>
      </c>
      <c r="E308" s="130" t="s">
        <v>931</v>
      </c>
      <c r="F308" s="147"/>
      <c r="G308" s="148"/>
      <c r="H308" s="11" t="s">
        <v>930</v>
      </c>
      <c r="I308" s="14">
        <v>2.4</v>
      </c>
      <c r="J308" s="121">
        <f t="shared" si="4"/>
        <v>4.8</v>
      </c>
      <c r="K308" s="127"/>
    </row>
    <row r="309" spans="1:11" ht="24">
      <c r="A309" s="126"/>
      <c r="B309" s="119">
        <v>1</v>
      </c>
      <c r="C309" s="10" t="s">
        <v>932</v>
      </c>
      <c r="D309" s="130" t="s">
        <v>932</v>
      </c>
      <c r="E309" s="130" t="s">
        <v>218</v>
      </c>
      <c r="F309" s="147"/>
      <c r="G309" s="148"/>
      <c r="H309" s="11" t="s">
        <v>933</v>
      </c>
      <c r="I309" s="14">
        <v>2.82</v>
      </c>
      <c r="J309" s="121">
        <f t="shared" si="4"/>
        <v>2.82</v>
      </c>
      <c r="K309" s="127"/>
    </row>
    <row r="310" spans="1:11" ht="24">
      <c r="A310" s="126"/>
      <c r="B310" s="119">
        <v>1</v>
      </c>
      <c r="C310" s="10" t="s">
        <v>932</v>
      </c>
      <c r="D310" s="130" t="s">
        <v>932</v>
      </c>
      <c r="E310" s="130" t="s">
        <v>670</v>
      </c>
      <c r="F310" s="147"/>
      <c r="G310" s="148"/>
      <c r="H310" s="11" t="s">
        <v>933</v>
      </c>
      <c r="I310" s="14">
        <v>2.82</v>
      </c>
      <c r="J310" s="121">
        <f t="shared" si="4"/>
        <v>2.82</v>
      </c>
      <c r="K310" s="127"/>
    </row>
    <row r="311" spans="1:11" ht="24">
      <c r="A311" s="126"/>
      <c r="B311" s="119">
        <v>1</v>
      </c>
      <c r="C311" s="10" t="s">
        <v>932</v>
      </c>
      <c r="D311" s="130" t="s">
        <v>932</v>
      </c>
      <c r="E311" s="130" t="s">
        <v>934</v>
      </c>
      <c r="F311" s="147"/>
      <c r="G311" s="148"/>
      <c r="H311" s="11" t="s">
        <v>933</v>
      </c>
      <c r="I311" s="14">
        <v>2.82</v>
      </c>
      <c r="J311" s="121">
        <f t="shared" si="4"/>
        <v>2.82</v>
      </c>
      <c r="K311" s="127"/>
    </row>
    <row r="312" spans="1:11" ht="24">
      <c r="A312" s="126"/>
      <c r="B312" s="119">
        <v>1</v>
      </c>
      <c r="C312" s="10" t="s">
        <v>932</v>
      </c>
      <c r="D312" s="130" t="s">
        <v>932</v>
      </c>
      <c r="E312" s="130" t="s">
        <v>935</v>
      </c>
      <c r="F312" s="147"/>
      <c r="G312" s="148"/>
      <c r="H312" s="11" t="s">
        <v>933</v>
      </c>
      <c r="I312" s="14">
        <v>2.82</v>
      </c>
      <c r="J312" s="121">
        <f t="shared" si="4"/>
        <v>2.82</v>
      </c>
      <c r="K312" s="127"/>
    </row>
    <row r="313" spans="1:11" ht="24">
      <c r="A313" s="126"/>
      <c r="B313" s="119">
        <v>1</v>
      </c>
      <c r="C313" s="10" t="s">
        <v>936</v>
      </c>
      <c r="D313" s="130" t="s">
        <v>936</v>
      </c>
      <c r="E313" s="130"/>
      <c r="F313" s="147"/>
      <c r="G313" s="148"/>
      <c r="H313" s="11" t="s">
        <v>937</v>
      </c>
      <c r="I313" s="14">
        <v>2.44</v>
      </c>
      <c r="J313" s="121">
        <f t="shared" si="4"/>
        <v>2.44</v>
      </c>
      <c r="K313" s="127"/>
    </row>
    <row r="314" spans="1:11" ht="24">
      <c r="A314" s="126"/>
      <c r="B314" s="119">
        <v>1</v>
      </c>
      <c r="C314" s="10" t="s">
        <v>938</v>
      </c>
      <c r="D314" s="130" t="s">
        <v>938</v>
      </c>
      <c r="E314" s="130"/>
      <c r="F314" s="147"/>
      <c r="G314" s="148"/>
      <c r="H314" s="11" t="s">
        <v>939</v>
      </c>
      <c r="I314" s="14">
        <v>2.94</v>
      </c>
      <c r="J314" s="121">
        <f t="shared" si="4"/>
        <v>2.94</v>
      </c>
      <c r="K314" s="127"/>
    </row>
    <row r="315" spans="1:11" ht="24">
      <c r="A315" s="126"/>
      <c r="B315" s="119">
        <v>1</v>
      </c>
      <c r="C315" s="10" t="s">
        <v>940</v>
      </c>
      <c r="D315" s="130" t="s">
        <v>940</v>
      </c>
      <c r="E315" s="130" t="s">
        <v>115</v>
      </c>
      <c r="F315" s="147"/>
      <c r="G315" s="148"/>
      <c r="H315" s="11" t="s">
        <v>941</v>
      </c>
      <c r="I315" s="14">
        <v>1.24</v>
      </c>
      <c r="J315" s="121">
        <f t="shared" si="4"/>
        <v>1.24</v>
      </c>
      <c r="K315" s="127"/>
    </row>
    <row r="316" spans="1:11" ht="24">
      <c r="A316" s="126"/>
      <c r="B316" s="119">
        <v>1</v>
      </c>
      <c r="C316" s="10" t="s">
        <v>940</v>
      </c>
      <c r="D316" s="130" t="s">
        <v>940</v>
      </c>
      <c r="E316" s="130" t="s">
        <v>490</v>
      </c>
      <c r="F316" s="147"/>
      <c r="G316" s="148"/>
      <c r="H316" s="11" t="s">
        <v>941</v>
      </c>
      <c r="I316" s="14">
        <v>1.24</v>
      </c>
      <c r="J316" s="121">
        <f t="shared" si="4"/>
        <v>1.24</v>
      </c>
      <c r="K316" s="127"/>
    </row>
    <row r="317" spans="1:11" ht="24">
      <c r="A317" s="126"/>
      <c r="B317" s="119">
        <v>1</v>
      </c>
      <c r="C317" s="10" t="s">
        <v>940</v>
      </c>
      <c r="D317" s="130" t="s">
        <v>940</v>
      </c>
      <c r="E317" s="130" t="s">
        <v>755</v>
      </c>
      <c r="F317" s="147"/>
      <c r="G317" s="148"/>
      <c r="H317" s="11" t="s">
        <v>941</v>
      </c>
      <c r="I317" s="14">
        <v>1.24</v>
      </c>
      <c r="J317" s="121">
        <f t="shared" si="4"/>
        <v>1.24</v>
      </c>
      <c r="K317" s="127"/>
    </row>
    <row r="318" spans="1:11" ht="24">
      <c r="A318" s="126"/>
      <c r="B318" s="120">
        <v>1</v>
      </c>
      <c r="C318" s="12" t="s">
        <v>940</v>
      </c>
      <c r="D318" s="131" t="s">
        <v>940</v>
      </c>
      <c r="E318" s="131" t="s">
        <v>754</v>
      </c>
      <c r="F318" s="149"/>
      <c r="G318" s="150"/>
      <c r="H318" s="13" t="s">
        <v>941</v>
      </c>
      <c r="I318" s="15">
        <v>1.24</v>
      </c>
      <c r="J318" s="122">
        <f t="shared" si="4"/>
        <v>1.24</v>
      </c>
      <c r="K318" s="127"/>
    </row>
    <row r="319" spans="1:11">
      <c r="A319" s="126"/>
      <c r="B319" s="138"/>
      <c r="C319" s="138"/>
      <c r="D319" s="138"/>
      <c r="E319" s="138"/>
      <c r="F319" s="138"/>
      <c r="G319" s="138"/>
      <c r="H319" s="138"/>
      <c r="I319" s="139" t="s">
        <v>261</v>
      </c>
      <c r="J319" s="140">
        <f>SUM(J22:J318)</f>
        <v>1313.3600000000013</v>
      </c>
      <c r="K319" s="127"/>
    </row>
    <row r="320" spans="1:11">
      <c r="A320" s="126"/>
      <c r="B320" s="138"/>
      <c r="C320" s="138"/>
      <c r="D320" s="138"/>
      <c r="E320" s="138"/>
      <c r="F320" s="138"/>
      <c r="G320" s="138"/>
      <c r="H320" s="138"/>
      <c r="I320" s="139" t="s">
        <v>981</v>
      </c>
      <c r="J320" s="140">
        <f>J319*-0.03</f>
        <v>-39.400800000000039</v>
      </c>
      <c r="K320" s="127"/>
    </row>
    <row r="321" spans="1:11" outlineLevel="1">
      <c r="A321" s="126"/>
      <c r="B321" s="138"/>
      <c r="C321" s="138"/>
      <c r="D321" s="138"/>
      <c r="E321" s="138"/>
      <c r="F321" s="138"/>
      <c r="G321" s="138"/>
      <c r="H321" s="138"/>
      <c r="I321" s="139" t="s">
        <v>982</v>
      </c>
      <c r="J321" s="140">
        <v>0</v>
      </c>
      <c r="K321" s="127"/>
    </row>
    <row r="322" spans="1:11">
      <c r="A322" s="126"/>
      <c r="B322" s="138"/>
      <c r="C322" s="138"/>
      <c r="D322" s="138"/>
      <c r="E322" s="138"/>
      <c r="F322" s="138"/>
      <c r="G322" s="138"/>
      <c r="H322" s="138"/>
      <c r="I322" s="139" t="s">
        <v>263</v>
      </c>
      <c r="J322" s="140">
        <f>SUM(J319:J321)</f>
        <v>1273.9592000000011</v>
      </c>
      <c r="K322" s="127"/>
    </row>
    <row r="323" spans="1:11">
      <c r="A323" s="6"/>
      <c r="B323" s="7"/>
      <c r="C323" s="7"/>
      <c r="D323" s="7"/>
      <c r="E323" s="7"/>
      <c r="F323" s="7"/>
      <c r="G323" s="7"/>
      <c r="H323" s="7" t="s">
        <v>971</v>
      </c>
      <c r="I323" s="7"/>
      <c r="J323" s="7"/>
      <c r="K323" s="8"/>
    </row>
    <row r="325" spans="1:11">
      <c r="H325" s="1" t="s">
        <v>711</v>
      </c>
      <c r="I325" s="103">
        <v>34.81</v>
      </c>
    </row>
    <row r="326" spans="1:11">
      <c r="H326" s="1" t="s">
        <v>712</v>
      </c>
      <c r="I326" s="103">
        <f>I325*J319</f>
        <v>45718.061600000045</v>
      </c>
    </row>
    <row r="327" spans="1:11">
      <c r="H327" s="1" t="s">
        <v>713</v>
      </c>
      <c r="I327" s="103">
        <f>I325*J322</f>
        <v>44346.519752000044</v>
      </c>
    </row>
    <row r="328" spans="1:11">
      <c r="H328" s="1"/>
      <c r="I328" s="103"/>
    </row>
    <row r="329" spans="1:11">
      <c r="H329" s="1"/>
      <c r="I329" s="103"/>
    </row>
    <row r="330" spans="1:11">
      <c r="H330" s="1"/>
      <c r="I330" s="103"/>
    </row>
  </sheetData>
  <mergeCells count="301">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35:G135"/>
    <mergeCell ref="F136:G136"/>
    <mergeCell ref="F137:G137"/>
    <mergeCell ref="F138:G138"/>
    <mergeCell ref="F139:G139"/>
    <mergeCell ref="F130:G130"/>
    <mergeCell ref="F131:G131"/>
    <mergeCell ref="F132:G132"/>
    <mergeCell ref="F133:G133"/>
    <mergeCell ref="F134:G134"/>
    <mergeCell ref="F145:G145"/>
    <mergeCell ref="F146:G146"/>
    <mergeCell ref="F147:G147"/>
    <mergeCell ref="F148:G148"/>
    <mergeCell ref="F149:G149"/>
    <mergeCell ref="F140:G140"/>
    <mergeCell ref="F141:G141"/>
    <mergeCell ref="F142:G142"/>
    <mergeCell ref="F143:G143"/>
    <mergeCell ref="F144:G144"/>
    <mergeCell ref="F155:G155"/>
    <mergeCell ref="F156:G156"/>
    <mergeCell ref="F157:G157"/>
    <mergeCell ref="F158:G158"/>
    <mergeCell ref="F159:G159"/>
    <mergeCell ref="F150:G150"/>
    <mergeCell ref="F151:G151"/>
    <mergeCell ref="F152:G152"/>
    <mergeCell ref="F153:G153"/>
    <mergeCell ref="F154:G154"/>
    <mergeCell ref="F165:G165"/>
    <mergeCell ref="F166:G166"/>
    <mergeCell ref="F167:G167"/>
    <mergeCell ref="F168:G168"/>
    <mergeCell ref="F169:G169"/>
    <mergeCell ref="F160:G160"/>
    <mergeCell ref="F161:G161"/>
    <mergeCell ref="F162:G162"/>
    <mergeCell ref="F163:G163"/>
    <mergeCell ref="F164:G164"/>
    <mergeCell ref="F175:G175"/>
    <mergeCell ref="F176:G176"/>
    <mergeCell ref="F177:G177"/>
    <mergeCell ref="F178:G178"/>
    <mergeCell ref="F179:G179"/>
    <mergeCell ref="F170:G170"/>
    <mergeCell ref="F171:G171"/>
    <mergeCell ref="F172:G172"/>
    <mergeCell ref="F173:G173"/>
    <mergeCell ref="F174:G174"/>
    <mergeCell ref="F185:G185"/>
    <mergeCell ref="F186:G186"/>
    <mergeCell ref="F187:G187"/>
    <mergeCell ref="F188:G188"/>
    <mergeCell ref="F189:G189"/>
    <mergeCell ref="F180:G180"/>
    <mergeCell ref="F181:G181"/>
    <mergeCell ref="F182:G182"/>
    <mergeCell ref="F183:G183"/>
    <mergeCell ref="F184:G184"/>
    <mergeCell ref="F195:G195"/>
    <mergeCell ref="F196:G196"/>
    <mergeCell ref="F197:G197"/>
    <mergeCell ref="F198:G198"/>
    <mergeCell ref="F199:G199"/>
    <mergeCell ref="F190:G190"/>
    <mergeCell ref="F191:G191"/>
    <mergeCell ref="F192:G192"/>
    <mergeCell ref="F193:G193"/>
    <mergeCell ref="F194:G194"/>
    <mergeCell ref="F205:G205"/>
    <mergeCell ref="F206:G206"/>
    <mergeCell ref="F207:G207"/>
    <mergeCell ref="F208:G208"/>
    <mergeCell ref="F209:G209"/>
    <mergeCell ref="F200:G200"/>
    <mergeCell ref="F201:G201"/>
    <mergeCell ref="F202:G202"/>
    <mergeCell ref="F203:G203"/>
    <mergeCell ref="F204:G204"/>
    <mergeCell ref="F215:G215"/>
    <mergeCell ref="F216:G216"/>
    <mergeCell ref="F217:G217"/>
    <mergeCell ref="F218:G218"/>
    <mergeCell ref="F219:G219"/>
    <mergeCell ref="F210:G210"/>
    <mergeCell ref="F211:G211"/>
    <mergeCell ref="F212:G212"/>
    <mergeCell ref="F213:G213"/>
    <mergeCell ref="F214:G214"/>
    <mergeCell ref="F225:G225"/>
    <mergeCell ref="F226:G226"/>
    <mergeCell ref="F227:G227"/>
    <mergeCell ref="F228:G228"/>
    <mergeCell ref="F229:G229"/>
    <mergeCell ref="F220:G220"/>
    <mergeCell ref="F221:G221"/>
    <mergeCell ref="F222:G222"/>
    <mergeCell ref="F223:G223"/>
    <mergeCell ref="F224:G224"/>
    <mergeCell ref="F235:G235"/>
    <mergeCell ref="F236:G236"/>
    <mergeCell ref="F237:G237"/>
    <mergeCell ref="F238:G238"/>
    <mergeCell ref="F239:G239"/>
    <mergeCell ref="F230:G230"/>
    <mergeCell ref="F231:G231"/>
    <mergeCell ref="F232:G232"/>
    <mergeCell ref="F233:G233"/>
    <mergeCell ref="F234:G234"/>
    <mergeCell ref="F245:G245"/>
    <mergeCell ref="F246:G246"/>
    <mergeCell ref="F247:G247"/>
    <mergeCell ref="F248:G248"/>
    <mergeCell ref="F249:G249"/>
    <mergeCell ref="F240:G240"/>
    <mergeCell ref="F241:G241"/>
    <mergeCell ref="F242:G242"/>
    <mergeCell ref="F243:G243"/>
    <mergeCell ref="F244:G244"/>
    <mergeCell ref="F255:G255"/>
    <mergeCell ref="F256:G256"/>
    <mergeCell ref="F257:G257"/>
    <mergeCell ref="F258:G258"/>
    <mergeCell ref="F259:G259"/>
    <mergeCell ref="F250:G250"/>
    <mergeCell ref="F251:G251"/>
    <mergeCell ref="F252:G252"/>
    <mergeCell ref="F253:G253"/>
    <mergeCell ref="F254:G254"/>
    <mergeCell ref="F265:G265"/>
    <mergeCell ref="F266:G266"/>
    <mergeCell ref="F267:G267"/>
    <mergeCell ref="F268:G268"/>
    <mergeCell ref="F269:G269"/>
    <mergeCell ref="F260:G260"/>
    <mergeCell ref="F261:G261"/>
    <mergeCell ref="F262:G262"/>
    <mergeCell ref="F263:G263"/>
    <mergeCell ref="F264:G264"/>
    <mergeCell ref="F275:G275"/>
    <mergeCell ref="F276:G276"/>
    <mergeCell ref="F277:G277"/>
    <mergeCell ref="F278:G278"/>
    <mergeCell ref="F279:G279"/>
    <mergeCell ref="F270:G270"/>
    <mergeCell ref="F271:G271"/>
    <mergeCell ref="F272:G272"/>
    <mergeCell ref="F273:G273"/>
    <mergeCell ref="F274:G274"/>
    <mergeCell ref="F285:G285"/>
    <mergeCell ref="F286:G286"/>
    <mergeCell ref="F287:G287"/>
    <mergeCell ref="F288:G288"/>
    <mergeCell ref="F289:G289"/>
    <mergeCell ref="F280:G280"/>
    <mergeCell ref="F281:G281"/>
    <mergeCell ref="F282:G282"/>
    <mergeCell ref="F283:G283"/>
    <mergeCell ref="F284:G284"/>
    <mergeCell ref="F295:G295"/>
    <mergeCell ref="F296:G296"/>
    <mergeCell ref="F297:G297"/>
    <mergeCell ref="F298:G298"/>
    <mergeCell ref="F299:G299"/>
    <mergeCell ref="F290:G290"/>
    <mergeCell ref="F291:G291"/>
    <mergeCell ref="F292:G292"/>
    <mergeCell ref="F293:G293"/>
    <mergeCell ref="F294:G294"/>
    <mergeCell ref="F305:G305"/>
    <mergeCell ref="F306:G306"/>
    <mergeCell ref="F307:G307"/>
    <mergeCell ref="F308:G308"/>
    <mergeCell ref="F309:G309"/>
    <mergeCell ref="F300:G300"/>
    <mergeCell ref="F301:G301"/>
    <mergeCell ref="F302:G302"/>
    <mergeCell ref="F303:G303"/>
    <mergeCell ref="F304:G304"/>
    <mergeCell ref="F315:G315"/>
    <mergeCell ref="F316:G316"/>
    <mergeCell ref="F317:G317"/>
    <mergeCell ref="F318:G318"/>
    <mergeCell ref="F310:G310"/>
    <mergeCell ref="F311:G311"/>
    <mergeCell ref="F312:G312"/>
    <mergeCell ref="F313:G313"/>
    <mergeCell ref="F314:G31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1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1802</v>
      </c>
      <c r="O1" t="s">
        <v>149</v>
      </c>
      <c r="T1" t="s">
        <v>261</v>
      </c>
      <c r="U1">
        <v>1313.3600000000013</v>
      </c>
    </row>
    <row r="2" spans="1:21" ht="15.75">
      <c r="A2" s="126"/>
      <c r="B2" s="136" t="s">
        <v>139</v>
      </c>
      <c r="C2" s="132"/>
      <c r="D2" s="132"/>
      <c r="E2" s="132"/>
      <c r="F2" s="132"/>
      <c r="G2" s="132"/>
      <c r="H2" s="132"/>
      <c r="I2" s="137" t="s">
        <v>145</v>
      </c>
      <c r="J2" s="127"/>
      <c r="T2" t="s">
        <v>190</v>
      </c>
      <c r="U2">
        <v>39.4</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1352.7600000000014</v>
      </c>
    </row>
    <row r="5" spans="1:21">
      <c r="A5" s="126"/>
      <c r="B5" s="133" t="s">
        <v>142</v>
      </c>
      <c r="C5" s="132"/>
      <c r="D5" s="132"/>
      <c r="E5" s="132"/>
      <c r="F5" s="132"/>
      <c r="G5" s="132"/>
      <c r="H5" s="132"/>
      <c r="I5" s="132"/>
      <c r="J5" s="127"/>
      <c r="S5" t="s">
        <v>971</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718</v>
      </c>
      <c r="C10" s="132"/>
      <c r="D10" s="132"/>
      <c r="E10" s="127"/>
      <c r="F10" s="128"/>
      <c r="G10" s="128" t="s">
        <v>718</v>
      </c>
      <c r="H10" s="132"/>
      <c r="I10" s="151"/>
      <c r="J10" s="127"/>
    </row>
    <row r="11" spans="1:21">
      <c r="A11" s="126"/>
      <c r="B11" s="126" t="s">
        <v>719</v>
      </c>
      <c r="C11" s="132"/>
      <c r="D11" s="132"/>
      <c r="E11" s="127"/>
      <c r="F11" s="128"/>
      <c r="G11" s="128" t="s">
        <v>719</v>
      </c>
      <c r="H11" s="132"/>
      <c r="I11" s="152"/>
      <c r="J11" s="127"/>
    </row>
    <row r="12" spans="1:21">
      <c r="A12" s="126"/>
      <c r="B12" s="126" t="s">
        <v>720</v>
      </c>
      <c r="C12" s="132"/>
      <c r="D12" s="132"/>
      <c r="E12" s="127"/>
      <c r="F12" s="128"/>
      <c r="G12" s="128" t="s">
        <v>720</v>
      </c>
      <c r="H12" s="132"/>
      <c r="I12" s="132"/>
      <c r="J12" s="127"/>
    </row>
    <row r="13" spans="1:21">
      <c r="A13" s="126"/>
      <c r="B13" s="126" t="s">
        <v>721</v>
      </c>
      <c r="C13" s="132"/>
      <c r="D13" s="132"/>
      <c r="E13" s="127"/>
      <c r="F13" s="128"/>
      <c r="G13" s="128" t="s">
        <v>721</v>
      </c>
      <c r="H13" s="132"/>
      <c r="I13" s="111" t="s">
        <v>16</v>
      </c>
      <c r="J13" s="127"/>
    </row>
    <row r="14" spans="1:21">
      <c r="A14" s="126"/>
      <c r="B14" s="126" t="s">
        <v>722</v>
      </c>
      <c r="C14" s="132"/>
      <c r="D14" s="132"/>
      <c r="E14" s="127"/>
      <c r="F14" s="128"/>
      <c r="G14" s="128" t="s">
        <v>722</v>
      </c>
      <c r="H14" s="132"/>
      <c r="I14" s="153">
        <v>45168</v>
      </c>
      <c r="J14" s="127"/>
    </row>
    <row r="15" spans="1:21">
      <c r="A15" s="126"/>
      <c r="B15" s="6" t="s">
        <v>11</v>
      </c>
      <c r="C15" s="7"/>
      <c r="D15" s="7"/>
      <c r="E15" s="8"/>
      <c r="F15" s="128"/>
      <c r="G15" s="9" t="s">
        <v>11</v>
      </c>
      <c r="H15" s="132"/>
      <c r="I15" s="154"/>
      <c r="J15" s="127"/>
    </row>
    <row r="16" spans="1:21">
      <c r="A16" s="126"/>
      <c r="B16" s="132"/>
      <c r="C16" s="132"/>
      <c r="D16" s="132"/>
      <c r="E16" s="132"/>
      <c r="F16" s="132"/>
      <c r="G16" s="132"/>
      <c r="H16" s="135" t="s">
        <v>147</v>
      </c>
      <c r="I16" s="141">
        <v>39803</v>
      </c>
      <c r="J16" s="127"/>
    </row>
    <row r="17" spans="1:16">
      <c r="A17" s="126"/>
      <c r="B17" s="132" t="s">
        <v>723</v>
      </c>
      <c r="C17" s="132"/>
      <c r="D17" s="132"/>
      <c r="E17" s="132"/>
      <c r="F17" s="132"/>
      <c r="G17" s="132"/>
      <c r="H17" s="135" t="s">
        <v>148</v>
      </c>
      <c r="I17" s="141"/>
      <c r="J17" s="127"/>
    </row>
    <row r="18" spans="1:16" ht="18">
      <c r="A18" s="126"/>
      <c r="B18" s="132" t="s">
        <v>724</v>
      </c>
      <c r="C18" s="132"/>
      <c r="D18" s="132"/>
      <c r="E18" s="132"/>
      <c r="F18" s="132"/>
      <c r="G18" s="132"/>
      <c r="H18" s="134" t="s">
        <v>264</v>
      </c>
      <c r="I18" s="116" t="s">
        <v>164</v>
      </c>
      <c r="J18" s="127"/>
    </row>
    <row r="19" spans="1:16">
      <c r="A19" s="126"/>
      <c r="B19" s="132"/>
      <c r="C19" s="132"/>
      <c r="D19" s="132"/>
      <c r="E19" s="132"/>
      <c r="F19" s="132"/>
      <c r="G19" s="132"/>
      <c r="H19" s="132"/>
      <c r="I19" s="132"/>
      <c r="J19" s="127"/>
      <c r="P19">
        <v>45168</v>
      </c>
    </row>
    <row r="20" spans="1:16">
      <c r="A20" s="126"/>
      <c r="B20" s="112" t="s">
        <v>204</v>
      </c>
      <c r="C20" s="112" t="s">
        <v>205</v>
      </c>
      <c r="D20" s="129" t="s">
        <v>206</v>
      </c>
      <c r="E20" s="155" t="s">
        <v>207</v>
      </c>
      <c r="F20" s="156"/>
      <c r="G20" s="112" t="s">
        <v>174</v>
      </c>
      <c r="H20" s="112" t="s">
        <v>208</v>
      </c>
      <c r="I20" s="112" t="s">
        <v>26</v>
      </c>
      <c r="J20" s="127"/>
    </row>
    <row r="21" spans="1:16">
      <c r="A21" s="126"/>
      <c r="B21" s="117"/>
      <c r="C21" s="117"/>
      <c r="D21" s="118"/>
      <c r="E21" s="157"/>
      <c r="F21" s="158"/>
      <c r="G21" s="117" t="s">
        <v>146</v>
      </c>
      <c r="H21" s="117"/>
      <c r="I21" s="117"/>
      <c r="J21" s="127"/>
    </row>
    <row r="22" spans="1:16" ht="216">
      <c r="A22" s="126"/>
      <c r="B22" s="119">
        <v>1</v>
      </c>
      <c r="C22" s="10" t="s">
        <v>725</v>
      </c>
      <c r="D22" s="130" t="s">
        <v>34</v>
      </c>
      <c r="E22" s="147"/>
      <c r="F22" s="148"/>
      <c r="G22" s="11" t="s">
        <v>972</v>
      </c>
      <c r="H22" s="14">
        <v>1.63</v>
      </c>
      <c r="I22" s="121">
        <f t="shared" ref="I22:I85" si="0">H22*B22</f>
        <v>1.63</v>
      </c>
      <c r="J22" s="127"/>
    </row>
    <row r="23" spans="1:16" ht="216">
      <c r="A23" s="126"/>
      <c r="B23" s="119">
        <v>1</v>
      </c>
      <c r="C23" s="10" t="s">
        <v>725</v>
      </c>
      <c r="D23" s="130" t="s">
        <v>53</v>
      </c>
      <c r="E23" s="147"/>
      <c r="F23" s="148"/>
      <c r="G23" s="11" t="s">
        <v>972</v>
      </c>
      <c r="H23" s="14">
        <v>1.63</v>
      </c>
      <c r="I23" s="121">
        <f t="shared" si="0"/>
        <v>1.63</v>
      </c>
      <c r="J23" s="127"/>
    </row>
    <row r="24" spans="1:16" ht="84">
      <c r="A24" s="126"/>
      <c r="B24" s="119">
        <v>40</v>
      </c>
      <c r="C24" s="10" t="s">
        <v>726</v>
      </c>
      <c r="D24" s="130" t="s">
        <v>28</v>
      </c>
      <c r="E24" s="147"/>
      <c r="F24" s="148"/>
      <c r="G24" s="11" t="s">
        <v>727</v>
      </c>
      <c r="H24" s="14">
        <v>0.39</v>
      </c>
      <c r="I24" s="121">
        <f t="shared" si="0"/>
        <v>15.600000000000001</v>
      </c>
      <c r="J24" s="127"/>
    </row>
    <row r="25" spans="1:16" ht="84">
      <c r="A25" s="126"/>
      <c r="B25" s="119">
        <v>40</v>
      </c>
      <c r="C25" s="10" t="s">
        <v>726</v>
      </c>
      <c r="D25" s="130" t="s">
        <v>30</v>
      </c>
      <c r="E25" s="147"/>
      <c r="F25" s="148"/>
      <c r="G25" s="11" t="s">
        <v>727</v>
      </c>
      <c r="H25" s="14">
        <v>0.39</v>
      </c>
      <c r="I25" s="121">
        <f t="shared" si="0"/>
        <v>15.600000000000001</v>
      </c>
      <c r="J25" s="127"/>
    </row>
    <row r="26" spans="1:16" ht="120">
      <c r="A26" s="126"/>
      <c r="B26" s="119">
        <v>8</v>
      </c>
      <c r="C26" s="10" t="s">
        <v>728</v>
      </c>
      <c r="D26" s="130" t="s">
        <v>28</v>
      </c>
      <c r="E26" s="147"/>
      <c r="F26" s="148"/>
      <c r="G26" s="11" t="s">
        <v>729</v>
      </c>
      <c r="H26" s="14">
        <v>0.39</v>
      </c>
      <c r="I26" s="121">
        <f t="shared" si="0"/>
        <v>3.12</v>
      </c>
      <c r="J26" s="127"/>
    </row>
    <row r="27" spans="1:16" ht="120">
      <c r="A27" s="126"/>
      <c r="B27" s="119">
        <v>8</v>
      </c>
      <c r="C27" s="10" t="s">
        <v>728</v>
      </c>
      <c r="D27" s="130" t="s">
        <v>30</v>
      </c>
      <c r="E27" s="147"/>
      <c r="F27" s="148"/>
      <c r="G27" s="11" t="s">
        <v>729</v>
      </c>
      <c r="H27" s="14">
        <v>0.39</v>
      </c>
      <c r="I27" s="121">
        <f t="shared" si="0"/>
        <v>3.12</v>
      </c>
      <c r="J27" s="127"/>
    </row>
    <row r="28" spans="1:16" ht="120">
      <c r="A28" s="126"/>
      <c r="B28" s="119">
        <v>8</v>
      </c>
      <c r="C28" s="10" t="s">
        <v>728</v>
      </c>
      <c r="D28" s="130" t="s">
        <v>31</v>
      </c>
      <c r="E28" s="147"/>
      <c r="F28" s="148"/>
      <c r="G28" s="11" t="s">
        <v>729</v>
      </c>
      <c r="H28" s="14">
        <v>0.39</v>
      </c>
      <c r="I28" s="121">
        <f t="shared" si="0"/>
        <v>3.12</v>
      </c>
      <c r="J28" s="127"/>
    </row>
    <row r="29" spans="1:16" ht="156">
      <c r="A29" s="126"/>
      <c r="B29" s="119">
        <v>3</v>
      </c>
      <c r="C29" s="10" t="s">
        <v>730</v>
      </c>
      <c r="D29" s="130" t="s">
        <v>34</v>
      </c>
      <c r="E29" s="147"/>
      <c r="F29" s="148"/>
      <c r="G29" s="11" t="s">
        <v>731</v>
      </c>
      <c r="H29" s="14">
        <v>0.99</v>
      </c>
      <c r="I29" s="121">
        <f t="shared" si="0"/>
        <v>2.9699999999999998</v>
      </c>
      <c r="J29" s="127"/>
    </row>
    <row r="30" spans="1:16" ht="156">
      <c r="A30" s="126"/>
      <c r="B30" s="119">
        <v>2</v>
      </c>
      <c r="C30" s="10" t="s">
        <v>730</v>
      </c>
      <c r="D30" s="130" t="s">
        <v>53</v>
      </c>
      <c r="E30" s="147"/>
      <c r="F30" s="148"/>
      <c r="G30" s="11" t="s">
        <v>731</v>
      </c>
      <c r="H30" s="14">
        <v>0.99</v>
      </c>
      <c r="I30" s="121">
        <f t="shared" si="0"/>
        <v>1.98</v>
      </c>
      <c r="J30" s="127"/>
    </row>
    <row r="31" spans="1:16" ht="156">
      <c r="A31" s="126"/>
      <c r="B31" s="119">
        <v>2</v>
      </c>
      <c r="C31" s="10" t="s">
        <v>732</v>
      </c>
      <c r="D31" s="130" t="s">
        <v>34</v>
      </c>
      <c r="E31" s="147"/>
      <c r="F31" s="148"/>
      <c r="G31" s="11" t="s">
        <v>733</v>
      </c>
      <c r="H31" s="14">
        <v>0.73</v>
      </c>
      <c r="I31" s="121">
        <f t="shared" si="0"/>
        <v>1.46</v>
      </c>
      <c r="J31" s="127"/>
    </row>
    <row r="32" spans="1:16" ht="108">
      <c r="A32" s="126"/>
      <c r="B32" s="119">
        <v>6</v>
      </c>
      <c r="C32" s="10" t="s">
        <v>109</v>
      </c>
      <c r="D32" s="130" t="s">
        <v>28</v>
      </c>
      <c r="E32" s="147"/>
      <c r="F32" s="148"/>
      <c r="G32" s="11" t="s">
        <v>734</v>
      </c>
      <c r="H32" s="14">
        <v>0.16</v>
      </c>
      <c r="I32" s="121">
        <f t="shared" si="0"/>
        <v>0.96</v>
      </c>
      <c r="J32" s="127"/>
    </row>
    <row r="33" spans="1:10" ht="108">
      <c r="A33" s="126"/>
      <c r="B33" s="119">
        <v>30</v>
      </c>
      <c r="C33" s="10" t="s">
        <v>109</v>
      </c>
      <c r="D33" s="130" t="s">
        <v>30</v>
      </c>
      <c r="E33" s="147"/>
      <c r="F33" s="148"/>
      <c r="G33" s="11" t="s">
        <v>734</v>
      </c>
      <c r="H33" s="14">
        <v>0.16</v>
      </c>
      <c r="I33" s="121">
        <f t="shared" si="0"/>
        <v>4.8</v>
      </c>
      <c r="J33" s="127"/>
    </row>
    <row r="34" spans="1:10" ht="84">
      <c r="A34" s="126"/>
      <c r="B34" s="119">
        <v>5</v>
      </c>
      <c r="C34" s="10" t="s">
        <v>735</v>
      </c>
      <c r="D34" s="130" t="s">
        <v>31</v>
      </c>
      <c r="E34" s="147"/>
      <c r="F34" s="148"/>
      <c r="G34" s="11" t="s">
        <v>736</v>
      </c>
      <c r="H34" s="14">
        <v>0.2</v>
      </c>
      <c r="I34" s="121">
        <f t="shared" si="0"/>
        <v>1</v>
      </c>
      <c r="J34" s="127"/>
    </row>
    <row r="35" spans="1:10" ht="120">
      <c r="A35" s="126"/>
      <c r="B35" s="119">
        <v>7</v>
      </c>
      <c r="C35" s="10" t="s">
        <v>737</v>
      </c>
      <c r="D35" s="130" t="s">
        <v>39</v>
      </c>
      <c r="E35" s="147" t="s">
        <v>279</v>
      </c>
      <c r="F35" s="148"/>
      <c r="G35" s="11" t="s">
        <v>738</v>
      </c>
      <c r="H35" s="14">
        <v>0.74</v>
      </c>
      <c r="I35" s="121">
        <f t="shared" si="0"/>
        <v>5.18</v>
      </c>
      <c r="J35" s="127"/>
    </row>
    <row r="36" spans="1:10" ht="120">
      <c r="A36" s="126"/>
      <c r="B36" s="119">
        <v>1</v>
      </c>
      <c r="C36" s="10" t="s">
        <v>737</v>
      </c>
      <c r="D36" s="130" t="s">
        <v>39</v>
      </c>
      <c r="E36" s="147" t="s">
        <v>277</v>
      </c>
      <c r="F36" s="148"/>
      <c r="G36" s="11" t="s">
        <v>738</v>
      </c>
      <c r="H36" s="14">
        <v>0.74</v>
      </c>
      <c r="I36" s="121">
        <f t="shared" si="0"/>
        <v>0.74</v>
      </c>
      <c r="J36" s="127"/>
    </row>
    <row r="37" spans="1:10" ht="120">
      <c r="A37" s="126"/>
      <c r="B37" s="119">
        <v>3</v>
      </c>
      <c r="C37" s="10" t="s">
        <v>737</v>
      </c>
      <c r="D37" s="130" t="s">
        <v>39</v>
      </c>
      <c r="E37" s="147" t="s">
        <v>278</v>
      </c>
      <c r="F37" s="148"/>
      <c r="G37" s="11" t="s">
        <v>738</v>
      </c>
      <c r="H37" s="14">
        <v>0.74</v>
      </c>
      <c r="I37" s="121">
        <f t="shared" si="0"/>
        <v>2.2199999999999998</v>
      </c>
      <c r="J37" s="127"/>
    </row>
    <row r="38" spans="1:10" ht="120">
      <c r="A38" s="126"/>
      <c r="B38" s="119">
        <v>7</v>
      </c>
      <c r="C38" s="10" t="s">
        <v>737</v>
      </c>
      <c r="D38" s="130" t="s">
        <v>40</v>
      </c>
      <c r="E38" s="147" t="s">
        <v>279</v>
      </c>
      <c r="F38" s="148"/>
      <c r="G38" s="11" t="s">
        <v>738</v>
      </c>
      <c r="H38" s="14">
        <v>0.74</v>
      </c>
      <c r="I38" s="121">
        <f t="shared" si="0"/>
        <v>5.18</v>
      </c>
      <c r="J38" s="127"/>
    </row>
    <row r="39" spans="1:10" ht="120">
      <c r="A39" s="126"/>
      <c r="B39" s="119">
        <v>1</v>
      </c>
      <c r="C39" s="10" t="s">
        <v>737</v>
      </c>
      <c r="D39" s="130" t="s">
        <v>40</v>
      </c>
      <c r="E39" s="147" t="s">
        <v>679</v>
      </c>
      <c r="F39" s="148"/>
      <c r="G39" s="11" t="s">
        <v>738</v>
      </c>
      <c r="H39" s="14">
        <v>0.74</v>
      </c>
      <c r="I39" s="121">
        <f t="shared" si="0"/>
        <v>0.74</v>
      </c>
      <c r="J39" s="127"/>
    </row>
    <row r="40" spans="1:10" ht="120">
      <c r="A40" s="126"/>
      <c r="B40" s="119">
        <v>7</v>
      </c>
      <c r="C40" s="10" t="s">
        <v>737</v>
      </c>
      <c r="D40" s="130" t="s">
        <v>42</v>
      </c>
      <c r="E40" s="147" t="s">
        <v>279</v>
      </c>
      <c r="F40" s="148"/>
      <c r="G40" s="11" t="s">
        <v>738</v>
      </c>
      <c r="H40" s="14">
        <v>0.74</v>
      </c>
      <c r="I40" s="121">
        <f t="shared" si="0"/>
        <v>5.18</v>
      </c>
      <c r="J40" s="127"/>
    </row>
    <row r="41" spans="1:10" ht="120">
      <c r="A41" s="126"/>
      <c r="B41" s="119">
        <v>1</v>
      </c>
      <c r="C41" s="10" t="s">
        <v>737</v>
      </c>
      <c r="D41" s="130" t="s">
        <v>42</v>
      </c>
      <c r="E41" s="147" t="s">
        <v>679</v>
      </c>
      <c r="F41" s="148"/>
      <c r="G41" s="11" t="s">
        <v>738</v>
      </c>
      <c r="H41" s="14">
        <v>0.74</v>
      </c>
      <c r="I41" s="121">
        <f t="shared" si="0"/>
        <v>0.74</v>
      </c>
      <c r="J41" s="127"/>
    </row>
    <row r="42" spans="1:10" ht="96">
      <c r="A42" s="126"/>
      <c r="B42" s="119">
        <v>10</v>
      </c>
      <c r="C42" s="10" t="s">
        <v>739</v>
      </c>
      <c r="D42" s="130" t="s">
        <v>30</v>
      </c>
      <c r="E42" s="147"/>
      <c r="F42" s="148"/>
      <c r="G42" s="11" t="s">
        <v>740</v>
      </c>
      <c r="H42" s="14">
        <v>0.2</v>
      </c>
      <c r="I42" s="121">
        <f t="shared" si="0"/>
        <v>2</v>
      </c>
      <c r="J42" s="127"/>
    </row>
    <row r="43" spans="1:10" ht="132">
      <c r="A43" s="126"/>
      <c r="B43" s="119">
        <v>3</v>
      </c>
      <c r="C43" s="10" t="s">
        <v>741</v>
      </c>
      <c r="D43" s="130" t="s">
        <v>30</v>
      </c>
      <c r="E43" s="147"/>
      <c r="F43" s="148"/>
      <c r="G43" s="11" t="s">
        <v>742</v>
      </c>
      <c r="H43" s="14">
        <v>0.49</v>
      </c>
      <c r="I43" s="121">
        <f t="shared" si="0"/>
        <v>1.47</v>
      </c>
      <c r="J43" s="127"/>
    </row>
    <row r="44" spans="1:10" ht="84">
      <c r="A44" s="126"/>
      <c r="B44" s="119">
        <v>25</v>
      </c>
      <c r="C44" s="10" t="s">
        <v>743</v>
      </c>
      <c r="D44" s="130" t="s">
        <v>95</v>
      </c>
      <c r="E44" s="147"/>
      <c r="F44" s="148"/>
      <c r="G44" s="11" t="s">
        <v>744</v>
      </c>
      <c r="H44" s="14">
        <v>0.18</v>
      </c>
      <c r="I44" s="121">
        <f t="shared" si="0"/>
        <v>4.5</v>
      </c>
      <c r="J44" s="127"/>
    </row>
    <row r="45" spans="1:10" ht="168">
      <c r="A45" s="126"/>
      <c r="B45" s="119">
        <v>3</v>
      </c>
      <c r="C45" s="10" t="s">
        <v>745</v>
      </c>
      <c r="D45" s="130" t="s">
        <v>28</v>
      </c>
      <c r="E45" s="147" t="s">
        <v>245</v>
      </c>
      <c r="F45" s="148"/>
      <c r="G45" s="11" t="s">
        <v>746</v>
      </c>
      <c r="H45" s="14">
        <v>0.99</v>
      </c>
      <c r="I45" s="121">
        <f t="shared" si="0"/>
        <v>2.9699999999999998</v>
      </c>
      <c r="J45" s="127"/>
    </row>
    <row r="46" spans="1:10" ht="168">
      <c r="A46" s="126"/>
      <c r="B46" s="119">
        <v>1</v>
      </c>
      <c r="C46" s="10" t="s">
        <v>745</v>
      </c>
      <c r="D46" s="130" t="s">
        <v>28</v>
      </c>
      <c r="E46" s="147" t="s">
        <v>354</v>
      </c>
      <c r="F46" s="148"/>
      <c r="G46" s="11" t="s">
        <v>746</v>
      </c>
      <c r="H46" s="14">
        <v>0.99</v>
      </c>
      <c r="I46" s="121">
        <f t="shared" si="0"/>
        <v>0.99</v>
      </c>
      <c r="J46" s="127"/>
    </row>
    <row r="47" spans="1:10" ht="168">
      <c r="A47" s="126"/>
      <c r="B47" s="119">
        <v>4</v>
      </c>
      <c r="C47" s="10" t="s">
        <v>745</v>
      </c>
      <c r="D47" s="130" t="s">
        <v>28</v>
      </c>
      <c r="E47" s="147" t="s">
        <v>534</v>
      </c>
      <c r="F47" s="148"/>
      <c r="G47" s="11" t="s">
        <v>746</v>
      </c>
      <c r="H47" s="14">
        <v>0.99</v>
      </c>
      <c r="I47" s="121">
        <f t="shared" si="0"/>
        <v>3.96</v>
      </c>
      <c r="J47" s="127"/>
    </row>
    <row r="48" spans="1:10" ht="168">
      <c r="A48" s="126"/>
      <c r="B48" s="119">
        <v>1</v>
      </c>
      <c r="C48" s="10" t="s">
        <v>745</v>
      </c>
      <c r="D48" s="130" t="s">
        <v>28</v>
      </c>
      <c r="E48" s="147" t="s">
        <v>747</v>
      </c>
      <c r="F48" s="148"/>
      <c r="G48" s="11" t="s">
        <v>746</v>
      </c>
      <c r="H48" s="14">
        <v>0.99</v>
      </c>
      <c r="I48" s="121">
        <f t="shared" si="0"/>
        <v>0.99</v>
      </c>
      <c r="J48" s="127"/>
    </row>
    <row r="49" spans="1:10" ht="108">
      <c r="A49" s="126"/>
      <c r="B49" s="119">
        <v>6</v>
      </c>
      <c r="C49" s="10" t="s">
        <v>35</v>
      </c>
      <c r="D49" s="130" t="s">
        <v>39</v>
      </c>
      <c r="E49" s="147"/>
      <c r="F49" s="148"/>
      <c r="G49" s="11" t="s">
        <v>748</v>
      </c>
      <c r="H49" s="14">
        <v>0.25</v>
      </c>
      <c r="I49" s="121">
        <f t="shared" si="0"/>
        <v>1.5</v>
      </c>
      <c r="J49" s="127"/>
    </row>
    <row r="50" spans="1:10" ht="108">
      <c r="A50" s="126"/>
      <c r="B50" s="119">
        <v>12</v>
      </c>
      <c r="C50" s="10" t="s">
        <v>35</v>
      </c>
      <c r="D50" s="130" t="s">
        <v>40</v>
      </c>
      <c r="E50" s="147"/>
      <c r="F50" s="148"/>
      <c r="G50" s="11" t="s">
        <v>748</v>
      </c>
      <c r="H50" s="14">
        <v>0.25</v>
      </c>
      <c r="I50" s="121">
        <f t="shared" si="0"/>
        <v>3</v>
      </c>
      <c r="J50" s="127"/>
    </row>
    <row r="51" spans="1:10" ht="108">
      <c r="A51" s="126"/>
      <c r="B51" s="119">
        <v>5</v>
      </c>
      <c r="C51" s="10" t="s">
        <v>35</v>
      </c>
      <c r="D51" s="130" t="s">
        <v>42</v>
      </c>
      <c r="E51" s="147"/>
      <c r="F51" s="148"/>
      <c r="G51" s="11" t="s">
        <v>748</v>
      </c>
      <c r="H51" s="14">
        <v>0.25</v>
      </c>
      <c r="I51" s="121">
        <f t="shared" si="0"/>
        <v>1.25</v>
      </c>
      <c r="J51" s="127"/>
    </row>
    <row r="52" spans="1:10" ht="108">
      <c r="A52" s="126"/>
      <c r="B52" s="119">
        <v>12</v>
      </c>
      <c r="C52" s="10" t="s">
        <v>35</v>
      </c>
      <c r="D52" s="130" t="s">
        <v>749</v>
      </c>
      <c r="E52" s="147"/>
      <c r="F52" s="148"/>
      <c r="G52" s="11" t="s">
        <v>748</v>
      </c>
      <c r="H52" s="14">
        <v>0.27</v>
      </c>
      <c r="I52" s="121">
        <f t="shared" si="0"/>
        <v>3.24</v>
      </c>
      <c r="J52" s="127"/>
    </row>
    <row r="53" spans="1:10" ht="120">
      <c r="A53" s="126"/>
      <c r="B53" s="119">
        <v>10</v>
      </c>
      <c r="C53" s="10" t="s">
        <v>750</v>
      </c>
      <c r="D53" s="130" t="s">
        <v>42</v>
      </c>
      <c r="E53" s="147"/>
      <c r="F53" s="148"/>
      <c r="G53" s="11" t="s">
        <v>751</v>
      </c>
      <c r="H53" s="14">
        <v>0.25</v>
      </c>
      <c r="I53" s="121">
        <f t="shared" si="0"/>
        <v>2.5</v>
      </c>
      <c r="J53" s="127"/>
    </row>
    <row r="54" spans="1:10" ht="120">
      <c r="A54" s="126"/>
      <c r="B54" s="119">
        <v>3</v>
      </c>
      <c r="C54" s="10" t="s">
        <v>750</v>
      </c>
      <c r="D54" s="130" t="s">
        <v>43</v>
      </c>
      <c r="E54" s="147"/>
      <c r="F54" s="148"/>
      <c r="G54" s="11" t="s">
        <v>751</v>
      </c>
      <c r="H54" s="14">
        <v>0.27</v>
      </c>
      <c r="I54" s="121">
        <f t="shared" si="0"/>
        <v>0.81</v>
      </c>
      <c r="J54" s="127"/>
    </row>
    <row r="55" spans="1:10" ht="120">
      <c r="A55" s="126"/>
      <c r="B55" s="119">
        <v>3</v>
      </c>
      <c r="C55" s="10" t="s">
        <v>750</v>
      </c>
      <c r="D55" s="130" t="s">
        <v>44</v>
      </c>
      <c r="E55" s="147"/>
      <c r="F55" s="148"/>
      <c r="G55" s="11" t="s">
        <v>751</v>
      </c>
      <c r="H55" s="14">
        <v>0.27</v>
      </c>
      <c r="I55" s="121">
        <f t="shared" si="0"/>
        <v>0.81</v>
      </c>
      <c r="J55" s="127"/>
    </row>
    <row r="56" spans="1:10" ht="144">
      <c r="A56" s="126"/>
      <c r="B56" s="119">
        <v>7</v>
      </c>
      <c r="C56" s="10" t="s">
        <v>752</v>
      </c>
      <c r="D56" s="130" t="s">
        <v>39</v>
      </c>
      <c r="E56" s="147" t="s">
        <v>279</v>
      </c>
      <c r="F56" s="148"/>
      <c r="G56" s="11" t="s">
        <v>753</v>
      </c>
      <c r="H56" s="14">
        <v>0.74</v>
      </c>
      <c r="I56" s="121">
        <f t="shared" si="0"/>
        <v>5.18</v>
      </c>
      <c r="J56" s="127"/>
    </row>
    <row r="57" spans="1:10" ht="144">
      <c r="A57" s="126"/>
      <c r="B57" s="119">
        <v>3</v>
      </c>
      <c r="C57" s="10" t="s">
        <v>752</v>
      </c>
      <c r="D57" s="130" t="s">
        <v>39</v>
      </c>
      <c r="E57" s="147" t="s">
        <v>679</v>
      </c>
      <c r="F57" s="148"/>
      <c r="G57" s="11" t="s">
        <v>753</v>
      </c>
      <c r="H57" s="14">
        <v>0.74</v>
      </c>
      <c r="I57" s="121">
        <f t="shared" si="0"/>
        <v>2.2199999999999998</v>
      </c>
      <c r="J57" s="127"/>
    </row>
    <row r="58" spans="1:10" ht="144">
      <c r="A58" s="126"/>
      <c r="B58" s="119">
        <v>1</v>
      </c>
      <c r="C58" s="10" t="s">
        <v>752</v>
      </c>
      <c r="D58" s="130" t="s">
        <v>39</v>
      </c>
      <c r="E58" s="147" t="s">
        <v>278</v>
      </c>
      <c r="F58" s="148"/>
      <c r="G58" s="11" t="s">
        <v>753</v>
      </c>
      <c r="H58" s="14">
        <v>0.74</v>
      </c>
      <c r="I58" s="121">
        <f t="shared" si="0"/>
        <v>0.74</v>
      </c>
      <c r="J58" s="127"/>
    </row>
    <row r="59" spans="1:10" ht="144">
      <c r="A59" s="126"/>
      <c r="B59" s="119">
        <v>3</v>
      </c>
      <c r="C59" s="10" t="s">
        <v>752</v>
      </c>
      <c r="D59" s="130" t="s">
        <v>39</v>
      </c>
      <c r="E59" s="147" t="s">
        <v>490</v>
      </c>
      <c r="F59" s="148"/>
      <c r="G59" s="11" t="s">
        <v>753</v>
      </c>
      <c r="H59" s="14">
        <v>0.74</v>
      </c>
      <c r="I59" s="121">
        <f t="shared" si="0"/>
        <v>2.2199999999999998</v>
      </c>
      <c r="J59" s="127"/>
    </row>
    <row r="60" spans="1:10" ht="144">
      <c r="A60" s="126"/>
      <c r="B60" s="119">
        <v>3</v>
      </c>
      <c r="C60" s="10" t="s">
        <v>752</v>
      </c>
      <c r="D60" s="130" t="s">
        <v>39</v>
      </c>
      <c r="E60" s="147" t="s">
        <v>754</v>
      </c>
      <c r="F60" s="148"/>
      <c r="G60" s="11" t="s">
        <v>753</v>
      </c>
      <c r="H60" s="14">
        <v>0.74</v>
      </c>
      <c r="I60" s="121">
        <f t="shared" si="0"/>
        <v>2.2199999999999998</v>
      </c>
      <c r="J60" s="127"/>
    </row>
    <row r="61" spans="1:10" ht="144">
      <c r="A61" s="126"/>
      <c r="B61" s="119">
        <v>7</v>
      </c>
      <c r="C61" s="10" t="s">
        <v>752</v>
      </c>
      <c r="D61" s="130" t="s">
        <v>40</v>
      </c>
      <c r="E61" s="147" t="s">
        <v>279</v>
      </c>
      <c r="F61" s="148"/>
      <c r="G61" s="11" t="s">
        <v>753</v>
      </c>
      <c r="H61" s="14">
        <v>0.74</v>
      </c>
      <c r="I61" s="121">
        <f t="shared" si="0"/>
        <v>5.18</v>
      </c>
      <c r="J61" s="127"/>
    </row>
    <row r="62" spans="1:10" ht="144">
      <c r="A62" s="126"/>
      <c r="B62" s="119">
        <v>3</v>
      </c>
      <c r="C62" s="10" t="s">
        <v>752</v>
      </c>
      <c r="D62" s="130" t="s">
        <v>40</v>
      </c>
      <c r="E62" s="147" t="s">
        <v>490</v>
      </c>
      <c r="F62" s="148"/>
      <c r="G62" s="11" t="s">
        <v>753</v>
      </c>
      <c r="H62" s="14">
        <v>0.74</v>
      </c>
      <c r="I62" s="121">
        <f t="shared" si="0"/>
        <v>2.2199999999999998</v>
      </c>
      <c r="J62" s="127"/>
    </row>
    <row r="63" spans="1:10" ht="144">
      <c r="A63" s="126"/>
      <c r="B63" s="119">
        <v>1</v>
      </c>
      <c r="C63" s="10" t="s">
        <v>752</v>
      </c>
      <c r="D63" s="130" t="s">
        <v>40</v>
      </c>
      <c r="E63" s="147" t="s">
        <v>754</v>
      </c>
      <c r="F63" s="148"/>
      <c r="G63" s="11" t="s">
        <v>753</v>
      </c>
      <c r="H63" s="14">
        <v>0.74</v>
      </c>
      <c r="I63" s="121">
        <f t="shared" si="0"/>
        <v>0.74</v>
      </c>
      <c r="J63" s="127"/>
    </row>
    <row r="64" spans="1:10" ht="144">
      <c r="A64" s="126"/>
      <c r="B64" s="119">
        <v>7</v>
      </c>
      <c r="C64" s="10" t="s">
        <v>752</v>
      </c>
      <c r="D64" s="130" t="s">
        <v>42</v>
      </c>
      <c r="E64" s="147" t="s">
        <v>279</v>
      </c>
      <c r="F64" s="148"/>
      <c r="G64" s="11" t="s">
        <v>753</v>
      </c>
      <c r="H64" s="14">
        <v>0.74</v>
      </c>
      <c r="I64" s="121">
        <f t="shared" si="0"/>
        <v>5.18</v>
      </c>
      <c r="J64" s="127"/>
    </row>
    <row r="65" spans="1:10" ht="144">
      <c r="A65" s="126"/>
      <c r="B65" s="119">
        <v>2</v>
      </c>
      <c r="C65" s="10" t="s">
        <v>752</v>
      </c>
      <c r="D65" s="130" t="s">
        <v>42</v>
      </c>
      <c r="E65" s="147" t="s">
        <v>679</v>
      </c>
      <c r="F65" s="148"/>
      <c r="G65" s="11" t="s">
        <v>753</v>
      </c>
      <c r="H65" s="14">
        <v>0.74</v>
      </c>
      <c r="I65" s="121">
        <f t="shared" si="0"/>
        <v>1.48</v>
      </c>
      <c r="J65" s="127"/>
    </row>
    <row r="66" spans="1:10" ht="144">
      <c r="A66" s="126"/>
      <c r="B66" s="119">
        <v>1</v>
      </c>
      <c r="C66" s="10" t="s">
        <v>752</v>
      </c>
      <c r="D66" s="130" t="s">
        <v>42</v>
      </c>
      <c r="E66" s="147" t="s">
        <v>277</v>
      </c>
      <c r="F66" s="148"/>
      <c r="G66" s="11" t="s">
        <v>753</v>
      </c>
      <c r="H66" s="14">
        <v>0.74</v>
      </c>
      <c r="I66" s="121">
        <f t="shared" si="0"/>
        <v>0.74</v>
      </c>
      <c r="J66" s="127"/>
    </row>
    <row r="67" spans="1:10" ht="144">
      <c r="A67" s="126"/>
      <c r="B67" s="119">
        <v>3</v>
      </c>
      <c r="C67" s="10" t="s">
        <v>752</v>
      </c>
      <c r="D67" s="130" t="s">
        <v>42</v>
      </c>
      <c r="E67" s="147" t="s">
        <v>490</v>
      </c>
      <c r="F67" s="148"/>
      <c r="G67" s="11" t="s">
        <v>753</v>
      </c>
      <c r="H67" s="14">
        <v>0.74</v>
      </c>
      <c r="I67" s="121">
        <f t="shared" si="0"/>
        <v>2.2199999999999998</v>
      </c>
      <c r="J67" s="127"/>
    </row>
    <row r="68" spans="1:10" ht="144">
      <c r="A68" s="126"/>
      <c r="B68" s="119">
        <v>3</v>
      </c>
      <c r="C68" s="10" t="s">
        <v>752</v>
      </c>
      <c r="D68" s="130" t="s">
        <v>42</v>
      </c>
      <c r="E68" s="147" t="s">
        <v>755</v>
      </c>
      <c r="F68" s="148"/>
      <c r="G68" s="11" t="s">
        <v>753</v>
      </c>
      <c r="H68" s="14">
        <v>0.74</v>
      </c>
      <c r="I68" s="121">
        <f t="shared" si="0"/>
        <v>2.2199999999999998</v>
      </c>
      <c r="J68" s="127"/>
    </row>
    <row r="69" spans="1:10" ht="108">
      <c r="A69" s="126"/>
      <c r="B69" s="119">
        <v>8</v>
      </c>
      <c r="C69" s="10" t="s">
        <v>48</v>
      </c>
      <c r="D69" s="130" t="s">
        <v>33</v>
      </c>
      <c r="E69" s="147"/>
      <c r="F69" s="148"/>
      <c r="G69" s="11" t="s">
        <v>756</v>
      </c>
      <c r="H69" s="14">
        <v>0.19</v>
      </c>
      <c r="I69" s="121">
        <f t="shared" si="0"/>
        <v>1.52</v>
      </c>
      <c r="J69" s="127"/>
    </row>
    <row r="70" spans="1:10" ht="204">
      <c r="A70" s="126"/>
      <c r="B70" s="119">
        <v>30</v>
      </c>
      <c r="C70" s="10" t="s">
        <v>495</v>
      </c>
      <c r="D70" s="130"/>
      <c r="E70" s="147"/>
      <c r="F70" s="148"/>
      <c r="G70" s="11" t="s">
        <v>973</v>
      </c>
      <c r="H70" s="14">
        <v>1.35</v>
      </c>
      <c r="I70" s="121">
        <f t="shared" si="0"/>
        <v>40.5</v>
      </c>
      <c r="J70" s="127"/>
    </row>
    <row r="71" spans="1:10" ht="228">
      <c r="A71" s="126"/>
      <c r="B71" s="119">
        <v>6</v>
      </c>
      <c r="C71" s="10" t="s">
        <v>757</v>
      </c>
      <c r="D71" s="130"/>
      <c r="E71" s="147"/>
      <c r="F71" s="148"/>
      <c r="G71" s="11" t="s">
        <v>974</v>
      </c>
      <c r="H71" s="14">
        <v>0.75</v>
      </c>
      <c r="I71" s="121">
        <f t="shared" si="0"/>
        <v>4.5</v>
      </c>
      <c r="J71" s="127"/>
    </row>
    <row r="72" spans="1:10" ht="192">
      <c r="A72" s="126"/>
      <c r="B72" s="119">
        <v>1</v>
      </c>
      <c r="C72" s="10" t="s">
        <v>758</v>
      </c>
      <c r="D72" s="130" t="s">
        <v>53</v>
      </c>
      <c r="E72" s="147" t="s">
        <v>279</v>
      </c>
      <c r="F72" s="148"/>
      <c r="G72" s="11" t="s">
        <v>759</v>
      </c>
      <c r="H72" s="14">
        <v>2.34</v>
      </c>
      <c r="I72" s="121">
        <f t="shared" si="0"/>
        <v>2.34</v>
      </c>
      <c r="J72" s="127"/>
    </row>
    <row r="73" spans="1:10" ht="180">
      <c r="A73" s="126"/>
      <c r="B73" s="119">
        <v>1</v>
      </c>
      <c r="C73" s="10" t="s">
        <v>760</v>
      </c>
      <c r="D73" s="130" t="s">
        <v>34</v>
      </c>
      <c r="E73" s="147" t="s">
        <v>279</v>
      </c>
      <c r="F73" s="148"/>
      <c r="G73" s="11" t="s">
        <v>761</v>
      </c>
      <c r="H73" s="14">
        <v>0.99</v>
      </c>
      <c r="I73" s="121">
        <f t="shared" si="0"/>
        <v>0.99</v>
      </c>
      <c r="J73" s="127"/>
    </row>
    <row r="74" spans="1:10" ht="180">
      <c r="A74" s="126"/>
      <c r="B74" s="119">
        <v>2</v>
      </c>
      <c r="C74" s="10" t="s">
        <v>762</v>
      </c>
      <c r="D74" s="130" t="s">
        <v>34</v>
      </c>
      <c r="E74" s="147" t="s">
        <v>279</v>
      </c>
      <c r="F74" s="148"/>
      <c r="G74" s="11" t="s">
        <v>763</v>
      </c>
      <c r="H74" s="14">
        <v>0.94</v>
      </c>
      <c r="I74" s="121">
        <f t="shared" si="0"/>
        <v>1.88</v>
      </c>
      <c r="J74" s="127"/>
    </row>
    <row r="75" spans="1:10" ht="108">
      <c r="A75" s="126"/>
      <c r="B75" s="119">
        <v>3</v>
      </c>
      <c r="C75" s="10" t="s">
        <v>764</v>
      </c>
      <c r="D75" s="130" t="s">
        <v>31</v>
      </c>
      <c r="E75" s="147" t="s">
        <v>278</v>
      </c>
      <c r="F75" s="148"/>
      <c r="G75" s="11" t="s">
        <v>765</v>
      </c>
      <c r="H75" s="14">
        <v>0.59</v>
      </c>
      <c r="I75" s="121">
        <f t="shared" si="0"/>
        <v>1.77</v>
      </c>
      <c r="J75" s="127"/>
    </row>
    <row r="76" spans="1:10" ht="180">
      <c r="A76" s="126"/>
      <c r="B76" s="119">
        <v>1</v>
      </c>
      <c r="C76" s="10" t="s">
        <v>766</v>
      </c>
      <c r="D76" s="130" t="s">
        <v>34</v>
      </c>
      <c r="E76" s="147" t="s">
        <v>279</v>
      </c>
      <c r="F76" s="148"/>
      <c r="G76" s="11" t="s">
        <v>767</v>
      </c>
      <c r="H76" s="14">
        <v>1.44</v>
      </c>
      <c r="I76" s="121">
        <f t="shared" si="0"/>
        <v>1.44</v>
      </c>
      <c r="J76" s="127"/>
    </row>
    <row r="77" spans="1:10" ht="192">
      <c r="A77" s="126"/>
      <c r="B77" s="119">
        <v>12</v>
      </c>
      <c r="C77" s="10" t="s">
        <v>768</v>
      </c>
      <c r="D77" s="130" t="s">
        <v>279</v>
      </c>
      <c r="E77" s="147"/>
      <c r="F77" s="148"/>
      <c r="G77" s="11" t="s">
        <v>975</v>
      </c>
      <c r="H77" s="14">
        <v>1.59</v>
      </c>
      <c r="I77" s="121">
        <f t="shared" si="0"/>
        <v>19.080000000000002</v>
      </c>
      <c r="J77" s="127"/>
    </row>
    <row r="78" spans="1:10" ht="192">
      <c r="A78" s="126"/>
      <c r="B78" s="119">
        <v>3</v>
      </c>
      <c r="C78" s="10" t="s">
        <v>768</v>
      </c>
      <c r="D78" s="130" t="s">
        <v>679</v>
      </c>
      <c r="E78" s="147"/>
      <c r="F78" s="148"/>
      <c r="G78" s="11" t="s">
        <v>975</v>
      </c>
      <c r="H78" s="14">
        <v>1.59</v>
      </c>
      <c r="I78" s="121">
        <f t="shared" si="0"/>
        <v>4.7700000000000005</v>
      </c>
      <c r="J78" s="127"/>
    </row>
    <row r="79" spans="1:10" ht="192">
      <c r="A79" s="126"/>
      <c r="B79" s="119">
        <v>6</v>
      </c>
      <c r="C79" s="10" t="s">
        <v>768</v>
      </c>
      <c r="D79" s="130" t="s">
        <v>278</v>
      </c>
      <c r="E79" s="147"/>
      <c r="F79" s="148"/>
      <c r="G79" s="11" t="s">
        <v>975</v>
      </c>
      <c r="H79" s="14">
        <v>1.59</v>
      </c>
      <c r="I79" s="121">
        <f t="shared" si="0"/>
        <v>9.5400000000000009</v>
      </c>
      <c r="J79" s="127"/>
    </row>
    <row r="80" spans="1:10" ht="96">
      <c r="A80" s="126"/>
      <c r="B80" s="119">
        <v>6</v>
      </c>
      <c r="C80" s="10" t="s">
        <v>769</v>
      </c>
      <c r="D80" s="130" t="s">
        <v>33</v>
      </c>
      <c r="E80" s="147"/>
      <c r="F80" s="148"/>
      <c r="G80" s="11" t="s">
        <v>770</v>
      </c>
      <c r="H80" s="14">
        <v>0.19</v>
      </c>
      <c r="I80" s="121">
        <f t="shared" si="0"/>
        <v>1.1400000000000001</v>
      </c>
      <c r="J80" s="127"/>
    </row>
    <row r="81" spans="1:10" ht="96">
      <c r="A81" s="126"/>
      <c r="B81" s="119">
        <v>6</v>
      </c>
      <c r="C81" s="10" t="s">
        <v>769</v>
      </c>
      <c r="D81" s="130" t="s">
        <v>34</v>
      </c>
      <c r="E81" s="147"/>
      <c r="F81" s="148"/>
      <c r="G81" s="11" t="s">
        <v>770</v>
      </c>
      <c r="H81" s="14">
        <v>0.19</v>
      </c>
      <c r="I81" s="121">
        <f t="shared" si="0"/>
        <v>1.1400000000000001</v>
      </c>
      <c r="J81" s="127"/>
    </row>
    <row r="82" spans="1:10" ht="144">
      <c r="A82" s="126"/>
      <c r="B82" s="119">
        <v>8</v>
      </c>
      <c r="C82" s="10" t="s">
        <v>771</v>
      </c>
      <c r="D82" s="130" t="s">
        <v>53</v>
      </c>
      <c r="E82" s="147"/>
      <c r="F82" s="148"/>
      <c r="G82" s="11" t="s">
        <v>772</v>
      </c>
      <c r="H82" s="14">
        <v>0.48</v>
      </c>
      <c r="I82" s="121">
        <f t="shared" si="0"/>
        <v>3.84</v>
      </c>
      <c r="J82" s="127"/>
    </row>
    <row r="83" spans="1:10" ht="144">
      <c r="A83" s="126"/>
      <c r="B83" s="119">
        <v>12</v>
      </c>
      <c r="C83" s="10" t="s">
        <v>771</v>
      </c>
      <c r="D83" s="130" t="s">
        <v>36</v>
      </c>
      <c r="E83" s="147"/>
      <c r="F83" s="148"/>
      <c r="G83" s="11" t="s">
        <v>772</v>
      </c>
      <c r="H83" s="14">
        <v>0.68</v>
      </c>
      <c r="I83" s="121">
        <f t="shared" si="0"/>
        <v>8.16</v>
      </c>
      <c r="J83" s="127"/>
    </row>
    <row r="84" spans="1:10" ht="144">
      <c r="A84" s="126"/>
      <c r="B84" s="119">
        <v>12</v>
      </c>
      <c r="C84" s="10" t="s">
        <v>771</v>
      </c>
      <c r="D84" s="130" t="s">
        <v>38</v>
      </c>
      <c r="E84" s="147"/>
      <c r="F84" s="148"/>
      <c r="G84" s="11" t="s">
        <v>772</v>
      </c>
      <c r="H84" s="14">
        <v>0.85</v>
      </c>
      <c r="I84" s="121">
        <f t="shared" si="0"/>
        <v>10.199999999999999</v>
      </c>
      <c r="J84" s="127"/>
    </row>
    <row r="85" spans="1:10" ht="144">
      <c r="A85" s="126"/>
      <c r="B85" s="119">
        <v>12</v>
      </c>
      <c r="C85" s="10" t="s">
        <v>771</v>
      </c>
      <c r="D85" s="130" t="s">
        <v>773</v>
      </c>
      <c r="E85" s="147"/>
      <c r="F85" s="148"/>
      <c r="G85" s="11" t="s">
        <v>772</v>
      </c>
      <c r="H85" s="14">
        <v>0.56000000000000005</v>
      </c>
      <c r="I85" s="121">
        <f t="shared" si="0"/>
        <v>6.7200000000000006</v>
      </c>
      <c r="J85" s="127"/>
    </row>
    <row r="86" spans="1:10" ht="96">
      <c r="A86" s="126"/>
      <c r="B86" s="119">
        <v>10</v>
      </c>
      <c r="C86" s="10" t="s">
        <v>714</v>
      </c>
      <c r="D86" s="130" t="s">
        <v>31</v>
      </c>
      <c r="E86" s="147"/>
      <c r="F86" s="148"/>
      <c r="G86" s="11" t="s">
        <v>715</v>
      </c>
      <c r="H86" s="14">
        <v>0.19</v>
      </c>
      <c r="I86" s="121">
        <f t="shared" ref="I86:I149" si="1">H86*B86</f>
        <v>1.9</v>
      </c>
      <c r="J86" s="127"/>
    </row>
    <row r="87" spans="1:10" ht="96">
      <c r="A87" s="126"/>
      <c r="B87" s="119">
        <v>6</v>
      </c>
      <c r="C87" s="10" t="s">
        <v>714</v>
      </c>
      <c r="D87" s="130" t="s">
        <v>33</v>
      </c>
      <c r="E87" s="147"/>
      <c r="F87" s="148"/>
      <c r="G87" s="11" t="s">
        <v>715</v>
      </c>
      <c r="H87" s="14">
        <v>0.19</v>
      </c>
      <c r="I87" s="121">
        <f t="shared" si="1"/>
        <v>1.1400000000000001</v>
      </c>
      <c r="J87" s="127"/>
    </row>
    <row r="88" spans="1:10" ht="96">
      <c r="A88" s="126"/>
      <c r="B88" s="119">
        <v>16</v>
      </c>
      <c r="C88" s="10" t="s">
        <v>716</v>
      </c>
      <c r="D88" s="130" t="s">
        <v>31</v>
      </c>
      <c r="E88" s="147"/>
      <c r="F88" s="148"/>
      <c r="G88" s="11" t="s">
        <v>717</v>
      </c>
      <c r="H88" s="14">
        <v>0.14000000000000001</v>
      </c>
      <c r="I88" s="121">
        <f t="shared" si="1"/>
        <v>2.2400000000000002</v>
      </c>
      <c r="J88" s="127"/>
    </row>
    <row r="89" spans="1:10" ht="96">
      <c r="A89" s="126"/>
      <c r="B89" s="119">
        <v>10</v>
      </c>
      <c r="C89" s="10" t="s">
        <v>716</v>
      </c>
      <c r="D89" s="130" t="s">
        <v>32</v>
      </c>
      <c r="E89" s="147"/>
      <c r="F89" s="148"/>
      <c r="G89" s="11" t="s">
        <v>717</v>
      </c>
      <c r="H89" s="14">
        <v>0.14000000000000001</v>
      </c>
      <c r="I89" s="121">
        <f t="shared" si="1"/>
        <v>1.4000000000000001</v>
      </c>
      <c r="J89" s="127"/>
    </row>
    <row r="90" spans="1:10" ht="96">
      <c r="A90" s="126"/>
      <c r="B90" s="119">
        <v>4</v>
      </c>
      <c r="C90" s="10" t="s">
        <v>716</v>
      </c>
      <c r="D90" s="130" t="s">
        <v>33</v>
      </c>
      <c r="E90" s="147"/>
      <c r="F90" s="148"/>
      <c r="G90" s="11" t="s">
        <v>717</v>
      </c>
      <c r="H90" s="14">
        <v>0.14000000000000001</v>
      </c>
      <c r="I90" s="121">
        <f t="shared" si="1"/>
        <v>0.56000000000000005</v>
      </c>
      <c r="J90" s="127"/>
    </row>
    <row r="91" spans="1:10" ht="84">
      <c r="A91" s="126"/>
      <c r="B91" s="119">
        <v>22</v>
      </c>
      <c r="C91" s="10" t="s">
        <v>774</v>
      </c>
      <c r="D91" s="130" t="s">
        <v>32</v>
      </c>
      <c r="E91" s="147"/>
      <c r="F91" s="148"/>
      <c r="G91" s="11" t="s">
        <v>775</v>
      </c>
      <c r="H91" s="14">
        <v>0.21</v>
      </c>
      <c r="I91" s="121">
        <f t="shared" si="1"/>
        <v>4.62</v>
      </c>
      <c r="J91" s="127"/>
    </row>
    <row r="92" spans="1:10" ht="96">
      <c r="A92" s="126"/>
      <c r="B92" s="119">
        <v>24</v>
      </c>
      <c r="C92" s="10" t="s">
        <v>776</v>
      </c>
      <c r="D92" s="130" t="s">
        <v>28</v>
      </c>
      <c r="E92" s="147"/>
      <c r="F92" s="148"/>
      <c r="G92" s="11" t="s">
        <v>777</v>
      </c>
      <c r="H92" s="14">
        <v>0.21</v>
      </c>
      <c r="I92" s="121">
        <f t="shared" si="1"/>
        <v>5.04</v>
      </c>
      <c r="J92" s="127"/>
    </row>
    <row r="93" spans="1:10" ht="96">
      <c r="A93" s="126"/>
      <c r="B93" s="119">
        <v>12</v>
      </c>
      <c r="C93" s="10" t="s">
        <v>776</v>
      </c>
      <c r="D93" s="130" t="s">
        <v>30</v>
      </c>
      <c r="E93" s="147"/>
      <c r="F93" s="148"/>
      <c r="G93" s="11" t="s">
        <v>777</v>
      </c>
      <c r="H93" s="14">
        <v>0.21</v>
      </c>
      <c r="I93" s="121">
        <f t="shared" si="1"/>
        <v>2.52</v>
      </c>
      <c r="J93" s="127"/>
    </row>
    <row r="94" spans="1:10" ht="84">
      <c r="A94" s="126"/>
      <c r="B94" s="119">
        <v>5</v>
      </c>
      <c r="C94" s="10" t="s">
        <v>778</v>
      </c>
      <c r="D94" s="130" t="s">
        <v>32</v>
      </c>
      <c r="E94" s="147"/>
      <c r="F94" s="148"/>
      <c r="G94" s="11" t="s">
        <v>779</v>
      </c>
      <c r="H94" s="14">
        <v>0.69</v>
      </c>
      <c r="I94" s="121">
        <f t="shared" si="1"/>
        <v>3.4499999999999997</v>
      </c>
      <c r="J94" s="127"/>
    </row>
    <row r="95" spans="1:10" ht="84">
      <c r="A95" s="126"/>
      <c r="B95" s="119">
        <v>1</v>
      </c>
      <c r="C95" s="10" t="s">
        <v>778</v>
      </c>
      <c r="D95" s="130" t="s">
        <v>33</v>
      </c>
      <c r="E95" s="147"/>
      <c r="F95" s="148"/>
      <c r="G95" s="11" t="s">
        <v>779</v>
      </c>
      <c r="H95" s="14">
        <v>0.69</v>
      </c>
      <c r="I95" s="121">
        <f t="shared" si="1"/>
        <v>0.69</v>
      </c>
      <c r="J95" s="127"/>
    </row>
    <row r="96" spans="1:10" ht="144">
      <c r="A96" s="126"/>
      <c r="B96" s="119">
        <v>4</v>
      </c>
      <c r="C96" s="10" t="s">
        <v>780</v>
      </c>
      <c r="D96" s="130" t="s">
        <v>53</v>
      </c>
      <c r="E96" s="147"/>
      <c r="F96" s="148"/>
      <c r="G96" s="11" t="s">
        <v>781</v>
      </c>
      <c r="H96" s="14">
        <v>0.42</v>
      </c>
      <c r="I96" s="121">
        <f t="shared" si="1"/>
        <v>1.68</v>
      </c>
      <c r="J96" s="127"/>
    </row>
    <row r="97" spans="1:10" ht="144">
      <c r="A97" s="126"/>
      <c r="B97" s="119">
        <v>12</v>
      </c>
      <c r="C97" s="10" t="s">
        <v>780</v>
      </c>
      <c r="D97" s="130" t="s">
        <v>36</v>
      </c>
      <c r="E97" s="147"/>
      <c r="F97" s="148"/>
      <c r="G97" s="11" t="s">
        <v>781</v>
      </c>
      <c r="H97" s="14">
        <v>0.63</v>
      </c>
      <c r="I97" s="121">
        <f t="shared" si="1"/>
        <v>7.5600000000000005</v>
      </c>
      <c r="J97" s="127"/>
    </row>
    <row r="98" spans="1:10" ht="144">
      <c r="A98" s="126"/>
      <c r="B98" s="119">
        <v>12</v>
      </c>
      <c r="C98" s="10" t="s">
        <v>780</v>
      </c>
      <c r="D98" s="130" t="s">
        <v>38</v>
      </c>
      <c r="E98" s="147"/>
      <c r="F98" s="148"/>
      <c r="G98" s="11" t="s">
        <v>781</v>
      </c>
      <c r="H98" s="14">
        <v>0.75</v>
      </c>
      <c r="I98" s="121">
        <f t="shared" si="1"/>
        <v>9</v>
      </c>
      <c r="J98" s="127"/>
    </row>
    <row r="99" spans="1:10" ht="144">
      <c r="A99" s="126"/>
      <c r="B99" s="119">
        <v>11</v>
      </c>
      <c r="C99" s="10" t="s">
        <v>780</v>
      </c>
      <c r="D99" s="130" t="s">
        <v>773</v>
      </c>
      <c r="E99" s="147"/>
      <c r="F99" s="148"/>
      <c r="G99" s="11" t="s">
        <v>781</v>
      </c>
      <c r="H99" s="14">
        <v>0.5</v>
      </c>
      <c r="I99" s="121">
        <f t="shared" si="1"/>
        <v>5.5</v>
      </c>
      <c r="J99" s="127"/>
    </row>
    <row r="100" spans="1:10" ht="108">
      <c r="A100" s="126"/>
      <c r="B100" s="119">
        <v>4</v>
      </c>
      <c r="C100" s="10" t="s">
        <v>782</v>
      </c>
      <c r="D100" s="130" t="s">
        <v>34</v>
      </c>
      <c r="E100" s="147" t="s">
        <v>279</v>
      </c>
      <c r="F100" s="148"/>
      <c r="G100" s="11" t="s">
        <v>783</v>
      </c>
      <c r="H100" s="14">
        <v>1.0900000000000001</v>
      </c>
      <c r="I100" s="121">
        <f t="shared" si="1"/>
        <v>4.3600000000000003</v>
      </c>
      <c r="J100" s="127"/>
    </row>
    <row r="101" spans="1:10" ht="108">
      <c r="A101" s="126"/>
      <c r="B101" s="119">
        <v>4</v>
      </c>
      <c r="C101" s="10" t="s">
        <v>784</v>
      </c>
      <c r="D101" s="130" t="s">
        <v>34</v>
      </c>
      <c r="E101" s="147" t="s">
        <v>279</v>
      </c>
      <c r="F101" s="148"/>
      <c r="G101" s="11" t="s">
        <v>785</v>
      </c>
      <c r="H101" s="14">
        <v>0.94</v>
      </c>
      <c r="I101" s="121">
        <f t="shared" si="1"/>
        <v>3.76</v>
      </c>
      <c r="J101" s="127"/>
    </row>
    <row r="102" spans="1:10" ht="108">
      <c r="A102" s="126"/>
      <c r="B102" s="119">
        <v>6</v>
      </c>
      <c r="C102" s="10" t="s">
        <v>786</v>
      </c>
      <c r="D102" s="130" t="s">
        <v>28</v>
      </c>
      <c r="E102" s="147" t="s">
        <v>679</v>
      </c>
      <c r="F102" s="148"/>
      <c r="G102" s="11" t="s">
        <v>787</v>
      </c>
      <c r="H102" s="14">
        <v>0.64</v>
      </c>
      <c r="I102" s="121">
        <f t="shared" si="1"/>
        <v>3.84</v>
      </c>
      <c r="J102" s="127"/>
    </row>
    <row r="103" spans="1:10" ht="108">
      <c r="A103" s="126"/>
      <c r="B103" s="119">
        <v>6</v>
      </c>
      <c r="C103" s="10" t="s">
        <v>786</v>
      </c>
      <c r="D103" s="130" t="s">
        <v>28</v>
      </c>
      <c r="E103" s="147" t="s">
        <v>277</v>
      </c>
      <c r="F103" s="148"/>
      <c r="G103" s="11" t="s">
        <v>787</v>
      </c>
      <c r="H103" s="14">
        <v>0.64</v>
      </c>
      <c r="I103" s="121">
        <f t="shared" si="1"/>
        <v>3.84</v>
      </c>
      <c r="J103" s="127"/>
    </row>
    <row r="104" spans="1:10" ht="108">
      <c r="A104" s="126"/>
      <c r="B104" s="119">
        <v>6</v>
      </c>
      <c r="C104" s="10" t="s">
        <v>786</v>
      </c>
      <c r="D104" s="130" t="s">
        <v>28</v>
      </c>
      <c r="E104" s="147" t="s">
        <v>788</v>
      </c>
      <c r="F104" s="148"/>
      <c r="G104" s="11" t="s">
        <v>787</v>
      </c>
      <c r="H104" s="14">
        <v>0.64</v>
      </c>
      <c r="I104" s="121">
        <f t="shared" si="1"/>
        <v>3.84</v>
      </c>
      <c r="J104" s="127"/>
    </row>
    <row r="105" spans="1:10" ht="108">
      <c r="A105" s="126"/>
      <c r="B105" s="119">
        <v>6</v>
      </c>
      <c r="C105" s="10" t="s">
        <v>786</v>
      </c>
      <c r="D105" s="130" t="s">
        <v>30</v>
      </c>
      <c r="E105" s="147" t="s">
        <v>279</v>
      </c>
      <c r="F105" s="148"/>
      <c r="G105" s="11" t="s">
        <v>787</v>
      </c>
      <c r="H105" s="14">
        <v>0.64</v>
      </c>
      <c r="I105" s="121">
        <f t="shared" si="1"/>
        <v>3.84</v>
      </c>
      <c r="J105" s="127"/>
    </row>
    <row r="106" spans="1:10" ht="108">
      <c r="A106" s="126"/>
      <c r="B106" s="119">
        <v>6</v>
      </c>
      <c r="C106" s="10" t="s">
        <v>786</v>
      </c>
      <c r="D106" s="130" t="s">
        <v>30</v>
      </c>
      <c r="E106" s="147" t="s">
        <v>679</v>
      </c>
      <c r="F106" s="148"/>
      <c r="G106" s="11" t="s">
        <v>787</v>
      </c>
      <c r="H106" s="14">
        <v>0.64</v>
      </c>
      <c r="I106" s="121">
        <f t="shared" si="1"/>
        <v>3.84</v>
      </c>
      <c r="J106" s="127"/>
    </row>
    <row r="107" spans="1:10" ht="108">
      <c r="A107" s="126"/>
      <c r="B107" s="119">
        <v>6</v>
      </c>
      <c r="C107" s="10" t="s">
        <v>786</v>
      </c>
      <c r="D107" s="130" t="s">
        <v>30</v>
      </c>
      <c r="E107" s="147" t="s">
        <v>277</v>
      </c>
      <c r="F107" s="148"/>
      <c r="G107" s="11" t="s">
        <v>787</v>
      </c>
      <c r="H107" s="14">
        <v>0.64</v>
      </c>
      <c r="I107" s="121">
        <f t="shared" si="1"/>
        <v>3.84</v>
      </c>
      <c r="J107" s="127"/>
    </row>
    <row r="108" spans="1:10" ht="108">
      <c r="A108" s="126"/>
      <c r="B108" s="119">
        <v>6</v>
      </c>
      <c r="C108" s="10" t="s">
        <v>786</v>
      </c>
      <c r="D108" s="130" t="s">
        <v>30</v>
      </c>
      <c r="E108" s="147" t="s">
        <v>278</v>
      </c>
      <c r="F108" s="148"/>
      <c r="G108" s="11" t="s">
        <v>787</v>
      </c>
      <c r="H108" s="14">
        <v>0.64</v>
      </c>
      <c r="I108" s="121">
        <f t="shared" si="1"/>
        <v>3.84</v>
      </c>
      <c r="J108" s="127"/>
    </row>
    <row r="109" spans="1:10" ht="108">
      <c r="A109" s="126"/>
      <c r="B109" s="119">
        <v>6</v>
      </c>
      <c r="C109" s="10" t="s">
        <v>786</v>
      </c>
      <c r="D109" s="130" t="s">
        <v>30</v>
      </c>
      <c r="E109" s="147" t="s">
        <v>788</v>
      </c>
      <c r="F109" s="148"/>
      <c r="G109" s="11" t="s">
        <v>787</v>
      </c>
      <c r="H109" s="14">
        <v>0.64</v>
      </c>
      <c r="I109" s="121">
        <f t="shared" si="1"/>
        <v>3.84</v>
      </c>
      <c r="J109" s="127"/>
    </row>
    <row r="110" spans="1:10" ht="108">
      <c r="A110" s="126"/>
      <c r="B110" s="119">
        <v>6</v>
      </c>
      <c r="C110" s="10" t="s">
        <v>786</v>
      </c>
      <c r="D110" s="130" t="s">
        <v>31</v>
      </c>
      <c r="E110" s="147" t="s">
        <v>679</v>
      </c>
      <c r="F110" s="148"/>
      <c r="G110" s="11" t="s">
        <v>787</v>
      </c>
      <c r="H110" s="14">
        <v>0.64</v>
      </c>
      <c r="I110" s="121">
        <f t="shared" si="1"/>
        <v>3.84</v>
      </c>
      <c r="J110" s="127"/>
    </row>
    <row r="111" spans="1:10" ht="108">
      <c r="A111" s="126"/>
      <c r="B111" s="119">
        <v>6</v>
      </c>
      <c r="C111" s="10" t="s">
        <v>786</v>
      </c>
      <c r="D111" s="130" t="s">
        <v>31</v>
      </c>
      <c r="E111" s="147" t="s">
        <v>277</v>
      </c>
      <c r="F111" s="148"/>
      <c r="G111" s="11" t="s">
        <v>787</v>
      </c>
      <c r="H111" s="14">
        <v>0.64</v>
      </c>
      <c r="I111" s="121">
        <f t="shared" si="1"/>
        <v>3.84</v>
      </c>
      <c r="J111" s="127"/>
    </row>
    <row r="112" spans="1:10" ht="108">
      <c r="A112" s="126"/>
      <c r="B112" s="119">
        <v>6</v>
      </c>
      <c r="C112" s="10" t="s">
        <v>786</v>
      </c>
      <c r="D112" s="130" t="s">
        <v>31</v>
      </c>
      <c r="E112" s="147" t="s">
        <v>788</v>
      </c>
      <c r="F112" s="148"/>
      <c r="G112" s="11" t="s">
        <v>787</v>
      </c>
      <c r="H112" s="14">
        <v>0.64</v>
      </c>
      <c r="I112" s="121">
        <f t="shared" si="1"/>
        <v>3.84</v>
      </c>
      <c r="J112" s="127"/>
    </row>
    <row r="113" spans="1:10" ht="120">
      <c r="A113" s="126"/>
      <c r="B113" s="119">
        <v>6</v>
      </c>
      <c r="C113" s="10" t="s">
        <v>789</v>
      </c>
      <c r="D113" s="130" t="s">
        <v>28</v>
      </c>
      <c r="E113" s="147" t="s">
        <v>278</v>
      </c>
      <c r="F113" s="148"/>
      <c r="G113" s="11" t="s">
        <v>790</v>
      </c>
      <c r="H113" s="14">
        <v>0.64</v>
      </c>
      <c r="I113" s="121">
        <f t="shared" si="1"/>
        <v>3.84</v>
      </c>
      <c r="J113" s="127"/>
    </row>
    <row r="114" spans="1:10" ht="108">
      <c r="A114" s="126"/>
      <c r="B114" s="119">
        <v>4</v>
      </c>
      <c r="C114" s="10" t="s">
        <v>791</v>
      </c>
      <c r="D114" s="130" t="s">
        <v>34</v>
      </c>
      <c r="E114" s="147" t="s">
        <v>279</v>
      </c>
      <c r="F114" s="148"/>
      <c r="G114" s="11" t="s">
        <v>792</v>
      </c>
      <c r="H114" s="14">
        <v>1.29</v>
      </c>
      <c r="I114" s="121">
        <f t="shared" si="1"/>
        <v>5.16</v>
      </c>
      <c r="J114" s="127"/>
    </row>
    <row r="115" spans="1:10" ht="180">
      <c r="A115" s="126"/>
      <c r="B115" s="119">
        <v>3</v>
      </c>
      <c r="C115" s="10" t="s">
        <v>668</v>
      </c>
      <c r="D115" s="130" t="s">
        <v>31</v>
      </c>
      <c r="E115" s="147" t="s">
        <v>216</v>
      </c>
      <c r="F115" s="148"/>
      <c r="G115" s="11" t="s">
        <v>793</v>
      </c>
      <c r="H115" s="14">
        <v>0.79</v>
      </c>
      <c r="I115" s="121">
        <f t="shared" si="1"/>
        <v>2.37</v>
      </c>
      <c r="J115" s="127"/>
    </row>
    <row r="116" spans="1:10" ht="180">
      <c r="A116" s="126"/>
      <c r="B116" s="119">
        <v>2</v>
      </c>
      <c r="C116" s="10" t="s">
        <v>668</v>
      </c>
      <c r="D116" s="130" t="s">
        <v>31</v>
      </c>
      <c r="E116" s="147" t="s">
        <v>275</v>
      </c>
      <c r="F116" s="148"/>
      <c r="G116" s="11" t="s">
        <v>793</v>
      </c>
      <c r="H116" s="14">
        <v>0.79</v>
      </c>
      <c r="I116" s="121">
        <f t="shared" si="1"/>
        <v>1.58</v>
      </c>
      <c r="J116" s="127"/>
    </row>
    <row r="117" spans="1:10" ht="108">
      <c r="A117" s="126"/>
      <c r="B117" s="119">
        <v>15</v>
      </c>
      <c r="C117" s="10" t="s">
        <v>794</v>
      </c>
      <c r="D117" s="130" t="s">
        <v>30</v>
      </c>
      <c r="E117" s="147"/>
      <c r="F117" s="148"/>
      <c r="G117" s="11" t="s">
        <v>795</v>
      </c>
      <c r="H117" s="14">
        <v>0.39</v>
      </c>
      <c r="I117" s="121">
        <f t="shared" si="1"/>
        <v>5.8500000000000005</v>
      </c>
      <c r="J117" s="127"/>
    </row>
    <row r="118" spans="1:10" ht="108">
      <c r="A118" s="126"/>
      <c r="B118" s="119">
        <v>15</v>
      </c>
      <c r="C118" s="10" t="s">
        <v>794</v>
      </c>
      <c r="D118" s="130" t="s">
        <v>31</v>
      </c>
      <c r="E118" s="147"/>
      <c r="F118" s="148"/>
      <c r="G118" s="11" t="s">
        <v>795</v>
      </c>
      <c r="H118" s="14">
        <v>0.39</v>
      </c>
      <c r="I118" s="121">
        <f t="shared" si="1"/>
        <v>5.8500000000000005</v>
      </c>
      <c r="J118" s="127"/>
    </row>
    <row r="119" spans="1:10" ht="120">
      <c r="A119" s="126"/>
      <c r="B119" s="119">
        <v>6</v>
      </c>
      <c r="C119" s="10" t="s">
        <v>796</v>
      </c>
      <c r="D119" s="130" t="s">
        <v>28</v>
      </c>
      <c r="E119" s="147" t="s">
        <v>277</v>
      </c>
      <c r="F119" s="148"/>
      <c r="G119" s="11" t="s">
        <v>797</v>
      </c>
      <c r="H119" s="14">
        <v>0.59</v>
      </c>
      <c r="I119" s="121">
        <f t="shared" si="1"/>
        <v>3.54</v>
      </c>
      <c r="J119" s="127"/>
    </row>
    <row r="120" spans="1:10" ht="120">
      <c r="A120" s="126"/>
      <c r="B120" s="119">
        <v>2</v>
      </c>
      <c r="C120" s="10" t="s">
        <v>796</v>
      </c>
      <c r="D120" s="130" t="s">
        <v>28</v>
      </c>
      <c r="E120" s="147" t="s">
        <v>278</v>
      </c>
      <c r="F120" s="148"/>
      <c r="G120" s="11" t="s">
        <v>797</v>
      </c>
      <c r="H120" s="14">
        <v>0.59</v>
      </c>
      <c r="I120" s="121">
        <f t="shared" si="1"/>
        <v>1.18</v>
      </c>
      <c r="J120" s="127"/>
    </row>
    <row r="121" spans="1:10" ht="120">
      <c r="A121" s="126"/>
      <c r="B121" s="119">
        <v>6</v>
      </c>
      <c r="C121" s="10" t="s">
        <v>796</v>
      </c>
      <c r="D121" s="130" t="s">
        <v>28</v>
      </c>
      <c r="E121" s="147" t="s">
        <v>788</v>
      </c>
      <c r="F121" s="148"/>
      <c r="G121" s="11" t="s">
        <v>797</v>
      </c>
      <c r="H121" s="14">
        <v>0.59</v>
      </c>
      <c r="I121" s="121">
        <f t="shared" si="1"/>
        <v>3.54</v>
      </c>
      <c r="J121" s="127"/>
    </row>
    <row r="122" spans="1:10" ht="120">
      <c r="A122" s="126"/>
      <c r="B122" s="119">
        <v>6</v>
      </c>
      <c r="C122" s="10" t="s">
        <v>796</v>
      </c>
      <c r="D122" s="130" t="s">
        <v>30</v>
      </c>
      <c r="E122" s="147" t="s">
        <v>277</v>
      </c>
      <c r="F122" s="148"/>
      <c r="G122" s="11" t="s">
        <v>797</v>
      </c>
      <c r="H122" s="14">
        <v>0.59</v>
      </c>
      <c r="I122" s="121">
        <f t="shared" si="1"/>
        <v>3.54</v>
      </c>
      <c r="J122" s="127"/>
    </row>
    <row r="123" spans="1:10" ht="120">
      <c r="A123" s="126"/>
      <c r="B123" s="119">
        <v>6</v>
      </c>
      <c r="C123" s="10" t="s">
        <v>796</v>
      </c>
      <c r="D123" s="130" t="s">
        <v>30</v>
      </c>
      <c r="E123" s="147" t="s">
        <v>788</v>
      </c>
      <c r="F123" s="148"/>
      <c r="G123" s="11" t="s">
        <v>797</v>
      </c>
      <c r="H123" s="14">
        <v>0.59</v>
      </c>
      <c r="I123" s="121">
        <f t="shared" si="1"/>
        <v>3.54</v>
      </c>
      <c r="J123" s="127"/>
    </row>
    <row r="124" spans="1:10" ht="120">
      <c r="A124" s="126"/>
      <c r="B124" s="119">
        <v>6</v>
      </c>
      <c r="C124" s="10" t="s">
        <v>796</v>
      </c>
      <c r="D124" s="130" t="s">
        <v>31</v>
      </c>
      <c r="E124" s="147" t="s">
        <v>277</v>
      </c>
      <c r="F124" s="148"/>
      <c r="G124" s="11" t="s">
        <v>797</v>
      </c>
      <c r="H124" s="14">
        <v>0.59</v>
      </c>
      <c r="I124" s="121">
        <f t="shared" si="1"/>
        <v>3.54</v>
      </c>
      <c r="J124" s="127"/>
    </row>
    <row r="125" spans="1:10" ht="120">
      <c r="A125" s="126"/>
      <c r="B125" s="119">
        <v>6</v>
      </c>
      <c r="C125" s="10" t="s">
        <v>796</v>
      </c>
      <c r="D125" s="130" t="s">
        <v>31</v>
      </c>
      <c r="E125" s="147" t="s">
        <v>788</v>
      </c>
      <c r="F125" s="148"/>
      <c r="G125" s="11" t="s">
        <v>797</v>
      </c>
      <c r="H125" s="14">
        <v>0.59</v>
      </c>
      <c r="I125" s="121">
        <f t="shared" si="1"/>
        <v>3.54</v>
      </c>
      <c r="J125" s="127"/>
    </row>
    <row r="126" spans="1:10" ht="144">
      <c r="A126" s="126"/>
      <c r="B126" s="119">
        <v>2</v>
      </c>
      <c r="C126" s="10" t="s">
        <v>798</v>
      </c>
      <c r="D126" s="130" t="s">
        <v>30</v>
      </c>
      <c r="E126" s="147" t="s">
        <v>278</v>
      </c>
      <c r="F126" s="148"/>
      <c r="G126" s="11" t="s">
        <v>799</v>
      </c>
      <c r="H126" s="14">
        <v>0.59</v>
      </c>
      <c r="I126" s="121">
        <f t="shared" si="1"/>
        <v>1.18</v>
      </c>
      <c r="J126" s="127"/>
    </row>
    <row r="127" spans="1:10" ht="120">
      <c r="A127" s="126"/>
      <c r="B127" s="119">
        <v>4</v>
      </c>
      <c r="C127" s="10" t="s">
        <v>800</v>
      </c>
      <c r="D127" s="130" t="s">
        <v>30</v>
      </c>
      <c r="E127" s="147" t="s">
        <v>278</v>
      </c>
      <c r="F127" s="148"/>
      <c r="G127" s="11" t="s">
        <v>801</v>
      </c>
      <c r="H127" s="14">
        <v>0.69</v>
      </c>
      <c r="I127" s="121">
        <f t="shared" si="1"/>
        <v>2.76</v>
      </c>
      <c r="J127" s="127"/>
    </row>
    <row r="128" spans="1:10" ht="252">
      <c r="A128" s="126"/>
      <c r="B128" s="119">
        <v>2</v>
      </c>
      <c r="C128" s="10" t="s">
        <v>802</v>
      </c>
      <c r="D128" s="130" t="s">
        <v>803</v>
      </c>
      <c r="E128" s="147" t="s">
        <v>278</v>
      </c>
      <c r="F128" s="148"/>
      <c r="G128" s="11" t="s">
        <v>804</v>
      </c>
      <c r="H128" s="14">
        <v>2.13</v>
      </c>
      <c r="I128" s="121">
        <f t="shared" si="1"/>
        <v>4.26</v>
      </c>
      <c r="J128" s="127"/>
    </row>
    <row r="129" spans="1:10" ht="252">
      <c r="A129" s="126"/>
      <c r="B129" s="119">
        <v>1</v>
      </c>
      <c r="C129" s="10" t="s">
        <v>802</v>
      </c>
      <c r="D129" s="130" t="s">
        <v>805</v>
      </c>
      <c r="E129" s="147" t="s">
        <v>277</v>
      </c>
      <c r="F129" s="148"/>
      <c r="G129" s="11" t="s">
        <v>804</v>
      </c>
      <c r="H129" s="14">
        <v>2.41</v>
      </c>
      <c r="I129" s="121">
        <f t="shared" si="1"/>
        <v>2.41</v>
      </c>
      <c r="J129" s="127"/>
    </row>
    <row r="130" spans="1:10" ht="108">
      <c r="A130" s="126"/>
      <c r="B130" s="119">
        <v>8</v>
      </c>
      <c r="C130" s="10" t="s">
        <v>806</v>
      </c>
      <c r="D130" s="130" t="s">
        <v>95</v>
      </c>
      <c r="E130" s="147"/>
      <c r="F130" s="148"/>
      <c r="G130" s="11" t="s">
        <v>807</v>
      </c>
      <c r="H130" s="14">
        <v>0.28999999999999998</v>
      </c>
      <c r="I130" s="121">
        <f t="shared" si="1"/>
        <v>2.3199999999999998</v>
      </c>
      <c r="J130" s="127"/>
    </row>
    <row r="131" spans="1:10" ht="108">
      <c r="A131" s="126"/>
      <c r="B131" s="119">
        <v>2</v>
      </c>
      <c r="C131" s="10" t="s">
        <v>806</v>
      </c>
      <c r="D131" s="130" t="s">
        <v>32</v>
      </c>
      <c r="E131" s="147"/>
      <c r="F131" s="148"/>
      <c r="G131" s="11" t="s">
        <v>807</v>
      </c>
      <c r="H131" s="14">
        <v>0.28999999999999998</v>
      </c>
      <c r="I131" s="121">
        <f t="shared" si="1"/>
        <v>0.57999999999999996</v>
      </c>
      <c r="J131" s="127"/>
    </row>
    <row r="132" spans="1:10" ht="108">
      <c r="A132" s="126"/>
      <c r="B132" s="119">
        <v>3</v>
      </c>
      <c r="C132" s="10" t="s">
        <v>808</v>
      </c>
      <c r="D132" s="130" t="s">
        <v>28</v>
      </c>
      <c r="E132" s="147"/>
      <c r="F132" s="148"/>
      <c r="G132" s="11" t="s">
        <v>809</v>
      </c>
      <c r="H132" s="14">
        <v>0.39</v>
      </c>
      <c r="I132" s="121">
        <f t="shared" si="1"/>
        <v>1.17</v>
      </c>
      <c r="J132" s="127"/>
    </row>
    <row r="133" spans="1:10" ht="108">
      <c r="A133" s="126"/>
      <c r="B133" s="119">
        <v>17</v>
      </c>
      <c r="C133" s="10" t="s">
        <v>808</v>
      </c>
      <c r="D133" s="130" t="s">
        <v>30</v>
      </c>
      <c r="E133" s="147"/>
      <c r="F133" s="148"/>
      <c r="G133" s="11" t="s">
        <v>809</v>
      </c>
      <c r="H133" s="14">
        <v>0.39</v>
      </c>
      <c r="I133" s="121">
        <f t="shared" si="1"/>
        <v>6.63</v>
      </c>
      <c r="J133" s="127"/>
    </row>
    <row r="134" spans="1:10" ht="108">
      <c r="A134" s="126"/>
      <c r="B134" s="119">
        <v>15</v>
      </c>
      <c r="C134" s="10" t="s">
        <v>808</v>
      </c>
      <c r="D134" s="130" t="s">
        <v>31</v>
      </c>
      <c r="E134" s="147"/>
      <c r="F134" s="148"/>
      <c r="G134" s="11" t="s">
        <v>809</v>
      </c>
      <c r="H134" s="14">
        <v>0.39</v>
      </c>
      <c r="I134" s="121">
        <f t="shared" si="1"/>
        <v>5.8500000000000005</v>
      </c>
      <c r="J134" s="127"/>
    </row>
    <row r="135" spans="1:10" ht="108">
      <c r="A135" s="126"/>
      <c r="B135" s="119">
        <v>8</v>
      </c>
      <c r="C135" s="10" t="s">
        <v>810</v>
      </c>
      <c r="D135" s="130" t="s">
        <v>30</v>
      </c>
      <c r="E135" s="147"/>
      <c r="F135" s="148"/>
      <c r="G135" s="11" t="s">
        <v>811</v>
      </c>
      <c r="H135" s="14">
        <v>0.24</v>
      </c>
      <c r="I135" s="121">
        <f t="shared" si="1"/>
        <v>1.92</v>
      </c>
      <c r="J135" s="127"/>
    </row>
    <row r="136" spans="1:10" ht="108">
      <c r="A136" s="126"/>
      <c r="B136" s="119">
        <v>10</v>
      </c>
      <c r="C136" s="10" t="s">
        <v>810</v>
      </c>
      <c r="D136" s="130" t="s">
        <v>31</v>
      </c>
      <c r="E136" s="147"/>
      <c r="F136" s="148"/>
      <c r="G136" s="11" t="s">
        <v>811</v>
      </c>
      <c r="H136" s="14">
        <v>0.24</v>
      </c>
      <c r="I136" s="121">
        <f t="shared" si="1"/>
        <v>2.4</v>
      </c>
      <c r="J136" s="127"/>
    </row>
    <row r="137" spans="1:10" ht="108">
      <c r="A137" s="126"/>
      <c r="B137" s="119">
        <v>6</v>
      </c>
      <c r="C137" s="10" t="s">
        <v>812</v>
      </c>
      <c r="D137" s="130" t="s">
        <v>28</v>
      </c>
      <c r="E137" s="147"/>
      <c r="F137" s="148"/>
      <c r="G137" s="11" t="s">
        <v>813</v>
      </c>
      <c r="H137" s="14">
        <v>0.35</v>
      </c>
      <c r="I137" s="121">
        <f t="shared" si="1"/>
        <v>2.0999999999999996</v>
      </c>
      <c r="J137" s="127"/>
    </row>
    <row r="138" spans="1:10" ht="108">
      <c r="A138" s="126"/>
      <c r="B138" s="119">
        <v>8</v>
      </c>
      <c r="C138" s="10" t="s">
        <v>615</v>
      </c>
      <c r="D138" s="130" t="s">
        <v>31</v>
      </c>
      <c r="E138" s="147"/>
      <c r="F138" s="148"/>
      <c r="G138" s="11" t="s">
        <v>617</v>
      </c>
      <c r="H138" s="14">
        <v>0.26</v>
      </c>
      <c r="I138" s="121">
        <f t="shared" si="1"/>
        <v>2.08</v>
      </c>
      <c r="J138" s="127"/>
    </row>
    <row r="139" spans="1:10" ht="144">
      <c r="A139" s="126"/>
      <c r="B139" s="119">
        <v>2</v>
      </c>
      <c r="C139" s="10" t="s">
        <v>814</v>
      </c>
      <c r="D139" s="130" t="s">
        <v>28</v>
      </c>
      <c r="E139" s="147" t="s">
        <v>278</v>
      </c>
      <c r="F139" s="148"/>
      <c r="G139" s="11" t="s">
        <v>815</v>
      </c>
      <c r="H139" s="14">
        <v>0.59</v>
      </c>
      <c r="I139" s="121">
        <f t="shared" si="1"/>
        <v>1.18</v>
      </c>
      <c r="J139" s="127"/>
    </row>
    <row r="140" spans="1:10" ht="108">
      <c r="A140" s="126"/>
      <c r="B140" s="119">
        <v>12</v>
      </c>
      <c r="C140" s="10" t="s">
        <v>816</v>
      </c>
      <c r="D140" s="130" t="s">
        <v>30</v>
      </c>
      <c r="E140" s="147"/>
      <c r="F140" s="148"/>
      <c r="G140" s="11" t="s">
        <v>817</v>
      </c>
      <c r="H140" s="14">
        <v>0.28999999999999998</v>
      </c>
      <c r="I140" s="121">
        <f t="shared" si="1"/>
        <v>3.4799999999999995</v>
      </c>
      <c r="J140" s="127"/>
    </row>
    <row r="141" spans="1:10" ht="108">
      <c r="A141" s="126"/>
      <c r="B141" s="119">
        <v>12</v>
      </c>
      <c r="C141" s="10" t="s">
        <v>816</v>
      </c>
      <c r="D141" s="130" t="s">
        <v>31</v>
      </c>
      <c r="E141" s="147"/>
      <c r="F141" s="148"/>
      <c r="G141" s="11" t="s">
        <v>817</v>
      </c>
      <c r="H141" s="14">
        <v>0.28999999999999998</v>
      </c>
      <c r="I141" s="121">
        <f t="shared" si="1"/>
        <v>3.4799999999999995</v>
      </c>
      <c r="J141" s="127"/>
    </row>
    <row r="142" spans="1:10" ht="120">
      <c r="A142" s="126"/>
      <c r="B142" s="119">
        <v>3</v>
      </c>
      <c r="C142" s="10" t="s">
        <v>818</v>
      </c>
      <c r="D142" s="130" t="s">
        <v>53</v>
      </c>
      <c r="E142" s="147"/>
      <c r="F142" s="148"/>
      <c r="G142" s="11" t="s">
        <v>819</v>
      </c>
      <c r="H142" s="14">
        <v>4.6900000000000004</v>
      </c>
      <c r="I142" s="121">
        <f t="shared" si="1"/>
        <v>14.07</v>
      </c>
      <c r="J142" s="127"/>
    </row>
    <row r="143" spans="1:10" ht="156">
      <c r="A143" s="126"/>
      <c r="B143" s="119">
        <v>2</v>
      </c>
      <c r="C143" s="10" t="s">
        <v>820</v>
      </c>
      <c r="D143" s="130" t="s">
        <v>32</v>
      </c>
      <c r="E143" s="147" t="s">
        <v>279</v>
      </c>
      <c r="F143" s="148"/>
      <c r="G143" s="11" t="s">
        <v>821</v>
      </c>
      <c r="H143" s="14">
        <v>1.34</v>
      </c>
      <c r="I143" s="121">
        <f t="shared" si="1"/>
        <v>2.68</v>
      </c>
      <c r="J143" s="127"/>
    </row>
    <row r="144" spans="1:10" ht="132">
      <c r="A144" s="126"/>
      <c r="B144" s="119">
        <v>6</v>
      </c>
      <c r="C144" s="10" t="s">
        <v>822</v>
      </c>
      <c r="D144" s="130" t="s">
        <v>28</v>
      </c>
      <c r="E144" s="147" t="s">
        <v>679</v>
      </c>
      <c r="F144" s="148"/>
      <c r="G144" s="11" t="s">
        <v>823</v>
      </c>
      <c r="H144" s="14">
        <v>0.69</v>
      </c>
      <c r="I144" s="121">
        <f t="shared" si="1"/>
        <v>4.1399999999999997</v>
      </c>
      <c r="J144" s="127"/>
    </row>
    <row r="145" spans="1:10" ht="132">
      <c r="A145" s="126"/>
      <c r="B145" s="119">
        <v>6</v>
      </c>
      <c r="C145" s="10" t="s">
        <v>822</v>
      </c>
      <c r="D145" s="130" t="s">
        <v>28</v>
      </c>
      <c r="E145" s="147" t="s">
        <v>277</v>
      </c>
      <c r="F145" s="148"/>
      <c r="G145" s="11" t="s">
        <v>823</v>
      </c>
      <c r="H145" s="14">
        <v>0.69</v>
      </c>
      <c r="I145" s="121">
        <f t="shared" si="1"/>
        <v>4.1399999999999997</v>
      </c>
      <c r="J145" s="127"/>
    </row>
    <row r="146" spans="1:10" ht="132">
      <c r="A146" s="126"/>
      <c r="B146" s="119">
        <v>3</v>
      </c>
      <c r="C146" s="10" t="s">
        <v>822</v>
      </c>
      <c r="D146" s="130" t="s">
        <v>28</v>
      </c>
      <c r="E146" s="147" t="s">
        <v>278</v>
      </c>
      <c r="F146" s="148"/>
      <c r="G146" s="11" t="s">
        <v>823</v>
      </c>
      <c r="H146" s="14">
        <v>0.69</v>
      </c>
      <c r="I146" s="121">
        <f t="shared" si="1"/>
        <v>2.0699999999999998</v>
      </c>
      <c r="J146" s="127"/>
    </row>
    <row r="147" spans="1:10" ht="132">
      <c r="A147" s="126"/>
      <c r="B147" s="119">
        <v>6</v>
      </c>
      <c r="C147" s="10" t="s">
        <v>822</v>
      </c>
      <c r="D147" s="130" t="s">
        <v>28</v>
      </c>
      <c r="E147" s="147" t="s">
        <v>788</v>
      </c>
      <c r="F147" s="148"/>
      <c r="G147" s="11" t="s">
        <v>823</v>
      </c>
      <c r="H147" s="14">
        <v>0.69</v>
      </c>
      <c r="I147" s="121">
        <f t="shared" si="1"/>
        <v>4.1399999999999997</v>
      </c>
      <c r="J147" s="127"/>
    </row>
    <row r="148" spans="1:10" ht="132">
      <c r="A148" s="126"/>
      <c r="B148" s="119">
        <v>3</v>
      </c>
      <c r="C148" s="10" t="s">
        <v>822</v>
      </c>
      <c r="D148" s="130" t="s">
        <v>30</v>
      </c>
      <c r="E148" s="147" t="s">
        <v>279</v>
      </c>
      <c r="F148" s="148"/>
      <c r="G148" s="11" t="s">
        <v>823</v>
      </c>
      <c r="H148" s="14">
        <v>0.69</v>
      </c>
      <c r="I148" s="121">
        <f t="shared" si="1"/>
        <v>2.0699999999999998</v>
      </c>
      <c r="J148" s="127"/>
    </row>
    <row r="149" spans="1:10" ht="132">
      <c r="A149" s="126"/>
      <c r="B149" s="119">
        <v>6</v>
      </c>
      <c r="C149" s="10" t="s">
        <v>822</v>
      </c>
      <c r="D149" s="130" t="s">
        <v>30</v>
      </c>
      <c r="E149" s="147" t="s">
        <v>679</v>
      </c>
      <c r="F149" s="148"/>
      <c r="G149" s="11" t="s">
        <v>823</v>
      </c>
      <c r="H149" s="14">
        <v>0.69</v>
      </c>
      <c r="I149" s="121">
        <f t="shared" si="1"/>
        <v>4.1399999999999997</v>
      </c>
      <c r="J149" s="127"/>
    </row>
    <row r="150" spans="1:10" ht="132">
      <c r="A150" s="126"/>
      <c r="B150" s="119">
        <v>6</v>
      </c>
      <c r="C150" s="10" t="s">
        <v>822</v>
      </c>
      <c r="D150" s="130" t="s">
        <v>30</v>
      </c>
      <c r="E150" s="147" t="s">
        <v>277</v>
      </c>
      <c r="F150" s="148"/>
      <c r="G150" s="11" t="s">
        <v>823</v>
      </c>
      <c r="H150" s="14">
        <v>0.69</v>
      </c>
      <c r="I150" s="121">
        <f t="shared" ref="I150:I213" si="2">H150*B150</f>
        <v>4.1399999999999997</v>
      </c>
      <c r="J150" s="127"/>
    </row>
    <row r="151" spans="1:10" ht="132">
      <c r="A151" s="126"/>
      <c r="B151" s="119">
        <v>5</v>
      </c>
      <c r="C151" s="10" t="s">
        <v>822</v>
      </c>
      <c r="D151" s="130" t="s">
        <v>30</v>
      </c>
      <c r="E151" s="147" t="s">
        <v>278</v>
      </c>
      <c r="F151" s="148"/>
      <c r="G151" s="11" t="s">
        <v>823</v>
      </c>
      <c r="H151" s="14">
        <v>0.69</v>
      </c>
      <c r="I151" s="121">
        <f t="shared" si="2"/>
        <v>3.4499999999999997</v>
      </c>
      <c r="J151" s="127"/>
    </row>
    <row r="152" spans="1:10" ht="132">
      <c r="A152" s="126"/>
      <c r="B152" s="119">
        <v>6</v>
      </c>
      <c r="C152" s="10" t="s">
        <v>822</v>
      </c>
      <c r="D152" s="130" t="s">
        <v>30</v>
      </c>
      <c r="E152" s="147" t="s">
        <v>788</v>
      </c>
      <c r="F152" s="148"/>
      <c r="G152" s="11" t="s">
        <v>823</v>
      </c>
      <c r="H152" s="14">
        <v>0.69</v>
      </c>
      <c r="I152" s="121">
        <f t="shared" si="2"/>
        <v>4.1399999999999997</v>
      </c>
      <c r="J152" s="127"/>
    </row>
    <row r="153" spans="1:10" ht="132">
      <c r="A153" s="126"/>
      <c r="B153" s="119">
        <v>12</v>
      </c>
      <c r="C153" s="10" t="s">
        <v>822</v>
      </c>
      <c r="D153" s="130" t="s">
        <v>31</v>
      </c>
      <c r="E153" s="147" t="s">
        <v>279</v>
      </c>
      <c r="F153" s="148"/>
      <c r="G153" s="11" t="s">
        <v>823</v>
      </c>
      <c r="H153" s="14">
        <v>0.69</v>
      </c>
      <c r="I153" s="121">
        <f t="shared" si="2"/>
        <v>8.2799999999999994</v>
      </c>
      <c r="J153" s="127"/>
    </row>
    <row r="154" spans="1:10" ht="132">
      <c r="A154" s="126"/>
      <c r="B154" s="119">
        <v>6</v>
      </c>
      <c r="C154" s="10" t="s">
        <v>822</v>
      </c>
      <c r="D154" s="130" t="s">
        <v>31</v>
      </c>
      <c r="E154" s="147" t="s">
        <v>679</v>
      </c>
      <c r="F154" s="148"/>
      <c r="G154" s="11" t="s">
        <v>823</v>
      </c>
      <c r="H154" s="14">
        <v>0.69</v>
      </c>
      <c r="I154" s="121">
        <f t="shared" si="2"/>
        <v>4.1399999999999997</v>
      </c>
      <c r="J154" s="127"/>
    </row>
    <row r="155" spans="1:10" ht="132">
      <c r="A155" s="126"/>
      <c r="B155" s="119">
        <v>6</v>
      </c>
      <c r="C155" s="10" t="s">
        <v>822</v>
      </c>
      <c r="D155" s="130" t="s">
        <v>31</v>
      </c>
      <c r="E155" s="147" t="s">
        <v>277</v>
      </c>
      <c r="F155" s="148"/>
      <c r="G155" s="11" t="s">
        <v>823</v>
      </c>
      <c r="H155" s="14">
        <v>0.69</v>
      </c>
      <c r="I155" s="121">
        <f t="shared" si="2"/>
        <v>4.1399999999999997</v>
      </c>
      <c r="J155" s="127"/>
    </row>
    <row r="156" spans="1:10" ht="132">
      <c r="A156" s="126"/>
      <c r="B156" s="119">
        <v>14</v>
      </c>
      <c r="C156" s="10" t="s">
        <v>822</v>
      </c>
      <c r="D156" s="130" t="s">
        <v>31</v>
      </c>
      <c r="E156" s="147" t="s">
        <v>278</v>
      </c>
      <c r="F156" s="148"/>
      <c r="G156" s="11" t="s">
        <v>823</v>
      </c>
      <c r="H156" s="14">
        <v>0.69</v>
      </c>
      <c r="I156" s="121">
        <f t="shared" si="2"/>
        <v>9.66</v>
      </c>
      <c r="J156" s="127"/>
    </row>
    <row r="157" spans="1:10" ht="132">
      <c r="A157" s="126"/>
      <c r="B157" s="119">
        <v>6</v>
      </c>
      <c r="C157" s="10" t="s">
        <v>822</v>
      </c>
      <c r="D157" s="130" t="s">
        <v>31</v>
      </c>
      <c r="E157" s="147" t="s">
        <v>788</v>
      </c>
      <c r="F157" s="148"/>
      <c r="G157" s="11" t="s">
        <v>823</v>
      </c>
      <c r="H157" s="14">
        <v>0.69</v>
      </c>
      <c r="I157" s="121">
        <f t="shared" si="2"/>
        <v>4.1399999999999997</v>
      </c>
      <c r="J157" s="127"/>
    </row>
    <row r="158" spans="1:10" ht="120">
      <c r="A158" s="126"/>
      <c r="B158" s="119">
        <v>4</v>
      </c>
      <c r="C158" s="10" t="s">
        <v>824</v>
      </c>
      <c r="D158" s="130" t="s">
        <v>31</v>
      </c>
      <c r="E158" s="147" t="s">
        <v>278</v>
      </c>
      <c r="F158" s="148"/>
      <c r="G158" s="11" t="s">
        <v>825</v>
      </c>
      <c r="H158" s="14">
        <v>0.64</v>
      </c>
      <c r="I158" s="121">
        <f t="shared" si="2"/>
        <v>2.56</v>
      </c>
      <c r="J158" s="127"/>
    </row>
    <row r="159" spans="1:10" ht="120">
      <c r="A159" s="126"/>
      <c r="B159" s="119">
        <v>1</v>
      </c>
      <c r="C159" s="10" t="s">
        <v>826</v>
      </c>
      <c r="D159" s="130" t="s">
        <v>32</v>
      </c>
      <c r="E159" s="147"/>
      <c r="F159" s="148"/>
      <c r="G159" s="11" t="s">
        <v>976</v>
      </c>
      <c r="H159" s="14">
        <v>0.14000000000000001</v>
      </c>
      <c r="I159" s="121">
        <f t="shared" si="2"/>
        <v>0.14000000000000001</v>
      </c>
      <c r="J159" s="127"/>
    </row>
    <row r="160" spans="1:10" ht="120">
      <c r="A160" s="126"/>
      <c r="B160" s="119">
        <v>4</v>
      </c>
      <c r="C160" s="10" t="s">
        <v>827</v>
      </c>
      <c r="D160" s="130" t="s">
        <v>578</v>
      </c>
      <c r="E160" s="147" t="s">
        <v>112</v>
      </c>
      <c r="F160" s="148"/>
      <c r="G160" s="11" t="s">
        <v>828</v>
      </c>
      <c r="H160" s="14">
        <v>1.28</v>
      </c>
      <c r="I160" s="121">
        <f t="shared" si="2"/>
        <v>5.12</v>
      </c>
      <c r="J160" s="127"/>
    </row>
    <row r="161" spans="1:10" ht="120">
      <c r="A161" s="126"/>
      <c r="B161" s="119">
        <v>2</v>
      </c>
      <c r="C161" s="10" t="s">
        <v>827</v>
      </c>
      <c r="D161" s="130" t="s">
        <v>578</v>
      </c>
      <c r="E161" s="147" t="s">
        <v>218</v>
      </c>
      <c r="F161" s="148"/>
      <c r="G161" s="11" t="s">
        <v>828</v>
      </c>
      <c r="H161" s="14">
        <v>1.28</v>
      </c>
      <c r="I161" s="121">
        <f t="shared" si="2"/>
        <v>2.56</v>
      </c>
      <c r="J161" s="127"/>
    </row>
    <row r="162" spans="1:10" ht="120">
      <c r="A162" s="126"/>
      <c r="B162" s="119">
        <v>4</v>
      </c>
      <c r="C162" s="10" t="s">
        <v>827</v>
      </c>
      <c r="D162" s="130" t="s">
        <v>578</v>
      </c>
      <c r="E162" s="147" t="s">
        <v>274</v>
      </c>
      <c r="F162" s="148"/>
      <c r="G162" s="11" t="s">
        <v>828</v>
      </c>
      <c r="H162" s="14">
        <v>1.28</v>
      </c>
      <c r="I162" s="121">
        <f t="shared" si="2"/>
        <v>5.12</v>
      </c>
      <c r="J162" s="127"/>
    </row>
    <row r="163" spans="1:10" ht="120">
      <c r="A163" s="126"/>
      <c r="B163" s="119">
        <v>3</v>
      </c>
      <c r="C163" s="10" t="s">
        <v>827</v>
      </c>
      <c r="D163" s="130" t="s">
        <v>578</v>
      </c>
      <c r="E163" s="147" t="s">
        <v>829</v>
      </c>
      <c r="F163" s="148"/>
      <c r="G163" s="11" t="s">
        <v>828</v>
      </c>
      <c r="H163" s="14">
        <v>1.28</v>
      </c>
      <c r="I163" s="121">
        <f t="shared" si="2"/>
        <v>3.84</v>
      </c>
      <c r="J163" s="127"/>
    </row>
    <row r="164" spans="1:10" ht="120">
      <c r="A164" s="126"/>
      <c r="B164" s="119">
        <v>3</v>
      </c>
      <c r="C164" s="10" t="s">
        <v>827</v>
      </c>
      <c r="D164" s="130" t="s">
        <v>830</v>
      </c>
      <c r="E164" s="147" t="s">
        <v>829</v>
      </c>
      <c r="F164" s="148"/>
      <c r="G164" s="11" t="s">
        <v>828</v>
      </c>
      <c r="H164" s="14">
        <v>1.49</v>
      </c>
      <c r="I164" s="121">
        <f t="shared" si="2"/>
        <v>4.47</v>
      </c>
      <c r="J164" s="127"/>
    </row>
    <row r="165" spans="1:10" ht="120">
      <c r="A165" s="126"/>
      <c r="B165" s="119">
        <v>2</v>
      </c>
      <c r="C165" s="10" t="s">
        <v>827</v>
      </c>
      <c r="D165" s="130" t="s">
        <v>831</v>
      </c>
      <c r="E165" s="147" t="s">
        <v>218</v>
      </c>
      <c r="F165" s="148"/>
      <c r="G165" s="11" t="s">
        <v>828</v>
      </c>
      <c r="H165" s="14">
        <v>1.87</v>
      </c>
      <c r="I165" s="121">
        <f t="shared" si="2"/>
        <v>3.74</v>
      </c>
      <c r="J165" s="127"/>
    </row>
    <row r="166" spans="1:10" ht="120">
      <c r="A166" s="126"/>
      <c r="B166" s="119">
        <v>3</v>
      </c>
      <c r="C166" s="10" t="s">
        <v>827</v>
      </c>
      <c r="D166" s="130" t="s">
        <v>831</v>
      </c>
      <c r="E166" s="147" t="s">
        <v>829</v>
      </c>
      <c r="F166" s="148"/>
      <c r="G166" s="11" t="s">
        <v>828</v>
      </c>
      <c r="H166" s="14">
        <v>1.87</v>
      </c>
      <c r="I166" s="121">
        <f t="shared" si="2"/>
        <v>5.61</v>
      </c>
      <c r="J166" s="127"/>
    </row>
    <row r="167" spans="1:10" ht="192">
      <c r="A167" s="126"/>
      <c r="B167" s="119">
        <v>1</v>
      </c>
      <c r="C167" s="10" t="s">
        <v>832</v>
      </c>
      <c r="D167" s="130" t="s">
        <v>833</v>
      </c>
      <c r="E167" s="147"/>
      <c r="F167" s="148"/>
      <c r="G167" s="11" t="s">
        <v>834</v>
      </c>
      <c r="H167" s="14">
        <v>2.39</v>
      </c>
      <c r="I167" s="121">
        <f t="shared" si="2"/>
        <v>2.39</v>
      </c>
      <c r="J167" s="127"/>
    </row>
    <row r="168" spans="1:10" ht="192">
      <c r="A168" s="126"/>
      <c r="B168" s="119">
        <v>1</v>
      </c>
      <c r="C168" s="10" t="s">
        <v>832</v>
      </c>
      <c r="D168" s="130" t="s">
        <v>835</v>
      </c>
      <c r="E168" s="147"/>
      <c r="F168" s="148"/>
      <c r="G168" s="11" t="s">
        <v>834</v>
      </c>
      <c r="H168" s="14">
        <v>2.59</v>
      </c>
      <c r="I168" s="121">
        <f t="shared" si="2"/>
        <v>2.59</v>
      </c>
      <c r="J168" s="127"/>
    </row>
    <row r="169" spans="1:10" ht="132">
      <c r="A169" s="126"/>
      <c r="B169" s="119">
        <v>2</v>
      </c>
      <c r="C169" s="10" t="s">
        <v>836</v>
      </c>
      <c r="D169" s="130" t="s">
        <v>837</v>
      </c>
      <c r="E169" s="147" t="s">
        <v>112</v>
      </c>
      <c r="F169" s="148"/>
      <c r="G169" s="11" t="s">
        <v>838</v>
      </c>
      <c r="H169" s="14">
        <v>1.99</v>
      </c>
      <c r="I169" s="121">
        <f t="shared" si="2"/>
        <v>3.98</v>
      </c>
      <c r="J169" s="127"/>
    </row>
    <row r="170" spans="1:10" ht="132">
      <c r="A170" s="126"/>
      <c r="B170" s="119">
        <v>1</v>
      </c>
      <c r="C170" s="10" t="s">
        <v>836</v>
      </c>
      <c r="D170" s="130" t="s">
        <v>837</v>
      </c>
      <c r="E170" s="147" t="s">
        <v>274</v>
      </c>
      <c r="F170" s="148"/>
      <c r="G170" s="11" t="s">
        <v>838</v>
      </c>
      <c r="H170" s="14">
        <v>1.99</v>
      </c>
      <c r="I170" s="121">
        <f t="shared" si="2"/>
        <v>1.99</v>
      </c>
      <c r="J170" s="127"/>
    </row>
    <row r="171" spans="1:10" ht="132">
      <c r="A171" s="126"/>
      <c r="B171" s="119">
        <v>4</v>
      </c>
      <c r="C171" s="10" t="s">
        <v>836</v>
      </c>
      <c r="D171" s="130" t="s">
        <v>839</v>
      </c>
      <c r="E171" s="147" t="s">
        <v>112</v>
      </c>
      <c r="F171" s="148"/>
      <c r="G171" s="11" t="s">
        <v>838</v>
      </c>
      <c r="H171" s="14">
        <v>2.44</v>
      </c>
      <c r="I171" s="121">
        <f t="shared" si="2"/>
        <v>9.76</v>
      </c>
      <c r="J171" s="127"/>
    </row>
    <row r="172" spans="1:10" ht="84">
      <c r="A172" s="126"/>
      <c r="B172" s="119">
        <v>1</v>
      </c>
      <c r="C172" s="10" t="s">
        <v>840</v>
      </c>
      <c r="D172" s="130" t="s">
        <v>805</v>
      </c>
      <c r="E172" s="147" t="s">
        <v>277</v>
      </c>
      <c r="F172" s="148"/>
      <c r="G172" s="11" t="s">
        <v>841</v>
      </c>
      <c r="H172" s="14">
        <v>2.74</v>
      </c>
      <c r="I172" s="121">
        <f t="shared" si="2"/>
        <v>2.74</v>
      </c>
      <c r="J172" s="127"/>
    </row>
    <row r="173" spans="1:10" ht="120">
      <c r="A173" s="126"/>
      <c r="B173" s="119">
        <v>2</v>
      </c>
      <c r="C173" s="10" t="s">
        <v>842</v>
      </c>
      <c r="D173" s="130" t="s">
        <v>805</v>
      </c>
      <c r="E173" s="147" t="s">
        <v>843</v>
      </c>
      <c r="F173" s="148"/>
      <c r="G173" s="11" t="s">
        <v>844</v>
      </c>
      <c r="H173" s="14">
        <v>2.99</v>
      </c>
      <c r="I173" s="121">
        <f t="shared" si="2"/>
        <v>5.98</v>
      </c>
      <c r="J173" s="127"/>
    </row>
    <row r="174" spans="1:10" ht="216">
      <c r="A174" s="126"/>
      <c r="B174" s="119">
        <v>3</v>
      </c>
      <c r="C174" s="10" t="s">
        <v>845</v>
      </c>
      <c r="D174" s="130" t="s">
        <v>839</v>
      </c>
      <c r="E174" s="147"/>
      <c r="F174" s="148"/>
      <c r="G174" s="11" t="s">
        <v>846</v>
      </c>
      <c r="H174" s="14">
        <v>2.99</v>
      </c>
      <c r="I174" s="121">
        <f t="shared" si="2"/>
        <v>8.9700000000000006</v>
      </c>
      <c r="J174" s="127"/>
    </row>
    <row r="175" spans="1:10" ht="84">
      <c r="A175" s="126"/>
      <c r="B175" s="119">
        <v>40</v>
      </c>
      <c r="C175" s="10" t="s">
        <v>392</v>
      </c>
      <c r="D175" s="130" t="s">
        <v>28</v>
      </c>
      <c r="E175" s="147"/>
      <c r="F175" s="148"/>
      <c r="G175" s="11" t="s">
        <v>394</v>
      </c>
      <c r="H175" s="14">
        <v>0.39</v>
      </c>
      <c r="I175" s="121">
        <f t="shared" si="2"/>
        <v>15.600000000000001</v>
      </c>
      <c r="J175" s="127"/>
    </row>
    <row r="176" spans="1:10" ht="84">
      <c r="A176" s="126"/>
      <c r="B176" s="119">
        <v>18</v>
      </c>
      <c r="C176" s="10" t="s">
        <v>392</v>
      </c>
      <c r="D176" s="130" t="s">
        <v>30</v>
      </c>
      <c r="E176" s="147"/>
      <c r="F176" s="148"/>
      <c r="G176" s="11" t="s">
        <v>394</v>
      </c>
      <c r="H176" s="14">
        <v>0.39</v>
      </c>
      <c r="I176" s="121">
        <f t="shared" si="2"/>
        <v>7.0200000000000005</v>
      </c>
      <c r="J176" s="127"/>
    </row>
    <row r="177" spans="1:10" ht="84">
      <c r="A177" s="126"/>
      <c r="B177" s="119">
        <v>35</v>
      </c>
      <c r="C177" s="10" t="s">
        <v>392</v>
      </c>
      <c r="D177" s="130" t="s">
        <v>31</v>
      </c>
      <c r="E177" s="147"/>
      <c r="F177" s="148"/>
      <c r="G177" s="11" t="s">
        <v>394</v>
      </c>
      <c r="H177" s="14">
        <v>0.39</v>
      </c>
      <c r="I177" s="121">
        <f t="shared" si="2"/>
        <v>13.65</v>
      </c>
      <c r="J177" s="127"/>
    </row>
    <row r="178" spans="1:10" ht="84">
      <c r="A178" s="126"/>
      <c r="B178" s="119">
        <v>15</v>
      </c>
      <c r="C178" s="10" t="s">
        <v>392</v>
      </c>
      <c r="D178" s="130" t="s">
        <v>847</v>
      </c>
      <c r="E178" s="147"/>
      <c r="F178" s="148"/>
      <c r="G178" s="11" t="s">
        <v>394</v>
      </c>
      <c r="H178" s="14">
        <v>0.39</v>
      </c>
      <c r="I178" s="121">
        <f t="shared" si="2"/>
        <v>5.8500000000000005</v>
      </c>
      <c r="J178" s="127"/>
    </row>
    <row r="179" spans="1:10" ht="84">
      <c r="A179" s="126"/>
      <c r="B179" s="119">
        <v>10</v>
      </c>
      <c r="C179" s="10" t="s">
        <v>848</v>
      </c>
      <c r="D179" s="130" t="s">
        <v>28</v>
      </c>
      <c r="E179" s="147"/>
      <c r="F179" s="148"/>
      <c r="G179" s="11" t="s">
        <v>849</v>
      </c>
      <c r="H179" s="14">
        <v>0.28999999999999998</v>
      </c>
      <c r="I179" s="121">
        <f t="shared" si="2"/>
        <v>2.9</v>
      </c>
      <c r="J179" s="127"/>
    </row>
    <row r="180" spans="1:10" ht="84">
      <c r="A180" s="126"/>
      <c r="B180" s="119">
        <v>5</v>
      </c>
      <c r="C180" s="10" t="s">
        <v>662</v>
      </c>
      <c r="D180" s="130" t="s">
        <v>33</v>
      </c>
      <c r="E180" s="147"/>
      <c r="F180" s="148"/>
      <c r="G180" s="11" t="s">
        <v>664</v>
      </c>
      <c r="H180" s="14">
        <v>0.17</v>
      </c>
      <c r="I180" s="121">
        <f t="shared" si="2"/>
        <v>0.85000000000000009</v>
      </c>
      <c r="J180" s="127"/>
    </row>
    <row r="181" spans="1:10" ht="84">
      <c r="A181" s="126"/>
      <c r="B181" s="119">
        <v>3</v>
      </c>
      <c r="C181" s="10" t="s">
        <v>850</v>
      </c>
      <c r="D181" s="130" t="s">
        <v>28</v>
      </c>
      <c r="E181" s="147"/>
      <c r="F181" s="148"/>
      <c r="G181" s="11" t="s">
        <v>851</v>
      </c>
      <c r="H181" s="14">
        <v>0.17</v>
      </c>
      <c r="I181" s="121">
        <f t="shared" si="2"/>
        <v>0.51</v>
      </c>
      <c r="J181" s="127"/>
    </row>
    <row r="182" spans="1:10" ht="84">
      <c r="A182" s="126"/>
      <c r="B182" s="119">
        <v>3</v>
      </c>
      <c r="C182" s="10" t="s">
        <v>852</v>
      </c>
      <c r="D182" s="130" t="s">
        <v>28</v>
      </c>
      <c r="E182" s="147"/>
      <c r="F182" s="148"/>
      <c r="G182" s="11" t="s">
        <v>853</v>
      </c>
      <c r="H182" s="14">
        <v>0.16</v>
      </c>
      <c r="I182" s="121">
        <f t="shared" si="2"/>
        <v>0.48</v>
      </c>
      <c r="J182" s="127"/>
    </row>
    <row r="183" spans="1:10" ht="84">
      <c r="A183" s="126"/>
      <c r="B183" s="119">
        <v>5</v>
      </c>
      <c r="C183" s="10" t="s">
        <v>852</v>
      </c>
      <c r="D183" s="130" t="s">
        <v>95</v>
      </c>
      <c r="E183" s="147"/>
      <c r="F183" s="148"/>
      <c r="G183" s="11" t="s">
        <v>853</v>
      </c>
      <c r="H183" s="14">
        <v>0.16</v>
      </c>
      <c r="I183" s="121">
        <f t="shared" si="2"/>
        <v>0.8</v>
      </c>
      <c r="J183" s="127"/>
    </row>
    <row r="184" spans="1:10" ht="84">
      <c r="A184" s="126"/>
      <c r="B184" s="119">
        <v>3</v>
      </c>
      <c r="C184" s="10" t="s">
        <v>854</v>
      </c>
      <c r="D184" s="130" t="s">
        <v>31</v>
      </c>
      <c r="E184" s="147"/>
      <c r="F184" s="148"/>
      <c r="G184" s="11" t="s">
        <v>855</v>
      </c>
      <c r="H184" s="14">
        <v>0.16</v>
      </c>
      <c r="I184" s="121">
        <f t="shared" si="2"/>
        <v>0.48</v>
      </c>
      <c r="J184" s="127"/>
    </row>
    <row r="185" spans="1:10" ht="84">
      <c r="A185" s="126"/>
      <c r="B185" s="119">
        <v>5</v>
      </c>
      <c r="C185" s="10" t="s">
        <v>854</v>
      </c>
      <c r="D185" s="130" t="s">
        <v>95</v>
      </c>
      <c r="E185" s="147"/>
      <c r="F185" s="148"/>
      <c r="G185" s="11" t="s">
        <v>855</v>
      </c>
      <c r="H185" s="14">
        <v>0.16</v>
      </c>
      <c r="I185" s="121">
        <f t="shared" si="2"/>
        <v>0.8</v>
      </c>
      <c r="J185" s="127"/>
    </row>
    <row r="186" spans="1:10" ht="84">
      <c r="A186" s="126"/>
      <c r="B186" s="119">
        <v>4</v>
      </c>
      <c r="C186" s="10" t="s">
        <v>854</v>
      </c>
      <c r="D186" s="130" t="s">
        <v>32</v>
      </c>
      <c r="E186" s="147"/>
      <c r="F186" s="148"/>
      <c r="G186" s="11" t="s">
        <v>855</v>
      </c>
      <c r="H186" s="14">
        <v>0.16</v>
      </c>
      <c r="I186" s="121">
        <f t="shared" si="2"/>
        <v>0.64</v>
      </c>
      <c r="J186" s="127"/>
    </row>
    <row r="187" spans="1:10" ht="96">
      <c r="A187" s="126"/>
      <c r="B187" s="119">
        <v>6</v>
      </c>
      <c r="C187" s="10" t="s">
        <v>856</v>
      </c>
      <c r="D187" s="130" t="s">
        <v>28</v>
      </c>
      <c r="E187" s="147" t="s">
        <v>277</v>
      </c>
      <c r="F187" s="148"/>
      <c r="G187" s="11" t="s">
        <v>857</v>
      </c>
      <c r="H187" s="14">
        <v>0.59</v>
      </c>
      <c r="I187" s="121">
        <f t="shared" si="2"/>
        <v>3.54</v>
      </c>
      <c r="J187" s="127"/>
    </row>
    <row r="188" spans="1:10" ht="96">
      <c r="A188" s="126"/>
      <c r="B188" s="119">
        <v>6</v>
      </c>
      <c r="C188" s="10" t="s">
        <v>856</v>
      </c>
      <c r="D188" s="130" t="s">
        <v>28</v>
      </c>
      <c r="E188" s="147" t="s">
        <v>788</v>
      </c>
      <c r="F188" s="148"/>
      <c r="G188" s="11" t="s">
        <v>857</v>
      </c>
      <c r="H188" s="14">
        <v>0.59</v>
      </c>
      <c r="I188" s="121">
        <f t="shared" si="2"/>
        <v>3.54</v>
      </c>
      <c r="J188" s="127"/>
    </row>
    <row r="189" spans="1:10" ht="96">
      <c r="A189" s="126"/>
      <c r="B189" s="119">
        <v>6</v>
      </c>
      <c r="C189" s="10" t="s">
        <v>856</v>
      </c>
      <c r="D189" s="130" t="s">
        <v>30</v>
      </c>
      <c r="E189" s="147" t="s">
        <v>277</v>
      </c>
      <c r="F189" s="148"/>
      <c r="G189" s="11" t="s">
        <v>857</v>
      </c>
      <c r="H189" s="14">
        <v>0.59</v>
      </c>
      <c r="I189" s="121">
        <f t="shared" si="2"/>
        <v>3.54</v>
      </c>
      <c r="J189" s="127"/>
    </row>
    <row r="190" spans="1:10" ht="96">
      <c r="A190" s="126"/>
      <c r="B190" s="119">
        <v>6</v>
      </c>
      <c r="C190" s="10" t="s">
        <v>856</v>
      </c>
      <c r="D190" s="130" t="s">
        <v>30</v>
      </c>
      <c r="E190" s="147" t="s">
        <v>788</v>
      </c>
      <c r="F190" s="148"/>
      <c r="G190" s="11" t="s">
        <v>857</v>
      </c>
      <c r="H190" s="14">
        <v>0.59</v>
      </c>
      <c r="I190" s="121">
        <f t="shared" si="2"/>
        <v>3.54</v>
      </c>
      <c r="J190" s="127"/>
    </row>
    <row r="191" spans="1:10" ht="96">
      <c r="A191" s="126"/>
      <c r="B191" s="119">
        <v>6</v>
      </c>
      <c r="C191" s="10" t="s">
        <v>856</v>
      </c>
      <c r="D191" s="130" t="s">
        <v>31</v>
      </c>
      <c r="E191" s="147" t="s">
        <v>277</v>
      </c>
      <c r="F191" s="148"/>
      <c r="G191" s="11" t="s">
        <v>857</v>
      </c>
      <c r="H191" s="14">
        <v>0.59</v>
      </c>
      <c r="I191" s="121">
        <f t="shared" si="2"/>
        <v>3.54</v>
      </c>
      <c r="J191" s="127"/>
    </row>
    <row r="192" spans="1:10" ht="96">
      <c r="A192" s="126"/>
      <c r="B192" s="119">
        <v>6</v>
      </c>
      <c r="C192" s="10" t="s">
        <v>856</v>
      </c>
      <c r="D192" s="130" t="s">
        <v>31</v>
      </c>
      <c r="E192" s="147" t="s">
        <v>788</v>
      </c>
      <c r="F192" s="148"/>
      <c r="G192" s="11" t="s">
        <v>857</v>
      </c>
      <c r="H192" s="14">
        <v>0.59</v>
      </c>
      <c r="I192" s="121">
        <f t="shared" si="2"/>
        <v>3.54</v>
      </c>
      <c r="J192" s="127"/>
    </row>
    <row r="193" spans="1:10" ht="96">
      <c r="A193" s="126"/>
      <c r="B193" s="119">
        <v>14</v>
      </c>
      <c r="C193" s="10" t="s">
        <v>856</v>
      </c>
      <c r="D193" s="130" t="s">
        <v>304</v>
      </c>
      <c r="E193" s="147" t="s">
        <v>278</v>
      </c>
      <c r="F193" s="148"/>
      <c r="G193" s="11" t="s">
        <v>857</v>
      </c>
      <c r="H193" s="14">
        <v>0.59</v>
      </c>
      <c r="I193" s="121">
        <f t="shared" si="2"/>
        <v>8.26</v>
      </c>
      <c r="J193" s="127"/>
    </row>
    <row r="194" spans="1:10" ht="96">
      <c r="A194" s="126"/>
      <c r="B194" s="119">
        <v>3</v>
      </c>
      <c r="C194" s="10" t="s">
        <v>856</v>
      </c>
      <c r="D194" s="130" t="s">
        <v>300</v>
      </c>
      <c r="E194" s="147" t="s">
        <v>278</v>
      </c>
      <c r="F194" s="148"/>
      <c r="G194" s="11" t="s">
        <v>857</v>
      </c>
      <c r="H194" s="14">
        <v>0.59</v>
      </c>
      <c r="I194" s="121">
        <f t="shared" si="2"/>
        <v>1.77</v>
      </c>
      <c r="J194" s="127"/>
    </row>
    <row r="195" spans="1:10" ht="96">
      <c r="A195" s="126"/>
      <c r="B195" s="119">
        <v>2</v>
      </c>
      <c r="C195" s="10" t="s">
        <v>858</v>
      </c>
      <c r="D195" s="130" t="s">
        <v>30</v>
      </c>
      <c r="E195" s="147" t="s">
        <v>278</v>
      </c>
      <c r="F195" s="148"/>
      <c r="G195" s="11" t="s">
        <v>859</v>
      </c>
      <c r="H195" s="14">
        <v>0.59</v>
      </c>
      <c r="I195" s="121">
        <f t="shared" si="2"/>
        <v>1.18</v>
      </c>
      <c r="J195" s="127"/>
    </row>
    <row r="196" spans="1:10" ht="108">
      <c r="A196" s="126"/>
      <c r="B196" s="119">
        <v>12</v>
      </c>
      <c r="C196" s="10" t="s">
        <v>860</v>
      </c>
      <c r="D196" s="130" t="s">
        <v>33</v>
      </c>
      <c r="E196" s="147"/>
      <c r="F196" s="148"/>
      <c r="G196" s="11" t="s">
        <v>861</v>
      </c>
      <c r="H196" s="14">
        <v>0.49</v>
      </c>
      <c r="I196" s="121">
        <f t="shared" si="2"/>
        <v>5.88</v>
      </c>
      <c r="J196" s="127"/>
    </row>
    <row r="197" spans="1:10" ht="108">
      <c r="A197" s="126"/>
      <c r="B197" s="119">
        <v>10</v>
      </c>
      <c r="C197" s="10" t="s">
        <v>860</v>
      </c>
      <c r="D197" s="130" t="s">
        <v>34</v>
      </c>
      <c r="E197" s="147"/>
      <c r="F197" s="148"/>
      <c r="G197" s="11" t="s">
        <v>861</v>
      </c>
      <c r="H197" s="14">
        <v>0.49</v>
      </c>
      <c r="I197" s="121">
        <f t="shared" si="2"/>
        <v>4.9000000000000004</v>
      </c>
      <c r="J197" s="127"/>
    </row>
    <row r="198" spans="1:10" ht="108">
      <c r="A198" s="126"/>
      <c r="B198" s="119">
        <v>6</v>
      </c>
      <c r="C198" s="10" t="s">
        <v>862</v>
      </c>
      <c r="D198" s="130" t="s">
        <v>33</v>
      </c>
      <c r="E198" s="147"/>
      <c r="F198" s="148"/>
      <c r="G198" s="11" t="s">
        <v>863</v>
      </c>
      <c r="H198" s="14">
        <v>0.53</v>
      </c>
      <c r="I198" s="121">
        <f t="shared" si="2"/>
        <v>3.18</v>
      </c>
      <c r="J198" s="127"/>
    </row>
    <row r="199" spans="1:10" ht="108">
      <c r="A199" s="126"/>
      <c r="B199" s="119">
        <v>30</v>
      </c>
      <c r="C199" s="10" t="s">
        <v>864</v>
      </c>
      <c r="D199" s="130"/>
      <c r="E199" s="147"/>
      <c r="F199" s="148"/>
      <c r="G199" s="11" t="s">
        <v>865</v>
      </c>
      <c r="H199" s="14">
        <v>0.14000000000000001</v>
      </c>
      <c r="I199" s="121">
        <f t="shared" si="2"/>
        <v>4.2</v>
      </c>
      <c r="J199" s="127"/>
    </row>
    <row r="200" spans="1:10" ht="144">
      <c r="A200" s="126"/>
      <c r="B200" s="119">
        <v>30</v>
      </c>
      <c r="C200" s="10" t="s">
        <v>686</v>
      </c>
      <c r="D200" s="130" t="s">
        <v>115</v>
      </c>
      <c r="E200" s="147"/>
      <c r="F200" s="148"/>
      <c r="G200" s="11" t="s">
        <v>688</v>
      </c>
      <c r="H200" s="14">
        <v>0.14000000000000001</v>
      </c>
      <c r="I200" s="121">
        <f t="shared" si="2"/>
        <v>4.2</v>
      </c>
      <c r="J200" s="127"/>
    </row>
    <row r="201" spans="1:10" ht="144">
      <c r="A201" s="126"/>
      <c r="B201" s="119">
        <v>2</v>
      </c>
      <c r="C201" s="10" t="s">
        <v>686</v>
      </c>
      <c r="D201" s="130" t="s">
        <v>866</v>
      </c>
      <c r="E201" s="147"/>
      <c r="F201" s="148"/>
      <c r="G201" s="11" t="s">
        <v>688</v>
      </c>
      <c r="H201" s="14">
        <v>0.14000000000000001</v>
      </c>
      <c r="I201" s="121">
        <f t="shared" si="2"/>
        <v>0.28000000000000003</v>
      </c>
      <c r="J201" s="127"/>
    </row>
    <row r="202" spans="1:10" ht="132">
      <c r="A202" s="126"/>
      <c r="B202" s="119">
        <v>20</v>
      </c>
      <c r="C202" s="10" t="s">
        <v>130</v>
      </c>
      <c r="D202" s="130" t="s">
        <v>112</v>
      </c>
      <c r="E202" s="147"/>
      <c r="F202" s="148"/>
      <c r="G202" s="11" t="s">
        <v>867</v>
      </c>
      <c r="H202" s="14">
        <v>0.24</v>
      </c>
      <c r="I202" s="121">
        <f t="shared" si="2"/>
        <v>4.8</v>
      </c>
      <c r="J202" s="127"/>
    </row>
    <row r="203" spans="1:10" ht="132">
      <c r="A203" s="126"/>
      <c r="B203" s="119">
        <v>5</v>
      </c>
      <c r="C203" s="10" t="s">
        <v>130</v>
      </c>
      <c r="D203" s="130" t="s">
        <v>216</v>
      </c>
      <c r="E203" s="147"/>
      <c r="F203" s="148"/>
      <c r="G203" s="11" t="s">
        <v>867</v>
      </c>
      <c r="H203" s="14">
        <v>0.24</v>
      </c>
      <c r="I203" s="121">
        <f t="shared" si="2"/>
        <v>1.2</v>
      </c>
      <c r="J203" s="127"/>
    </row>
    <row r="204" spans="1:10" ht="132">
      <c r="A204" s="126"/>
      <c r="B204" s="119">
        <v>10</v>
      </c>
      <c r="C204" s="10" t="s">
        <v>130</v>
      </c>
      <c r="D204" s="130" t="s">
        <v>271</v>
      </c>
      <c r="E204" s="147"/>
      <c r="F204" s="148"/>
      <c r="G204" s="11" t="s">
        <v>867</v>
      </c>
      <c r="H204" s="14">
        <v>0.24</v>
      </c>
      <c r="I204" s="121">
        <f t="shared" si="2"/>
        <v>2.4</v>
      </c>
      <c r="J204" s="127"/>
    </row>
    <row r="205" spans="1:10" ht="84">
      <c r="A205" s="126"/>
      <c r="B205" s="119">
        <v>1</v>
      </c>
      <c r="C205" s="10" t="s">
        <v>868</v>
      </c>
      <c r="D205" s="130" t="s">
        <v>33</v>
      </c>
      <c r="E205" s="147"/>
      <c r="F205" s="148"/>
      <c r="G205" s="11" t="s">
        <v>869</v>
      </c>
      <c r="H205" s="14">
        <v>1.29</v>
      </c>
      <c r="I205" s="121">
        <f t="shared" si="2"/>
        <v>1.29</v>
      </c>
      <c r="J205" s="127"/>
    </row>
    <row r="206" spans="1:10" ht="84">
      <c r="A206" s="126"/>
      <c r="B206" s="119">
        <v>3</v>
      </c>
      <c r="C206" s="10" t="s">
        <v>870</v>
      </c>
      <c r="D206" s="130" t="s">
        <v>33</v>
      </c>
      <c r="E206" s="147"/>
      <c r="F206" s="148"/>
      <c r="G206" s="11" t="s">
        <v>871</v>
      </c>
      <c r="H206" s="14">
        <v>1.89</v>
      </c>
      <c r="I206" s="121">
        <f t="shared" si="2"/>
        <v>5.67</v>
      </c>
      <c r="J206" s="127"/>
    </row>
    <row r="207" spans="1:10" ht="84">
      <c r="A207" s="126"/>
      <c r="B207" s="119">
        <v>3</v>
      </c>
      <c r="C207" s="10" t="s">
        <v>872</v>
      </c>
      <c r="D207" s="130" t="s">
        <v>33</v>
      </c>
      <c r="E207" s="147"/>
      <c r="F207" s="148"/>
      <c r="G207" s="11" t="s">
        <v>873</v>
      </c>
      <c r="H207" s="14">
        <v>1.59</v>
      </c>
      <c r="I207" s="121">
        <f t="shared" si="2"/>
        <v>4.7700000000000005</v>
      </c>
      <c r="J207" s="127"/>
    </row>
    <row r="208" spans="1:10" ht="84">
      <c r="A208" s="126"/>
      <c r="B208" s="119">
        <v>5</v>
      </c>
      <c r="C208" s="10" t="s">
        <v>872</v>
      </c>
      <c r="D208" s="130" t="s">
        <v>34</v>
      </c>
      <c r="E208" s="147"/>
      <c r="F208" s="148"/>
      <c r="G208" s="11" t="s">
        <v>873</v>
      </c>
      <c r="H208" s="14">
        <v>1.59</v>
      </c>
      <c r="I208" s="121">
        <f t="shared" si="2"/>
        <v>7.95</v>
      </c>
      <c r="J208" s="127"/>
    </row>
    <row r="209" spans="1:10" ht="96">
      <c r="A209" s="126"/>
      <c r="B209" s="119">
        <v>12</v>
      </c>
      <c r="C209" s="10" t="s">
        <v>874</v>
      </c>
      <c r="D209" s="130" t="s">
        <v>31</v>
      </c>
      <c r="E209" s="147"/>
      <c r="F209" s="148"/>
      <c r="G209" s="11" t="s">
        <v>875</v>
      </c>
      <c r="H209" s="14">
        <v>2.89</v>
      </c>
      <c r="I209" s="121">
        <f t="shared" si="2"/>
        <v>34.68</v>
      </c>
      <c r="J209" s="127"/>
    </row>
    <row r="210" spans="1:10" ht="96">
      <c r="A210" s="126"/>
      <c r="B210" s="119">
        <v>1</v>
      </c>
      <c r="C210" s="10" t="s">
        <v>874</v>
      </c>
      <c r="D210" s="130" t="s">
        <v>32</v>
      </c>
      <c r="E210" s="147"/>
      <c r="F210" s="148"/>
      <c r="G210" s="11" t="s">
        <v>875</v>
      </c>
      <c r="H210" s="14">
        <v>2.89</v>
      </c>
      <c r="I210" s="121">
        <f t="shared" si="2"/>
        <v>2.89</v>
      </c>
      <c r="J210" s="127"/>
    </row>
    <row r="211" spans="1:10" ht="96">
      <c r="A211" s="126"/>
      <c r="B211" s="119">
        <v>3</v>
      </c>
      <c r="C211" s="10" t="s">
        <v>874</v>
      </c>
      <c r="D211" s="130" t="s">
        <v>33</v>
      </c>
      <c r="E211" s="147"/>
      <c r="F211" s="148"/>
      <c r="G211" s="11" t="s">
        <v>875</v>
      </c>
      <c r="H211" s="14">
        <v>2.89</v>
      </c>
      <c r="I211" s="121">
        <f t="shared" si="2"/>
        <v>8.67</v>
      </c>
      <c r="J211" s="127"/>
    </row>
    <row r="212" spans="1:10" ht="96">
      <c r="A212" s="126"/>
      <c r="B212" s="119">
        <v>2</v>
      </c>
      <c r="C212" s="10" t="s">
        <v>874</v>
      </c>
      <c r="D212" s="130" t="s">
        <v>34</v>
      </c>
      <c r="E212" s="147"/>
      <c r="F212" s="148"/>
      <c r="G212" s="11" t="s">
        <v>875</v>
      </c>
      <c r="H212" s="14">
        <v>2.89</v>
      </c>
      <c r="I212" s="121">
        <f t="shared" si="2"/>
        <v>5.78</v>
      </c>
      <c r="J212" s="127"/>
    </row>
    <row r="213" spans="1:10" ht="144">
      <c r="A213" s="126"/>
      <c r="B213" s="119">
        <v>3</v>
      </c>
      <c r="C213" s="10" t="s">
        <v>356</v>
      </c>
      <c r="D213" s="130" t="s">
        <v>31</v>
      </c>
      <c r="E213" s="147"/>
      <c r="F213" s="148"/>
      <c r="G213" s="11" t="s">
        <v>876</v>
      </c>
      <c r="H213" s="14">
        <v>2.29</v>
      </c>
      <c r="I213" s="121">
        <f t="shared" si="2"/>
        <v>6.87</v>
      </c>
      <c r="J213" s="127"/>
    </row>
    <row r="214" spans="1:10" ht="144">
      <c r="A214" s="126"/>
      <c r="B214" s="119">
        <v>2</v>
      </c>
      <c r="C214" s="10" t="s">
        <v>356</v>
      </c>
      <c r="D214" s="130" t="s">
        <v>33</v>
      </c>
      <c r="E214" s="147"/>
      <c r="F214" s="148"/>
      <c r="G214" s="11" t="s">
        <v>876</v>
      </c>
      <c r="H214" s="14">
        <v>2.29</v>
      </c>
      <c r="I214" s="121">
        <f t="shared" ref="I214:I277" si="3">H214*B214</f>
        <v>4.58</v>
      </c>
      <c r="J214" s="127"/>
    </row>
    <row r="215" spans="1:10" ht="96">
      <c r="A215" s="126"/>
      <c r="B215" s="119">
        <v>1</v>
      </c>
      <c r="C215" s="10" t="s">
        <v>877</v>
      </c>
      <c r="D215" s="130" t="s">
        <v>34</v>
      </c>
      <c r="E215" s="147"/>
      <c r="F215" s="148"/>
      <c r="G215" s="11" t="s">
        <v>878</v>
      </c>
      <c r="H215" s="14">
        <v>3.29</v>
      </c>
      <c r="I215" s="121">
        <f t="shared" si="3"/>
        <v>3.29</v>
      </c>
      <c r="J215" s="127"/>
    </row>
    <row r="216" spans="1:10" ht="108">
      <c r="A216" s="126"/>
      <c r="B216" s="119">
        <v>5</v>
      </c>
      <c r="C216" s="10" t="s">
        <v>879</v>
      </c>
      <c r="D216" s="130" t="s">
        <v>279</v>
      </c>
      <c r="E216" s="147" t="s">
        <v>31</v>
      </c>
      <c r="F216" s="148"/>
      <c r="G216" s="11" t="s">
        <v>880</v>
      </c>
      <c r="H216" s="14">
        <v>3.19</v>
      </c>
      <c r="I216" s="121">
        <f t="shared" si="3"/>
        <v>15.95</v>
      </c>
      <c r="J216" s="127"/>
    </row>
    <row r="217" spans="1:10" ht="108">
      <c r="A217" s="126"/>
      <c r="B217" s="119">
        <v>4</v>
      </c>
      <c r="C217" s="10" t="s">
        <v>879</v>
      </c>
      <c r="D217" s="130" t="s">
        <v>279</v>
      </c>
      <c r="E217" s="147" t="s">
        <v>32</v>
      </c>
      <c r="F217" s="148"/>
      <c r="G217" s="11" t="s">
        <v>880</v>
      </c>
      <c r="H217" s="14">
        <v>3.19</v>
      </c>
      <c r="I217" s="121">
        <f t="shared" si="3"/>
        <v>12.76</v>
      </c>
      <c r="J217" s="127"/>
    </row>
    <row r="218" spans="1:10" ht="108">
      <c r="A218" s="126"/>
      <c r="B218" s="119">
        <v>3</v>
      </c>
      <c r="C218" s="10" t="s">
        <v>879</v>
      </c>
      <c r="D218" s="130" t="s">
        <v>279</v>
      </c>
      <c r="E218" s="147" t="s">
        <v>33</v>
      </c>
      <c r="F218" s="148"/>
      <c r="G218" s="11" t="s">
        <v>880</v>
      </c>
      <c r="H218" s="14">
        <v>3.19</v>
      </c>
      <c r="I218" s="121">
        <f t="shared" si="3"/>
        <v>9.57</v>
      </c>
      <c r="J218" s="127"/>
    </row>
    <row r="219" spans="1:10" ht="108">
      <c r="A219" s="126"/>
      <c r="B219" s="119">
        <v>6</v>
      </c>
      <c r="C219" s="10" t="s">
        <v>879</v>
      </c>
      <c r="D219" s="130" t="s">
        <v>278</v>
      </c>
      <c r="E219" s="147" t="s">
        <v>31</v>
      </c>
      <c r="F219" s="148"/>
      <c r="G219" s="11" t="s">
        <v>880</v>
      </c>
      <c r="H219" s="14">
        <v>3.19</v>
      </c>
      <c r="I219" s="121">
        <f t="shared" si="3"/>
        <v>19.14</v>
      </c>
      <c r="J219" s="127"/>
    </row>
    <row r="220" spans="1:10" ht="108">
      <c r="A220" s="126"/>
      <c r="B220" s="119">
        <v>1</v>
      </c>
      <c r="C220" s="10" t="s">
        <v>879</v>
      </c>
      <c r="D220" s="130" t="s">
        <v>278</v>
      </c>
      <c r="E220" s="147" t="s">
        <v>32</v>
      </c>
      <c r="F220" s="148"/>
      <c r="G220" s="11" t="s">
        <v>880</v>
      </c>
      <c r="H220" s="14">
        <v>3.19</v>
      </c>
      <c r="I220" s="121">
        <f t="shared" si="3"/>
        <v>3.19</v>
      </c>
      <c r="J220" s="127"/>
    </row>
    <row r="221" spans="1:10" ht="108">
      <c r="A221" s="126"/>
      <c r="B221" s="119">
        <v>6</v>
      </c>
      <c r="C221" s="10" t="s">
        <v>879</v>
      </c>
      <c r="D221" s="130" t="s">
        <v>278</v>
      </c>
      <c r="E221" s="147" t="s">
        <v>33</v>
      </c>
      <c r="F221" s="148"/>
      <c r="G221" s="11" t="s">
        <v>880</v>
      </c>
      <c r="H221" s="14">
        <v>3.19</v>
      </c>
      <c r="I221" s="121">
        <f t="shared" si="3"/>
        <v>19.14</v>
      </c>
      <c r="J221" s="127"/>
    </row>
    <row r="222" spans="1:10" ht="108">
      <c r="A222" s="126"/>
      <c r="B222" s="119">
        <v>1</v>
      </c>
      <c r="C222" s="10" t="s">
        <v>879</v>
      </c>
      <c r="D222" s="130" t="s">
        <v>31</v>
      </c>
      <c r="E222" s="147" t="s">
        <v>788</v>
      </c>
      <c r="F222" s="148"/>
      <c r="G222" s="11" t="s">
        <v>880</v>
      </c>
      <c r="H222" s="14">
        <v>3.19</v>
      </c>
      <c r="I222" s="121">
        <f t="shared" si="3"/>
        <v>3.19</v>
      </c>
      <c r="J222" s="127"/>
    </row>
    <row r="223" spans="1:10" ht="108">
      <c r="A223" s="126"/>
      <c r="B223" s="119">
        <v>4</v>
      </c>
      <c r="C223" s="10" t="s">
        <v>879</v>
      </c>
      <c r="D223" s="130" t="s">
        <v>32</v>
      </c>
      <c r="E223" s="147" t="s">
        <v>788</v>
      </c>
      <c r="F223" s="148"/>
      <c r="G223" s="11" t="s">
        <v>880</v>
      </c>
      <c r="H223" s="14">
        <v>3.19</v>
      </c>
      <c r="I223" s="121">
        <f t="shared" si="3"/>
        <v>12.76</v>
      </c>
      <c r="J223" s="127"/>
    </row>
    <row r="224" spans="1:10" ht="108">
      <c r="A224" s="126"/>
      <c r="B224" s="119">
        <v>1</v>
      </c>
      <c r="C224" s="10" t="s">
        <v>879</v>
      </c>
      <c r="D224" s="130" t="s">
        <v>33</v>
      </c>
      <c r="E224" s="147" t="s">
        <v>788</v>
      </c>
      <c r="F224" s="148"/>
      <c r="G224" s="11" t="s">
        <v>880</v>
      </c>
      <c r="H224" s="14">
        <v>3.19</v>
      </c>
      <c r="I224" s="121">
        <f t="shared" si="3"/>
        <v>3.19</v>
      </c>
      <c r="J224" s="127"/>
    </row>
    <row r="225" spans="1:10" ht="96">
      <c r="A225" s="126"/>
      <c r="B225" s="119">
        <v>5</v>
      </c>
      <c r="C225" s="10" t="s">
        <v>881</v>
      </c>
      <c r="D225" s="130" t="s">
        <v>30</v>
      </c>
      <c r="E225" s="147" t="s">
        <v>279</v>
      </c>
      <c r="F225" s="148"/>
      <c r="G225" s="11" t="s">
        <v>882</v>
      </c>
      <c r="H225" s="14">
        <v>2.69</v>
      </c>
      <c r="I225" s="121">
        <f t="shared" si="3"/>
        <v>13.45</v>
      </c>
      <c r="J225" s="127"/>
    </row>
    <row r="226" spans="1:10" ht="96">
      <c r="A226" s="126"/>
      <c r="B226" s="119">
        <v>6</v>
      </c>
      <c r="C226" s="10" t="s">
        <v>881</v>
      </c>
      <c r="D226" s="130" t="s">
        <v>30</v>
      </c>
      <c r="E226" s="147" t="s">
        <v>788</v>
      </c>
      <c r="F226" s="148"/>
      <c r="G226" s="11" t="s">
        <v>882</v>
      </c>
      <c r="H226" s="14">
        <v>2.69</v>
      </c>
      <c r="I226" s="121">
        <f t="shared" si="3"/>
        <v>16.14</v>
      </c>
      <c r="J226" s="127"/>
    </row>
    <row r="227" spans="1:10" ht="96">
      <c r="A227" s="126"/>
      <c r="B227" s="119">
        <v>3</v>
      </c>
      <c r="C227" s="10" t="s">
        <v>881</v>
      </c>
      <c r="D227" s="130" t="s">
        <v>31</v>
      </c>
      <c r="E227" s="147" t="s">
        <v>788</v>
      </c>
      <c r="F227" s="148"/>
      <c r="G227" s="11" t="s">
        <v>882</v>
      </c>
      <c r="H227" s="14">
        <v>2.69</v>
      </c>
      <c r="I227" s="121">
        <f t="shared" si="3"/>
        <v>8.07</v>
      </c>
      <c r="J227" s="127"/>
    </row>
    <row r="228" spans="1:10" ht="96">
      <c r="A228" s="126"/>
      <c r="B228" s="119">
        <v>1</v>
      </c>
      <c r="C228" s="10" t="s">
        <v>881</v>
      </c>
      <c r="D228" s="130" t="s">
        <v>32</v>
      </c>
      <c r="E228" s="147" t="s">
        <v>788</v>
      </c>
      <c r="F228" s="148"/>
      <c r="G228" s="11" t="s">
        <v>882</v>
      </c>
      <c r="H228" s="14">
        <v>2.69</v>
      </c>
      <c r="I228" s="121">
        <f t="shared" si="3"/>
        <v>2.69</v>
      </c>
      <c r="J228" s="127"/>
    </row>
    <row r="229" spans="1:10" ht="96">
      <c r="A229" s="126"/>
      <c r="B229" s="119">
        <v>1</v>
      </c>
      <c r="C229" s="10" t="s">
        <v>881</v>
      </c>
      <c r="D229" s="130" t="s">
        <v>320</v>
      </c>
      <c r="E229" s="147" t="s">
        <v>279</v>
      </c>
      <c r="F229" s="148"/>
      <c r="G229" s="11" t="s">
        <v>882</v>
      </c>
      <c r="H229" s="14">
        <v>2.69</v>
      </c>
      <c r="I229" s="121">
        <f t="shared" si="3"/>
        <v>2.69</v>
      </c>
      <c r="J229" s="127"/>
    </row>
    <row r="230" spans="1:10" ht="96">
      <c r="A230" s="126"/>
      <c r="B230" s="119">
        <v>5</v>
      </c>
      <c r="C230" s="10" t="s">
        <v>881</v>
      </c>
      <c r="D230" s="130" t="s">
        <v>320</v>
      </c>
      <c r="E230" s="147" t="s">
        <v>278</v>
      </c>
      <c r="F230" s="148"/>
      <c r="G230" s="11" t="s">
        <v>882</v>
      </c>
      <c r="H230" s="14">
        <v>2.69</v>
      </c>
      <c r="I230" s="121">
        <f t="shared" si="3"/>
        <v>13.45</v>
      </c>
      <c r="J230" s="127"/>
    </row>
    <row r="231" spans="1:10" ht="96">
      <c r="A231" s="126"/>
      <c r="B231" s="119">
        <v>2</v>
      </c>
      <c r="C231" s="10" t="s">
        <v>881</v>
      </c>
      <c r="D231" s="130" t="s">
        <v>707</v>
      </c>
      <c r="E231" s="147" t="s">
        <v>278</v>
      </c>
      <c r="F231" s="148"/>
      <c r="G231" s="11" t="s">
        <v>882</v>
      </c>
      <c r="H231" s="14">
        <v>2.69</v>
      </c>
      <c r="I231" s="121">
        <f t="shared" si="3"/>
        <v>5.38</v>
      </c>
      <c r="J231" s="127"/>
    </row>
    <row r="232" spans="1:10" ht="96">
      <c r="A232" s="126"/>
      <c r="B232" s="119">
        <v>1</v>
      </c>
      <c r="C232" s="10" t="s">
        <v>881</v>
      </c>
      <c r="D232" s="130" t="s">
        <v>883</v>
      </c>
      <c r="E232" s="147" t="s">
        <v>279</v>
      </c>
      <c r="F232" s="148"/>
      <c r="G232" s="11" t="s">
        <v>882</v>
      </c>
      <c r="H232" s="14">
        <v>2.69</v>
      </c>
      <c r="I232" s="121">
        <f t="shared" si="3"/>
        <v>2.69</v>
      </c>
      <c r="J232" s="127"/>
    </row>
    <row r="233" spans="1:10" ht="96">
      <c r="A233" s="126"/>
      <c r="B233" s="119">
        <v>2</v>
      </c>
      <c r="C233" s="10" t="s">
        <v>881</v>
      </c>
      <c r="D233" s="130" t="s">
        <v>883</v>
      </c>
      <c r="E233" s="147" t="s">
        <v>278</v>
      </c>
      <c r="F233" s="148"/>
      <c r="G233" s="11" t="s">
        <v>882</v>
      </c>
      <c r="H233" s="14">
        <v>2.69</v>
      </c>
      <c r="I233" s="121">
        <f t="shared" si="3"/>
        <v>5.38</v>
      </c>
      <c r="J233" s="127"/>
    </row>
    <row r="234" spans="1:10" ht="96">
      <c r="A234" s="126"/>
      <c r="B234" s="119">
        <v>1</v>
      </c>
      <c r="C234" s="10" t="s">
        <v>884</v>
      </c>
      <c r="D234" s="130" t="s">
        <v>33</v>
      </c>
      <c r="E234" s="147" t="s">
        <v>788</v>
      </c>
      <c r="F234" s="148"/>
      <c r="G234" s="11" t="s">
        <v>885</v>
      </c>
      <c r="H234" s="14">
        <v>3.79</v>
      </c>
      <c r="I234" s="121">
        <f t="shared" si="3"/>
        <v>3.79</v>
      </c>
      <c r="J234" s="127"/>
    </row>
    <row r="235" spans="1:10" ht="96">
      <c r="A235" s="126"/>
      <c r="B235" s="119">
        <v>6</v>
      </c>
      <c r="C235" s="10" t="s">
        <v>884</v>
      </c>
      <c r="D235" s="130" t="s">
        <v>320</v>
      </c>
      <c r="E235" s="147" t="s">
        <v>278</v>
      </c>
      <c r="F235" s="148"/>
      <c r="G235" s="11" t="s">
        <v>885</v>
      </c>
      <c r="H235" s="14">
        <v>3.79</v>
      </c>
      <c r="I235" s="121">
        <f t="shared" si="3"/>
        <v>22.740000000000002</v>
      </c>
      <c r="J235" s="127"/>
    </row>
    <row r="236" spans="1:10" ht="96">
      <c r="A236" s="126"/>
      <c r="B236" s="119">
        <v>6</v>
      </c>
      <c r="C236" s="10" t="s">
        <v>884</v>
      </c>
      <c r="D236" s="130" t="s">
        <v>883</v>
      </c>
      <c r="E236" s="147" t="s">
        <v>279</v>
      </c>
      <c r="F236" s="148"/>
      <c r="G236" s="11" t="s">
        <v>885</v>
      </c>
      <c r="H236" s="14">
        <v>3.79</v>
      </c>
      <c r="I236" s="121">
        <f t="shared" si="3"/>
        <v>22.740000000000002</v>
      </c>
      <c r="J236" s="127"/>
    </row>
    <row r="237" spans="1:10" ht="96">
      <c r="A237" s="126"/>
      <c r="B237" s="119">
        <v>3</v>
      </c>
      <c r="C237" s="10" t="s">
        <v>886</v>
      </c>
      <c r="D237" s="130" t="s">
        <v>32</v>
      </c>
      <c r="E237" s="147" t="s">
        <v>279</v>
      </c>
      <c r="F237" s="148"/>
      <c r="G237" s="11" t="s">
        <v>887</v>
      </c>
      <c r="H237" s="14">
        <v>1.49</v>
      </c>
      <c r="I237" s="121">
        <f t="shared" si="3"/>
        <v>4.47</v>
      </c>
      <c r="J237" s="127"/>
    </row>
    <row r="238" spans="1:10" ht="96">
      <c r="A238" s="126"/>
      <c r="B238" s="119">
        <v>1</v>
      </c>
      <c r="C238" s="10" t="s">
        <v>888</v>
      </c>
      <c r="D238" s="130" t="s">
        <v>33</v>
      </c>
      <c r="E238" s="147" t="s">
        <v>279</v>
      </c>
      <c r="F238" s="148"/>
      <c r="G238" s="11" t="s">
        <v>889</v>
      </c>
      <c r="H238" s="14">
        <v>1.79</v>
      </c>
      <c r="I238" s="121">
        <f t="shared" si="3"/>
        <v>1.79</v>
      </c>
      <c r="J238" s="127"/>
    </row>
    <row r="239" spans="1:10" ht="72">
      <c r="A239" s="126"/>
      <c r="B239" s="119">
        <v>20</v>
      </c>
      <c r="C239" s="10" t="s">
        <v>890</v>
      </c>
      <c r="D239" s="130" t="s">
        <v>839</v>
      </c>
      <c r="E239" s="147" t="s">
        <v>279</v>
      </c>
      <c r="F239" s="148"/>
      <c r="G239" s="11" t="s">
        <v>891</v>
      </c>
      <c r="H239" s="14">
        <v>0.46</v>
      </c>
      <c r="I239" s="121">
        <f t="shared" si="3"/>
        <v>9.2000000000000011</v>
      </c>
      <c r="J239" s="127"/>
    </row>
    <row r="240" spans="1:10" ht="72">
      <c r="A240" s="126"/>
      <c r="B240" s="119">
        <v>20</v>
      </c>
      <c r="C240" s="10" t="s">
        <v>890</v>
      </c>
      <c r="D240" s="130" t="s">
        <v>839</v>
      </c>
      <c r="E240" s="147" t="s">
        <v>115</v>
      </c>
      <c r="F240" s="148"/>
      <c r="G240" s="11" t="s">
        <v>891</v>
      </c>
      <c r="H240" s="14">
        <v>0.46</v>
      </c>
      <c r="I240" s="121">
        <f t="shared" si="3"/>
        <v>9.2000000000000011</v>
      </c>
      <c r="J240" s="127"/>
    </row>
    <row r="241" spans="1:10" ht="72">
      <c r="A241" s="126"/>
      <c r="B241" s="119">
        <v>3</v>
      </c>
      <c r="C241" s="10" t="s">
        <v>890</v>
      </c>
      <c r="D241" s="130" t="s">
        <v>839</v>
      </c>
      <c r="E241" s="147" t="s">
        <v>892</v>
      </c>
      <c r="F241" s="148"/>
      <c r="G241" s="11" t="s">
        <v>891</v>
      </c>
      <c r="H241" s="14">
        <v>0.46</v>
      </c>
      <c r="I241" s="121">
        <f t="shared" si="3"/>
        <v>1.3800000000000001</v>
      </c>
      <c r="J241" s="127"/>
    </row>
    <row r="242" spans="1:10" ht="72">
      <c r="A242" s="126"/>
      <c r="B242" s="119">
        <v>30</v>
      </c>
      <c r="C242" s="10" t="s">
        <v>890</v>
      </c>
      <c r="D242" s="130" t="s">
        <v>839</v>
      </c>
      <c r="E242" s="147" t="s">
        <v>893</v>
      </c>
      <c r="F242" s="148"/>
      <c r="G242" s="11" t="s">
        <v>891</v>
      </c>
      <c r="H242" s="14">
        <v>0.46</v>
      </c>
      <c r="I242" s="121">
        <f t="shared" si="3"/>
        <v>13.8</v>
      </c>
      <c r="J242" s="127"/>
    </row>
    <row r="243" spans="1:10" ht="72">
      <c r="A243" s="126"/>
      <c r="B243" s="119">
        <v>2</v>
      </c>
      <c r="C243" s="10" t="s">
        <v>890</v>
      </c>
      <c r="D243" s="130" t="s">
        <v>839</v>
      </c>
      <c r="E243" s="147" t="s">
        <v>894</v>
      </c>
      <c r="F243" s="148"/>
      <c r="G243" s="11" t="s">
        <v>891</v>
      </c>
      <c r="H243" s="14">
        <v>0.46</v>
      </c>
      <c r="I243" s="121">
        <f t="shared" si="3"/>
        <v>0.92</v>
      </c>
      <c r="J243" s="127"/>
    </row>
    <row r="244" spans="1:10" ht="72">
      <c r="A244" s="126"/>
      <c r="B244" s="119">
        <v>30</v>
      </c>
      <c r="C244" s="10" t="s">
        <v>890</v>
      </c>
      <c r="D244" s="130" t="s">
        <v>833</v>
      </c>
      <c r="E244" s="147" t="s">
        <v>279</v>
      </c>
      <c r="F244" s="148"/>
      <c r="G244" s="11" t="s">
        <v>891</v>
      </c>
      <c r="H244" s="14">
        <v>0.48</v>
      </c>
      <c r="I244" s="121">
        <f t="shared" si="3"/>
        <v>14.399999999999999</v>
      </c>
      <c r="J244" s="127"/>
    </row>
    <row r="245" spans="1:10" ht="72">
      <c r="A245" s="126"/>
      <c r="B245" s="119">
        <v>30</v>
      </c>
      <c r="C245" s="10" t="s">
        <v>890</v>
      </c>
      <c r="D245" s="130" t="s">
        <v>835</v>
      </c>
      <c r="E245" s="147" t="s">
        <v>279</v>
      </c>
      <c r="F245" s="148"/>
      <c r="G245" s="11" t="s">
        <v>891</v>
      </c>
      <c r="H245" s="14">
        <v>0.52</v>
      </c>
      <c r="I245" s="121">
        <f t="shared" si="3"/>
        <v>15.600000000000001</v>
      </c>
      <c r="J245" s="127"/>
    </row>
    <row r="246" spans="1:10" ht="72">
      <c r="A246" s="126"/>
      <c r="B246" s="119">
        <v>2</v>
      </c>
      <c r="C246" s="10" t="s">
        <v>890</v>
      </c>
      <c r="D246" s="130" t="s">
        <v>835</v>
      </c>
      <c r="E246" s="147" t="s">
        <v>589</v>
      </c>
      <c r="F246" s="148"/>
      <c r="G246" s="11" t="s">
        <v>891</v>
      </c>
      <c r="H246" s="14">
        <v>0.52</v>
      </c>
      <c r="I246" s="121">
        <f t="shared" si="3"/>
        <v>1.04</v>
      </c>
      <c r="J246" s="127"/>
    </row>
    <row r="247" spans="1:10" ht="72">
      <c r="A247" s="126"/>
      <c r="B247" s="119">
        <v>10</v>
      </c>
      <c r="C247" s="10" t="s">
        <v>890</v>
      </c>
      <c r="D247" s="130" t="s">
        <v>835</v>
      </c>
      <c r="E247" s="147" t="s">
        <v>115</v>
      </c>
      <c r="F247" s="148"/>
      <c r="G247" s="11" t="s">
        <v>891</v>
      </c>
      <c r="H247" s="14">
        <v>0.52</v>
      </c>
      <c r="I247" s="121">
        <f t="shared" si="3"/>
        <v>5.2</v>
      </c>
      <c r="J247" s="127"/>
    </row>
    <row r="248" spans="1:10" ht="72">
      <c r="A248" s="126"/>
      <c r="B248" s="119">
        <v>5</v>
      </c>
      <c r="C248" s="10" t="s">
        <v>890</v>
      </c>
      <c r="D248" s="130" t="s">
        <v>835</v>
      </c>
      <c r="E248" s="147" t="s">
        <v>755</v>
      </c>
      <c r="F248" s="148"/>
      <c r="G248" s="11" t="s">
        <v>891</v>
      </c>
      <c r="H248" s="14">
        <v>0.52</v>
      </c>
      <c r="I248" s="121">
        <f t="shared" si="3"/>
        <v>2.6</v>
      </c>
      <c r="J248" s="127"/>
    </row>
    <row r="249" spans="1:10" ht="72">
      <c r="A249" s="126"/>
      <c r="B249" s="119">
        <v>35</v>
      </c>
      <c r="C249" s="10" t="s">
        <v>890</v>
      </c>
      <c r="D249" s="130" t="s">
        <v>835</v>
      </c>
      <c r="E249" s="147" t="s">
        <v>893</v>
      </c>
      <c r="F249" s="148"/>
      <c r="G249" s="11" t="s">
        <v>891</v>
      </c>
      <c r="H249" s="14">
        <v>0.52</v>
      </c>
      <c r="I249" s="121">
        <f t="shared" si="3"/>
        <v>18.2</v>
      </c>
      <c r="J249" s="127"/>
    </row>
    <row r="250" spans="1:10" ht="72">
      <c r="A250" s="126"/>
      <c r="B250" s="119">
        <v>6</v>
      </c>
      <c r="C250" s="10" t="s">
        <v>890</v>
      </c>
      <c r="D250" s="130" t="s">
        <v>895</v>
      </c>
      <c r="E250" s="147" t="s">
        <v>279</v>
      </c>
      <c r="F250" s="148"/>
      <c r="G250" s="11" t="s">
        <v>891</v>
      </c>
      <c r="H250" s="14">
        <v>0.56000000000000005</v>
      </c>
      <c r="I250" s="121">
        <f t="shared" si="3"/>
        <v>3.3600000000000003</v>
      </c>
      <c r="J250" s="127"/>
    </row>
    <row r="251" spans="1:10" ht="72">
      <c r="A251" s="126"/>
      <c r="B251" s="119">
        <v>16</v>
      </c>
      <c r="C251" s="10" t="s">
        <v>890</v>
      </c>
      <c r="D251" s="130" t="s">
        <v>895</v>
      </c>
      <c r="E251" s="147" t="s">
        <v>893</v>
      </c>
      <c r="F251" s="148"/>
      <c r="G251" s="11" t="s">
        <v>891</v>
      </c>
      <c r="H251" s="14">
        <v>0.56000000000000005</v>
      </c>
      <c r="I251" s="121">
        <f t="shared" si="3"/>
        <v>8.9600000000000009</v>
      </c>
      <c r="J251" s="127"/>
    </row>
    <row r="252" spans="1:10" ht="168">
      <c r="A252" s="126"/>
      <c r="B252" s="119">
        <v>20</v>
      </c>
      <c r="C252" s="10" t="s">
        <v>570</v>
      </c>
      <c r="D252" s="130" t="s">
        <v>112</v>
      </c>
      <c r="E252" s="147"/>
      <c r="F252" s="148"/>
      <c r="G252" s="11" t="s">
        <v>977</v>
      </c>
      <c r="H252" s="14">
        <v>0.25</v>
      </c>
      <c r="I252" s="121">
        <f t="shared" si="3"/>
        <v>5</v>
      </c>
      <c r="J252" s="127"/>
    </row>
    <row r="253" spans="1:10" ht="168">
      <c r="A253" s="126"/>
      <c r="B253" s="119">
        <v>9</v>
      </c>
      <c r="C253" s="10" t="s">
        <v>570</v>
      </c>
      <c r="D253" s="130" t="s">
        <v>216</v>
      </c>
      <c r="E253" s="147"/>
      <c r="F253" s="148"/>
      <c r="G253" s="11" t="s">
        <v>977</v>
      </c>
      <c r="H253" s="14">
        <v>0.25</v>
      </c>
      <c r="I253" s="121">
        <f t="shared" si="3"/>
        <v>2.25</v>
      </c>
      <c r="J253" s="127"/>
    </row>
    <row r="254" spans="1:10" ht="168">
      <c r="A254" s="126"/>
      <c r="B254" s="119">
        <v>5</v>
      </c>
      <c r="C254" s="10" t="s">
        <v>570</v>
      </c>
      <c r="D254" s="130" t="s">
        <v>219</v>
      </c>
      <c r="E254" s="147"/>
      <c r="F254" s="148"/>
      <c r="G254" s="11" t="s">
        <v>977</v>
      </c>
      <c r="H254" s="14">
        <v>0.25</v>
      </c>
      <c r="I254" s="121">
        <f t="shared" si="3"/>
        <v>1.25</v>
      </c>
      <c r="J254" s="127"/>
    </row>
    <row r="255" spans="1:10" ht="168">
      <c r="A255" s="126"/>
      <c r="B255" s="119">
        <v>4</v>
      </c>
      <c r="C255" s="10" t="s">
        <v>570</v>
      </c>
      <c r="D255" s="130" t="s">
        <v>220</v>
      </c>
      <c r="E255" s="147"/>
      <c r="F255" s="148"/>
      <c r="G255" s="11" t="s">
        <v>977</v>
      </c>
      <c r="H255" s="14">
        <v>0.25</v>
      </c>
      <c r="I255" s="121">
        <f t="shared" si="3"/>
        <v>1</v>
      </c>
      <c r="J255" s="127"/>
    </row>
    <row r="256" spans="1:10" ht="168">
      <c r="A256" s="126"/>
      <c r="B256" s="119">
        <v>3</v>
      </c>
      <c r="C256" s="10" t="s">
        <v>570</v>
      </c>
      <c r="D256" s="130" t="s">
        <v>275</v>
      </c>
      <c r="E256" s="147"/>
      <c r="F256" s="148"/>
      <c r="G256" s="11" t="s">
        <v>977</v>
      </c>
      <c r="H256" s="14">
        <v>0.25</v>
      </c>
      <c r="I256" s="121">
        <f t="shared" si="3"/>
        <v>0.75</v>
      </c>
      <c r="J256" s="127"/>
    </row>
    <row r="257" spans="1:10" ht="108">
      <c r="A257" s="126"/>
      <c r="B257" s="119">
        <v>6</v>
      </c>
      <c r="C257" s="10" t="s">
        <v>896</v>
      </c>
      <c r="D257" s="130" t="s">
        <v>28</v>
      </c>
      <c r="E257" s="147"/>
      <c r="F257" s="148"/>
      <c r="G257" s="11" t="s">
        <v>897</v>
      </c>
      <c r="H257" s="14">
        <v>0.39</v>
      </c>
      <c r="I257" s="121">
        <f t="shared" si="3"/>
        <v>2.34</v>
      </c>
      <c r="J257" s="127"/>
    </row>
    <row r="258" spans="1:10" ht="108">
      <c r="A258" s="126"/>
      <c r="B258" s="119">
        <v>6</v>
      </c>
      <c r="C258" s="10" t="s">
        <v>896</v>
      </c>
      <c r="D258" s="130" t="s">
        <v>30</v>
      </c>
      <c r="E258" s="147"/>
      <c r="F258" s="148"/>
      <c r="G258" s="11" t="s">
        <v>897</v>
      </c>
      <c r="H258" s="14">
        <v>0.39</v>
      </c>
      <c r="I258" s="121">
        <f t="shared" si="3"/>
        <v>2.34</v>
      </c>
      <c r="J258" s="127"/>
    </row>
    <row r="259" spans="1:10" ht="108">
      <c r="A259" s="126"/>
      <c r="B259" s="119">
        <v>6</v>
      </c>
      <c r="C259" s="10" t="s">
        <v>896</v>
      </c>
      <c r="D259" s="130" t="s">
        <v>31</v>
      </c>
      <c r="E259" s="147"/>
      <c r="F259" s="148"/>
      <c r="G259" s="11" t="s">
        <v>897</v>
      </c>
      <c r="H259" s="14">
        <v>0.39</v>
      </c>
      <c r="I259" s="121">
        <f t="shared" si="3"/>
        <v>2.34</v>
      </c>
      <c r="J259" s="127"/>
    </row>
    <row r="260" spans="1:10" ht="108">
      <c r="A260" s="126"/>
      <c r="B260" s="119">
        <v>4</v>
      </c>
      <c r="C260" s="10" t="s">
        <v>898</v>
      </c>
      <c r="D260" s="130" t="s">
        <v>30</v>
      </c>
      <c r="E260" s="147"/>
      <c r="F260" s="148"/>
      <c r="G260" s="11" t="s">
        <v>899</v>
      </c>
      <c r="H260" s="14">
        <v>0.79</v>
      </c>
      <c r="I260" s="121">
        <f t="shared" si="3"/>
        <v>3.16</v>
      </c>
      <c r="J260" s="127"/>
    </row>
    <row r="261" spans="1:10" ht="132">
      <c r="A261" s="126"/>
      <c r="B261" s="119">
        <v>1</v>
      </c>
      <c r="C261" s="10" t="s">
        <v>900</v>
      </c>
      <c r="D261" s="130" t="s">
        <v>30</v>
      </c>
      <c r="E261" s="147" t="s">
        <v>279</v>
      </c>
      <c r="F261" s="148"/>
      <c r="G261" s="11" t="s">
        <v>901</v>
      </c>
      <c r="H261" s="14">
        <v>1.19</v>
      </c>
      <c r="I261" s="121">
        <f t="shared" si="3"/>
        <v>1.19</v>
      </c>
      <c r="J261" s="127"/>
    </row>
    <row r="262" spans="1:10" ht="132">
      <c r="A262" s="126"/>
      <c r="B262" s="119">
        <v>2</v>
      </c>
      <c r="C262" s="10" t="s">
        <v>900</v>
      </c>
      <c r="D262" s="130" t="s">
        <v>30</v>
      </c>
      <c r="E262" s="147" t="s">
        <v>277</v>
      </c>
      <c r="F262" s="148"/>
      <c r="G262" s="11" t="s">
        <v>901</v>
      </c>
      <c r="H262" s="14">
        <v>1.19</v>
      </c>
      <c r="I262" s="121">
        <f t="shared" si="3"/>
        <v>2.38</v>
      </c>
      <c r="J262" s="127"/>
    </row>
    <row r="263" spans="1:10" ht="120">
      <c r="A263" s="126"/>
      <c r="B263" s="119">
        <v>3</v>
      </c>
      <c r="C263" s="10" t="s">
        <v>902</v>
      </c>
      <c r="D263" s="130" t="s">
        <v>28</v>
      </c>
      <c r="E263" s="147" t="s">
        <v>278</v>
      </c>
      <c r="F263" s="148"/>
      <c r="G263" s="11" t="s">
        <v>903</v>
      </c>
      <c r="H263" s="14">
        <v>0.59</v>
      </c>
      <c r="I263" s="121">
        <f t="shared" si="3"/>
        <v>1.77</v>
      </c>
      <c r="J263" s="127"/>
    </row>
    <row r="264" spans="1:10" ht="120">
      <c r="A264" s="126"/>
      <c r="B264" s="119">
        <v>4</v>
      </c>
      <c r="C264" s="10" t="s">
        <v>904</v>
      </c>
      <c r="D264" s="130" t="s">
        <v>34</v>
      </c>
      <c r="E264" s="147" t="s">
        <v>279</v>
      </c>
      <c r="F264" s="148"/>
      <c r="G264" s="11" t="s">
        <v>905</v>
      </c>
      <c r="H264" s="14">
        <v>1.64</v>
      </c>
      <c r="I264" s="121">
        <f t="shared" si="3"/>
        <v>6.56</v>
      </c>
      <c r="J264" s="127"/>
    </row>
    <row r="265" spans="1:10" ht="120">
      <c r="A265" s="126"/>
      <c r="B265" s="119">
        <v>2</v>
      </c>
      <c r="C265" s="10" t="s">
        <v>904</v>
      </c>
      <c r="D265" s="130" t="s">
        <v>34</v>
      </c>
      <c r="E265" s="147" t="s">
        <v>679</v>
      </c>
      <c r="F265" s="148"/>
      <c r="G265" s="11" t="s">
        <v>905</v>
      </c>
      <c r="H265" s="14">
        <v>1.64</v>
      </c>
      <c r="I265" s="121">
        <f t="shared" si="3"/>
        <v>3.28</v>
      </c>
      <c r="J265" s="127"/>
    </row>
    <row r="266" spans="1:10" ht="120">
      <c r="A266" s="126"/>
      <c r="B266" s="119">
        <v>2</v>
      </c>
      <c r="C266" s="10" t="s">
        <v>904</v>
      </c>
      <c r="D266" s="130" t="s">
        <v>34</v>
      </c>
      <c r="E266" s="147" t="s">
        <v>490</v>
      </c>
      <c r="F266" s="148"/>
      <c r="G266" s="11" t="s">
        <v>905</v>
      </c>
      <c r="H266" s="14">
        <v>1.64</v>
      </c>
      <c r="I266" s="121">
        <f t="shared" si="3"/>
        <v>3.28</v>
      </c>
      <c r="J266" s="127"/>
    </row>
    <row r="267" spans="1:10" ht="120">
      <c r="A267" s="126"/>
      <c r="B267" s="119">
        <v>2</v>
      </c>
      <c r="C267" s="10" t="s">
        <v>904</v>
      </c>
      <c r="D267" s="130" t="s">
        <v>34</v>
      </c>
      <c r="E267" s="147" t="s">
        <v>755</v>
      </c>
      <c r="F267" s="148"/>
      <c r="G267" s="11" t="s">
        <v>905</v>
      </c>
      <c r="H267" s="14">
        <v>1.64</v>
      </c>
      <c r="I267" s="121">
        <f t="shared" si="3"/>
        <v>3.28</v>
      </c>
      <c r="J267" s="127"/>
    </row>
    <row r="268" spans="1:10" ht="120">
      <c r="A268" s="126"/>
      <c r="B268" s="119">
        <v>2</v>
      </c>
      <c r="C268" s="10" t="s">
        <v>904</v>
      </c>
      <c r="D268" s="130" t="s">
        <v>34</v>
      </c>
      <c r="E268" s="147" t="s">
        <v>892</v>
      </c>
      <c r="F268" s="148"/>
      <c r="G268" s="11" t="s">
        <v>905</v>
      </c>
      <c r="H268" s="14">
        <v>1.64</v>
      </c>
      <c r="I268" s="121">
        <f t="shared" si="3"/>
        <v>3.28</v>
      </c>
      <c r="J268" s="127"/>
    </row>
    <row r="269" spans="1:10" ht="120">
      <c r="A269" s="126"/>
      <c r="B269" s="119">
        <v>2</v>
      </c>
      <c r="C269" s="10" t="s">
        <v>906</v>
      </c>
      <c r="D269" s="130" t="s">
        <v>31</v>
      </c>
      <c r="E269" s="147" t="s">
        <v>279</v>
      </c>
      <c r="F269" s="148"/>
      <c r="G269" s="11" t="s">
        <v>907</v>
      </c>
      <c r="H269" s="14">
        <v>1.38</v>
      </c>
      <c r="I269" s="121">
        <f t="shared" si="3"/>
        <v>2.76</v>
      </c>
      <c r="J269" s="127"/>
    </row>
    <row r="270" spans="1:10" ht="120">
      <c r="A270" s="126"/>
      <c r="B270" s="119">
        <v>1</v>
      </c>
      <c r="C270" s="10" t="s">
        <v>906</v>
      </c>
      <c r="D270" s="130" t="s">
        <v>31</v>
      </c>
      <c r="E270" s="147" t="s">
        <v>277</v>
      </c>
      <c r="F270" s="148"/>
      <c r="G270" s="11" t="s">
        <v>907</v>
      </c>
      <c r="H270" s="14">
        <v>1.38</v>
      </c>
      <c r="I270" s="121">
        <f t="shared" si="3"/>
        <v>1.38</v>
      </c>
      <c r="J270" s="127"/>
    </row>
    <row r="271" spans="1:10" ht="108">
      <c r="A271" s="126"/>
      <c r="B271" s="119">
        <v>1</v>
      </c>
      <c r="C271" s="10" t="s">
        <v>908</v>
      </c>
      <c r="D271" s="130" t="s">
        <v>31</v>
      </c>
      <c r="E271" s="147" t="s">
        <v>279</v>
      </c>
      <c r="F271" s="148"/>
      <c r="G271" s="11" t="s">
        <v>909</v>
      </c>
      <c r="H271" s="14">
        <v>1.47</v>
      </c>
      <c r="I271" s="121">
        <f t="shared" si="3"/>
        <v>1.47</v>
      </c>
      <c r="J271" s="127"/>
    </row>
    <row r="272" spans="1:10" ht="108">
      <c r="A272" s="126"/>
      <c r="B272" s="119">
        <v>1</v>
      </c>
      <c r="C272" s="10" t="s">
        <v>908</v>
      </c>
      <c r="D272" s="130" t="s">
        <v>31</v>
      </c>
      <c r="E272" s="147" t="s">
        <v>679</v>
      </c>
      <c r="F272" s="148"/>
      <c r="G272" s="11" t="s">
        <v>909</v>
      </c>
      <c r="H272" s="14">
        <v>1.47</v>
      </c>
      <c r="I272" s="121">
        <f t="shared" si="3"/>
        <v>1.47</v>
      </c>
      <c r="J272" s="127"/>
    </row>
    <row r="273" spans="1:10" ht="108">
      <c r="A273" s="126"/>
      <c r="B273" s="119">
        <v>1</v>
      </c>
      <c r="C273" s="10" t="s">
        <v>908</v>
      </c>
      <c r="D273" s="130" t="s">
        <v>31</v>
      </c>
      <c r="E273" s="147" t="s">
        <v>892</v>
      </c>
      <c r="F273" s="148"/>
      <c r="G273" s="11" t="s">
        <v>909</v>
      </c>
      <c r="H273" s="14">
        <v>1.47</v>
      </c>
      <c r="I273" s="121">
        <f t="shared" si="3"/>
        <v>1.47</v>
      </c>
      <c r="J273" s="127"/>
    </row>
    <row r="274" spans="1:10" ht="120">
      <c r="A274" s="126"/>
      <c r="B274" s="119">
        <v>2</v>
      </c>
      <c r="C274" s="10" t="s">
        <v>910</v>
      </c>
      <c r="D274" s="130" t="s">
        <v>31</v>
      </c>
      <c r="E274" s="147" t="s">
        <v>679</v>
      </c>
      <c r="F274" s="148"/>
      <c r="G274" s="11" t="s">
        <v>911</v>
      </c>
      <c r="H274" s="14">
        <v>1.47</v>
      </c>
      <c r="I274" s="121">
        <f t="shared" si="3"/>
        <v>2.94</v>
      </c>
      <c r="J274" s="127"/>
    </row>
    <row r="275" spans="1:10" ht="120">
      <c r="A275" s="126"/>
      <c r="B275" s="119">
        <v>2</v>
      </c>
      <c r="C275" s="10" t="s">
        <v>910</v>
      </c>
      <c r="D275" s="130" t="s">
        <v>31</v>
      </c>
      <c r="E275" s="147" t="s">
        <v>755</v>
      </c>
      <c r="F275" s="148"/>
      <c r="G275" s="11" t="s">
        <v>911</v>
      </c>
      <c r="H275" s="14">
        <v>1.47</v>
      </c>
      <c r="I275" s="121">
        <f t="shared" si="3"/>
        <v>2.94</v>
      </c>
      <c r="J275" s="127"/>
    </row>
    <row r="276" spans="1:10" ht="120">
      <c r="A276" s="126"/>
      <c r="B276" s="119">
        <v>2</v>
      </c>
      <c r="C276" s="10" t="s">
        <v>910</v>
      </c>
      <c r="D276" s="130" t="s">
        <v>31</v>
      </c>
      <c r="E276" s="147" t="s">
        <v>892</v>
      </c>
      <c r="F276" s="148"/>
      <c r="G276" s="11" t="s">
        <v>911</v>
      </c>
      <c r="H276" s="14">
        <v>1.47</v>
      </c>
      <c r="I276" s="121">
        <f t="shared" si="3"/>
        <v>2.94</v>
      </c>
      <c r="J276" s="127"/>
    </row>
    <row r="277" spans="1:10" ht="96">
      <c r="A277" s="126"/>
      <c r="B277" s="119">
        <v>4</v>
      </c>
      <c r="C277" s="10" t="s">
        <v>912</v>
      </c>
      <c r="D277" s="130" t="s">
        <v>30</v>
      </c>
      <c r="E277" s="147" t="s">
        <v>279</v>
      </c>
      <c r="F277" s="148"/>
      <c r="G277" s="11" t="s">
        <v>913</v>
      </c>
      <c r="H277" s="14">
        <v>1.47</v>
      </c>
      <c r="I277" s="121">
        <f t="shared" si="3"/>
        <v>5.88</v>
      </c>
      <c r="J277" s="127"/>
    </row>
    <row r="278" spans="1:10" ht="96">
      <c r="A278" s="126"/>
      <c r="B278" s="119">
        <v>1</v>
      </c>
      <c r="C278" s="10" t="s">
        <v>912</v>
      </c>
      <c r="D278" s="130" t="s">
        <v>30</v>
      </c>
      <c r="E278" s="147" t="s">
        <v>679</v>
      </c>
      <c r="F278" s="148"/>
      <c r="G278" s="11" t="s">
        <v>913</v>
      </c>
      <c r="H278" s="14">
        <v>1.47</v>
      </c>
      <c r="I278" s="121">
        <f t="shared" ref="I278:I318" si="4">H278*B278</f>
        <v>1.47</v>
      </c>
      <c r="J278" s="127"/>
    </row>
    <row r="279" spans="1:10" ht="96">
      <c r="A279" s="126"/>
      <c r="B279" s="119">
        <v>2</v>
      </c>
      <c r="C279" s="10" t="s">
        <v>912</v>
      </c>
      <c r="D279" s="130" t="s">
        <v>30</v>
      </c>
      <c r="E279" s="147" t="s">
        <v>277</v>
      </c>
      <c r="F279" s="148"/>
      <c r="G279" s="11" t="s">
        <v>913</v>
      </c>
      <c r="H279" s="14">
        <v>1.47</v>
      </c>
      <c r="I279" s="121">
        <f t="shared" si="4"/>
        <v>2.94</v>
      </c>
      <c r="J279" s="127"/>
    </row>
    <row r="280" spans="1:10" ht="96">
      <c r="A280" s="126"/>
      <c r="B280" s="119">
        <v>2</v>
      </c>
      <c r="C280" s="10" t="s">
        <v>912</v>
      </c>
      <c r="D280" s="130" t="s">
        <v>30</v>
      </c>
      <c r="E280" s="147" t="s">
        <v>490</v>
      </c>
      <c r="F280" s="148"/>
      <c r="G280" s="11" t="s">
        <v>913</v>
      </c>
      <c r="H280" s="14">
        <v>1.47</v>
      </c>
      <c r="I280" s="121">
        <f t="shared" si="4"/>
        <v>2.94</v>
      </c>
      <c r="J280" s="127"/>
    </row>
    <row r="281" spans="1:10" ht="156">
      <c r="A281" s="126"/>
      <c r="B281" s="119">
        <v>4</v>
      </c>
      <c r="C281" s="10" t="s">
        <v>914</v>
      </c>
      <c r="D281" s="130" t="s">
        <v>30</v>
      </c>
      <c r="E281" s="147" t="s">
        <v>279</v>
      </c>
      <c r="F281" s="148"/>
      <c r="G281" s="11" t="s">
        <v>978</v>
      </c>
      <c r="H281" s="14">
        <v>1.87</v>
      </c>
      <c r="I281" s="121">
        <f t="shared" si="4"/>
        <v>7.48</v>
      </c>
      <c r="J281" s="127"/>
    </row>
    <row r="282" spans="1:10" ht="156">
      <c r="A282" s="126"/>
      <c r="B282" s="119">
        <v>1</v>
      </c>
      <c r="C282" s="10" t="s">
        <v>914</v>
      </c>
      <c r="D282" s="130" t="s">
        <v>30</v>
      </c>
      <c r="E282" s="147" t="s">
        <v>277</v>
      </c>
      <c r="F282" s="148"/>
      <c r="G282" s="11" t="s">
        <v>978</v>
      </c>
      <c r="H282" s="14">
        <v>1.87</v>
      </c>
      <c r="I282" s="121">
        <f t="shared" si="4"/>
        <v>1.87</v>
      </c>
      <c r="J282" s="127"/>
    </row>
    <row r="283" spans="1:10" ht="144">
      <c r="A283" s="126"/>
      <c r="B283" s="119">
        <v>3</v>
      </c>
      <c r="C283" s="10" t="s">
        <v>915</v>
      </c>
      <c r="D283" s="130"/>
      <c r="E283" s="147"/>
      <c r="F283" s="148"/>
      <c r="G283" s="11" t="s">
        <v>916</v>
      </c>
      <c r="H283" s="14">
        <v>0.73</v>
      </c>
      <c r="I283" s="121">
        <f t="shared" si="4"/>
        <v>2.19</v>
      </c>
      <c r="J283" s="127"/>
    </row>
    <row r="284" spans="1:10" ht="120">
      <c r="A284" s="126"/>
      <c r="B284" s="119">
        <v>1</v>
      </c>
      <c r="C284" s="10" t="s">
        <v>917</v>
      </c>
      <c r="D284" s="130"/>
      <c r="E284" s="147"/>
      <c r="F284" s="148"/>
      <c r="G284" s="11" t="s">
        <v>918</v>
      </c>
      <c r="H284" s="14">
        <v>1.74</v>
      </c>
      <c r="I284" s="121">
        <f t="shared" si="4"/>
        <v>1.74</v>
      </c>
      <c r="J284" s="127"/>
    </row>
    <row r="285" spans="1:10" ht="120">
      <c r="A285" s="126"/>
      <c r="B285" s="119">
        <v>2</v>
      </c>
      <c r="C285" s="10" t="s">
        <v>919</v>
      </c>
      <c r="D285" s="130"/>
      <c r="E285" s="147"/>
      <c r="F285" s="148"/>
      <c r="G285" s="11" t="s">
        <v>920</v>
      </c>
      <c r="H285" s="14">
        <v>1.4</v>
      </c>
      <c r="I285" s="121">
        <f t="shared" si="4"/>
        <v>2.8</v>
      </c>
      <c r="J285" s="127"/>
    </row>
    <row r="286" spans="1:10" ht="192">
      <c r="A286" s="126"/>
      <c r="B286" s="119">
        <v>2</v>
      </c>
      <c r="C286" s="10" t="s">
        <v>921</v>
      </c>
      <c r="D286" s="130" t="s">
        <v>112</v>
      </c>
      <c r="E286" s="147"/>
      <c r="F286" s="148"/>
      <c r="G286" s="11" t="s">
        <v>922</v>
      </c>
      <c r="H286" s="14">
        <v>3.45</v>
      </c>
      <c r="I286" s="121">
        <f t="shared" si="4"/>
        <v>6.9</v>
      </c>
      <c r="J286" s="127"/>
    </row>
    <row r="287" spans="1:10" ht="192">
      <c r="A287" s="126"/>
      <c r="B287" s="119">
        <v>1</v>
      </c>
      <c r="C287" s="10" t="s">
        <v>921</v>
      </c>
      <c r="D287" s="130" t="s">
        <v>218</v>
      </c>
      <c r="E287" s="147"/>
      <c r="F287" s="148"/>
      <c r="G287" s="11" t="s">
        <v>922</v>
      </c>
      <c r="H287" s="14">
        <v>3.45</v>
      </c>
      <c r="I287" s="121">
        <f t="shared" si="4"/>
        <v>3.45</v>
      </c>
      <c r="J287" s="127"/>
    </row>
    <row r="288" spans="1:10" ht="192">
      <c r="A288" s="126"/>
      <c r="B288" s="119">
        <v>1</v>
      </c>
      <c r="C288" s="10" t="s">
        <v>921</v>
      </c>
      <c r="D288" s="130" t="s">
        <v>219</v>
      </c>
      <c r="E288" s="147"/>
      <c r="F288" s="148"/>
      <c r="G288" s="11" t="s">
        <v>922</v>
      </c>
      <c r="H288" s="14">
        <v>3.45</v>
      </c>
      <c r="I288" s="121">
        <f t="shared" si="4"/>
        <v>3.45</v>
      </c>
      <c r="J288" s="127"/>
    </row>
    <row r="289" spans="1:10" ht="192">
      <c r="A289" s="126"/>
      <c r="B289" s="119">
        <v>1</v>
      </c>
      <c r="C289" s="10" t="s">
        <v>921</v>
      </c>
      <c r="D289" s="130" t="s">
        <v>269</v>
      </c>
      <c r="E289" s="147"/>
      <c r="F289" s="148"/>
      <c r="G289" s="11" t="s">
        <v>922</v>
      </c>
      <c r="H289" s="14">
        <v>3.45</v>
      </c>
      <c r="I289" s="121">
        <f t="shared" si="4"/>
        <v>3.45</v>
      </c>
      <c r="J289" s="127"/>
    </row>
    <row r="290" spans="1:10" ht="192">
      <c r="A290" s="126"/>
      <c r="B290" s="119">
        <v>1</v>
      </c>
      <c r="C290" s="10" t="s">
        <v>921</v>
      </c>
      <c r="D290" s="130" t="s">
        <v>220</v>
      </c>
      <c r="E290" s="147"/>
      <c r="F290" s="148"/>
      <c r="G290" s="11" t="s">
        <v>922</v>
      </c>
      <c r="H290" s="14">
        <v>3.45</v>
      </c>
      <c r="I290" s="121">
        <f t="shared" si="4"/>
        <v>3.45</v>
      </c>
      <c r="J290" s="127"/>
    </row>
    <row r="291" spans="1:10" ht="192">
      <c r="A291" s="126"/>
      <c r="B291" s="119">
        <v>1</v>
      </c>
      <c r="C291" s="10" t="s">
        <v>921</v>
      </c>
      <c r="D291" s="130" t="s">
        <v>272</v>
      </c>
      <c r="E291" s="147"/>
      <c r="F291" s="148"/>
      <c r="G291" s="11" t="s">
        <v>922</v>
      </c>
      <c r="H291" s="14">
        <v>3.45</v>
      </c>
      <c r="I291" s="121">
        <f t="shared" si="4"/>
        <v>3.45</v>
      </c>
      <c r="J291" s="127"/>
    </row>
    <row r="292" spans="1:10" ht="192">
      <c r="A292" s="126"/>
      <c r="B292" s="119">
        <v>1</v>
      </c>
      <c r="C292" s="10" t="s">
        <v>921</v>
      </c>
      <c r="D292" s="130" t="s">
        <v>669</v>
      </c>
      <c r="E292" s="147"/>
      <c r="F292" s="148"/>
      <c r="G292" s="11" t="s">
        <v>922</v>
      </c>
      <c r="H292" s="14">
        <v>3.45</v>
      </c>
      <c r="I292" s="121">
        <f t="shared" si="4"/>
        <v>3.45</v>
      </c>
      <c r="J292" s="127"/>
    </row>
    <row r="293" spans="1:10" ht="144">
      <c r="A293" s="126"/>
      <c r="B293" s="119">
        <v>2</v>
      </c>
      <c r="C293" s="10" t="s">
        <v>923</v>
      </c>
      <c r="D293" s="130" t="s">
        <v>112</v>
      </c>
      <c r="E293" s="147"/>
      <c r="F293" s="148"/>
      <c r="G293" s="11" t="s">
        <v>924</v>
      </c>
      <c r="H293" s="14">
        <v>2.4</v>
      </c>
      <c r="I293" s="121">
        <f t="shared" si="4"/>
        <v>4.8</v>
      </c>
      <c r="J293" s="127"/>
    </row>
    <row r="294" spans="1:10" ht="144">
      <c r="A294" s="126"/>
      <c r="B294" s="119">
        <v>1</v>
      </c>
      <c r="C294" s="10" t="s">
        <v>923</v>
      </c>
      <c r="D294" s="130" t="s">
        <v>220</v>
      </c>
      <c r="E294" s="147"/>
      <c r="F294" s="148"/>
      <c r="G294" s="11" t="s">
        <v>924</v>
      </c>
      <c r="H294" s="14">
        <v>2.4</v>
      </c>
      <c r="I294" s="121">
        <f t="shared" si="4"/>
        <v>2.4</v>
      </c>
      <c r="J294" s="127"/>
    </row>
    <row r="295" spans="1:10" ht="144">
      <c r="A295" s="126"/>
      <c r="B295" s="119">
        <v>1</v>
      </c>
      <c r="C295" s="10" t="s">
        <v>923</v>
      </c>
      <c r="D295" s="130" t="s">
        <v>275</v>
      </c>
      <c r="E295" s="147"/>
      <c r="F295" s="148"/>
      <c r="G295" s="11" t="s">
        <v>924</v>
      </c>
      <c r="H295" s="14">
        <v>2.4</v>
      </c>
      <c r="I295" s="121">
        <f t="shared" si="4"/>
        <v>2.4</v>
      </c>
      <c r="J295" s="127"/>
    </row>
    <row r="296" spans="1:10" ht="144">
      <c r="A296" s="126"/>
      <c r="B296" s="119">
        <v>1</v>
      </c>
      <c r="C296" s="10" t="s">
        <v>923</v>
      </c>
      <c r="D296" s="130" t="s">
        <v>276</v>
      </c>
      <c r="E296" s="147"/>
      <c r="F296" s="148"/>
      <c r="G296" s="11" t="s">
        <v>924</v>
      </c>
      <c r="H296" s="14">
        <v>2.4</v>
      </c>
      <c r="I296" s="121">
        <f t="shared" si="4"/>
        <v>2.4</v>
      </c>
      <c r="J296" s="127"/>
    </row>
    <row r="297" spans="1:10" ht="144">
      <c r="A297" s="126"/>
      <c r="B297" s="119">
        <v>1</v>
      </c>
      <c r="C297" s="10" t="s">
        <v>923</v>
      </c>
      <c r="D297" s="130" t="s">
        <v>670</v>
      </c>
      <c r="E297" s="147"/>
      <c r="F297" s="148"/>
      <c r="G297" s="11" t="s">
        <v>924</v>
      </c>
      <c r="H297" s="14">
        <v>2.4</v>
      </c>
      <c r="I297" s="121">
        <f t="shared" si="4"/>
        <v>2.4</v>
      </c>
      <c r="J297" s="127"/>
    </row>
    <row r="298" spans="1:10" ht="144">
      <c r="A298" s="126"/>
      <c r="B298" s="119">
        <v>2</v>
      </c>
      <c r="C298" s="10" t="s">
        <v>925</v>
      </c>
      <c r="D298" s="130" t="s">
        <v>112</v>
      </c>
      <c r="E298" s="147"/>
      <c r="F298" s="148"/>
      <c r="G298" s="11" t="s">
        <v>926</v>
      </c>
      <c r="H298" s="14">
        <v>2.4</v>
      </c>
      <c r="I298" s="121">
        <f t="shared" si="4"/>
        <v>4.8</v>
      </c>
      <c r="J298" s="127"/>
    </row>
    <row r="299" spans="1:10" ht="144">
      <c r="A299" s="126"/>
      <c r="B299" s="119">
        <v>1</v>
      </c>
      <c r="C299" s="10" t="s">
        <v>925</v>
      </c>
      <c r="D299" s="130" t="s">
        <v>276</v>
      </c>
      <c r="E299" s="147"/>
      <c r="F299" s="148"/>
      <c r="G299" s="11" t="s">
        <v>926</v>
      </c>
      <c r="H299" s="14">
        <v>2.4</v>
      </c>
      <c r="I299" s="121">
        <f t="shared" si="4"/>
        <v>2.4</v>
      </c>
      <c r="J299" s="127"/>
    </row>
    <row r="300" spans="1:10" ht="144">
      <c r="A300" s="126"/>
      <c r="B300" s="119">
        <v>1</v>
      </c>
      <c r="C300" s="10" t="s">
        <v>519</v>
      </c>
      <c r="D300" s="130" t="s">
        <v>112</v>
      </c>
      <c r="E300" s="147"/>
      <c r="F300" s="148"/>
      <c r="G300" s="11" t="s">
        <v>521</v>
      </c>
      <c r="H300" s="14">
        <v>2.4</v>
      </c>
      <c r="I300" s="121">
        <f t="shared" si="4"/>
        <v>2.4</v>
      </c>
      <c r="J300" s="127"/>
    </row>
    <row r="301" spans="1:10" ht="144">
      <c r="A301" s="126"/>
      <c r="B301" s="119">
        <v>1</v>
      </c>
      <c r="C301" s="10" t="s">
        <v>927</v>
      </c>
      <c r="D301" s="130" t="s">
        <v>220</v>
      </c>
      <c r="E301" s="147"/>
      <c r="F301" s="148"/>
      <c r="G301" s="11" t="s">
        <v>928</v>
      </c>
      <c r="H301" s="14">
        <v>2.4</v>
      </c>
      <c r="I301" s="121">
        <f t="shared" si="4"/>
        <v>2.4</v>
      </c>
      <c r="J301" s="127"/>
    </row>
    <row r="302" spans="1:10" ht="144">
      <c r="A302" s="126"/>
      <c r="B302" s="119">
        <v>1</v>
      </c>
      <c r="C302" s="10" t="s">
        <v>927</v>
      </c>
      <c r="D302" s="130" t="s">
        <v>271</v>
      </c>
      <c r="E302" s="147"/>
      <c r="F302" s="148"/>
      <c r="G302" s="11" t="s">
        <v>928</v>
      </c>
      <c r="H302" s="14">
        <v>2.4</v>
      </c>
      <c r="I302" s="121">
        <f t="shared" si="4"/>
        <v>2.4</v>
      </c>
      <c r="J302" s="127"/>
    </row>
    <row r="303" spans="1:10" ht="144">
      <c r="A303" s="126"/>
      <c r="B303" s="119">
        <v>1</v>
      </c>
      <c r="C303" s="10" t="s">
        <v>927</v>
      </c>
      <c r="D303" s="130" t="s">
        <v>272</v>
      </c>
      <c r="E303" s="147"/>
      <c r="F303" s="148"/>
      <c r="G303" s="11" t="s">
        <v>928</v>
      </c>
      <c r="H303" s="14">
        <v>2.4</v>
      </c>
      <c r="I303" s="121">
        <f t="shared" si="4"/>
        <v>2.4</v>
      </c>
      <c r="J303" s="127"/>
    </row>
    <row r="304" spans="1:10" ht="144">
      <c r="A304" s="126"/>
      <c r="B304" s="119">
        <v>1</v>
      </c>
      <c r="C304" s="10" t="s">
        <v>929</v>
      </c>
      <c r="D304" s="130" t="s">
        <v>112</v>
      </c>
      <c r="E304" s="147"/>
      <c r="F304" s="148"/>
      <c r="G304" s="11" t="s">
        <v>930</v>
      </c>
      <c r="H304" s="14">
        <v>2.4</v>
      </c>
      <c r="I304" s="121">
        <f t="shared" si="4"/>
        <v>2.4</v>
      </c>
      <c r="J304" s="127"/>
    </row>
    <row r="305" spans="1:10" ht="144">
      <c r="A305" s="126"/>
      <c r="B305" s="119">
        <v>1</v>
      </c>
      <c r="C305" s="10" t="s">
        <v>929</v>
      </c>
      <c r="D305" s="130" t="s">
        <v>216</v>
      </c>
      <c r="E305" s="147"/>
      <c r="F305" s="148"/>
      <c r="G305" s="11" t="s">
        <v>930</v>
      </c>
      <c r="H305" s="14">
        <v>2.4</v>
      </c>
      <c r="I305" s="121">
        <f t="shared" si="4"/>
        <v>2.4</v>
      </c>
      <c r="J305" s="127"/>
    </row>
    <row r="306" spans="1:10" ht="144">
      <c r="A306" s="126"/>
      <c r="B306" s="119">
        <v>1</v>
      </c>
      <c r="C306" s="10" t="s">
        <v>929</v>
      </c>
      <c r="D306" s="130" t="s">
        <v>317</v>
      </c>
      <c r="E306" s="147"/>
      <c r="F306" s="148"/>
      <c r="G306" s="11" t="s">
        <v>930</v>
      </c>
      <c r="H306" s="14">
        <v>2.4</v>
      </c>
      <c r="I306" s="121">
        <f t="shared" si="4"/>
        <v>2.4</v>
      </c>
      <c r="J306" s="127"/>
    </row>
    <row r="307" spans="1:10" ht="144">
      <c r="A307" s="126"/>
      <c r="B307" s="119">
        <v>1</v>
      </c>
      <c r="C307" s="10" t="s">
        <v>929</v>
      </c>
      <c r="D307" s="130" t="s">
        <v>670</v>
      </c>
      <c r="E307" s="147"/>
      <c r="F307" s="148"/>
      <c r="G307" s="11" t="s">
        <v>930</v>
      </c>
      <c r="H307" s="14">
        <v>2.4</v>
      </c>
      <c r="I307" s="121">
        <f t="shared" si="4"/>
        <v>2.4</v>
      </c>
      <c r="J307" s="127"/>
    </row>
    <row r="308" spans="1:10" ht="144">
      <c r="A308" s="126"/>
      <c r="B308" s="119">
        <v>2</v>
      </c>
      <c r="C308" s="10" t="s">
        <v>929</v>
      </c>
      <c r="D308" s="130" t="s">
        <v>931</v>
      </c>
      <c r="E308" s="147"/>
      <c r="F308" s="148"/>
      <c r="G308" s="11" t="s">
        <v>930</v>
      </c>
      <c r="H308" s="14">
        <v>2.4</v>
      </c>
      <c r="I308" s="121">
        <f t="shared" si="4"/>
        <v>4.8</v>
      </c>
      <c r="J308" s="127"/>
    </row>
    <row r="309" spans="1:10" ht="144">
      <c r="A309" s="126"/>
      <c r="B309" s="119">
        <v>1</v>
      </c>
      <c r="C309" s="10" t="s">
        <v>932</v>
      </c>
      <c r="D309" s="130" t="s">
        <v>218</v>
      </c>
      <c r="E309" s="147"/>
      <c r="F309" s="148"/>
      <c r="G309" s="11" t="s">
        <v>933</v>
      </c>
      <c r="H309" s="14">
        <v>2.82</v>
      </c>
      <c r="I309" s="121">
        <f t="shared" si="4"/>
        <v>2.82</v>
      </c>
      <c r="J309" s="127"/>
    </row>
    <row r="310" spans="1:10" ht="144">
      <c r="A310" s="126"/>
      <c r="B310" s="119">
        <v>1</v>
      </c>
      <c r="C310" s="10" t="s">
        <v>932</v>
      </c>
      <c r="D310" s="130" t="s">
        <v>670</v>
      </c>
      <c r="E310" s="147"/>
      <c r="F310" s="148"/>
      <c r="G310" s="11" t="s">
        <v>933</v>
      </c>
      <c r="H310" s="14">
        <v>2.82</v>
      </c>
      <c r="I310" s="121">
        <f t="shared" si="4"/>
        <v>2.82</v>
      </c>
      <c r="J310" s="127"/>
    </row>
    <row r="311" spans="1:10" ht="144">
      <c r="A311" s="126"/>
      <c r="B311" s="119">
        <v>1</v>
      </c>
      <c r="C311" s="10" t="s">
        <v>932</v>
      </c>
      <c r="D311" s="130" t="s">
        <v>934</v>
      </c>
      <c r="E311" s="147"/>
      <c r="F311" s="148"/>
      <c r="G311" s="11" t="s">
        <v>933</v>
      </c>
      <c r="H311" s="14">
        <v>2.82</v>
      </c>
      <c r="I311" s="121">
        <f t="shared" si="4"/>
        <v>2.82</v>
      </c>
      <c r="J311" s="127"/>
    </row>
    <row r="312" spans="1:10" ht="144">
      <c r="A312" s="126"/>
      <c r="B312" s="119">
        <v>1</v>
      </c>
      <c r="C312" s="10" t="s">
        <v>932</v>
      </c>
      <c r="D312" s="130" t="s">
        <v>935</v>
      </c>
      <c r="E312" s="147"/>
      <c r="F312" s="148"/>
      <c r="G312" s="11" t="s">
        <v>933</v>
      </c>
      <c r="H312" s="14">
        <v>2.82</v>
      </c>
      <c r="I312" s="121">
        <f t="shared" si="4"/>
        <v>2.82</v>
      </c>
      <c r="J312" s="127"/>
    </row>
    <row r="313" spans="1:10" ht="120">
      <c r="A313" s="126"/>
      <c r="B313" s="119">
        <v>1</v>
      </c>
      <c r="C313" s="10" t="s">
        <v>936</v>
      </c>
      <c r="D313" s="130"/>
      <c r="E313" s="147"/>
      <c r="F313" s="148"/>
      <c r="G313" s="11" t="s">
        <v>937</v>
      </c>
      <c r="H313" s="14">
        <v>2.44</v>
      </c>
      <c r="I313" s="121">
        <f t="shared" si="4"/>
        <v>2.44</v>
      </c>
      <c r="J313" s="127"/>
    </row>
    <row r="314" spans="1:10" ht="108">
      <c r="A314" s="126"/>
      <c r="B314" s="119">
        <v>1</v>
      </c>
      <c r="C314" s="10" t="s">
        <v>938</v>
      </c>
      <c r="D314" s="130"/>
      <c r="E314" s="147"/>
      <c r="F314" s="148"/>
      <c r="G314" s="11" t="s">
        <v>939</v>
      </c>
      <c r="H314" s="14">
        <v>2.94</v>
      </c>
      <c r="I314" s="121">
        <f t="shared" si="4"/>
        <v>2.94</v>
      </c>
      <c r="J314" s="127"/>
    </row>
    <row r="315" spans="1:10" ht="96">
      <c r="A315" s="126"/>
      <c r="B315" s="119">
        <v>1</v>
      </c>
      <c r="C315" s="10" t="s">
        <v>940</v>
      </c>
      <c r="D315" s="130" t="s">
        <v>115</v>
      </c>
      <c r="E315" s="147"/>
      <c r="F315" s="148"/>
      <c r="G315" s="11" t="s">
        <v>941</v>
      </c>
      <c r="H315" s="14">
        <v>1.24</v>
      </c>
      <c r="I315" s="121">
        <f t="shared" si="4"/>
        <v>1.24</v>
      </c>
      <c r="J315" s="127"/>
    </row>
    <row r="316" spans="1:10" ht="96">
      <c r="A316" s="126"/>
      <c r="B316" s="119">
        <v>1</v>
      </c>
      <c r="C316" s="10" t="s">
        <v>940</v>
      </c>
      <c r="D316" s="130" t="s">
        <v>490</v>
      </c>
      <c r="E316" s="147"/>
      <c r="F316" s="148"/>
      <c r="G316" s="11" t="s">
        <v>941</v>
      </c>
      <c r="H316" s="14">
        <v>1.24</v>
      </c>
      <c r="I316" s="121">
        <f t="shared" si="4"/>
        <v>1.24</v>
      </c>
      <c r="J316" s="127"/>
    </row>
    <row r="317" spans="1:10" ht="96">
      <c r="A317" s="126"/>
      <c r="B317" s="119">
        <v>1</v>
      </c>
      <c r="C317" s="10" t="s">
        <v>940</v>
      </c>
      <c r="D317" s="130" t="s">
        <v>755</v>
      </c>
      <c r="E317" s="147"/>
      <c r="F317" s="148"/>
      <c r="G317" s="11" t="s">
        <v>941</v>
      </c>
      <c r="H317" s="14">
        <v>1.24</v>
      </c>
      <c r="I317" s="121">
        <f t="shared" si="4"/>
        <v>1.24</v>
      </c>
      <c r="J317" s="127"/>
    </row>
    <row r="318" spans="1:10" ht="96">
      <c r="A318" s="126"/>
      <c r="B318" s="120">
        <v>1</v>
      </c>
      <c r="C318" s="12" t="s">
        <v>940</v>
      </c>
      <c r="D318" s="131" t="s">
        <v>754</v>
      </c>
      <c r="E318" s="149"/>
      <c r="F318" s="150"/>
      <c r="G318" s="13" t="s">
        <v>941</v>
      </c>
      <c r="H318" s="15">
        <v>1.24</v>
      </c>
      <c r="I318" s="122">
        <f t="shared" si="4"/>
        <v>1.24</v>
      </c>
      <c r="J318" s="127"/>
    </row>
  </sheetData>
  <mergeCells count="301">
    <mergeCell ref="I10:I11"/>
    <mergeCell ref="I14:I15"/>
    <mergeCell ref="E20:F20"/>
    <mergeCell ref="E21:F21"/>
    <mergeCell ref="E22:F22"/>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E45:F45"/>
    <mergeCell ref="E46:F46"/>
    <mergeCell ref="E47:F47"/>
    <mergeCell ref="E48:F48"/>
    <mergeCell ref="E49:F49"/>
    <mergeCell ref="E40:F40"/>
    <mergeCell ref="E41:F41"/>
    <mergeCell ref="E42:F42"/>
    <mergeCell ref="E43:F43"/>
    <mergeCell ref="E44:F44"/>
    <mergeCell ref="E55:F55"/>
    <mergeCell ref="E56:F56"/>
    <mergeCell ref="E57:F57"/>
    <mergeCell ref="E58:F58"/>
    <mergeCell ref="E59:F59"/>
    <mergeCell ref="E50:F50"/>
    <mergeCell ref="E51:F51"/>
    <mergeCell ref="E52:F52"/>
    <mergeCell ref="E53:F53"/>
    <mergeCell ref="E54:F54"/>
    <mergeCell ref="E65:F65"/>
    <mergeCell ref="E66:F66"/>
    <mergeCell ref="E67:F67"/>
    <mergeCell ref="E68:F68"/>
    <mergeCell ref="E69:F69"/>
    <mergeCell ref="E60:F60"/>
    <mergeCell ref="E61:F61"/>
    <mergeCell ref="E62:F62"/>
    <mergeCell ref="E63:F63"/>
    <mergeCell ref="E64:F64"/>
    <mergeCell ref="E75:F75"/>
    <mergeCell ref="E76:F76"/>
    <mergeCell ref="E77:F77"/>
    <mergeCell ref="E78:F78"/>
    <mergeCell ref="E79:F79"/>
    <mergeCell ref="E70:F70"/>
    <mergeCell ref="E71:F71"/>
    <mergeCell ref="E72:F72"/>
    <mergeCell ref="E73:F73"/>
    <mergeCell ref="E74:F74"/>
    <mergeCell ref="E85:F85"/>
    <mergeCell ref="E86:F86"/>
    <mergeCell ref="E87:F87"/>
    <mergeCell ref="E88:F88"/>
    <mergeCell ref="E89:F89"/>
    <mergeCell ref="E80:F80"/>
    <mergeCell ref="E81:F81"/>
    <mergeCell ref="E82:F82"/>
    <mergeCell ref="E83:F83"/>
    <mergeCell ref="E84:F84"/>
    <mergeCell ref="E95:F95"/>
    <mergeCell ref="E96:F96"/>
    <mergeCell ref="E97:F97"/>
    <mergeCell ref="E98:F98"/>
    <mergeCell ref="E99:F99"/>
    <mergeCell ref="E90:F90"/>
    <mergeCell ref="E91:F91"/>
    <mergeCell ref="E92:F92"/>
    <mergeCell ref="E93:F93"/>
    <mergeCell ref="E94:F94"/>
    <mergeCell ref="E105:F105"/>
    <mergeCell ref="E106:F106"/>
    <mergeCell ref="E107:F107"/>
    <mergeCell ref="E108:F108"/>
    <mergeCell ref="E109:F109"/>
    <mergeCell ref="E100:F100"/>
    <mergeCell ref="E101:F101"/>
    <mergeCell ref="E102:F102"/>
    <mergeCell ref="E103:F103"/>
    <mergeCell ref="E104:F104"/>
    <mergeCell ref="E115:F115"/>
    <mergeCell ref="E116:F116"/>
    <mergeCell ref="E117:F117"/>
    <mergeCell ref="E118:F118"/>
    <mergeCell ref="E119:F119"/>
    <mergeCell ref="E110:F110"/>
    <mergeCell ref="E111:F111"/>
    <mergeCell ref="E112:F112"/>
    <mergeCell ref="E113:F113"/>
    <mergeCell ref="E114:F114"/>
    <mergeCell ref="E125:F125"/>
    <mergeCell ref="E126:F126"/>
    <mergeCell ref="E127:F127"/>
    <mergeCell ref="E128:F128"/>
    <mergeCell ref="E129:F129"/>
    <mergeCell ref="E120:F120"/>
    <mergeCell ref="E121:F121"/>
    <mergeCell ref="E122:F122"/>
    <mergeCell ref="E123:F123"/>
    <mergeCell ref="E124:F124"/>
    <mergeCell ref="E135:F135"/>
    <mergeCell ref="E136:F136"/>
    <mergeCell ref="E137:F137"/>
    <mergeCell ref="E138:F138"/>
    <mergeCell ref="E139:F139"/>
    <mergeCell ref="E130:F130"/>
    <mergeCell ref="E131:F131"/>
    <mergeCell ref="E132:F132"/>
    <mergeCell ref="E133:F133"/>
    <mergeCell ref="E134:F134"/>
    <mergeCell ref="E145:F145"/>
    <mergeCell ref="E146:F146"/>
    <mergeCell ref="E147:F147"/>
    <mergeCell ref="E148:F148"/>
    <mergeCell ref="E149:F149"/>
    <mergeCell ref="E140:F140"/>
    <mergeCell ref="E141:F141"/>
    <mergeCell ref="E142:F142"/>
    <mergeCell ref="E143:F143"/>
    <mergeCell ref="E144:F144"/>
    <mergeCell ref="E155:F155"/>
    <mergeCell ref="E156:F156"/>
    <mergeCell ref="E157:F157"/>
    <mergeCell ref="E158:F158"/>
    <mergeCell ref="E159:F159"/>
    <mergeCell ref="E150:F150"/>
    <mergeCell ref="E151:F151"/>
    <mergeCell ref="E152:F152"/>
    <mergeCell ref="E153:F153"/>
    <mergeCell ref="E154:F154"/>
    <mergeCell ref="E165:F165"/>
    <mergeCell ref="E166:F166"/>
    <mergeCell ref="E167:F167"/>
    <mergeCell ref="E168:F168"/>
    <mergeCell ref="E169:F169"/>
    <mergeCell ref="E160:F160"/>
    <mergeCell ref="E161:F161"/>
    <mergeCell ref="E162:F162"/>
    <mergeCell ref="E163:F163"/>
    <mergeCell ref="E164:F164"/>
    <mergeCell ref="E175:F175"/>
    <mergeCell ref="E176:F176"/>
    <mergeCell ref="E177:F177"/>
    <mergeCell ref="E178:F178"/>
    <mergeCell ref="E179:F179"/>
    <mergeCell ref="E170:F170"/>
    <mergeCell ref="E171:F171"/>
    <mergeCell ref="E172:F172"/>
    <mergeCell ref="E173:F173"/>
    <mergeCell ref="E174:F174"/>
    <mergeCell ref="E185:F185"/>
    <mergeCell ref="E186:F186"/>
    <mergeCell ref="E187:F187"/>
    <mergeCell ref="E188:F188"/>
    <mergeCell ref="E189:F189"/>
    <mergeCell ref="E180:F180"/>
    <mergeCell ref="E181:F181"/>
    <mergeCell ref="E182:F182"/>
    <mergeCell ref="E183:F183"/>
    <mergeCell ref="E184:F184"/>
    <mergeCell ref="E195:F195"/>
    <mergeCell ref="E196:F196"/>
    <mergeCell ref="E197:F197"/>
    <mergeCell ref="E198:F198"/>
    <mergeCell ref="E199:F199"/>
    <mergeCell ref="E190:F190"/>
    <mergeCell ref="E191:F191"/>
    <mergeCell ref="E192:F192"/>
    <mergeCell ref="E193:F193"/>
    <mergeCell ref="E194:F194"/>
    <mergeCell ref="E205:F205"/>
    <mergeCell ref="E206:F206"/>
    <mergeCell ref="E207:F207"/>
    <mergeCell ref="E208:F208"/>
    <mergeCell ref="E209:F209"/>
    <mergeCell ref="E200:F200"/>
    <mergeCell ref="E201:F201"/>
    <mergeCell ref="E202:F202"/>
    <mergeCell ref="E203:F203"/>
    <mergeCell ref="E204:F204"/>
    <mergeCell ref="E215:F215"/>
    <mergeCell ref="E216:F216"/>
    <mergeCell ref="E217:F217"/>
    <mergeCell ref="E218:F218"/>
    <mergeCell ref="E219:F219"/>
    <mergeCell ref="E210:F210"/>
    <mergeCell ref="E211:F211"/>
    <mergeCell ref="E212:F212"/>
    <mergeCell ref="E213:F213"/>
    <mergeCell ref="E214:F214"/>
    <mergeCell ref="E225:F225"/>
    <mergeCell ref="E226:F226"/>
    <mergeCell ref="E227:F227"/>
    <mergeCell ref="E228:F228"/>
    <mergeCell ref="E229:F229"/>
    <mergeCell ref="E220:F220"/>
    <mergeCell ref="E221:F221"/>
    <mergeCell ref="E222:F222"/>
    <mergeCell ref="E223:F223"/>
    <mergeCell ref="E224:F224"/>
    <mergeCell ref="E235:F235"/>
    <mergeCell ref="E236:F236"/>
    <mergeCell ref="E237:F237"/>
    <mergeCell ref="E238:F238"/>
    <mergeCell ref="E239:F239"/>
    <mergeCell ref="E230:F230"/>
    <mergeCell ref="E231:F231"/>
    <mergeCell ref="E232:F232"/>
    <mergeCell ref="E233:F233"/>
    <mergeCell ref="E234:F234"/>
    <mergeCell ref="E245:F245"/>
    <mergeCell ref="E246:F246"/>
    <mergeCell ref="E247:F247"/>
    <mergeCell ref="E248:F248"/>
    <mergeCell ref="E249:F249"/>
    <mergeCell ref="E240:F240"/>
    <mergeCell ref="E241:F241"/>
    <mergeCell ref="E242:F242"/>
    <mergeCell ref="E243:F243"/>
    <mergeCell ref="E244:F244"/>
    <mergeCell ref="E255:F255"/>
    <mergeCell ref="E256:F256"/>
    <mergeCell ref="E257:F257"/>
    <mergeCell ref="E258:F258"/>
    <mergeCell ref="E259:F259"/>
    <mergeCell ref="E250:F250"/>
    <mergeCell ref="E251:F251"/>
    <mergeCell ref="E252:F252"/>
    <mergeCell ref="E253:F253"/>
    <mergeCell ref="E254:F254"/>
    <mergeCell ref="E265:F265"/>
    <mergeCell ref="E266:F266"/>
    <mergeCell ref="E267:F267"/>
    <mergeCell ref="E268:F268"/>
    <mergeCell ref="E269:F269"/>
    <mergeCell ref="E260:F260"/>
    <mergeCell ref="E261:F261"/>
    <mergeCell ref="E262:F262"/>
    <mergeCell ref="E263:F263"/>
    <mergeCell ref="E264:F264"/>
    <mergeCell ref="E275:F275"/>
    <mergeCell ref="E276:F276"/>
    <mergeCell ref="E277:F277"/>
    <mergeCell ref="E278:F278"/>
    <mergeCell ref="E279:F279"/>
    <mergeCell ref="E270:F270"/>
    <mergeCell ref="E271:F271"/>
    <mergeCell ref="E272:F272"/>
    <mergeCell ref="E273:F273"/>
    <mergeCell ref="E274:F274"/>
    <mergeCell ref="E285:F285"/>
    <mergeCell ref="E286:F286"/>
    <mergeCell ref="E287:F287"/>
    <mergeCell ref="E288:F288"/>
    <mergeCell ref="E289:F289"/>
    <mergeCell ref="E280:F280"/>
    <mergeCell ref="E281:F281"/>
    <mergeCell ref="E282:F282"/>
    <mergeCell ref="E283:F283"/>
    <mergeCell ref="E284:F284"/>
    <mergeCell ref="E295:F295"/>
    <mergeCell ref="E296:F296"/>
    <mergeCell ref="E297:F297"/>
    <mergeCell ref="E298:F298"/>
    <mergeCell ref="E299:F299"/>
    <mergeCell ref="E290:F290"/>
    <mergeCell ref="E291:F291"/>
    <mergeCell ref="E292:F292"/>
    <mergeCell ref="E293:F293"/>
    <mergeCell ref="E294:F294"/>
    <mergeCell ref="E305:F305"/>
    <mergeCell ref="E306:F306"/>
    <mergeCell ref="E307:F307"/>
    <mergeCell ref="E308:F308"/>
    <mergeCell ref="E309:F309"/>
    <mergeCell ref="E300:F300"/>
    <mergeCell ref="E301:F301"/>
    <mergeCell ref="E302:F302"/>
    <mergeCell ref="E303:F303"/>
    <mergeCell ref="E304:F304"/>
    <mergeCell ref="E315:F315"/>
    <mergeCell ref="E316:F316"/>
    <mergeCell ref="E317:F317"/>
    <mergeCell ref="E318:F318"/>
    <mergeCell ref="E310:F310"/>
    <mergeCell ref="E311:F311"/>
    <mergeCell ref="E312:F312"/>
    <mergeCell ref="E313:F313"/>
    <mergeCell ref="E314:F3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30"/>
  <sheetViews>
    <sheetView topLeftCell="A305" zoomScale="90" zoomScaleNormal="90" workbookViewId="0">
      <selection activeCell="K325" sqref="K325"/>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1313.3600000000013</v>
      </c>
      <c r="O2" t="s">
        <v>188</v>
      </c>
    </row>
    <row r="3" spans="1:15" ht="12.75" customHeight="1">
      <c r="A3" s="126"/>
      <c r="B3" s="133" t="s">
        <v>140</v>
      </c>
      <c r="C3" s="132"/>
      <c r="D3" s="132"/>
      <c r="E3" s="132"/>
      <c r="F3" s="132"/>
      <c r="G3" s="132"/>
      <c r="H3" s="132"/>
      <c r="I3" s="132"/>
      <c r="J3" s="132"/>
      <c r="K3" s="132"/>
      <c r="L3" s="127"/>
      <c r="N3">
        <v>1313.3600000000013</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718</v>
      </c>
      <c r="C10" s="132"/>
      <c r="D10" s="132"/>
      <c r="E10" s="132"/>
      <c r="F10" s="127"/>
      <c r="G10" s="128"/>
      <c r="H10" s="128" t="s">
        <v>718</v>
      </c>
      <c r="I10" s="132"/>
      <c r="J10" s="132"/>
      <c r="K10" s="151">
        <f>IF(Invoice!J10&lt;&gt;"",Invoice!J10,"")</f>
        <v>51235</v>
      </c>
      <c r="L10" s="127"/>
    </row>
    <row r="11" spans="1:15" ht="12.75" customHeight="1">
      <c r="A11" s="126"/>
      <c r="B11" s="126" t="s">
        <v>719</v>
      </c>
      <c r="C11" s="132"/>
      <c r="D11" s="132"/>
      <c r="E11" s="132"/>
      <c r="F11" s="127"/>
      <c r="G11" s="128"/>
      <c r="H11" s="128" t="s">
        <v>719</v>
      </c>
      <c r="I11" s="132"/>
      <c r="J11" s="132"/>
      <c r="K11" s="152"/>
      <c r="L11" s="127"/>
    </row>
    <row r="12" spans="1:15" ht="12.75" customHeight="1">
      <c r="A12" s="126"/>
      <c r="B12" s="126" t="s">
        <v>720</v>
      </c>
      <c r="C12" s="132"/>
      <c r="D12" s="132"/>
      <c r="E12" s="132"/>
      <c r="F12" s="127"/>
      <c r="G12" s="128"/>
      <c r="H12" s="128" t="s">
        <v>720</v>
      </c>
      <c r="I12" s="132"/>
      <c r="J12" s="132"/>
      <c r="K12" s="132"/>
      <c r="L12" s="127"/>
    </row>
    <row r="13" spans="1:15" ht="12.75" customHeight="1">
      <c r="A13" s="126"/>
      <c r="B13" s="126" t="s">
        <v>721</v>
      </c>
      <c r="C13" s="132"/>
      <c r="D13" s="132"/>
      <c r="E13" s="132"/>
      <c r="F13" s="127"/>
      <c r="G13" s="128"/>
      <c r="H13" s="128" t="s">
        <v>721</v>
      </c>
      <c r="I13" s="132"/>
      <c r="J13" s="132"/>
      <c r="K13" s="111" t="s">
        <v>16</v>
      </c>
      <c r="L13" s="127"/>
    </row>
    <row r="14" spans="1:15" ht="15" customHeight="1">
      <c r="A14" s="126"/>
      <c r="B14" s="126" t="s">
        <v>722</v>
      </c>
      <c r="C14" s="132"/>
      <c r="D14" s="132"/>
      <c r="E14" s="132"/>
      <c r="F14" s="127"/>
      <c r="G14" s="128"/>
      <c r="H14" s="128" t="s">
        <v>722</v>
      </c>
      <c r="I14" s="132"/>
      <c r="J14" s="132"/>
      <c r="K14" s="153">
        <f>Invoice!J14</f>
        <v>45168</v>
      </c>
      <c r="L14" s="127"/>
    </row>
    <row r="15" spans="1:15" ht="15" customHeight="1">
      <c r="A15" s="126"/>
      <c r="B15" s="6" t="s">
        <v>11</v>
      </c>
      <c r="C15" s="7"/>
      <c r="D15" s="7"/>
      <c r="E15" s="7"/>
      <c r="F15" s="8"/>
      <c r="G15" s="128"/>
      <c r="H15" s="9" t="s">
        <v>11</v>
      </c>
      <c r="I15" s="132"/>
      <c r="J15" s="132"/>
      <c r="K15" s="154"/>
      <c r="L15" s="127"/>
    </row>
    <row r="16" spans="1:15" ht="15" customHeight="1">
      <c r="A16" s="126"/>
      <c r="B16" s="132"/>
      <c r="C16" s="132"/>
      <c r="D16" s="132"/>
      <c r="E16" s="132"/>
      <c r="F16" s="132"/>
      <c r="G16" s="132"/>
      <c r="H16" s="132"/>
      <c r="I16" s="135" t="s">
        <v>147</v>
      </c>
      <c r="J16" s="135" t="s">
        <v>147</v>
      </c>
      <c r="K16" s="141">
        <v>39803</v>
      </c>
      <c r="L16" s="127"/>
    </row>
    <row r="17" spans="1:12" ht="12.75" customHeight="1">
      <c r="A17" s="126"/>
      <c r="B17" s="132" t="s">
        <v>723</v>
      </c>
      <c r="C17" s="132"/>
      <c r="D17" s="132"/>
      <c r="E17" s="132"/>
      <c r="F17" s="132"/>
      <c r="G17" s="132"/>
      <c r="H17" s="132"/>
      <c r="I17" s="135" t="s">
        <v>148</v>
      </c>
      <c r="J17" s="135" t="s">
        <v>148</v>
      </c>
      <c r="K17" s="141" t="str">
        <f>IF(Invoice!J17&lt;&gt;"",Invoice!J17,"")</f>
        <v>Sunny</v>
      </c>
      <c r="L17" s="127"/>
    </row>
    <row r="18" spans="1:12" ht="18" customHeight="1">
      <c r="A18" s="126"/>
      <c r="B18" s="132" t="s">
        <v>724</v>
      </c>
      <c r="C18" s="132"/>
      <c r="D18" s="132"/>
      <c r="E18" s="132"/>
      <c r="F18" s="132"/>
      <c r="G18" s="132"/>
      <c r="H18" s="132"/>
      <c r="I18" s="134" t="s">
        <v>264</v>
      </c>
      <c r="J18" s="134" t="s">
        <v>264</v>
      </c>
      <c r="K18" s="116" t="s">
        <v>164</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5" t="s">
        <v>207</v>
      </c>
      <c r="G20" s="156"/>
      <c r="H20" s="112" t="s">
        <v>174</v>
      </c>
      <c r="I20" s="112" t="s">
        <v>208</v>
      </c>
      <c r="J20" s="112" t="s">
        <v>208</v>
      </c>
      <c r="K20" s="112" t="s">
        <v>26</v>
      </c>
      <c r="L20" s="127"/>
    </row>
    <row r="21" spans="1:12" ht="12.75" customHeight="1">
      <c r="A21" s="126"/>
      <c r="B21" s="117"/>
      <c r="C21" s="117"/>
      <c r="D21" s="117"/>
      <c r="E21" s="118"/>
      <c r="F21" s="157"/>
      <c r="G21" s="158"/>
      <c r="H21" s="142" t="s">
        <v>979</v>
      </c>
      <c r="I21" s="117"/>
      <c r="J21" s="117"/>
      <c r="K21" s="117"/>
      <c r="L21" s="127"/>
    </row>
    <row r="22" spans="1:12" ht="36" customHeight="1">
      <c r="A22" s="126"/>
      <c r="B22" s="119">
        <f>'Tax Invoice'!D18</f>
        <v>1</v>
      </c>
      <c r="C22" s="10" t="s">
        <v>725</v>
      </c>
      <c r="D22" s="10" t="s">
        <v>725</v>
      </c>
      <c r="E22" s="130" t="s">
        <v>34</v>
      </c>
      <c r="F22" s="147"/>
      <c r="G22" s="148"/>
      <c r="H22" s="11" t="s">
        <v>972</v>
      </c>
      <c r="I22" s="14">
        <f t="shared" ref="I22:I85" si="0">ROUNDUP(J22*$N$1,2)</f>
        <v>1.63</v>
      </c>
      <c r="J22" s="14">
        <v>1.63</v>
      </c>
      <c r="K22" s="121">
        <f t="shared" ref="K22:K85" si="1">I22*B22</f>
        <v>1.63</v>
      </c>
      <c r="L22" s="127"/>
    </row>
    <row r="23" spans="1:12" ht="36" customHeight="1">
      <c r="A23" s="126"/>
      <c r="B23" s="119">
        <f>'Tax Invoice'!D19</f>
        <v>1</v>
      </c>
      <c r="C23" s="10" t="s">
        <v>725</v>
      </c>
      <c r="D23" s="10" t="s">
        <v>725</v>
      </c>
      <c r="E23" s="130" t="s">
        <v>53</v>
      </c>
      <c r="F23" s="147"/>
      <c r="G23" s="148"/>
      <c r="H23" s="11" t="s">
        <v>972</v>
      </c>
      <c r="I23" s="14">
        <f t="shared" si="0"/>
        <v>1.63</v>
      </c>
      <c r="J23" s="14">
        <v>1.63</v>
      </c>
      <c r="K23" s="121">
        <f t="shared" si="1"/>
        <v>1.63</v>
      </c>
      <c r="L23" s="127"/>
    </row>
    <row r="24" spans="1:12" ht="12.75" customHeight="1">
      <c r="A24" s="126"/>
      <c r="B24" s="119">
        <f>'Tax Invoice'!D20</f>
        <v>40</v>
      </c>
      <c r="C24" s="10" t="s">
        <v>726</v>
      </c>
      <c r="D24" s="10" t="s">
        <v>726</v>
      </c>
      <c r="E24" s="130" t="s">
        <v>28</v>
      </c>
      <c r="F24" s="147"/>
      <c r="G24" s="148"/>
      <c r="H24" s="11" t="s">
        <v>727</v>
      </c>
      <c r="I24" s="14">
        <f t="shared" si="0"/>
        <v>0.39</v>
      </c>
      <c r="J24" s="14">
        <v>0.39</v>
      </c>
      <c r="K24" s="121">
        <f t="shared" si="1"/>
        <v>15.600000000000001</v>
      </c>
      <c r="L24" s="127"/>
    </row>
    <row r="25" spans="1:12" ht="12.75" customHeight="1">
      <c r="A25" s="126"/>
      <c r="B25" s="119">
        <f>'Tax Invoice'!D21</f>
        <v>40</v>
      </c>
      <c r="C25" s="10" t="s">
        <v>726</v>
      </c>
      <c r="D25" s="10" t="s">
        <v>726</v>
      </c>
      <c r="E25" s="130" t="s">
        <v>30</v>
      </c>
      <c r="F25" s="147"/>
      <c r="G25" s="148"/>
      <c r="H25" s="11" t="s">
        <v>727</v>
      </c>
      <c r="I25" s="14">
        <f t="shared" si="0"/>
        <v>0.39</v>
      </c>
      <c r="J25" s="14">
        <v>0.39</v>
      </c>
      <c r="K25" s="121">
        <f t="shared" si="1"/>
        <v>15.600000000000001</v>
      </c>
      <c r="L25" s="127"/>
    </row>
    <row r="26" spans="1:12" ht="24" customHeight="1">
      <c r="A26" s="126"/>
      <c r="B26" s="119">
        <f>'Tax Invoice'!D22</f>
        <v>8</v>
      </c>
      <c r="C26" s="10" t="s">
        <v>728</v>
      </c>
      <c r="D26" s="10" t="s">
        <v>728</v>
      </c>
      <c r="E26" s="130" t="s">
        <v>28</v>
      </c>
      <c r="F26" s="147"/>
      <c r="G26" s="148"/>
      <c r="H26" s="11" t="s">
        <v>729</v>
      </c>
      <c r="I26" s="14">
        <f t="shared" si="0"/>
        <v>0.39</v>
      </c>
      <c r="J26" s="14">
        <v>0.39</v>
      </c>
      <c r="K26" s="121">
        <f t="shared" si="1"/>
        <v>3.12</v>
      </c>
      <c r="L26" s="127"/>
    </row>
    <row r="27" spans="1:12" ht="24" customHeight="1">
      <c r="A27" s="126"/>
      <c r="B27" s="119">
        <f>'Tax Invoice'!D23</f>
        <v>8</v>
      </c>
      <c r="C27" s="10" t="s">
        <v>728</v>
      </c>
      <c r="D27" s="10" t="s">
        <v>728</v>
      </c>
      <c r="E27" s="130" t="s">
        <v>30</v>
      </c>
      <c r="F27" s="147"/>
      <c r="G27" s="148"/>
      <c r="H27" s="11" t="s">
        <v>729</v>
      </c>
      <c r="I27" s="14">
        <f t="shared" si="0"/>
        <v>0.39</v>
      </c>
      <c r="J27" s="14">
        <v>0.39</v>
      </c>
      <c r="K27" s="121">
        <f t="shared" si="1"/>
        <v>3.12</v>
      </c>
      <c r="L27" s="127"/>
    </row>
    <row r="28" spans="1:12" ht="24" customHeight="1">
      <c r="A28" s="126"/>
      <c r="B28" s="119">
        <f>'Tax Invoice'!D24</f>
        <v>8</v>
      </c>
      <c r="C28" s="10" t="s">
        <v>728</v>
      </c>
      <c r="D28" s="10" t="s">
        <v>728</v>
      </c>
      <c r="E28" s="130" t="s">
        <v>31</v>
      </c>
      <c r="F28" s="147"/>
      <c r="G28" s="148"/>
      <c r="H28" s="11" t="s">
        <v>729</v>
      </c>
      <c r="I28" s="14">
        <f t="shared" si="0"/>
        <v>0.39</v>
      </c>
      <c r="J28" s="14">
        <v>0.39</v>
      </c>
      <c r="K28" s="121">
        <f t="shared" si="1"/>
        <v>3.12</v>
      </c>
      <c r="L28" s="127"/>
    </row>
    <row r="29" spans="1:12" ht="24" customHeight="1">
      <c r="A29" s="126"/>
      <c r="B29" s="119">
        <f>'Tax Invoice'!D25</f>
        <v>3</v>
      </c>
      <c r="C29" s="10" t="s">
        <v>730</v>
      </c>
      <c r="D29" s="10" t="s">
        <v>730</v>
      </c>
      <c r="E29" s="130" t="s">
        <v>34</v>
      </c>
      <c r="F29" s="147"/>
      <c r="G29" s="148"/>
      <c r="H29" s="11" t="s">
        <v>731</v>
      </c>
      <c r="I29" s="14">
        <f t="shared" si="0"/>
        <v>0.99</v>
      </c>
      <c r="J29" s="14">
        <v>0.99</v>
      </c>
      <c r="K29" s="121">
        <f t="shared" si="1"/>
        <v>2.9699999999999998</v>
      </c>
      <c r="L29" s="127"/>
    </row>
    <row r="30" spans="1:12" ht="24" customHeight="1">
      <c r="A30" s="126"/>
      <c r="B30" s="119">
        <f>'Tax Invoice'!D26</f>
        <v>2</v>
      </c>
      <c r="C30" s="10" t="s">
        <v>730</v>
      </c>
      <c r="D30" s="10" t="s">
        <v>730</v>
      </c>
      <c r="E30" s="130" t="s">
        <v>53</v>
      </c>
      <c r="F30" s="147"/>
      <c r="G30" s="148"/>
      <c r="H30" s="11" t="s">
        <v>731</v>
      </c>
      <c r="I30" s="14">
        <f t="shared" si="0"/>
        <v>0.99</v>
      </c>
      <c r="J30" s="14">
        <v>0.99</v>
      </c>
      <c r="K30" s="121">
        <f t="shared" si="1"/>
        <v>1.98</v>
      </c>
      <c r="L30" s="127"/>
    </row>
    <row r="31" spans="1:12" ht="24" customHeight="1">
      <c r="A31" s="126"/>
      <c r="B31" s="119">
        <f>'Tax Invoice'!D27</f>
        <v>2</v>
      </c>
      <c r="C31" s="10" t="s">
        <v>732</v>
      </c>
      <c r="D31" s="10" t="s">
        <v>732</v>
      </c>
      <c r="E31" s="130" t="s">
        <v>34</v>
      </c>
      <c r="F31" s="147"/>
      <c r="G31" s="148"/>
      <c r="H31" s="11" t="s">
        <v>733</v>
      </c>
      <c r="I31" s="14">
        <f t="shared" si="0"/>
        <v>0.73</v>
      </c>
      <c r="J31" s="14">
        <v>0.73</v>
      </c>
      <c r="K31" s="121">
        <f t="shared" si="1"/>
        <v>1.46</v>
      </c>
      <c r="L31" s="127"/>
    </row>
    <row r="32" spans="1:12" ht="12.75" customHeight="1">
      <c r="A32" s="126"/>
      <c r="B32" s="119">
        <f>'Tax Invoice'!D28</f>
        <v>6</v>
      </c>
      <c r="C32" s="10" t="s">
        <v>109</v>
      </c>
      <c r="D32" s="10" t="s">
        <v>109</v>
      </c>
      <c r="E32" s="130" t="s">
        <v>28</v>
      </c>
      <c r="F32" s="147"/>
      <c r="G32" s="148"/>
      <c r="H32" s="11" t="s">
        <v>734</v>
      </c>
      <c r="I32" s="14">
        <f t="shared" si="0"/>
        <v>0.16</v>
      </c>
      <c r="J32" s="14">
        <v>0.16</v>
      </c>
      <c r="K32" s="121">
        <f t="shared" si="1"/>
        <v>0.96</v>
      </c>
      <c r="L32" s="127"/>
    </row>
    <row r="33" spans="1:12" ht="12.75" customHeight="1">
      <c r="A33" s="126"/>
      <c r="B33" s="119">
        <f>'Tax Invoice'!D29</f>
        <v>30</v>
      </c>
      <c r="C33" s="10" t="s">
        <v>109</v>
      </c>
      <c r="D33" s="10" t="s">
        <v>109</v>
      </c>
      <c r="E33" s="130" t="s">
        <v>30</v>
      </c>
      <c r="F33" s="147"/>
      <c r="G33" s="148"/>
      <c r="H33" s="11" t="s">
        <v>734</v>
      </c>
      <c r="I33" s="14">
        <f t="shared" si="0"/>
        <v>0.16</v>
      </c>
      <c r="J33" s="14">
        <v>0.16</v>
      </c>
      <c r="K33" s="121">
        <f t="shared" si="1"/>
        <v>4.8</v>
      </c>
      <c r="L33" s="127"/>
    </row>
    <row r="34" spans="1:12" ht="12.75" customHeight="1">
      <c r="A34" s="126"/>
      <c r="B34" s="119">
        <f>'Tax Invoice'!D30</f>
        <v>5</v>
      </c>
      <c r="C34" s="10" t="s">
        <v>735</v>
      </c>
      <c r="D34" s="10" t="s">
        <v>735</v>
      </c>
      <c r="E34" s="130" t="s">
        <v>31</v>
      </c>
      <c r="F34" s="147"/>
      <c r="G34" s="148"/>
      <c r="H34" s="11" t="s">
        <v>736</v>
      </c>
      <c r="I34" s="14">
        <f t="shared" si="0"/>
        <v>0.2</v>
      </c>
      <c r="J34" s="14">
        <v>0.2</v>
      </c>
      <c r="K34" s="121">
        <f t="shared" si="1"/>
        <v>1</v>
      </c>
      <c r="L34" s="127"/>
    </row>
    <row r="35" spans="1:12" ht="24" customHeight="1">
      <c r="A35" s="126"/>
      <c r="B35" s="119">
        <f>'Tax Invoice'!D31</f>
        <v>7</v>
      </c>
      <c r="C35" s="10" t="s">
        <v>737</v>
      </c>
      <c r="D35" s="10" t="s">
        <v>737</v>
      </c>
      <c r="E35" s="130" t="s">
        <v>39</v>
      </c>
      <c r="F35" s="147" t="s">
        <v>279</v>
      </c>
      <c r="G35" s="148"/>
      <c r="H35" s="11" t="s">
        <v>738</v>
      </c>
      <c r="I35" s="14">
        <f t="shared" si="0"/>
        <v>0.74</v>
      </c>
      <c r="J35" s="14">
        <v>0.74</v>
      </c>
      <c r="K35" s="121">
        <f t="shared" si="1"/>
        <v>5.18</v>
      </c>
      <c r="L35" s="127"/>
    </row>
    <row r="36" spans="1:12" ht="24" customHeight="1">
      <c r="A36" s="126"/>
      <c r="B36" s="119">
        <f>'Tax Invoice'!D32</f>
        <v>1</v>
      </c>
      <c r="C36" s="10" t="s">
        <v>737</v>
      </c>
      <c r="D36" s="10" t="s">
        <v>737</v>
      </c>
      <c r="E36" s="130" t="s">
        <v>39</v>
      </c>
      <c r="F36" s="147" t="s">
        <v>277</v>
      </c>
      <c r="G36" s="148"/>
      <c r="H36" s="11" t="s">
        <v>738</v>
      </c>
      <c r="I36" s="14">
        <f t="shared" si="0"/>
        <v>0.74</v>
      </c>
      <c r="J36" s="14">
        <v>0.74</v>
      </c>
      <c r="K36" s="121">
        <f t="shared" si="1"/>
        <v>0.74</v>
      </c>
      <c r="L36" s="127"/>
    </row>
    <row r="37" spans="1:12" ht="24" customHeight="1">
      <c r="A37" s="126"/>
      <c r="B37" s="119">
        <f>'Tax Invoice'!D33</f>
        <v>3</v>
      </c>
      <c r="C37" s="10" t="s">
        <v>737</v>
      </c>
      <c r="D37" s="10" t="s">
        <v>737</v>
      </c>
      <c r="E37" s="130" t="s">
        <v>39</v>
      </c>
      <c r="F37" s="147" t="s">
        <v>278</v>
      </c>
      <c r="G37" s="148"/>
      <c r="H37" s="11" t="s">
        <v>738</v>
      </c>
      <c r="I37" s="14">
        <f t="shared" si="0"/>
        <v>0.74</v>
      </c>
      <c r="J37" s="14">
        <v>0.74</v>
      </c>
      <c r="K37" s="121">
        <f t="shared" si="1"/>
        <v>2.2199999999999998</v>
      </c>
      <c r="L37" s="127"/>
    </row>
    <row r="38" spans="1:12" ht="24" customHeight="1">
      <c r="A38" s="126"/>
      <c r="B38" s="119">
        <f>'Tax Invoice'!D34</f>
        <v>7</v>
      </c>
      <c r="C38" s="10" t="s">
        <v>737</v>
      </c>
      <c r="D38" s="10" t="s">
        <v>737</v>
      </c>
      <c r="E38" s="130" t="s">
        <v>40</v>
      </c>
      <c r="F38" s="147" t="s">
        <v>279</v>
      </c>
      <c r="G38" s="148"/>
      <c r="H38" s="11" t="s">
        <v>738</v>
      </c>
      <c r="I38" s="14">
        <f t="shared" si="0"/>
        <v>0.74</v>
      </c>
      <c r="J38" s="14">
        <v>0.74</v>
      </c>
      <c r="K38" s="121">
        <f t="shared" si="1"/>
        <v>5.18</v>
      </c>
      <c r="L38" s="127"/>
    </row>
    <row r="39" spans="1:12" ht="24" customHeight="1">
      <c r="A39" s="126"/>
      <c r="B39" s="119">
        <f>'Tax Invoice'!D35</f>
        <v>1</v>
      </c>
      <c r="C39" s="10" t="s">
        <v>737</v>
      </c>
      <c r="D39" s="10" t="s">
        <v>737</v>
      </c>
      <c r="E39" s="130" t="s">
        <v>40</v>
      </c>
      <c r="F39" s="147" t="s">
        <v>679</v>
      </c>
      <c r="G39" s="148"/>
      <c r="H39" s="11" t="s">
        <v>738</v>
      </c>
      <c r="I39" s="14">
        <f t="shared" si="0"/>
        <v>0.74</v>
      </c>
      <c r="J39" s="14">
        <v>0.74</v>
      </c>
      <c r="K39" s="121">
        <f t="shared" si="1"/>
        <v>0.74</v>
      </c>
      <c r="L39" s="127"/>
    </row>
    <row r="40" spans="1:12" ht="24" customHeight="1">
      <c r="A40" s="126"/>
      <c r="B40" s="119">
        <f>'Tax Invoice'!D36</f>
        <v>7</v>
      </c>
      <c r="C40" s="10" t="s">
        <v>737</v>
      </c>
      <c r="D40" s="10" t="s">
        <v>737</v>
      </c>
      <c r="E40" s="130" t="s">
        <v>42</v>
      </c>
      <c r="F40" s="147" t="s">
        <v>279</v>
      </c>
      <c r="G40" s="148"/>
      <c r="H40" s="11" t="s">
        <v>738</v>
      </c>
      <c r="I40" s="14">
        <f t="shared" si="0"/>
        <v>0.74</v>
      </c>
      <c r="J40" s="14">
        <v>0.74</v>
      </c>
      <c r="K40" s="121">
        <f t="shared" si="1"/>
        <v>5.18</v>
      </c>
      <c r="L40" s="127"/>
    </row>
    <row r="41" spans="1:12" ht="24" customHeight="1">
      <c r="A41" s="126"/>
      <c r="B41" s="119">
        <f>'Tax Invoice'!D37</f>
        <v>1</v>
      </c>
      <c r="C41" s="10" t="s">
        <v>737</v>
      </c>
      <c r="D41" s="10" t="s">
        <v>737</v>
      </c>
      <c r="E41" s="130" t="s">
        <v>42</v>
      </c>
      <c r="F41" s="147" t="s">
        <v>679</v>
      </c>
      <c r="G41" s="148"/>
      <c r="H41" s="11" t="s">
        <v>738</v>
      </c>
      <c r="I41" s="14">
        <f t="shared" si="0"/>
        <v>0.74</v>
      </c>
      <c r="J41" s="14">
        <v>0.74</v>
      </c>
      <c r="K41" s="121">
        <f t="shared" si="1"/>
        <v>0.74</v>
      </c>
      <c r="L41" s="127"/>
    </row>
    <row r="42" spans="1:12" ht="12.75" customHeight="1">
      <c r="A42" s="126"/>
      <c r="B42" s="119">
        <f>'Tax Invoice'!D38</f>
        <v>10</v>
      </c>
      <c r="C42" s="10" t="s">
        <v>739</v>
      </c>
      <c r="D42" s="10" t="s">
        <v>739</v>
      </c>
      <c r="E42" s="130" t="s">
        <v>30</v>
      </c>
      <c r="F42" s="147"/>
      <c r="G42" s="148"/>
      <c r="H42" s="11" t="s">
        <v>740</v>
      </c>
      <c r="I42" s="14">
        <f t="shared" si="0"/>
        <v>0.2</v>
      </c>
      <c r="J42" s="14">
        <v>0.2</v>
      </c>
      <c r="K42" s="121">
        <f t="shared" si="1"/>
        <v>2</v>
      </c>
      <c r="L42" s="127"/>
    </row>
    <row r="43" spans="1:12" ht="24" customHeight="1">
      <c r="A43" s="126"/>
      <c r="B43" s="119">
        <f>'Tax Invoice'!D39</f>
        <v>3</v>
      </c>
      <c r="C43" s="10" t="s">
        <v>741</v>
      </c>
      <c r="D43" s="10" t="s">
        <v>741</v>
      </c>
      <c r="E43" s="130" t="s">
        <v>30</v>
      </c>
      <c r="F43" s="147"/>
      <c r="G43" s="148"/>
      <c r="H43" s="11" t="s">
        <v>742</v>
      </c>
      <c r="I43" s="14">
        <f t="shared" si="0"/>
        <v>0.49</v>
      </c>
      <c r="J43" s="14">
        <v>0.49</v>
      </c>
      <c r="K43" s="121">
        <f t="shared" si="1"/>
        <v>1.47</v>
      </c>
      <c r="L43" s="127"/>
    </row>
    <row r="44" spans="1:12" ht="12.75" customHeight="1">
      <c r="A44" s="126"/>
      <c r="B44" s="119">
        <f>'Tax Invoice'!D40</f>
        <v>25</v>
      </c>
      <c r="C44" s="10" t="s">
        <v>743</v>
      </c>
      <c r="D44" s="10" t="s">
        <v>743</v>
      </c>
      <c r="E44" s="130" t="s">
        <v>95</v>
      </c>
      <c r="F44" s="147"/>
      <c r="G44" s="148"/>
      <c r="H44" s="11" t="s">
        <v>744</v>
      </c>
      <c r="I44" s="14">
        <f t="shared" si="0"/>
        <v>0.18</v>
      </c>
      <c r="J44" s="14">
        <v>0.18</v>
      </c>
      <c r="K44" s="121">
        <f t="shared" si="1"/>
        <v>4.5</v>
      </c>
      <c r="L44" s="127"/>
    </row>
    <row r="45" spans="1:12" ht="24" customHeight="1">
      <c r="A45" s="126"/>
      <c r="B45" s="119">
        <f>'Tax Invoice'!D41</f>
        <v>3</v>
      </c>
      <c r="C45" s="10" t="s">
        <v>745</v>
      </c>
      <c r="D45" s="10" t="s">
        <v>745</v>
      </c>
      <c r="E45" s="130" t="s">
        <v>28</v>
      </c>
      <c r="F45" s="147" t="s">
        <v>245</v>
      </c>
      <c r="G45" s="148"/>
      <c r="H45" s="11" t="s">
        <v>746</v>
      </c>
      <c r="I45" s="14">
        <f t="shared" si="0"/>
        <v>0.99</v>
      </c>
      <c r="J45" s="14">
        <v>0.99</v>
      </c>
      <c r="K45" s="121">
        <f t="shared" si="1"/>
        <v>2.9699999999999998</v>
      </c>
      <c r="L45" s="127"/>
    </row>
    <row r="46" spans="1:12" ht="24" customHeight="1">
      <c r="A46" s="126"/>
      <c r="B46" s="119">
        <f>'Tax Invoice'!D42</f>
        <v>1</v>
      </c>
      <c r="C46" s="10" t="s">
        <v>745</v>
      </c>
      <c r="D46" s="10" t="s">
        <v>745</v>
      </c>
      <c r="E46" s="130" t="s">
        <v>28</v>
      </c>
      <c r="F46" s="147" t="s">
        <v>354</v>
      </c>
      <c r="G46" s="148"/>
      <c r="H46" s="11" t="s">
        <v>746</v>
      </c>
      <c r="I46" s="14">
        <f t="shared" si="0"/>
        <v>0.99</v>
      </c>
      <c r="J46" s="14">
        <v>0.99</v>
      </c>
      <c r="K46" s="121">
        <f t="shared" si="1"/>
        <v>0.99</v>
      </c>
      <c r="L46" s="127"/>
    </row>
    <row r="47" spans="1:12" ht="24" customHeight="1">
      <c r="A47" s="126"/>
      <c r="B47" s="119">
        <f>'Tax Invoice'!D43</f>
        <v>4</v>
      </c>
      <c r="C47" s="10" t="s">
        <v>745</v>
      </c>
      <c r="D47" s="10" t="s">
        <v>745</v>
      </c>
      <c r="E47" s="130" t="s">
        <v>28</v>
      </c>
      <c r="F47" s="147" t="s">
        <v>534</v>
      </c>
      <c r="G47" s="148"/>
      <c r="H47" s="11" t="s">
        <v>746</v>
      </c>
      <c r="I47" s="14">
        <f t="shared" si="0"/>
        <v>0.99</v>
      </c>
      <c r="J47" s="14">
        <v>0.99</v>
      </c>
      <c r="K47" s="121">
        <f t="shared" si="1"/>
        <v>3.96</v>
      </c>
      <c r="L47" s="127"/>
    </row>
    <row r="48" spans="1:12" ht="24" customHeight="1">
      <c r="A48" s="126"/>
      <c r="B48" s="119">
        <f>'Tax Invoice'!D44</f>
        <v>1</v>
      </c>
      <c r="C48" s="10" t="s">
        <v>745</v>
      </c>
      <c r="D48" s="10" t="s">
        <v>745</v>
      </c>
      <c r="E48" s="130" t="s">
        <v>28</v>
      </c>
      <c r="F48" s="147" t="s">
        <v>747</v>
      </c>
      <c r="G48" s="148"/>
      <c r="H48" s="11" t="s">
        <v>746</v>
      </c>
      <c r="I48" s="14">
        <f t="shared" si="0"/>
        <v>0.99</v>
      </c>
      <c r="J48" s="14">
        <v>0.99</v>
      </c>
      <c r="K48" s="121">
        <f t="shared" si="1"/>
        <v>0.99</v>
      </c>
      <c r="L48" s="127"/>
    </row>
    <row r="49" spans="1:12" ht="12.75" customHeight="1">
      <c r="A49" s="126"/>
      <c r="B49" s="119">
        <f>'Tax Invoice'!D45</f>
        <v>6</v>
      </c>
      <c r="C49" s="10" t="s">
        <v>35</v>
      </c>
      <c r="D49" s="10" t="s">
        <v>942</v>
      </c>
      <c r="E49" s="130" t="s">
        <v>39</v>
      </c>
      <c r="F49" s="147"/>
      <c r="G49" s="148"/>
      <c r="H49" s="11" t="s">
        <v>748</v>
      </c>
      <c r="I49" s="14">
        <f t="shared" si="0"/>
        <v>0.25</v>
      </c>
      <c r="J49" s="14">
        <v>0.25</v>
      </c>
      <c r="K49" s="121">
        <f t="shared" si="1"/>
        <v>1.5</v>
      </c>
      <c r="L49" s="127"/>
    </row>
    <row r="50" spans="1:12" ht="12.75" customHeight="1">
      <c r="A50" s="126"/>
      <c r="B50" s="119">
        <f>'Tax Invoice'!D46</f>
        <v>12</v>
      </c>
      <c r="C50" s="10" t="s">
        <v>35</v>
      </c>
      <c r="D50" s="10" t="s">
        <v>942</v>
      </c>
      <c r="E50" s="130" t="s">
        <v>40</v>
      </c>
      <c r="F50" s="147"/>
      <c r="G50" s="148"/>
      <c r="H50" s="11" t="s">
        <v>748</v>
      </c>
      <c r="I50" s="14">
        <f t="shared" si="0"/>
        <v>0.25</v>
      </c>
      <c r="J50" s="14">
        <v>0.25</v>
      </c>
      <c r="K50" s="121">
        <f t="shared" si="1"/>
        <v>3</v>
      </c>
      <c r="L50" s="127"/>
    </row>
    <row r="51" spans="1:12" ht="12.75" customHeight="1">
      <c r="A51" s="126"/>
      <c r="B51" s="119">
        <f>'Tax Invoice'!D47</f>
        <v>5</v>
      </c>
      <c r="C51" s="10" t="s">
        <v>35</v>
      </c>
      <c r="D51" s="10" t="s">
        <v>942</v>
      </c>
      <c r="E51" s="130" t="s">
        <v>42</v>
      </c>
      <c r="F51" s="147"/>
      <c r="G51" s="148"/>
      <c r="H51" s="11" t="s">
        <v>748</v>
      </c>
      <c r="I51" s="14">
        <f t="shared" si="0"/>
        <v>0.25</v>
      </c>
      <c r="J51" s="14">
        <v>0.25</v>
      </c>
      <c r="K51" s="121">
        <f t="shared" si="1"/>
        <v>1.25</v>
      </c>
      <c r="L51" s="127"/>
    </row>
    <row r="52" spans="1:12" ht="12.75" customHeight="1">
      <c r="A52" s="126"/>
      <c r="B52" s="119">
        <f>'Tax Invoice'!D48</f>
        <v>12</v>
      </c>
      <c r="C52" s="10" t="s">
        <v>35</v>
      </c>
      <c r="D52" s="10" t="s">
        <v>943</v>
      </c>
      <c r="E52" s="130" t="s">
        <v>749</v>
      </c>
      <c r="F52" s="147"/>
      <c r="G52" s="148"/>
      <c r="H52" s="11" t="s">
        <v>748</v>
      </c>
      <c r="I52" s="14">
        <f t="shared" si="0"/>
        <v>0.27</v>
      </c>
      <c r="J52" s="14">
        <v>0.27</v>
      </c>
      <c r="K52" s="121">
        <f t="shared" si="1"/>
        <v>3.24</v>
      </c>
      <c r="L52" s="127"/>
    </row>
    <row r="53" spans="1:12" ht="24" customHeight="1">
      <c r="A53" s="126"/>
      <c r="B53" s="119">
        <f>'Tax Invoice'!D49</f>
        <v>10</v>
      </c>
      <c r="C53" s="10" t="s">
        <v>750</v>
      </c>
      <c r="D53" s="10" t="s">
        <v>944</v>
      </c>
      <c r="E53" s="130" t="s">
        <v>42</v>
      </c>
      <c r="F53" s="147"/>
      <c r="G53" s="148"/>
      <c r="H53" s="11" t="s">
        <v>751</v>
      </c>
      <c r="I53" s="14">
        <f t="shared" si="0"/>
        <v>0.25</v>
      </c>
      <c r="J53" s="14">
        <v>0.25</v>
      </c>
      <c r="K53" s="121">
        <f t="shared" si="1"/>
        <v>2.5</v>
      </c>
      <c r="L53" s="127"/>
    </row>
    <row r="54" spans="1:12" ht="24" customHeight="1">
      <c r="A54" s="126"/>
      <c r="B54" s="119">
        <f>'Tax Invoice'!D50</f>
        <v>3</v>
      </c>
      <c r="C54" s="10" t="s">
        <v>750</v>
      </c>
      <c r="D54" s="10" t="s">
        <v>945</v>
      </c>
      <c r="E54" s="130" t="s">
        <v>43</v>
      </c>
      <c r="F54" s="147"/>
      <c r="G54" s="148"/>
      <c r="H54" s="11" t="s">
        <v>751</v>
      </c>
      <c r="I54" s="14">
        <f t="shared" si="0"/>
        <v>0.27</v>
      </c>
      <c r="J54" s="14">
        <v>0.27</v>
      </c>
      <c r="K54" s="121">
        <f t="shared" si="1"/>
        <v>0.81</v>
      </c>
      <c r="L54" s="127"/>
    </row>
    <row r="55" spans="1:12" ht="24" customHeight="1">
      <c r="A55" s="126"/>
      <c r="B55" s="119">
        <f>'Tax Invoice'!D51</f>
        <v>3</v>
      </c>
      <c r="C55" s="10" t="s">
        <v>750</v>
      </c>
      <c r="D55" s="10" t="s">
        <v>945</v>
      </c>
      <c r="E55" s="130" t="s">
        <v>44</v>
      </c>
      <c r="F55" s="147"/>
      <c r="G55" s="148"/>
      <c r="H55" s="11" t="s">
        <v>751</v>
      </c>
      <c r="I55" s="14">
        <f t="shared" si="0"/>
        <v>0.27</v>
      </c>
      <c r="J55" s="14">
        <v>0.27</v>
      </c>
      <c r="K55" s="121">
        <f t="shared" si="1"/>
        <v>0.81</v>
      </c>
      <c r="L55" s="127"/>
    </row>
    <row r="56" spans="1:12" ht="24" customHeight="1">
      <c r="A56" s="126"/>
      <c r="B56" s="119">
        <f>'Tax Invoice'!D52</f>
        <v>7</v>
      </c>
      <c r="C56" s="10" t="s">
        <v>752</v>
      </c>
      <c r="D56" s="10" t="s">
        <v>752</v>
      </c>
      <c r="E56" s="130" t="s">
        <v>39</v>
      </c>
      <c r="F56" s="147" t="s">
        <v>279</v>
      </c>
      <c r="G56" s="148"/>
      <c r="H56" s="11" t="s">
        <v>753</v>
      </c>
      <c r="I56" s="14">
        <f t="shared" si="0"/>
        <v>0.74</v>
      </c>
      <c r="J56" s="14">
        <v>0.74</v>
      </c>
      <c r="K56" s="121">
        <f t="shared" si="1"/>
        <v>5.18</v>
      </c>
      <c r="L56" s="127"/>
    </row>
    <row r="57" spans="1:12" ht="24" customHeight="1">
      <c r="A57" s="126"/>
      <c r="B57" s="119">
        <f>'Tax Invoice'!D53</f>
        <v>3</v>
      </c>
      <c r="C57" s="10" t="s">
        <v>752</v>
      </c>
      <c r="D57" s="10" t="s">
        <v>752</v>
      </c>
      <c r="E57" s="130" t="s">
        <v>39</v>
      </c>
      <c r="F57" s="147" t="s">
        <v>679</v>
      </c>
      <c r="G57" s="148"/>
      <c r="H57" s="11" t="s">
        <v>753</v>
      </c>
      <c r="I57" s="14">
        <f t="shared" si="0"/>
        <v>0.74</v>
      </c>
      <c r="J57" s="14">
        <v>0.74</v>
      </c>
      <c r="K57" s="121">
        <f t="shared" si="1"/>
        <v>2.2199999999999998</v>
      </c>
      <c r="L57" s="127"/>
    </row>
    <row r="58" spans="1:12" ht="24" customHeight="1">
      <c r="A58" s="126"/>
      <c r="B58" s="119">
        <f>'Tax Invoice'!D54</f>
        <v>1</v>
      </c>
      <c r="C58" s="10" t="s">
        <v>752</v>
      </c>
      <c r="D58" s="10" t="s">
        <v>752</v>
      </c>
      <c r="E58" s="130" t="s">
        <v>39</v>
      </c>
      <c r="F58" s="147" t="s">
        <v>278</v>
      </c>
      <c r="G58" s="148"/>
      <c r="H58" s="11" t="s">
        <v>753</v>
      </c>
      <c r="I58" s="14">
        <f t="shared" si="0"/>
        <v>0.74</v>
      </c>
      <c r="J58" s="14">
        <v>0.74</v>
      </c>
      <c r="K58" s="121">
        <f t="shared" si="1"/>
        <v>0.74</v>
      </c>
      <c r="L58" s="127"/>
    </row>
    <row r="59" spans="1:12" ht="24" customHeight="1">
      <c r="A59" s="126"/>
      <c r="B59" s="119">
        <f>'Tax Invoice'!D55</f>
        <v>3</v>
      </c>
      <c r="C59" s="10" t="s">
        <v>752</v>
      </c>
      <c r="D59" s="10" t="s">
        <v>752</v>
      </c>
      <c r="E59" s="130" t="s">
        <v>39</v>
      </c>
      <c r="F59" s="147" t="s">
        <v>490</v>
      </c>
      <c r="G59" s="148"/>
      <c r="H59" s="11" t="s">
        <v>753</v>
      </c>
      <c r="I59" s="14">
        <f t="shared" si="0"/>
        <v>0.74</v>
      </c>
      <c r="J59" s="14">
        <v>0.74</v>
      </c>
      <c r="K59" s="121">
        <f t="shared" si="1"/>
        <v>2.2199999999999998</v>
      </c>
      <c r="L59" s="127"/>
    </row>
    <row r="60" spans="1:12" ht="24" customHeight="1">
      <c r="A60" s="126"/>
      <c r="B60" s="119">
        <f>'Tax Invoice'!D56</f>
        <v>3</v>
      </c>
      <c r="C60" s="10" t="s">
        <v>752</v>
      </c>
      <c r="D60" s="10" t="s">
        <v>752</v>
      </c>
      <c r="E60" s="130" t="s">
        <v>39</v>
      </c>
      <c r="F60" s="147" t="s">
        <v>754</v>
      </c>
      <c r="G60" s="148"/>
      <c r="H60" s="11" t="s">
        <v>753</v>
      </c>
      <c r="I60" s="14">
        <f t="shared" si="0"/>
        <v>0.74</v>
      </c>
      <c r="J60" s="14">
        <v>0.74</v>
      </c>
      <c r="K60" s="121">
        <f t="shared" si="1"/>
        <v>2.2199999999999998</v>
      </c>
      <c r="L60" s="127"/>
    </row>
    <row r="61" spans="1:12" ht="24" customHeight="1">
      <c r="A61" s="126"/>
      <c r="B61" s="119">
        <f>'Tax Invoice'!D57</f>
        <v>7</v>
      </c>
      <c r="C61" s="10" t="s">
        <v>752</v>
      </c>
      <c r="D61" s="10" t="s">
        <v>752</v>
      </c>
      <c r="E61" s="130" t="s">
        <v>40</v>
      </c>
      <c r="F61" s="147" t="s">
        <v>279</v>
      </c>
      <c r="G61" s="148"/>
      <c r="H61" s="11" t="s">
        <v>753</v>
      </c>
      <c r="I61" s="14">
        <f t="shared" si="0"/>
        <v>0.74</v>
      </c>
      <c r="J61" s="14">
        <v>0.74</v>
      </c>
      <c r="K61" s="121">
        <f t="shared" si="1"/>
        <v>5.18</v>
      </c>
      <c r="L61" s="127"/>
    </row>
    <row r="62" spans="1:12" ht="24" customHeight="1">
      <c r="A62" s="126"/>
      <c r="B62" s="119">
        <f>'Tax Invoice'!D58</f>
        <v>3</v>
      </c>
      <c r="C62" s="10" t="s">
        <v>752</v>
      </c>
      <c r="D62" s="10" t="s">
        <v>752</v>
      </c>
      <c r="E62" s="130" t="s">
        <v>40</v>
      </c>
      <c r="F62" s="147" t="s">
        <v>490</v>
      </c>
      <c r="G62" s="148"/>
      <c r="H62" s="11" t="s">
        <v>753</v>
      </c>
      <c r="I62" s="14">
        <f t="shared" si="0"/>
        <v>0.74</v>
      </c>
      <c r="J62" s="14">
        <v>0.74</v>
      </c>
      <c r="K62" s="121">
        <f t="shared" si="1"/>
        <v>2.2199999999999998</v>
      </c>
      <c r="L62" s="127"/>
    </row>
    <row r="63" spans="1:12" ht="24" customHeight="1">
      <c r="A63" s="126"/>
      <c r="B63" s="119">
        <f>'Tax Invoice'!D59</f>
        <v>1</v>
      </c>
      <c r="C63" s="10" t="s">
        <v>752</v>
      </c>
      <c r="D63" s="10" t="s">
        <v>752</v>
      </c>
      <c r="E63" s="130" t="s">
        <v>40</v>
      </c>
      <c r="F63" s="147" t="s">
        <v>754</v>
      </c>
      <c r="G63" s="148"/>
      <c r="H63" s="11" t="s">
        <v>753</v>
      </c>
      <c r="I63" s="14">
        <f t="shared" si="0"/>
        <v>0.74</v>
      </c>
      <c r="J63" s="14">
        <v>0.74</v>
      </c>
      <c r="K63" s="121">
        <f t="shared" si="1"/>
        <v>0.74</v>
      </c>
      <c r="L63" s="127"/>
    </row>
    <row r="64" spans="1:12" ht="24" customHeight="1">
      <c r="A64" s="126"/>
      <c r="B64" s="119">
        <f>'Tax Invoice'!D60</f>
        <v>7</v>
      </c>
      <c r="C64" s="10" t="s">
        <v>752</v>
      </c>
      <c r="D64" s="10" t="s">
        <v>752</v>
      </c>
      <c r="E64" s="130" t="s">
        <v>42</v>
      </c>
      <c r="F64" s="147" t="s">
        <v>279</v>
      </c>
      <c r="G64" s="148"/>
      <c r="H64" s="11" t="s">
        <v>753</v>
      </c>
      <c r="I64" s="14">
        <f t="shared" si="0"/>
        <v>0.74</v>
      </c>
      <c r="J64" s="14">
        <v>0.74</v>
      </c>
      <c r="K64" s="121">
        <f t="shared" si="1"/>
        <v>5.18</v>
      </c>
      <c r="L64" s="127"/>
    </row>
    <row r="65" spans="1:12" ht="24" customHeight="1">
      <c r="A65" s="126"/>
      <c r="B65" s="119">
        <f>'Tax Invoice'!D61</f>
        <v>2</v>
      </c>
      <c r="C65" s="10" t="s">
        <v>752</v>
      </c>
      <c r="D65" s="10" t="s">
        <v>752</v>
      </c>
      <c r="E65" s="130" t="s">
        <v>42</v>
      </c>
      <c r="F65" s="147" t="s">
        <v>679</v>
      </c>
      <c r="G65" s="148"/>
      <c r="H65" s="11" t="s">
        <v>753</v>
      </c>
      <c r="I65" s="14">
        <f t="shared" si="0"/>
        <v>0.74</v>
      </c>
      <c r="J65" s="14">
        <v>0.74</v>
      </c>
      <c r="K65" s="121">
        <f t="shared" si="1"/>
        <v>1.48</v>
      </c>
      <c r="L65" s="127"/>
    </row>
    <row r="66" spans="1:12" ht="24" customHeight="1">
      <c r="A66" s="126"/>
      <c r="B66" s="119">
        <f>'Tax Invoice'!D62</f>
        <v>1</v>
      </c>
      <c r="C66" s="10" t="s">
        <v>752</v>
      </c>
      <c r="D66" s="10" t="s">
        <v>752</v>
      </c>
      <c r="E66" s="130" t="s">
        <v>42</v>
      </c>
      <c r="F66" s="147" t="s">
        <v>277</v>
      </c>
      <c r="G66" s="148"/>
      <c r="H66" s="11" t="s">
        <v>753</v>
      </c>
      <c r="I66" s="14">
        <f t="shared" si="0"/>
        <v>0.74</v>
      </c>
      <c r="J66" s="14">
        <v>0.74</v>
      </c>
      <c r="K66" s="121">
        <f t="shared" si="1"/>
        <v>0.74</v>
      </c>
      <c r="L66" s="127"/>
    </row>
    <row r="67" spans="1:12" ht="24" customHeight="1">
      <c r="A67" s="126"/>
      <c r="B67" s="119">
        <f>'Tax Invoice'!D63</f>
        <v>3</v>
      </c>
      <c r="C67" s="10" t="s">
        <v>752</v>
      </c>
      <c r="D67" s="10" t="s">
        <v>752</v>
      </c>
      <c r="E67" s="130" t="s">
        <v>42</v>
      </c>
      <c r="F67" s="147" t="s">
        <v>490</v>
      </c>
      <c r="G67" s="148"/>
      <c r="H67" s="11" t="s">
        <v>753</v>
      </c>
      <c r="I67" s="14">
        <f t="shared" si="0"/>
        <v>0.74</v>
      </c>
      <c r="J67" s="14">
        <v>0.74</v>
      </c>
      <c r="K67" s="121">
        <f t="shared" si="1"/>
        <v>2.2199999999999998</v>
      </c>
      <c r="L67" s="127"/>
    </row>
    <row r="68" spans="1:12" ht="24" customHeight="1">
      <c r="A68" s="126"/>
      <c r="B68" s="119">
        <f>'Tax Invoice'!D64</f>
        <v>3</v>
      </c>
      <c r="C68" s="10" t="s">
        <v>752</v>
      </c>
      <c r="D68" s="10" t="s">
        <v>752</v>
      </c>
      <c r="E68" s="130" t="s">
        <v>42</v>
      </c>
      <c r="F68" s="147" t="s">
        <v>755</v>
      </c>
      <c r="G68" s="148"/>
      <c r="H68" s="11" t="s">
        <v>753</v>
      </c>
      <c r="I68" s="14">
        <f t="shared" si="0"/>
        <v>0.74</v>
      </c>
      <c r="J68" s="14">
        <v>0.74</v>
      </c>
      <c r="K68" s="121">
        <f t="shared" si="1"/>
        <v>2.2199999999999998</v>
      </c>
      <c r="L68" s="127"/>
    </row>
    <row r="69" spans="1:12" ht="12.75" customHeight="1">
      <c r="A69" s="126"/>
      <c r="B69" s="119">
        <f>'Tax Invoice'!D65</f>
        <v>8</v>
      </c>
      <c r="C69" s="10" t="s">
        <v>48</v>
      </c>
      <c r="D69" s="10" t="s">
        <v>48</v>
      </c>
      <c r="E69" s="130" t="s">
        <v>33</v>
      </c>
      <c r="F69" s="147"/>
      <c r="G69" s="148"/>
      <c r="H69" s="11" t="s">
        <v>756</v>
      </c>
      <c r="I69" s="14">
        <f t="shared" si="0"/>
        <v>0.19</v>
      </c>
      <c r="J69" s="14">
        <v>0.19</v>
      </c>
      <c r="K69" s="121">
        <f t="shared" si="1"/>
        <v>1.52</v>
      </c>
      <c r="L69" s="127"/>
    </row>
    <row r="70" spans="1:12" ht="36" customHeight="1">
      <c r="A70" s="126"/>
      <c r="B70" s="119">
        <f>'Tax Invoice'!D66</f>
        <v>30</v>
      </c>
      <c r="C70" s="10" t="s">
        <v>495</v>
      </c>
      <c r="D70" s="10" t="s">
        <v>495</v>
      </c>
      <c r="E70" s="130"/>
      <c r="F70" s="147"/>
      <c r="G70" s="148"/>
      <c r="H70" s="11" t="s">
        <v>973</v>
      </c>
      <c r="I70" s="14">
        <f t="shared" si="0"/>
        <v>1.35</v>
      </c>
      <c r="J70" s="14">
        <v>1.35</v>
      </c>
      <c r="K70" s="121">
        <f t="shared" si="1"/>
        <v>40.5</v>
      </c>
      <c r="L70" s="127"/>
    </row>
    <row r="71" spans="1:12" ht="36" customHeight="1">
      <c r="A71" s="126"/>
      <c r="B71" s="119">
        <f>'Tax Invoice'!D67</f>
        <v>6</v>
      </c>
      <c r="C71" s="10" t="s">
        <v>757</v>
      </c>
      <c r="D71" s="10" t="s">
        <v>757</v>
      </c>
      <c r="E71" s="130"/>
      <c r="F71" s="147"/>
      <c r="G71" s="148"/>
      <c r="H71" s="11" t="s">
        <v>974</v>
      </c>
      <c r="I71" s="14">
        <f t="shared" si="0"/>
        <v>0.75</v>
      </c>
      <c r="J71" s="14">
        <v>0.75</v>
      </c>
      <c r="K71" s="121">
        <f t="shared" si="1"/>
        <v>4.5</v>
      </c>
      <c r="L71" s="127"/>
    </row>
    <row r="72" spans="1:12" ht="24" customHeight="1">
      <c r="A72" s="126"/>
      <c r="B72" s="119">
        <f>'Tax Invoice'!D68</f>
        <v>1</v>
      </c>
      <c r="C72" s="10" t="s">
        <v>758</v>
      </c>
      <c r="D72" s="10" t="s">
        <v>758</v>
      </c>
      <c r="E72" s="130" t="s">
        <v>53</v>
      </c>
      <c r="F72" s="147" t="s">
        <v>279</v>
      </c>
      <c r="G72" s="148"/>
      <c r="H72" s="11" t="s">
        <v>759</v>
      </c>
      <c r="I72" s="14">
        <f t="shared" si="0"/>
        <v>2.34</v>
      </c>
      <c r="J72" s="14">
        <v>2.34</v>
      </c>
      <c r="K72" s="121">
        <f t="shared" si="1"/>
        <v>2.34</v>
      </c>
      <c r="L72" s="127"/>
    </row>
    <row r="73" spans="1:12" ht="24" customHeight="1">
      <c r="A73" s="126"/>
      <c r="B73" s="119">
        <f>'Tax Invoice'!D69</f>
        <v>1</v>
      </c>
      <c r="C73" s="10" t="s">
        <v>760</v>
      </c>
      <c r="D73" s="10" t="s">
        <v>760</v>
      </c>
      <c r="E73" s="130" t="s">
        <v>34</v>
      </c>
      <c r="F73" s="147" t="s">
        <v>279</v>
      </c>
      <c r="G73" s="148"/>
      <c r="H73" s="11" t="s">
        <v>761</v>
      </c>
      <c r="I73" s="14">
        <f t="shared" si="0"/>
        <v>0.99</v>
      </c>
      <c r="J73" s="14">
        <v>0.99</v>
      </c>
      <c r="K73" s="121">
        <f t="shared" si="1"/>
        <v>0.99</v>
      </c>
      <c r="L73" s="127"/>
    </row>
    <row r="74" spans="1:12" ht="24" customHeight="1">
      <c r="A74" s="126"/>
      <c r="B74" s="119">
        <f>'Tax Invoice'!D70</f>
        <v>2</v>
      </c>
      <c r="C74" s="10" t="s">
        <v>762</v>
      </c>
      <c r="D74" s="10" t="s">
        <v>762</v>
      </c>
      <c r="E74" s="130" t="s">
        <v>34</v>
      </c>
      <c r="F74" s="147" t="s">
        <v>279</v>
      </c>
      <c r="G74" s="148"/>
      <c r="H74" s="11" t="s">
        <v>763</v>
      </c>
      <c r="I74" s="14">
        <f t="shared" si="0"/>
        <v>0.94</v>
      </c>
      <c r="J74" s="14">
        <v>0.94</v>
      </c>
      <c r="K74" s="121">
        <f t="shared" si="1"/>
        <v>1.88</v>
      </c>
      <c r="L74" s="127"/>
    </row>
    <row r="75" spans="1:12" ht="24" customHeight="1">
      <c r="A75" s="126"/>
      <c r="B75" s="119">
        <f>'Tax Invoice'!D71</f>
        <v>3</v>
      </c>
      <c r="C75" s="10" t="s">
        <v>764</v>
      </c>
      <c r="D75" s="10" t="s">
        <v>764</v>
      </c>
      <c r="E75" s="130" t="s">
        <v>31</v>
      </c>
      <c r="F75" s="147" t="s">
        <v>278</v>
      </c>
      <c r="G75" s="148"/>
      <c r="H75" s="11" t="s">
        <v>765</v>
      </c>
      <c r="I75" s="14">
        <f t="shared" si="0"/>
        <v>0.59</v>
      </c>
      <c r="J75" s="14">
        <v>0.59</v>
      </c>
      <c r="K75" s="121">
        <f t="shared" si="1"/>
        <v>1.77</v>
      </c>
      <c r="L75" s="127"/>
    </row>
    <row r="76" spans="1:12" ht="24" customHeight="1">
      <c r="A76" s="126"/>
      <c r="B76" s="119">
        <f>'Tax Invoice'!D72</f>
        <v>1</v>
      </c>
      <c r="C76" s="10" t="s">
        <v>766</v>
      </c>
      <c r="D76" s="10" t="s">
        <v>766</v>
      </c>
      <c r="E76" s="130" t="s">
        <v>34</v>
      </c>
      <c r="F76" s="147" t="s">
        <v>279</v>
      </c>
      <c r="G76" s="148"/>
      <c r="H76" s="11" t="s">
        <v>767</v>
      </c>
      <c r="I76" s="14">
        <f t="shared" si="0"/>
        <v>1.44</v>
      </c>
      <c r="J76" s="14">
        <v>1.44</v>
      </c>
      <c r="K76" s="121">
        <f t="shared" si="1"/>
        <v>1.44</v>
      </c>
      <c r="L76" s="127"/>
    </row>
    <row r="77" spans="1:12" ht="24" customHeight="1">
      <c r="A77" s="126"/>
      <c r="B77" s="119">
        <f>'Tax Invoice'!D73</f>
        <v>12</v>
      </c>
      <c r="C77" s="10" t="s">
        <v>768</v>
      </c>
      <c r="D77" s="10" t="s">
        <v>768</v>
      </c>
      <c r="E77" s="130" t="s">
        <v>279</v>
      </c>
      <c r="F77" s="147"/>
      <c r="G77" s="148"/>
      <c r="H77" s="11" t="s">
        <v>975</v>
      </c>
      <c r="I77" s="14">
        <f t="shared" si="0"/>
        <v>1.59</v>
      </c>
      <c r="J77" s="14">
        <v>1.59</v>
      </c>
      <c r="K77" s="121">
        <f t="shared" si="1"/>
        <v>19.080000000000002</v>
      </c>
      <c r="L77" s="127"/>
    </row>
    <row r="78" spans="1:12" ht="24" customHeight="1">
      <c r="A78" s="126"/>
      <c r="B78" s="119">
        <f>'Tax Invoice'!D74</f>
        <v>3</v>
      </c>
      <c r="C78" s="10" t="s">
        <v>768</v>
      </c>
      <c r="D78" s="10" t="s">
        <v>768</v>
      </c>
      <c r="E78" s="130" t="s">
        <v>679</v>
      </c>
      <c r="F78" s="147"/>
      <c r="G78" s="148"/>
      <c r="H78" s="11" t="s">
        <v>975</v>
      </c>
      <c r="I78" s="14">
        <f t="shared" si="0"/>
        <v>1.59</v>
      </c>
      <c r="J78" s="14">
        <v>1.59</v>
      </c>
      <c r="K78" s="121">
        <f t="shared" si="1"/>
        <v>4.7700000000000005</v>
      </c>
      <c r="L78" s="127"/>
    </row>
    <row r="79" spans="1:12" ht="24" customHeight="1">
      <c r="A79" s="126"/>
      <c r="B79" s="119">
        <f>'Tax Invoice'!D75</f>
        <v>6</v>
      </c>
      <c r="C79" s="10" t="s">
        <v>768</v>
      </c>
      <c r="D79" s="10" t="s">
        <v>768</v>
      </c>
      <c r="E79" s="130" t="s">
        <v>278</v>
      </c>
      <c r="F79" s="147"/>
      <c r="G79" s="148"/>
      <c r="H79" s="11" t="s">
        <v>975</v>
      </c>
      <c r="I79" s="14">
        <f t="shared" si="0"/>
        <v>1.59</v>
      </c>
      <c r="J79" s="14">
        <v>1.59</v>
      </c>
      <c r="K79" s="121">
        <f t="shared" si="1"/>
        <v>9.5400000000000009</v>
      </c>
      <c r="L79" s="127"/>
    </row>
    <row r="80" spans="1:12" ht="24" customHeight="1">
      <c r="A80" s="126"/>
      <c r="B80" s="119">
        <f>'Tax Invoice'!D76</f>
        <v>6</v>
      </c>
      <c r="C80" s="10" t="s">
        <v>769</v>
      </c>
      <c r="D80" s="10" t="s">
        <v>946</v>
      </c>
      <c r="E80" s="130" t="s">
        <v>33</v>
      </c>
      <c r="F80" s="147"/>
      <c r="G80" s="148"/>
      <c r="H80" s="11" t="s">
        <v>770</v>
      </c>
      <c r="I80" s="14">
        <f t="shared" si="0"/>
        <v>0.19</v>
      </c>
      <c r="J80" s="14">
        <v>0.19</v>
      </c>
      <c r="K80" s="121">
        <f t="shared" si="1"/>
        <v>1.1400000000000001</v>
      </c>
      <c r="L80" s="127"/>
    </row>
    <row r="81" spans="1:12" ht="24" customHeight="1">
      <c r="A81" s="126"/>
      <c r="B81" s="119">
        <f>'Tax Invoice'!D77</f>
        <v>6</v>
      </c>
      <c r="C81" s="10" t="s">
        <v>769</v>
      </c>
      <c r="D81" s="10" t="s">
        <v>946</v>
      </c>
      <c r="E81" s="130" t="s">
        <v>34</v>
      </c>
      <c r="F81" s="147"/>
      <c r="G81" s="148"/>
      <c r="H81" s="11" t="s">
        <v>770</v>
      </c>
      <c r="I81" s="14">
        <f t="shared" si="0"/>
        <v>0.19</v>
      </c>
      <c r="J81" s="14">
        <v>0.19</v>
      </c>
      <c r="K81" s="121">
        <f t="shared" si="1"/>
        <v>1.1400000000000001</v>
      </c>
      <c r="L81" s="127"/>
    </row>
    <row r="82" spans="1:12" ht="24" customHeight="1">
      <c r="A82" s="126"/>
      <c r="B82" s="119">
        <f>'Tax Invoice'!D78</f>
        <v>8</v>
      </c>
      <c r="C82" s="10" t="s">
        <v>771</v>
      </c>
      <c r="D82" s="10" t="s">
        <v>947</v>
      </c>
      <c r="E82" s="130" t="s">
        <v>53</v>
      </c>
      <c r="F82" s="147"/>
      <c r="G82" s="148"/>
      <c r="H82" s="11" t="s">
        <v>772</v>
      </c>
      <c r="I82" s="14">
        <f t="shared" si="0"/>
        <v>0.48</v>
      </c>
      <c r="J82" s="14">
        <v>0.48</v>
      </c>
      <c r="K82" s="121">
        <f t="shared" si="1"/>
        <v>3.84</v>
      </c>
      <c r="L82" s="127"/>
    </row>
    <row r="83" spans="1:12" ht="24" customHeight="1">
      <c r="A83" s="126"/>
      <c r="B83" s="119">
        <f>'Tax Invoice'!D79</f>
        <v>12</v>
      </c>
      <c r="C83" s="10" t="s">
        <v>771</v>
      </c>
      <c r="D83" s="10" t="s">
        <v>948</v>
      </c>
      <c r="E83" s="130" t="s">
        <v>36</v>
      </c>
      <c r="F83" s="147"/>
      <c r="G83" s="148"/>
      <c r="H83" s="11" t="s">
        <v>772</v>
      </c>
      <c r="I83" s="14">
        <f t="shared" si="0"/>
        <v>0.68</v>
      </c>
      <c r="J83" s="14">
        <v>0.68</v>
      </c>
      <c r="K83" s="121">
        <f t="shared" si="1"/>
        <v>8.16</v>
      </c>
      <c r="L83" s="127"/>
    </row>
    <row r="84" spans="1:12" ht="24" customHeight="1">
      <c r="A84" s="126"/>
      <c r="B84" s="119">
        <f>'Tax Invoice'!D80</f>
        <v>12</v>
      </c>
      <c r="C84" s="10" t="s">
        <v>771</v>
      </c>
      <c r="D84" s="10" t="s">
        <v>949</v>
      </c>
      <c r="E84" s="130" t="s">
        <v>38</v>
      </c>
      <c r="F84" s="147"/>
      <c r="G84" s="148"/>
      <c r="H84" s="11" t="s">
        <v>772</v>
      </c>
      <c r="I84" s="14">
        <f t="shared" si="0"/>
        <v>0.85</v>
      </c>
      <c r="J84" s="14">
        <v>0.85</v>
      </c>
      <c r="K84" s="121">
        <f t="shared" si="1"/>
        <v>10.199999999999999</v>
      </c>
      <c r="L84" s="127"/>
    </row>
    <row r="85" spans="1:12" ht="24" customHeight="1">
      <c r="A85" s="126"/>
      <c r="B85" s="119">
        <f>'Tax Invoice'!D81</f>
        <v>12</v>
      </c>
      <c r="C85" s="10" t="s">
        <v>771</v>
      </c>
      <c r="D85" s="10" t="s">
        <v>950</v>
      </c>
      <c r="E85" s="130" t="s">
        <v>773</v>
      </c>
      <c r="F85" s="147"/>
      <c r="G85" s="148"/>
      <c r="H85" s="11" t="s">
        <v>772</v>
      </c>
      <c r="I85" s="14">
        <f t="shared" si="0"/>
        <v>0.56000000000000005</v>
      </c>
      <c r="J85" s="14">
        <v>0.56000000000000005</v>
      </c>
      <c r="K85" s="121">
        <f t="shared" si="1"/>
        <v>6.7200000000000006</v>
      </c>
      <c r="L85" s="127"/>
    </row>
    <row r="86" spans="1:12" ht="24" customHeight="1">
      <c r="A86" s="126"/>
      <c r="B86" s="119">
        <f>'Tax Invoice'!D82</f>
        <v>10</v>
      </c>
      <c r="C86" s="10" t="s">
        <v>714</v>
      </c>
      <c r="D86" s="10" t="s">
        <v>714</v>
      </c>
      <c r="E86" s="130" t="s">
        <v>31</v>
      </c>
      <c r="F86" s="147"/>
      <c r="G86" s="148"/>
      <c r="H86" s="11" t="s">
        <v>715</v>
      </c>
      <c r="I86" s="14">
        <f t="shared" ref="I86:I149" si="2">ROUNDUP(J86*$N$1,2)</f>
        <v>0.19</v>
      </c>
      <c r="J86" s="14">
        <v>0.19</v>
      </c>
      <c r="K86" s="121">
        <f t="shared" ref="K86:K149" si="3">I86*B86</f>
        <v>1.9</v>
      </c>
      <c r="L86" s="127"/>
    </row>
    <row r="87" spans="1:12" ht="24" customHeight="1">
      <c r="A87" s="126"/>
      <c r="B87" s="119">
        <f>'Tax Invoice'!D83</f>
        <v>6</v>
      </c>
      <c r="C87" s="10" t="s">
        <v>714</v>
      </c>
      <c r="D87" s="10" t="s">
        <v>714</v>
      </c>
      <c r="E87" s="130" t="s">
        <v>33</v>
      </c>
      <c r="F87" s="147"/>
      <c r="G87" s="148"/>
      <c r="H87" s="11" t="s">
        <v>715</v>
      </c>
      <c r="I87" s="14">
        <f t="shared" si="2"/>
        <v>0.19</v>
      </c>
      <c r="J87" s="14">
        <v>0.19</v>
      </c>
      <c r="K87" s="121">
        <f t="shared" si="3"/>
        <v>1.1400000000000001</v>
      </c>
      <c r="L87" s="127"/>
    </row>
    <row r="88" spans="1:12" ht="24" customHeight="1">
      <c r="A88" s="126"/>
      <c r="B88" s="119">
        <f>'Tax Invoice'!D84</f>
        <v>16</v>
      </c>
      <c r="C88" s="10" t="s">
        <v>716</v>
      </c>
      <c r="D88" s="10" t="s">
        <v>716</v>
      </c>
      <c r="E88" s="130" t="s">
        <v>31</v>
      </c>
      <c r="F88" s="147"/>
      <c r="G88" s="148"/>
      <c r="H88" s="11" t="s">
        <v>717</v>
      </c>
      <c r="I88" s="14">
        <f t="shared" si="2"/>
        <v>0.14000000000000001</v>
      </c>
      <c r="J88" s="14">
        <v>0.14000000000000001</v>
      </c>
      <c r="K88" s="121">
        <f t="shared" si="3"/>
        <v>2.2400000000000002</v>
      </c>
      <c r="L88" s="127"/>
    </row>
    <row r="89" spans="1:12" ht="24" customHeight="1">
      <c r="A89" s="126"/>
      <c r="B89" s="119">
        <f>'Tax Invoice'!D85</f>
        <v>10</v>
      </c>
      <c r="C89" s="10" t="s">
        <v>716</v>
      </c>
      <c r="D89" s="10" t="s">
        <v>716</v>
      </c>
      <c r="E89" s="130" t="s">
        <v>32</v>
      </c>
      <c r="F89" s="147"/>
      <c r="G89" s="148"/>
      <c r="H89" s="11" t="s">
        <v>717</v>
      </c>
      <c r="I89" s="14">
        <f t="shared" si="2"/>
        <v>0.14000000000000001</v>
      </c>
      <c r="J89" s="14">
        <v>0.14000000000000001</v>
      </c>
      <c r="K89" s="121">
        <f t="shared" si="3"/>
        <v>1.4000000000000001</v>
      </c>
      <c r="L89" s="127"/>
    </row>
    <row r="90" spans="1:12" ht="24" customHeight="1">
      <c r="A90" s="126"/>
      <c r="B90" s="119">
        <f>'Tax Invoice'!D86</f>
        <v>4</v>
      </c>
      <c r="C90" s="10" t="s">
        <v>716</v>
      </c>
      <c r="D90" s="10" t="s">
        <v>716</v>
      </c>
      <c r="E90" s="130" t="s">
        <v>33</v>
      </c>
      <c r="F90" s="147"/>
      <c r="G90" s="148"/>
      <c r="H90" s="11" t="s">
        <v>717</v>
      </c>
      <c r="I90" s="14">
        <f t="shared" si="2"/>
        <v>0.14000000000000001</v>
      </c>
      <c r="J90" s="14">
        <v>0.14000000000000001</v>
      </c>
      <c r="K90" s="121">
        <f t="shared" si="3"/>
        <v>0.56000000000000005</v>
      </c>
      <c r="L90" s="127"/>
    </row>
    <row r="91" spans="1:12" ht="12.75" customHeight="1">
      <c r="A91" s="126"/>
      <c r="B91" s="119">
        <f>'Tax Invoice'!D87</f>
        <v>22</v>
      </c>
      <c r="C91" s="10" t="s">
        <v>774</v>
      </c>
      <c r="D91" s="10" t="s">
        <v>774</v>
      </c>
      <c r="E91" s="130" t="s">
        <v>32</v>
      </c>
      <c r="F91" s="147"/>
      <c r="G91" s="148"/>
      <c r="H91" s="11" t="s">
        <v>775</v>
      </c>
      <c r="I91" s="14">
        <f t="shared" si="2"/>
        <v>0.21</v>
      </c>
      <c r="J91" s="14">
        <v>0.21</v>
      </c>
      <c r="K91" s="121">
        <f t="shared" si="3"/>
        <v>4.62</v>
      </c>
      <c r="L91" s="127"/>
    </row>
    <row r="92" spans="1:12" ht="12.75" customHeight="1">
      <c r="A92" s="126"/>
      <c r="B92" s="119">
        <f>'Tax Invoice'!D88</f>
        <v>24</v>
      </c>
      <c r="C92" s="10" t="s">
        <v>776</v>
      </c>
      <c r="D92" s="10" t="s">
        <v>776</v>
      </c>
      <c r="E92" s="130" t="s">
        <v>28</v>
      </c>
      <c r="F92" s="147"/>
      <c r="G92" s="148"/>
      <c r="H92" s="11" t="s">
        <v>777</v>
      </c>
      <c r="I92" s="14">
        <f t="shared" si="2"/>
        <v>0.21</v>
      </c>
      <c r="J92" s="14">
        <v>0.21</v>
      </c>
      <c r="K92" s="121">
        <f t="shared" si="3"/>
        <v>5.04</v>
      </c>
      <c r="L92" s="127"/>
    </row>
    <row r="93" spans="1:12" ht="12.75" customHeight="1">
      <c r="A93" s="126"/>
      <c r="B93" s="119">
        <f>'Tax Invoice'!D89</f>
        <v>12</v>
      </c>
      <c r="C93" s="10" t="s">
        <v>776</v>
      </c>
      <c r="D93" s="10" t="s">
        <v>776</v>
      </c>
      <c r="E93" s="130" t="s">
        <v>30</v>
      </c>
      <c r="F93" s="147"/>
      <c r="G93" s="148"/>
      <c r="H93" s="11" t="s">
        <v>777</v>
      </c>
      <c r="I93" s="14">
        <f t="shared" si="2"/>
        <v>0.21</v>
      </c>
      <c r="J93" s="14">
        <v>0.21</v>
      </c>
      <c r="K93" s="121">
        <f t="shared" si="3"/>
        <v>2.52</v>
      </c>
      <c r="L93" s="127"/>
    </row>
    <row r="94" spans="1:12" ht="12.75" customHeight="1">
      <c r="A94" s="126"/>
      <c r="B94" s="119">
        <f>'Tax Invoice'!D90</f>
        <v>5</v>
      </c>
      <c r="C94" s="10" t="s">
        <v>778</v>
      </c>
      <c r="D94" s="10" t="s">
        <v>778</v>
      </c>
      <c r="E94" s="130" t="s">
        <v>32</v>
      </c>
      <c r="F94" s="147"/>
      <c r="G94" s="148"/>
      <c r="H94" s="11" t="s">
        <v>779</v>
      </c>
      <c r="I94" s="14">
        <f t="shared" si="2"/>
        <v>0.69</v>
      </c>
      <c r="J94" s="14">
        <v>0.69</v>
      </c>
      <c r="K94" s="121">
        <f t="shared" si="3"/>
        <v>3.4499999999999997</v>
      </c>
      <c r="L94" s="127"/>
    </row>
    <row r="95" spans="1:12" ht="12.75" customHeight="1">
      <c r="A95" s="126"/>
      <c r="B95" s="119">
        <f>'Tax Invoice'!D91</f>
        <v>1</v>
      </c>
      <c r="C95" s="10" t="s">
        <v>778</v>
      </c>
      <c r="D95" s="10" t="s">
        <v>778</v>
      </c>
      <c r="E95" s="130" t="s">
        <v>33</v>
      </c>
      <c r="F95" s="147"/>
      <c r="G95" s="148"/>
      <c r="H95" s="11" t="s">
        <v>779</v>
      </c>
      <c r="I95" s="14">
        <f t="shared" si="2"/>
        <v>0.69</v>
      </c>
      <c r="J95" s="14">
        <v>0.69</v>
      </c>
      <c r="K95" s="121">
        <f t="shared" si="3"/>
        <v>0.69</v>
      </c>
      <c r="L95" s="127"/>
    </row>
    <row r="96" spans="1:12" ht="24" customHeight="1">
      <c r="A96" s="126"/>
      <c r="B96" s="119">
        <f>'Tax Invoice'!D92</f>
        <v>4</v>
      </c>
      <c r="C96" s="10" t="s">
        <v>780</v>
      </c>
      <c r="D96" s="10" t="s">
        <v>951</v>
      </c>
      <c r="E96" s="130" t="s">
        <v>53</v>
      </c>
      <c r="F96" s="147"/>
      <c r="G96" s="148"/>
      <c r="H96" s="11" t="s">
        <v>781</v>
      </c>
      <c r="I96" s="14">
        <f t="shared" si="2"/>
        <v>0.42</v>
      </c>
      <c r="J96" s="14">
        <v>0.42</v>
      </c>
      <c r="K96" s="121">
        <f t="shared" si="3"/>
        <v>1.68</v>
      </c>
      <c r="L96" s="127"/>
    </row>
    <row r="97" spans="1:12" ht="24" customHeight="1">
      <c r="A97" s="126"/>
      <c r="B97" s="119">
        <f>'Tax Invoice'!D93</f>
        <v>12</v>
      </c>
      <c r="C97" s="10" t="s">
        <v>780</v>
      </c>
      <c r="D97" s="10" t="s">
        <v>952</v>
      </c>
      <c r="E97" s="130" t="s">
        <v>36</v>
      </c>
      <c r="F97" s="147"/>
      <c r="G97" s="148"/>
      <c r="H97" s="11" t="s">
        <v>781</v>
      </c>
      <c r="I97" s="14">
        <f t="shared" si="2"/>
        <v>0.63</v>
      </c>
      <c r="J97" s="14">
        <v>0.63</v>
      </c>
      <c r="K97" s="121">
        <f t="shared" si="3"/>
        <v>7.5600000000000005</v>
      </c>
      <c r="L97" s="127"/>
    </row>
    <row r="98" spans="1:12" ht="24" customHeight="1">
      <c r="A98" s="126"/>
      <c r="B98" s="119">
        <f>'Tax Invoice'!D94</f>
        <v>12</v>
      </c>
      <c r="C98" s="10" t="s">
        <v>780</v>
      </c>
      <c r="D98" s="10" t="s">
        <v>953</v>
      </c>
      <c r="E98" s="130" t="s">
        <v>38</v>
      </c>
      <c r="F98" s="147"/>
      <c r="G98" s="148"/>
      <c r="H98" s="11" t="s">
        <v>781</v>
      </c>
      <c r="I98" s="14">
        <f t="shared" si="2"/>
        <v>0.75</v>
      </c>
      <c r="J98" s="14">
        <v>0.75</v>
      </c>
      <c r="K98" s="121">
        <f t="shared" si="3"/>
        <v>9</v>
      </c>
      <c r="L98" s="127"/>
    </row>
    <row r="99" spans="1:12" ht="24" customHeight="1">
      <c r="A99" s="126"/>
      <c r="B99" s="119">
        <f>'Tax Invoice'!D95</f>
        <v>11</v>
      </c>
      <c r="C99" s="10" t="s">
        <v>780</v>
      </c>
      <c r="D99" s="10" t="s">
        <v>954</v>
      </c>
      <c r="E99" s="130" t="s">
        <v>773</v>
      </c>
      <c r="F99" s="147"/>
      <c r="G99" s="148"/>
      <c r="H99" s="11" t="s">
        <v>781</v>
      </c>
      <c r="I99" s="14">
        <f t="shared" si="2"/>
        <v>0.5</v>
      </c>
      <c r="J99" s="14">
        <v>0.5</v>
      </c>
      <c r="K99" s="121">
        <f t="shared" si="3"/>
        <v>5.5</v>
      </c>
      <c r="L99" s="127"/>
    </row>
    <row r="100" spans="1:12" ht="24" customHeight="1">
      <c r="A100" s="126"/>
      <c r="B100" s="119">
        <f>'Tax Invoice'!D96</f>
        <v>4</v>
      </c>
      <c r="C100" s="10" t="s">
        <v>782</v>
      </c>
      <c r="D100" s="10" t="s">
        <v>782</v>
      </c>
      <c r="E100" s="130" t="s">
        <v>34</v>
      </c>
      <c r="F100" s="147" t="s">
        <v>279</v>
      </c>
      <c r="G100" s="148"/>
      <c r="H100" s="11" t="s">
        <v>783</v>
      </c>
      <c r="I100" s="14">
        <f t="shared" si="2"/>
        <v>1.0900000000000001</v>
      </c>
      <c r="J100" s="14">
        <v>1.0900000000000001</v>
      </c>
      <c r="K100" s="121">
        <f t="shared" si="3"/>
        <v>4.3600000000000003</v>
      </c>
      <c r="L100" s="127"/>
    </row>
    <row r="101" spans="1:12" ht="24" customHeight="1">
      <c r="A101" s="126"/>
      <c r="B101" s="119">
        <f>'Tax Invoice'!D97</f>
        <v>4</v>
      </c>
      <c r="C101" s="10" t="s">
        <v>784</v>
      </c>
      <c r="D101" s="10" t="s">
        <v>784</v>
      </c>
      <c r="E101" s="130" t="s">
        <v>34</v>
      </c>
      <c r="F101" s="147" t="s">
        <v>279</v>
      </c>
      <c r="G101" s="148"/>
      <c r="H101" s="11" t="s">
        <v>785</v>
      </c>
      <c r="I101" s="14">
        <f t="shared" si="2"/>
        <v>0.94</v>
      </c>
      <c r="J101" s="14">
        <v>0.94</v>
      </c>
      <c r="K101" s="121">
        <f t="shared" si="3"/>
        <v>3.76</v>
      </c>
      <c r="L101" s="127"/>
    </row>
    <row r="102" spans="1:12" ht="24" customHeight="1">
      <c r="A102" s="126"/>
      <c r="B102" s="119">
        <f>'Tax Invoice'!D98</f>
        <v>6</v>
      </c>
      <c r="C102" s="10" t="s">
        <v>786</v>
      </c>
      <c r="D102" s="10" t="s">
        <v>786</v>
      </c>
      <c r="E102" s="130" t="s">
        <v>28</v>
      </c>
      <c r="F102" s="147" t="s">
        <v>679</v>
      </c>
      <c r="G102" s="148"/>
      <c r="H102" s="11" t="s">
        <v>787</v>
      </c>
      <c r="I102" s="14">
        <f t="shared" si="2"/>
        <v>0.64</v>
      </c>
      <c r="J102" s="14">
        <v>0.64</v>
      </c>
      <c r="K102" s="121">
        <f t="shared" si="3"/>
        <v>3.84</v>
      </c>
      <c r="L102" s="127"/>
    </row>
    <row r="103" spans="1:12" ht="24" customHeight="1">
      <c r="A103" s="126"/>
      <c r="B103" s="119">
        <f>'Tax Invoice'!D99</f>
        <v>6</v>
      </c>
      <c r="C103" s="10" t="s">
        <v>786</v>
      </c>
      <c r="D103" s="10" t="s">
        <v>786</v>
      </c>
      <c r="E103" s="130" t="s">
        <v>28</v>
      </c>
      <c r="F103" s="147" t="s">
        <v>277</v>
      </c>
      <c r="G103" s="148"/>
      <c r="H103" s="11" t="s">
        <v>787</v>
      </c>
      <c r="I103" s="14">
        <f t="shared" si="2"/>
        <v>0.64</v>
      </c>
      <c r="J103" s="14">
        <v>0.64</v>
      </c>
      <c r="K103" s="121">
        <f t="shared" si="3"/>
        <v>3.84</v>
      </c>
      <c r="L103" s="127"/>
    </row>
    <row r="104" spans="1:12" ht="24" customHeight="1">
      <c r="A104" s="126"/>
      <c r="B104" s="119">
        <f>'Tax Invoice'!D100</f>
        <v>6</v>
      </c>
      <c r="C104" s="10" t="s">
        <v>786</v>
      </c>
      <c r="D104" s="10" t="s">
        <v>786</v>
      </c>
      <c r="E104" s="130" t="s">
        <v>28</v>
      </c>
      <c r="F104" s="147" t="s">
        <v>788</v>
      </c>
      <c r="G104" s="148"/>
      <c r="H104" s="11" t="s">
        <v>787</v>
      </c>
      <c r="I104" s="14">
        <f t="shared" si="2"/>
        <v>0.64</v>
      </c>
      <c r="J104" s="14">
        <v>0.64</v>
      </c>
      <c r="K104" s="121">
        <f t="shared" si="3"/>
        <v>3.84</v>
      </c>
      <c r="L104" s="127"/>
    </row>
    <row r="105" spans="1:12" ht="24" customHeight="1">
      <c r="A105" s="126"/>
      <c r="B105" s="119">
        <f>'Tax Invoice'!D101</f>
        <v>6</v>
      </c>
      <c r="C105" s="10" t="s">
        <v>786</v>
      </c>
      <c r="D105" s="10" t="s">
        <v>786</v>
      </c>
      <c r="E105" s="130" t="s">
        <v>30</v>
      </c>
      <c r="F105" s="147" t="s">
        <v>279</v>
      </c>
      <c r="G105" s="148"/>
      <c r="H105" s="11" t="s">
        <v>787</v>
      </c>
      <c r="I105" s="14">
        <f t="shared" si="2"/>
        <v>0.64</v>
      </c>
      <c r="J105" s="14">
        <v>0.64</v>
      </c>
      <c r="K105" s="121">
        <f t="shared" si="3"/>
        <v>3.84</v>
      </c>
      <c r="L105" s="127"/>
    </row>
    <row r="106" spans="1:12" ht="24" customHeight="1">
      <c r="A106" s="126"/>
      <c r="B106" s="119">
        <f>'Tax Invoice'!D102</f>
        <v>6</v>
      </c>
      <c r="C106" s="10" t="s">
        <v>786</v>
      </c>
      <c r="D106" s="10" t="s">
        <v>786</v>
      </c>
      <c r="E106" s="130" t="s">
        <v>30</v>
      </c>
      <c r="F106" s="147" t="s">
        <v>679</v>
      </c>
      <c r="G106" s="148"/>
      <c r="H106" s="11" t="s">
        <v>787</v>
      </c>
      <c r="I106" s="14">
        <f t="shared" si="2"/>
        <v>0.64</v>
      </c>
      <c r="J106" s="14">
        <v>0.64</v>
      </c>
      <c r="K106" s="121">
        <f t="shared" si="3"/>
        <v>3.84</v>
      </c>
      <c r="L106" s="127"/>
    </row>
    <row r="107" spans="1:12" ht="24" customHeight="1">
      <c r="A107" s="126"/>
      <c r="B107" s="119">
        <f>'Tax Invoice'!D103</f>
        <v>6</v>
      </c>
      <c r="C107" s="10" t="s">
        <v>786</v>
      </c>
      <c r="D107" s="10" t="s">
        <v>786</v>
      </c>
      <c r="E107" s="130" t="s">
        <v>30</v>
      </c>
      <c r="F107" s="147" t="s">
        <v>277</v>
      </c>
      <c r="G107" s="148"/>
      <c r="H107" s="11" t="s">
        <v>787</v>
      </c>
      <c r="I107" s="14">
        <f t="shared" si="2"/>
        <v>0.64</v>
      </c>
      <c r="J107" s="14">
        <v>0.64</v>
      </c>
      <c r="K107" s="121">
        <f t="shared" si="3"/>
        <v>3.84</v>
      </c>
      <c r="L107" s="127"/>
    </row>
    <row r="108" spans="1:12" ht="24" customHeight="1">
      <c r="A108" s="126"/>
      <c r="B108" s="119">
        <f>'Tax Invoice'!D104</f>
        <v>6</v>
      </c>
      <c r="C108" s="10" t="s">
        <v>786</v>
      </c>
      <c r="D108" s="10" t="s">
        <v>786</v>
      </c>
      <c r="E108" s="130" t="s">
        <v>30</v>
      </c>
      <c r="F108" s="147" t="s">
        <v>278</v>
      </c>
      <c r="G108" s="148"/>
      <c r="H108" s="11" t="s">
        <v>787</v>
      </c>
      <c r="I108" s="14">
        <f t="shared" si="2"/>
        <v>0.64</v>
      </c>
      <c r="J108" s="14">
        <v>0.64</v>
      </c>
      <c r="K108" s="121">
        <f t="shared" si="3"/>
        <v>3.84</v>
      </c>
      <c r="L108" s="127"/>
    </row>
    <row r="109" spans="1:12" ht="24" customHeight="1">
      <c r="A109" s="126"/>
      <c r="B109" s="119">
        <f>'Tax Invoice'!D105</f>
        <v>6</v>
      </c>
      <c r="C109" s="10" t="s">
        <v>786</v>
      </c>
      <c r="D109" s="10" t="s">
        <v>786</v>
      </c>
      <c r="E109" s="130" t="s">
        <v>30</v>
      </c>
      <c r="F109" s="147" t="s">
        <v>788</v>
      </c>
      <c r="G109" s="148"/>
      <c r="H109" s="11" t="s">
        <v>787</v>
      </c>
      <c r="I109" s="14">
        <f t="shared" si="2"/>
        <v>0.64</v>
      </c>
      <c r="J109" s="14">
        <v>0.64</v>
      </c>
      <c r="K109" s="121">
        <f t="shared" si="3"/>
        <v>3.84</v>
      </c>
      <c r="L109" s="127"/>
    </row>
    <row r="110" spans="1:12" ht="24" customHeight="1">
      <c r="A110" s="126"/>
      <c r="B110" s="119">
        <f>'Tax Invoice'!D106</f>
        <v>6</v>
      </c>
      <c r="C110" s="10" t="s">
        <v>786</v>
      </c>
      <c r="D110" s="10" t="s">
        <v>786</v>
      </c>
      <c r="E110" s="130" t="s">
        <v>31</v>
      </c>
      <c r="F110" s="147" t="s">
        <v>679</v>
      </c>
      <c r="G110" s="148"/>
      <c r="H110" s="11" t="s">
        <v>787</v>
      </c>
      <c r="I110" s="14">
        <f t="shared" si="2"/>
        <v>0.64</v>
      </c>
      <c r="J110" s="14">
        <v>0.64</v>
      </c>
      <c r="K110" s="121">
        <f t="shared" si="3"/>
        <v>3.84</v>
      </c>
      <c r="L110" s="127"/>
    </row>
    <row r="111" spans="1:12" ht="24" customHeight="1">
      <c r="A111" s="126"/>
      <c r="B111" s="119">
        <f>'Tax Invoice'!D107</f>
        <v>6</v>
      </c>
      <c r="C111" s="10" t="s">
        <v>786</v>
      </c>
      <c r="D111" s="10" t="s">
        <v>786</v>
      </c>
      <c r="E111" s="130" t="s">
        <v>31</v>
      </c>
      <c r="F111" s="147" t="s">
        <v>277</v>
      </c>
      <c r="G111" s="148"/>
      <c r="H111" s="11" t="s">
        <v>787</v>
      </c>
      <c r="I111" s="14">
        <f t="shared" si="2"/>
        <v>0.64</v>
      </c>
      <c r="J111" s="14">
        <v>0.64</v>
      </c>
      <c r="K111" s="121">
        <f t="shared" si="3"/>
        <v>3.84</v>
      </c>
      <c r="L111" s="127"/>
    </row>
    <row r="112" spans="1:12" ht="24" customHeight="1">
      <c r="A112" s="126"/>
      <c r="B112" s="119">
        <f>'Tax Invoice'!D108</f>
        <v>6</v>
      </c>
      <c r="C112" s="10" t="s">
        <v>786</v>
      </c>
      <c r="D112" s="10" t="s">
        <v>786</v>
      </c>
      <c r="E112" s="130" t="s">
        <v>31</v>
      </c>
      <c r="F112" s="147" t="s">
        <v>788</v>
      </c>
      <c r="G112" s="148"/>
      <c r="H112" s="11" t="s">
        <v>787</v>
      </c>
      <c r="I112" s="14">
        <f t="shared" si="2"/>
        <v>0.64</v>
      </c>
      <c r="J112" s="14">
        <v>0.64</v>
      </c>
      <c r="K112" s="121">
        <f t="shared" si="3"/>
        <v>3.84</v>
      </c>
      <c r="L112" s="127"/>
    </row>
    <row r="113" spans="1:12" ht="24" customHeight="1">
      <c r="A113" s="126"/>
      <c r="B113" s="119">
        <f>'Tax Invoice'!D109</f>
        <v>6</v>
      </c>
      <c r="C113" s="10" t="s">
        <v>789</v>
      </c>
      <c r="D113" s="10" t="s">
        <v>789</v>
      </c>
      <c r="E113" s="130" t="s">
        <v>28</v>
      </c>
      <c r="F113" s="147" t="s">
        <v>278</v>
      </c>
      <c r="G113" s="148"/>
      <c r="H113" s="11" t="s">
        <v>790</v>
      </c>
      <c r="I113" s="14">
        <f t="shared" si="2"/>
        <v>0.64</v>
      </c>
      <c r="J113" s="14">
        <v>0.64</v>
      </c>
      <c r="K113" s="121">
        <f t="shared" si="3"/>
        <v>3.84</v>
      </c>
      <c r="L113" s="127"/>
    </row>
    <row r="114" spans="1:12" ht="24" customHeight="1">
      <c r="A114" s="126"/>
      <c r="B114" s="119">
        <f>'Tax Invoice'!D110</f>
        <v>4</v>
      </c>
      <c r="C114" s="10" t="s">
        <v>791</v>
      </c>
      <c r="D114" s="10" t="s">
        <v>791</v>
      </c>
      <c r="E114" s="130" t="s">
        <v>34</v>
      </c>
      <c r="F114" s="147" t="s">
        <v>279</v>
      </c>
      <c r="G114" s="148"/>
      <c r="H114" s="11" t="s">
        <v>792</v>
      </c>
      <c r="I114" s="14">
        <f t="shared" si="2"/>
        <v>1.29</v>
      </c>
      <c r="J114" s="14">
        <v>1.29</v>
      </c>
      <c r="K114" s="121">
        <f t="shared" si="3"/>
        <v>5.16</v>
      </c>
      <c r="L114" s="127"/>
    </row>
    <row r="115" spans="1:12" ht="24" customHeight="1">
      <c r="A115" s="126"/>
      <c r="B115" s="119">
        <f>'Tax Invoice'!D111</f>
        <v>3</v>
      </c>
      <c r="C115" s="10" t="s">
        <v>668</v>
      </c>
      <c r="D115" s="10" t="s">
        <v>668</v>
      </c>
      <c r="E115" s="130" t="s">
        <v>31</v>
      </c>
      <c r="F115" s="147" t="s">
        <v>216</v>
      </c>
      <c r="G115" s="148"/>
      <c r="H115" s="11" t="s">
        <v>793</v>
      </c>
      <c r="I115" s="14">
        <f t="shared" si="2"/>
        <v>0.79</v>
      </c>
      <c r="J115" s="14">
        <v>0.79</v>
      </c>
      <c r="K115" s="121">
        <f t="shared" si="3"/>
        <v>2.37</v>
      </c>
      <c r="L115" s="127"/>
    </row>
    <row r="116" spans="1:12" ht="24" customHeight="1">
      <c r="A116" s="126"/>
      <c r="B116" s="119">
        <f>'Tax Invoice'!D112</f>
        <v>2</v>
      </c>
      <c r="C116" s="10" t="s">
        <v>668</v>
      </c>
      <c r="D116" s="10" t="s">
        <v>668</v>
      </c>
      <c r="E116" s="130" t="s">
        <v>31</v>
      </c>
      <c r="F116" s="147" t="s">
        <v>275</v>
      </c>
      <c r="G116" s="148"/>
      <c r="H116" s="11" t="s">
        <v>793</v>
      </c>
      <c r="I116" s="14">
        <f t="shared" si="2"/>
        <v>0.79</v>
      </c>
      <c r="J116" s="14">
        <v>0.79</v>
      </c>
      <c r="K116" s="121">
        <f t="shared" si="3"/>
        <v>1.58</v>
      </c>
      <c r="L116" s="127"/>
    </row>
    <row r="117" spans="1:12" ht="24" customHeight="1">
      <c r="A117" s="126"/>
      <c r="B117" s="119">
        <f>'Tax Invoice'!D113</f>
        <v>15</v>
      </c>
      <c r="C117" s="10" t="s">
        <v>794</v>
      </c>
      <c r="D117" s="10" t="s">
        <v>794</v>
      </c>
      <c r="E117" s="130" t="s">
        <v>30</v>
      </c>
      <c r="F117" s="147"/>
      <c r="G117" s="148"/>
      <c r="H117" s="11" t="s">
        <v>795</v>
      </c>
      <c r="I117" s="14">
        <f t="shared" si="2"/>
        <v>0.39</v>
      </c>
      <c r="J117" s="14">
        <v>0.39</v>
      </c>
      <c r="K117" s="121">
        <f t="shared" si="3"/>
        <v>5.8500000000000005</v>
      </c>
      <c r="L117" s="127"/>
    </row>
    <row r="118" spans="1:12" ht="24" customHeight="1">
      <c r="A118" s="126"/>
      <c r="B118" s="119">
        <f>'Tax Invoice'!D114</f>
        <v>15</v>
      </c>
      <c r="C118" s="10" t="s">
        <v>794</v>
      </c>
      <c r="D118" s="10" t="s">
        <v>794</v>
      </c>
      <c r="E118" s="130" t="s">
        <v>31</v>
      </c>
      <c r="F118" s="147"/>
      <c r="G118" s="148"/>
      <c r="H118" s="11" t="s">
        <v>795</v>
      </c>
      <c r="I118" s="14">
        <f t="shared" si="2"/>
        <v>0.39</v>
      </c>
      <c r="J118" s="14">
        <v>0.39</v>
      </c>
      <c r="K118" s="121">
        <f t="shared" si="3"/>
        <v>5.8500000000000005</v>
      </c>
      <c r="L118" s="127"/>
    </row>
    <row r="119" spans="1:12" ht="24" customHeight="1">
      <c r="A119" s="126"/>
      <c r="B119" s="119">
        <f>'Tax Invoice'!D115</f>
        <v>6</v>
      </c>
      <c r="C119" s="10" t="s">
        <v>796</v>
      </c>
      <c r="D119" s="10" t="s">
        <v>796</v>
      </c>
      <c r="E119" s="130" t="s">
        <v>28</v>
      </c>
      <c r="F119" s="147" t="s">
        <v>277</v>
      </c>
      <c r="G119" s="148"/>
      <c r="H119" s="11" t="s">
        <v>797</v>
      </c>
      <c r="I119" s="14">
        <f t="shared" si="2"/>
        <v>0.59</v>
      </c>
      <c r="J119" s="14">
        <v>0.59</v>
      </c>
      <c r="K119" s="121">
        <f t="shared" si="3"/>
        <v>3.54</v>
      </c>
      <c r="L119" s="127"/>
    </row>
    <row r="120" spans="1:12" ht="24" customHeight="1">
      <c r="A120" s="126"/>
      <c r="B120" s="119">
        <f>'Tax Invoice'!D116</f>
        <v>2</v>
      </c>
      <c r="C120" s="10" t="s">
        <v>796</v>
      </c>
      <c r="D120" s="10" t="s">
        <v>796</v>
      </c>
      <c r="E120" s="130" t="s">
        <v>28</v>
      </c>
      <c r="F120" s="147" t="s">
        <v>278</v>
      </c>
      <c r="G120" s="148"/>
      <c r="H120" s="11" t="s">
        <v>797</v>
      </c>
      <c r="I120" s="14">
        <f t="shared" si="2"/>
        <v>0.59</v>
      </c>
      <c r="J120" s="14">
        <v>0.59</v>
      </c>
      <c r="K120" s="121">
        <f t="shared" si="3"/>
        <v>1.18</v>
      </c>
      <c r="L120" s="127"/>
    </row>
    <row r="121" spans="1:12" ht="24" customHeight="1">
      <c r="A121" s="126"/>
      <c r="B121" s="119">
        <f>'Tax Invoice'!D117</f>
        <v>6</v>
      </c>
      <c r="C121" s="10" t="s">
        <v>796</v>
      </c>
      <c r="D121" s="10" t="s">
        <v>796</v>
      </c>
      <c r="E121" s="130" t="s">
        <v>28</v>
      </c>
      <c r="F121" s="147" t="s">
        <v>788</v>
      </c>
      <c r="G121" s="148"/>
      <c r="H121" s="11" t="s">
        <v>797</v>
      </c>
      <c r="I121" s="14">
        <f t="shared" si="2"/>
        <v>0.59</v>
      </c>
      <c r="J121" s="14">
        <v>0.59</v>
      </c>
      <c r="K121" s="121">
        <f t="shared" si="3"/>
        <v>3.54</v>
      </c>
      <c r="L121" s="127"/>
    </row>
    <row r="122" spans="1:12" ht="24" customHeight="1">
      <c r="A122" s="126"/>
      <c r="B122" s="119">
        <f>'Tax Invoice'!D118</f>
        <v>6</v>
      </c>
      <c r="C122" s="10" t="s">
        <v>796</v>
      </c>
      <c r="D122" s="10" t="s">
        <v>796</v>
      </c>
      <c r="E122" s="130" t="s">
        <v>30</v>
      </c>
      <c r="F122" s="147" t="s">
        <v>277</v>
      </c>
      <c r="G122" s="148"/>
      <c r="H122" s="11" t="s">
        <v>797</v>
      </c>
      <c r="I122" s="14">
        <f t="shared" si="2"/>
        <v>0.59</v>
      </c>
      <c r="J122" s="14">
        <v>0.59</v>
      </c>
      <c r="K122" s="121">
        <f t="shared" si="3"/>
        <v>3.54</v>
      </c>
      <c r="L122" s="127"/>
    </row>
    <row r="123" spans="1:12" ht="24" customHeight="1">
      <c r="A123" s="126"/>
      <c r="B123" s="119">
        <f>'Tax Invoice'!D119</f>
        <v>6</v>
      </c>
      <c r="C123" s="10" t="s">
        <v>796</v>
      </c>
      <c r="D123" s="10" t="s">
        <v>796</v>
      </c>
      <c r="E123" s="130" t="s">
        <v>30</v>
      </c>
      <c r="F123" s="147" t="s">
        <v>788</v>
      </c>
      <c r="G123" s="148"/>
      <c r="H123" s="11" t="s">
        <v>797</v>
      </c>
      <c r="I123" s="14">
        <f t="shared" si="2"/>
        <v>0.59</v>
      </c>
      <c r="J123" s="14">
        <v>0.59</v>
      </c>
      <c r="K123" s="121">
        <f t="shared" si="3"/>
        <v>3.54</v>
      </c>
      <c r="L123" s="127"/>
    </row>
    <row r="124" spans="1:12" ht="24" customHeight="1">
      <c r="A124" s="126"/>
      <c r="B124" s="119">
        <f>'Tax Invoice'!D120</f>
        <v>6</v>
      </c>
      <c r="C124" s="10" t="s">
        <v>796</v>
      </c>
      <c r="D124" s="10" t="s">
        <v>796</v>
      </c>
      <c r="E124" s="130" t="s">
        <v>31</v>
      </c>
      <c r="F124" s="147" t="s">
        <v>277</v>
      </c>
      <c r="G124" s="148"/>
      <c r="H124" s="11" t="s">
        <v>797</v>
      </c>
      <c r="I124" s="14">
        <f t="shared" si="2"/>
        <v>0.59</v>
      </c>
      <c r="J124" s="14">
        <v>0.59</v>
      </c>
      <c r="K124" s="121">
        <f t="shared" si="3"/>
        <v>3.54</v>
      </c>
      <c r="L124" s="127"/>
    </row>
    <row r="125" spans="1:12" ht="24" customHeight="1">
      <c r="A125" s="126"/>
      <c r="B125" s="119">
        <f>'Tax Invoice'!D121</f>
        <v>6</v>
      </c>
      <c r="C125" s="10" t="s">
        <v>796</v>
      </c>
      <c r="D125" s="10" t="s">
        <v>796</v>
      </c>
      <c r="E125" s="130" t="s">
        <v>31</v>
      </c>
      <c r="F125" s="147" t="s">
        <v>788</v>
      </c>
      <c r="G125" s="148"/>
      <c r="H125" s="11" t="s">
        <v>797</v>
      </c>
      <c r="I125" s="14">
        <f t="shared" si="2"/>
        <v>0.59</v>
      </c>
      <c r="J125" s="14">
        <v>0.59</v>
      </c>
      <c r="K125" s="121">
        <f t="shared" si="3"/>
        <v>3.54</v>
      </c>
      <c r="L125" s="127"/>
    </row>
    <row r="126" spans="1:12" ht="24" customHeight="1">
      <c r="A126" s="126"/>
      <c r="B126" s="119">
        <f>'Tax Invoice'!D122</f>
        <v>2</v>
      </c>
      <c r="C126" s="10" t="s">
        <v>798</v>
      </c>
      <c r="D126" s="10" t="s">
        <v>798</v>
      </c>
      <c r="E126" s="130" t="s">
        <v>30</v>
      </c>
      <c r="F126" s="147" t="s">
        <v>278</v>
      </c>
      <c r="G126" s="148"/>
      <c r="H126" s="11" t="s">
        <v>799</v>
      </c>
      <c r="I126" s="14">
        <f t="shared" si="2"/>
        <v>0.59</v>
      </c>
      <c r="J126" s="14">
        <v>0.59</v>
      </c>
      <c r="K126" s="121">
        <f t="shared" si="3"/>
        <v>1.18</v>
      </c>
      <c r="L126" s="127"/>
    </row>
    <row r="127" spans="1:12" ht="24" customHeight="1">
      <c r="A127" s="126"/>
      <c r="B127" s="119">
        <f>'Tax Invoice'!D123</f>
        <v>4</v>
      </c>
      <c r="C127" s="10" t="s">
        <v>800</v>
      </c>
      <c r="D127" s="10" t="s">
        <v>800</v>
      </c>
      <c r="E127" s="130" t="s">
        <v>30</v>
      </c>
      <c r="F127" s="147" t="s">
        <v>278</v>
      </c>
      <c r="G127" s="148"/>
      <c r="H127" s="11" t="s">
        <v>801</v>
      </c>
      <c r="I127" s="14">
        <f t="shared" si="2"/>
        <v>0.69</v>
      </c>
      <c r="J127" s="14">
        <v>0.69</v>
      </c>
      <c r="K127" s="121">
        <f t="shared" si="3"/>
        <v>2.76</v>
      </c>
      <c r="L127" s="127"/>
    </row>
    <row r="128" spans="1:12" ht="36" customHeight="1">
      <c r="A128" s="126"/>
      <c r="B128" s="119">
        <f>'Tax Invoice'!D124</f>
        <v>2</v>
      </c>
      <c r="C128" s="10" t="s">
        <v>802</v>
      </c>
      <c r="D128" s="10" t="s">
        <v>955</v>
      </c>
      <c r="E128" s="130" t="s">
        <v>803</v>
      </c>
      <c r="F128" s="147" t="s">
        <v>278</v>
      </c>
      <c r="G128" s="148"/>
      <c r="H128" s="11" t="s">
        <v>804</v>
      </c>
      <c r="I128" s="14">
        <f t="shared" si="2"/>
        <v>2.13</v>
      </c>
      <c r="J128" s="14">
        <v>2.13</v>
      </c>
      <c r="K128" s="121">
        <f t="shared" si="3"/>
        <v>4.26</v>
      </c>
      <c r="L128" s="127"/>
    </row>
    <row r="129" spans="1:12" ht="36" customHeight="1">
      <c r="A129" s="126"/>
      <c r="B129" s="119">
        <f>'Tax Invoice'!D125</f>
        <v>1</v>
      </c>
      <c r="C129" s="10" t="s">
        <v>802</v>
      </c>
      <c r="D129" s="10" t="s">
        <v>956</v>
      </c>
      <c r="E129" s="130" t="s">
        <v>805</v>
      </c>
      <c r="F129" s="147" t="s">
        <v>277</v>
      </c>
      <c r="G129" s="148"/>
      <c r="H129" s="11" t="s">
        <v>804</v>
      </c>
      <c r="I129" s="14">
        <f t="shared" si="2"/>
        <v>2.41</v>
      </c>
      <c r="J129" s="14">
        <v>2.41</v>
      </c>
      <c r="K129" s="121">
        <f t="shared" si="3"/>
        <v>2.41</v>
      </c>
      <c r="L129" s="127"/>
    </row>
    <row r="130" spans="1:12" ht="12.75" customHeight="1">
      <c r="A130" s="126"/>
      <c r="B130" s="119">
        <f>'Tax Invoice'!D126</f>
        <v>8</v>
      </c>
      <c r="C130" s="10" t="s">
        <v>806</v>
      </c>
      <c r="D130" s="10" t="s">
        <v>806</v>
      </c>
      <c r="E130" s="130" t="s">
        <v>95</v>
      </c>
      <c r="F130" s="147"/>
      <c r="G130" s="148"/>
      <c r="H130" s="11" t="s">
        <v>807</v>
      </c>
      <c r="I130" s="14">
        <f t="shared" si="2"/>
        <v>0.28999999999999998</v>
      </c>
      <c r="J130" s="14">
        <v>0.28999999999999998</v>
      </c>
      <c r="K130" s="121">
        <f t="shared" si="3"/>
        <v>2.3199999999999998</v>
      </c>
      <c r="L130" s="127"/>
    </row>
    <row r="131" spans="1:12" ht="12.75" customHeight="1">
      <c r="A131" s="126"/>
      <c r="B131" s="119">
        <f>'Tax Invoice'!D127</f>
        <v>2</v>
      </c>
      <c r="C131" s="10" t="s">
        <v>806</v>
      </c>
      <c r="D131" s="10" t="s">
        <v>806</v>
      </c>
      <c r="E131" s="130" t="s">
        <v>32</v>
      </c>
      <c r="F131" s="147"/>
      <c r="G131" s="148"/>
      <c r="H131" s="11" t="s">
        <v>807</v>
      </c>
      <c r="I131" s="14">
        <f t="shared" si="2"/>
        <v>0.28999999999999998</v>
      </c>
      <c r="J131" s="14">
        <v>0.28999999999999998</v>
      </c>
      <c r="K131" s="121">
        <f t="shared" si="3"/>
        <v>0.57999999999999996</v>
      </c>
      <c r="L131" s="127"/>
    </row>
    <row r="132" spans="1:12" ht="24" customHeight="1">
      <c r="A132" s="126"/>
      <c r="B132" s="119">
        <f>'Tax Invoice'!D128</f>
        <v>3</v>
      </c>
      <c r="C132" s="10" t="s">
        <v>808</v>
      </c>
      <c r="D132" s="10" t="s">
        <v>808</v>
      </c>
      <c r="E132" s="130" t="s">
        <v>28</v>
      </c>
      <c r="F132" s="147"/>
      <c r="G132" s="148"/>
      <c r="H132" s="11" t="s">
        <v>809</v>
      </c>
      <c r="I132" s="14">
        <f t="shared" si="2"/>
        <v>0.39</v>
      </c>
      <c r="J132" s="14">
        <v>0.39</v>
      </c>
      <c r="K132" s="121">
        <f t="shared" si="3"/>
        <v>1.17</v>
      </c>
      <c r="L132" s="127"/>
    </row>
    <row r="133" spans="1:12" ht="24" customHeight="1">
      <c r="A133" s="126"/>
      <c r="B133" s="119">
        <f>'Tax Invoice'!D129</f>
        <v>17</v>
      </c>
      <c r="C133" s="10" t="s">
        <v>808</v>
      </c>
      <c r="D133" s="10" t="s">
        <v>808</v>
      </c>
      <c r="E133" s="130" t="s">
        <v>30</v>
      </c>
      <c r="F133" s="147"/>
      <c r="G133" s="148"/>
      <c r="H133" s="11" t="s">
        <v>809</v>
      </c>
      <c r="I133" s="14">
        <f t="shared" si="2"/>
        <v>0.39</v>
      </c>
      <c r="J133" s="14">
        <v>0.39</v>
      </c>
      <c r="K133" s="121">
        <f t="shared" si="3"/>
        <v>6.63</v>
      </c>
      <c r="L133" s="127"/>
    </row>
    <row r="134" spans="1:12" ht="24" customHeight="1">
      <c r="A134" s="126"/>
      <c r="B134" s="119">
        <f>'Tax Invoice'!D130</f>
        <v>15</v>
      </c>
      <c r="C134" s="10" t="s">
        <v>808</v>
      </c>
      <c r="D134" s="10" t="s">
        <v>808</v>
      </c>
      <c r="E134" s="130" t="s">
        <v>31</v>
      </c>
      <c r="F134" s="147"/>
      <c r="G134" s="148"/>
      <c r="H134" s="11" t="s">
        <v>809</v>
      </c>
      <c r="I134" s="14">
        <f t="shared" si="2"/>
        <v>0.39</v>
      </c>
      <c r="J134" s="14">
        <v>0.39</v>
      </c>
      <c r="K134" s="121">
        <f t="shared" si="3"/>
        <v>5.8500000000000005</v>
      </c>
      <c r="L134" s="127"/>
    </row>
    <row r="135" spans="1:12" ht="24" customHeight="1">
      <c r="A135" s="126"/>
      <c r="B135" s="119">
        <f>'Tax Invoice'!D131</f>
        <v>8</v>
      </c>
      <c r="C135" s="10" t="s">
        <v>810</v>
      </c>
      <c r="D135" s="10" t="s">
        <v>810</v>
      </c>
      <c r="E135" s="130" t="s">
        <v>30</v>
      </c>
      <c r="F135" s="147"/>
      <c r="G135" s="148"/>
      <c r="H135" s="11" t="s">
        <v>811</v>
      </c>
      <c r="I135" s="14">
        <f t="shared" si="2"/>
        <v>0.24</v>
      </c>
      <c r="J135" s="14">
        <v>0.24</v>
      </c>
      <c r="K135" s="121">
        <f t="shared" si="3"/>
        <v>1.92</v>
      </c>
      <c r="L135" s="127"/>
    </row>
    <row r="136" spans="1:12" ht="24" customHeight="1">
      <c r="A136" s="126"/>
      <c r="B136" s="119">
        <f>'Tax Invoice'!D132</f>
        <v>10</v>
      </c>
      <c r="C136" s="10" t="s">
        <v>810</v>
      </c>
      <c r="D136" s="10" t="s">
        <v>810</v>
      </c>
      <c r="E136" s="130" t="s">
        <v>31</v>
      </c>
      <c r="F136" s="147"/>
      <c r="G136" s="148"/>
      <c r="H136" s="11" t="s">
        <v>811</v>
      </c>
      <c r="I136" s="14">
        <f t="shared" si="2"/>
        <v>0.24</v>
      </c>
      <c r="J136" s="14">
        <v>0.24</v>
      </c>
      <c r="K136" s="121">
        <f t="shared" si="3"/>
        <v>2.4</v>
      </c>
      <c r="L136" s="127"/>
    </row>
    <row r="137" spans="1:12" ht="12.75" customHeight="1">
      <c r="A137" s="126"/>
      <c r="B137" s="119">
        <f>'Tax Invoice'!D133</f>
        <v>6</v>
      </c>
      <c r="C137" s="10" t="s">
        <v>812</v>
      </c>
      <c r="D137" s="10" t="s">
        <v>812</v>
      </c>
      <c r="E137" s="130" t="s">
        <v>28</v>
      </c>
      <c r="F137" s="147"/>
      <c r="G137" s="148"/>
      <c r="H137" s="11" t="s">
        <v>813</v>
      </c>
      <c r="I137" s="14">
        <f t="shared" si="2"/>
        <v>0.35</v>
      </c>
      <c r="J137" s="14">
        <v>0.35</v>
      </c>
      <c r="K137" s="121">
        <f t="shared" si="3"/>
        <v>2.0999999999999996</v>
      </c>
      <c r="L137" s="127"/>
    </row>
    <row r="138" spans="1:12" ht="24" customHeight="1">
      <c r="A138" s="126"/>
      <c r="B138" s="119">
        <f>'Tax Invoice'!D134</f>
        <v>8</v>
      </c>
      <c r="C138" s="10" t="s">
        <v>615</v>
      </c>
      <c r="D138" s="10" t="s">
        <v>615</v>
      </c>
      <c r="E138" s="130" t="s">
        <v>31</v>
      </c>
      <c r="F138" s="147"/>
      <c r="G138" s="148"/>
      <c r="H138" s="11" t="s">
        <v>617</v>
      </c>
      <c r="I138" s="14">
        <f t="shared" si="2"/>
        <v>0.26</v>
      </c>
      <c r="J138" s="14">
        <v>0.26</v>
      </c>
      <c r="K138" s="121">
        <f t="shared" si="3"/>
        <v>2.08</v>
      </c>
      <c r="L138" s="127"/>
    </row>
    <row r="139" spans="1:12" ht="24" customHeight="1">
      <c r="A139" s="126"/>
      <c r="B139" s="119">
        <f>'Tax Invoice'!D135</f>
        <v>2</v>
      </c>
      <c r="C139" s="10" t="s">
        <v>814</v>
      </c>
      <c r="D139" s="10" t="s">
        <v>814</v>
      </c>
      <c r="E139" s="130" t="s">
        <v>28</v>
      </c>
      <c r="F139" s="147" t="s">
        <v>278</v>
      </c>
      <c r="G139" s="148"/>
      <c r="H139" s="11" t="s">
        <v>815</v>
      </c>
      <c r="I139" s="14">
        <f t="shared" si="2"/>
        <v>0.59</v>
      </c>
      <c r="J139" s="14">
        <v>0.59</v>
      </c>
      <c r="K139" s="121">
        <f t="shared" si="3"/>
        <v>1.18</v>
      </c>
      <c r="L139" s="127"/>
    </row>
    <row r="140" spans="1:12" ht="24" customHeight="1">
      <c r="A140" s="126"/>
      <c r="B140" s="119">
        <f>'Tax Invoice'!D136</f>
        <v>12</v>
      </c>
      <c r="C140" s="10" t="s">
        <v>816</v>
      </c>
      <c r="D140" s="10" t="s">
        <v>816</v>
      </c>
      <c r="E140" s="130" t="s">
        <v>30</v>
      </c>
      <c r="F140" s="147"/>
      <c r="G140" s="148"/>
      <c r="H140" s="11" t="s">
        <v>817</v>
      </c>
      <c r="I140" s="14">
        <f t="shared" si="2"/>
        <v>0.28999999999999998</v>
      </c>
      <c r="J140" s="14">
        <v>0.28999999999999998</v>
      </c>
      <c r="K140" s="121">
        <f t="shared" si="3"/>
        <v>3.4799999999999995</v>
      </c>
      <c r="L140" s="127"/>
    </row>
    <row r="141" spans="1:12" ht="24" customHeight="1">
      <c r="A141" s="126"/>
      <c r="B141" s="119">
        <f>'Tax Invoice'!D137</f>
        <v>12</v>
      </c>
      <c r="C141" s="10" t="s">
        <v>816</v>
      </c>
      <c r="D141" s="10" t="s">
        <v>816</v>
      </c>
      <c r="E141" s="130" t="s">
        <v>31</v>
      </c>
      <c r="F141" s="147"/>
      <c r="G141" s="148"/>
      <c r="H141" s="11" t="s">
        <v>817</v>
      </c>
      <c r="I141" s="14">
        <f t="shared" si="2"/>
        <v>0.28999999999999998</v>
      </c>
      <c r="J141" s="14">
        <v>0.28999999999999998</v>
      </c>
      <c r="K141" s="121">
        <f t="shared" si="3"/>
        <v>3.4799999999999995</v>
      </c>
      <c r="L141" s="127"/>
    </row>
    <row r="142" spans="1:12" ht="24" customHeight="1">
      <c r="A142" s="126"/>
      <c r="B142" s="119">
        <f>'Tax Invoice'!D138</f>
        <v>3</v>
      </c>
      <c r="C142" s="10" t="s">
        <v>818</v>
      </c>
      <c r="D142" s="10" t="s">
        <v>818</v>
      </c>
      <c r="E142" s="130" t="s">
        <v>53</v>
      </c>
      <c r="F142" s="147"/>
      <c r="G142" s="148"/>
      <c r="H142" s="11" t="s">
        <v>819</v>
      </c>
      <c r="I142" s="14">
        <f t="shared" si="2"/>
        <v>4.6900000000000004</v>
      </c>
      <c r="J142" s="14">
        <v>4.6900000000000004</v>
      </c>
      <c r="K142" s="121">
        <f t="shared" si="3"/>
        <v>14.07</v>
      </c>
      <c r="L142" s="127"/>
    </row>
    <row r="143" spans="1:12" ht="24" customHeight="1">
      <c r="A143" s="126"/>
      <c r="B143" s="119">
        <f>'Tax Invoice'!D139</f>
        <v>2</v>
      </c>
      <c r="C143" s="10" t="s">
        <v>820</v>
      </c>
      <c r="D143" s="10" t="s">
        <v>820</v>
      </c>
      <c r="E143" s="130" t="s">
        <v>32</v>
      </c>
      <c r="F143" s="147" t="s">
        <v>279</v>
      </c>
      <c r="G143" s="148"/>
      <c r="H143" s="11" t="s">
        <v>821</v>
      </c>
      <c r="I143" s="14">
        <f t="shared" si="2"/>
        <v>1.34</v>
      </c>
      <c r="J143" s="14">
        <v>1.34</v>
      </c>
      <c r="K143" s="121">
        <f t="shared" si="3"/>
        <v>2.68</v>
      </c>
      <c r="L143" s="127"/>
    </row>
    <row r="144" spans="1:12" ht="24" customHeight="1">
      <c r="A144" s="126"/>
      <c r="B144" s="119">
        <f>'Tax Invoice'!D140</f>
        <v>6</v>
      </c>
      <c r="C144" s="10" t="s">
        <v>822</v>
      </c>
      <c r="D144" s="10" t="s">
        <v>822</v>
      </c>
      <c r="E144" s="130" t="s">
        <v>28</v>
      </c>
      <c r="F144" s="147" t="s">
        <v>679</v>
      </c>
      <c r="G144" s="148"/>
      <c r="H144" s="11" t="s">
        <v>823</v>
      </c>
      <c r="I144" s="14">
        <f t="shared" si="2"/>
        <v>0.69</v>
      </c>
      <c r="J144" s="14">
        <v>0.69</v>
      </c>
      <c r="K144" s="121">
        <f t="shared" si="3"/>
        <v>4.1399999999999997</v>
      </c>
      <c r="L144" s="127"/>
    </row>
    <row r="145" spans="1:12" ht="24" customHeight="1">
      <c r="A145" s="126"/>
      <c r="B145" s="119">
        <f>'Tax Invoice'!D141</f>
        <v>6</v>
      </c>
      <c r="C145" s="10" t="s">
        <v>822</v>
      </c>
      <c r="D145" s="10" t="s">
        <v>822</v>
      </c>
      <c r="E145" s="130" t="s">
        <v>28</v>
      </c>
      <c r="F145" s="147" t="s">
        <v>277</v>
      </c>
      <c r="G145" s="148"/>
      <c r="H145" s="11" t="s">
        <v>823</v>
      </c>
      <c r="I145" s="14">
        <f t="shared" si="2"/>
        <v>0.69</v>
      </c>
      <c r="J145" s="14">
        <v>0.69</v>
      </c>
      <c r="K145" s="121">
        <f t="shared" si="3"/>
        <v>4.1399999999999997</v>
      </c>
      <c r="L145" s="127"/>
    </row>
    <row r="146" spans="1:12" ht="24" customHeight="1">
      <c r="A146" s="126"/>
      <c r="B146" s="119">
        <f>'Tax Invoice'!D142</f>
        <v>3</v>
      </c>
      <c r="C146" s="10" t="s">
        <v>822</v>
      </c>
      <c r="D146" s="10" t="s">
        <v>822</v>
      </c>
      <c r="E146" s="130" t="s">
        <v>28</v>
      </c>
      <c r="F146" s="147" t="s">
        <v>278</v>
      </c>
      <c r="G146" s="148"/>
      <c r="H146" s="11" t="s">
        <v>823</v>
      </c>
      <c r="I146" s="14">
        <f t="shared" si="2"/>
        <v>0.69</v>
      </c>
      <c r="J146" s="14">
        <v>0.69</v>
      </c>
      <c r="K146" s="121">
        <f t="shared" si="3"/>
        <v>2.0699999999999998</v>
      </c>
      <c r="L146" s="127"/>
    </row>
    <row r="147" spans="1:12" ht="24" customHeight="1">
      <c r="A147" s="126"/>
      <c r="B147" s="119">
        <f>'Tax Invoice'!D143</f>
        <v>6</v>
      </c>
      <c r="C147" s="10" t="s">
        <v>822</v>
      </c>
      <c r="D147" s="10" t="s">
        <v>822</v>
      </c>
      <c r="E147" s="130" t="s">
        <v>28</v>
      </c>
      <c r="F147" s="147" t="s">
        <v>788</v>
      </c>
      <c r="G147" s="148"/>
      <c r="H147" s="11" t="s">
        <v>823</v>
      </c>
      <c r="I147" s="14">
        <f t="shared" si="2"/>
        <v>0.69</v>
      </c>
      <c r="J147" s="14">
        <v>0.69</v>
      </c>
      <c r="K147" s="121">
        <f t="shared" si="3"/>
        <v>4.1399999999999997</v>
      </c>
      <c r="L147" s="127"/>
    </row>
    <row r="148" spans="1:12" ht="24" customHeight="1">
      <c r="A148" s="126"/>
      <c r="B148" s="119">
        <f>'Tax Invoice'!D144</f>
        <v>3</v>
      </c>
      <c r="C148" s="10" t="s">
        <v>822</v>
      </c>
      <c r="D148" s="10" t="s">
        <v>822</v>
      </c>
      <c r="E148" s="130" t="s">
        <v>30</v>
      </c>
      <c r="F148" s="147" t="s">
        <v>279</v>
      </c>
      <c r="G148" s="148"/>
      <c r="H148" s="11" t="s">
        <v>823</v>
      </c>
      <c r="I148" s="14">
        <f t="shared" si="2"/>
        <v>0.69</v>
      </c>
      <c r="J148" s="14">
        <v>0.69</v>
      </c>
      <c r="K148" s="121">
        <f t="shared" si="3"/>
        <v>2.0699999999999998</v>
      </c>
      <c r="L148" s="127"/>
    </row>
    <row r="149" spans="1:12" ht="24" customHeight="1">
      <c r="A149" s="126"/>
      <c r="B149" s="119">
        <f>'Tax Invoice'!D145</f>
        <v>6</v>
      </c>
      <c r="C149" s="10" t="s">
        <v>822</v>
      </c>
      <c r="D149" s="10" t="s">
        <v>822</v>
      </c>
      <c r="E149" s="130" t="s">
        <v>30</v>
      </c>
      <c r="F149" s="147" t="s">
        <v>679</v>
      </c>
      <c r="G149" s="148"/>
      <c r="H149" s="11" t="s">
        <v>823</v>
      </c>
      <c r="I149" s="14">
        <f t="shared" si="2"/>
        <v>0.69</v>
      </c>
      <c r="J149" s="14">
        <v>0.69</v>
      </c>
      <c r="K149" s="121">
        <f t="shared" si="3"/>
        <v>4.1399999999999997</v>
      </c>
      <c r="L149" s="127"/>
    </row>
    <row r="150" spans="1:12" ht="24" customHeight="1">
      <c r="A150" s="126"/>
      <c r="B150" s="119">
        <f>'Tax Invoice'!D146</f>
        <v>6</v>
      </c>
      <c r="C150" s="10" t="s">
        <v>822</v>
      </c>
      <c r="D150" s="10" t="s">
        <v>822</v>
      </c>
      <c r="E150" s="130" t="s">
        <v>30</v>
      </c>
      <c r="F150" s="147" t="s">
        <v>277</v>
      </c>
      <c r="G150" s="148"/>
      <c r="H150" s="11" t="s">
        <v>823</v>
      </c>
      <c r="I150" s="14">
        <f t="shared" ref="I150:I213" si="4">ROUNDUP(J150*$N$1,2)</f>
        <v>0.69</v>
      </c>
      <c r="J150" s="14">
        <v>0.69</v>
      </c>
      <c r="K150" s="121">
        <f t="shared" ref="K150:K213" si="5">I150*B150</f>
        <v>4.1399999999999997</v>
      </c>
      <c r="L150" s="127"/>
    </row>
    <row r="151" spans="1:12" ht="24" customHeight="1">
      <c r="A151" s="126"/>
      <c r="B151" s="119">
        <f>'Tax Invoice'!D147</f>
        <v>5</v>
      </c>
      <c r="C151" s="10" t="s">
        <v>822</v>
      </c>
      <c r="D151" s="10" t="s">
        <v>822</v>
      </c>
      <c r="E151" s="130" t="s">
        <v>30</v>
      </c>
      <c r="F151" s="147" t="s">
        <v>278</v>
      </c>
      <c r="G151" s="148"/>
      <c r="H151" s="11" t="s">
        <v>823</v>
      </c>
      <c r="I151" s="14">
        <f t="shared" si="4"/>
        <v>0.69</v>
      </c>
      <c r="J151" s="14">
        <v>0.69</v>
      </c>
      <c r="K151" s="121">
        <f t="shared" si="5"/>
        <v>3.4499999999999997</v>
      </c>
      <c r="L151" s="127"/>
    </row>
    <row r="152" spans="1:12" ht="24" customHeight="1">
      <c r="A152" s="126"/>
      <c r="B152" s="119">
        <f>'Tax Invoice'!D148</f>
        <v>6</v>
      </c>
      <c r="C152" s="10" t="s">
        <v>822</v>
      </c>
      <c r="D152" s="10" t="s">
        <v>822</v>
      </c>
      <c r="E152" s="130" t="s">
        <v>30</v>
      </c>
      <c r="F152" s="147" t="s">
        <v>788</v>
      </c>
      <c r="G152" s="148"/>
      <c r="H152" s="11" t="s">
        <v>823</v>
      </c>
      <c r="I152" s="14">
        <f t="shared" si="4"/>
        <v>0.69</v>
      </c>
      <c r="J152" s="14">
        <v>0.69</v>
      </c>
      <c r="K152" s="121">
        <f t="shared" si="5"/>
        <v>4.1399999999999997</v>
      </c>
      <c r="L152" s="127"/>
    </row>
    <row r="153" spans="1:12" ht="24" customHeight="1">
      <c r="A153" s="126"/>
      <c r="B153" s="119">
        <f>'Tax Invoice'!D149</f>
        <v>12</v>
      </c>
      <c r="C153" s="10" t="s">
        <v>822</v>
      </c>
      <c r="D153" s="10" t="s">
        <v>822</v>
      </c>
      <c r="E153" s="130" t="s">
        <v>31</v>
      </c>
      <c r="F153" s="147" t="s">
        <v>279</v>
      </c>
      <c r="G153" s="148"/>
      <c r="H153" s="11" t="s">
        <v>823</v>
      </c>
      <c r="I153" s="14">
        <f t="shared" si="4"/>
        <v>0.69</v>
      </c>
      <c r="J153" s="14">
        <v>0.69</v>
      </c>
      <c r="K153" s="121">
        <f t="shared" si="5"/>
        <v>8.2799999999999994</v>
      </c>
      <c r="L153" s="127"/>
    </row>
    <row r="154" spans="1:12" ht="24" customHeight="1">
      <c r="A154" s="126"/>
      <c r="B154" s="119">
        <f>'Tax Invoice'!D150</f>
        <v>6</v>
      </c>
      <c r="C154" s="10" t="s">
        <v>822</v>
      </c>
      <c r="D154" s="10" t="s">
        <v>822</v>
      </c>
      <c r="E154" s="130" t="s">
        <v>31</v>
      </c>
      <c r="F154" s="147" t="s">
        <v>679</v>
      </c>
      <c r="G154" s="148"/>
      <c r="H154" s="11" t="s">
        <v>823</v>
      </c>
      <c r="I154" s="14">
        <f t="shared" si="4"/>
        <v>0.69</v>
      </c>
      <c r="J154" s="14">
        <v>0.69</v>
      </c>
      <c r="K154" s="121">
        <f t="shared" si="5"/>
        <v>4.1399999999999997</v>
      </c>
      <c r="L154" s="127"/>
    </row>
    <row r="155" spans="1:12" ht="24" customHeight="1">
      <c r="A155" s="126"/>
      <c r="B155" s="119">
        <f>'Tax Invoice'!D151</f>
        <v>6</v>
      </c>
      <c r="C155" s="10" t="s">
        <v>822</v>
      </c>
      <c r="D155" s="10" t="s">
        <v>822</v>
      </c>
      <c r="E155" s="130" t="s">
        <v>31</v>
      </c>
      <c r="F155" s="147" t="s">
        <v>277</v>
      </c>
      <c r="G155" s="148"/>
      <c r="H155" s="11" t="s">
        <v>823</v>
      </c>
      <c r="I155" s="14">
        <f t="shared" si="4"/>
        <v>0.69</v>
      </c>
      <c r="J155" s="14">
        <v>0.69</v>
      </c>
      <c r="K155" s="121">
        <f t="shared" si="5"/>
        <v>4.1399999999999997</v>
      </c>
      <c r="L155" s="127"/>
    </row>
    <row r="156" spans="1:12" ht="24" customHeight="1">
      <c r="A156" s="126"/>
      <c r="B156" s="119">
        <f>'Tax Invoice'!D152</f>
        <v>14</v>
      </c>
      <c r="C156" s="10" t="s">
        <v>822</v>
      </c>
      <c r="D156" s="10" t="s">
        <v>822</v>
      </c>
      <c r="E156" s="130" t="s">
        <v>31</v>
      </c>
      <c r="F156" s="147" t="s">
        <v>278</v>
      </c>
      <c r="G156" s="148"/>
      <c r="H156" s="11" t="s">
        <v>823</v>
      </c>
      <c r="I156" s="14">
        <f t="shared" si="4"/>
        <v>0.69</v>
      </c>
      <c r="J156" s="14">
        <v>0.69</v>
      </c>
      <c r="K156" s="121">
        <f t="shared" si="5"/>
        <v>9.66</v>
      </c>
      <c r="L156" s="127"/>
    </row>
    <row r="157" spans="1:12" ht="24" customHeight="1">
      <c r="A157" s="126"/>
      <c r="B157" s="119">
        <f>'Tax Invoice'!D153</f>
        <v>6</v>
      </c>
      <c r="C157" s="10" t="s">
        <v>822</v>
      </c>
      <c r="D157" s="10" t="s">
        <v>822</v>
      </c>
      <c r="E157" s="130" t="s">
        <v>31</v>
      </c>
      <c r="F157" s="147" t="s">
        <v>788</v>
      </c>
      <c r="G157" s="148"/>
      <c r="H157" s="11" t="s">
        <v>823</v>
      </c>
      <c r="I157" s="14">
        <f t="shared" si="4"/>
        <v>0.69</v>
      </c>
      <c r="J157" s="14">
        <v>0.69</v>
      </c>
      <c r="K157" s="121">
        <f t="shared" si="5"/>
        <v>4.1399999999999997</v>
      </c>
      <c r="L157" s="127"/>
    </row>
    <row r="158" spans="1:12" ht="24" customHeight="1">
      <c r="A158" s="126"/>
      <c r="B158" s="119">
        <f>'Tax Invoice'!D154</f>
        <v>4</v>
      </c>
      <c r="C158" s="10" t="s">
        <v>824</v>
      </c>
      <c r="D158" s="10" t="s">
        <v>824</v>
      </c>
      <c r="E158" s="130" t="s">
        <v>31</v>
      </c>
      <c r="F158" s="147" t="s">
        <v>278</v>
      </c>
      <c r="G158" s="148"/>
      <c r="H158" s="11" t="s">
        <v>825</v>
      </c>
      <c r="I158" s="14">
        <f t="shared" si="4"/>
        <v>0.64</v>
      </c>
      <c r="J158" s="14">
        <v>0.64</v>
      </c>
      <c r="K158" s="121">
        <f t="shared" si="5"/>
        <v>2.56</v>
      </c>
      <c r="L158" s="127"/>
    </row>
    <row r="159" spans="1:12" ht="24" customHeight="1">
      <c r="A159" s="126"/>
      <c r="B159" s="119">
        <f>'Tax Invoice'!D155</f>
        <v>1</v>
      </c>
      <c r="C159" s="10" t="s">
        <v>826</v>
      </c>
      <c r="D159" s="10" t="s">
        <v>826</v>
      </c>
      <c r="E159" s="130" t="s">
        <v>32</v>
      </c>
      <c r="F159" s="147"/>
      <c r="G159" s="148"/>
      <c r="H159" s="11" t="s">
        <v>976</v>
      </c>
      <c r="I159" s="14">
        <f t="shared" si="4"/>
        <v>0.14000000000000001</v>
      </c>
      <c r="J159" s="14">
        <v>0.14000000000000001</v>
      </c>
      <c r="K159" s="121">
        <f t="shared" si="5"/>
        <v>0.14000000000000001</v>
      </c>
      <c r="L159" s="127"/>
    </row>
    <row r="160" spans="1:12" ht="24" customHeight="1">
      <c r="A160" s="126"/>
      <c r="B160" s="119">
        <f>'Tax Invoice'!D156</f>
        <v>4</v>
      </c>
      <c r="C160" s="10" t="s">
        <v>827</v>
      </c>
      <c r="D160" s="10" t="s">
        <v>957</v>
      </c>
      <c r="E160" s="130" t="s">
        <v>578</v>
      </c>
      <c r="F160" s="147" t="s">
        <v>112</v>
      </c>
      <c r="G160" s="148"/>
      <c r="H160" s="11" t="s">
        <v>828</v>
      </c>
      <c r="I160" s="14">
        <f t="shared" si="4"/>
        <v>1.28</v>
      </c>
      <c r="J160" s="14">
        <v>1.28</v>
      </c>
      <c r="K160" s="121">
        <f t="shared" si="5"/>
        <v>5.12</v>
      </c>
      <c r="L160" s="127"/>
    </row>
    <row r="161" spans="1:12" ht="24" customHeight="1">
      <c r="A161" s="126"/>
      <c r="B161" s="119">
        <f>'Tax Invoice'!D157</f>
        <v>2</v>
      </c>
      <c r="C161" s="10" t="s">
        <v>827</v>
      </c>
      <c r="D161" s="10" t="s">
        <v>957</v>
      </c>
      <c r="E161" s="130" t="s">
        <v>578</v>
      </c>
      <c r="F161" s="147" t="s">
        <v>218</v>
      </c>
      <c r="G161" s="148"/>
      <c r="H161" s="11" t="s">
        <v>828</v>
      </c>
      <c r="I161" s="14">
        <f t="shared" si="4"/>
        <v>1.28</v>
      </c>
      <c r="J161" s="14">
        <v>1.28</v>
      </c>
      <c r="K161" s="121">
        <f t="shared" si="5"/>
        <v>2.56</v>
      </c>
      <c r="L161" s="127"/>
    </row>
    <row r="162" spans="1:12" ht="24" customHeight="1">
      <c r="A162" s="126"/>
      <c r="B162" s="119">
        <f>'Tax Invoice'!D158</f>
        <v>4</v>
      </c>
      <c r="C162" s="10" t="s">
        <v>827</v>
      </c>
      <c r="D162" s="10" t="s">
        <v>957</v>
      </c>
      <c r="E162" s="130" t="s">
        <v>578</v>
      </c>
      <c r="F162" s="147" t="s">
        <v>274</v>
      </c>
      <c r="G162" s="148"/>
      <c r="H162" s="11" t="s">
        <v>828</v>
      </c>
      <c r="I162" s="14">
        <f t="shared" si="4"/>
        <v>1.28</v>
      </c>
      <c r="J162" s="14">
        <v>1.28</v>
      </c>
      <c r="K162" s="121">
        <f t="shared" si="5"/>
        <v>5.12</v>
      </c>
      <c r="L162" s="127"/>
    </row>
    <row r="163" spans="1:12" ht="24" customHeight="1">
      <c r="A163" s="126"/>
      <c r="B163" s="119">
        <f>'Tax Invoice'!D159</f>
        <v>3</v>
      </c>
      <c r="C163" s="10" t="s">
        <v>827</v>
      </c>
      <c r="D163" s="10" t="s">
        <v>957</v>
      </c>
      <c r="E163" s="130" t="s">
        <v>578</v>
      </c>
      <c r="F163" s="147" t="s">
        <v>829</v>
      </c>
      <c r="G163" s="148"/>
      <c r="H163" s="11" t="s">
        <v>828</v>
      </c>
      <c r="I163" s="14">
        <f t="shared" si="4"/>
        <v>1.28</v>
      </c>
      <c r="J163" s="14">
        <v>1.28</v>
      </c>
      <c r="K163" s="121">
        <f t="shared" si="5"/>
        <v>3.84</v>
      </c>
      <c r="L163" s="127"/>
    </row>
    <row r="164" spans="1:12" ht="24" customHeight="1">
      <c r="A164" s="126"/>
      <c r="B164" s="119">
        <f>'Tax Invoice'!D160</f>
        <v>3</v>
      </c>
      <c r="C164" s="10" t="s">
        <v>827</v>
      </c>
      <c r="D164" s="10" t="s">
        <v>958</v>
      </c>
      <c r="E164" s="130" t="s">
        <v>830</v>
      </c>
      <c r="F164" s="147" t="s">
        <v>829</v>
      </c>
      <c r="G164" s="148"/>
      <c r="H164" s="11" t="s">
        <v>828</v>
      </c>
      <c r="I164" s="14">
        <f t="shared" si="4"/>
        <v>1.49</v>
      </c>
      <c r="J164" s="14">
        <v>1.49</v>
      </c>
      <c r="K164" s="121">
        <f t="shared" si="5"/>
        <v>4.47</v>
      </c>
      <c r="L164" s="127"/>
    </row>
    <row r="165" spans="1:12" ht="24" customHeight="1">
      <c r="A165" s="126"/>
      <c r="B165" s="119">
        <f>'Tax Invoice'!D161</f>
        <v>2</v>
      </c>
      <c r="C165" s="10" t="s">
        <v>827</v>
      </c>
      <c r="D165" s="10" t="s">
        <v>959</v>
      </c>
      <c r="E165" s="130" t="s">
        <v>831</v>
      </c>
      <c r="F165" s="147" t="s">
        <v>218</v>
      </c>
      <c r="G165" s="148"/>
      <c r="H165" s="11" t="s">
        <v>828</v>
      </c>
      <c r="I165" s="14">
        <f t="shared" si="4"/>
        <v>1.87</v>
      </c>
      <c r="J165" s="14">
        <v>1.87</v>
      </c>
      <c r="K165" s="121">
        <f t="shared" si="5"/>
        <v>3.74</v>
      </c>
      <c r="L165" s="127"/>
    </row>
    <row r="166" spans="1:12" ht="24" customHeight="1">
      <c r="A166" s="126"/>
      <c r="B166" s="119">
        <f>'Tax Invoice'!D162</f>
        <v>3</v>
      </c>
      <c r="C166" s="10" t="s">
        <v>827</v>
      </c>
      <c r="D166" s="10" t="s">
        <v>959</v>
      </c>
      <c r="E166" s="130" t="s">
        <v>831</v>
      </c>
      <c r="F166" s="147" t="s">
        <v>829</v>
      </c>
      <c r="G166" s="148"/>
      <c r="H166" s="11" t="s">
        <v>828</v>
      </c>
      <c r="I166" s="14">
        <f t="shared" si="4"/>
        <v>1.87</v>
      </c>
      <c r="J166" s="14">
        <v>1.87</v>
      </c>
      <c r="K166" s="121">
        <f t="shared" si="5"/>
        <v>5.61</v>
      </c>
      <c r="L166" s="127"/>
    </row>
    <row r="167" spans="1:12" ht="24" customHeight="1">
      <c r="A167" s="126"/>
      <c r="B167" s="119">
        <f>'Tax Invoice'!D163</f>
        <v>1</v>
      </c>
      <c r="C167" s="10" t="s">
        <v>832</v>
      </c>
      <c r="D167" s="10" t="s">
        <v>960</v>
      </c>
      <c r="E167" s="130" t="s">
        <v>833</v>
      </c>
      <c r="F167" s="147"/>
      <c r="G167" s="148"/>
      <c r="H167" s="11" t="s">
        <v>834</v>
      </c>
      <c r="I167" s="14">
        <f t="shared" si="4"/>
        <v>2.39</v>
      </c>
      <c r="J167" s="14">
        <v>2.39</v>
      </c>
      <c r="K167" s="121">
        <f t="shared" si="5"/>
        <v>2.39</v>
      </c>
      <c r="L167" s="127"/>
    </row>
    <row r="168" spans="1:12" ht="24" customHeight="1">
      <c r="A168" s="126"/>
      <c r="B168" s="119">
        <f>'Tax Invoice'!D164</f>
        <v>1</v>
      </c>
      <c r="C168" s="10" t="s">
        <v>832</v>
      </c>
      <c r="D168" s="10" t="s">
        <v>961</v>
      </c>
      <c r="E168" s="130" t="s">
        <v>835</v>
      </c>
      <c r="F168" s="147"/>
      <c r="G168" s="148"/>
      <c r="H168" s="11" t="s">
        <v>834</v>
      </c>
      <c r="I168" s="14">
        <f t="shared" si="4"/>
        <v>2.59</v>
      </c>
      <c r="J168" s="14">
        <v>2.59</v>
      </c>
      <c r="K168" s="121">
        <f t="shared" si="5"/>
        <v>2.59</v>
      </c>
      <c r="L168" s="127"/>
    </row>
    <row r="169" spans="1:12" ht="24" customHeight="1">
      <c r="A169" s="126"/>
      <c r="B169" s="119">
        <f>'Tax Invoice'!D165</f>
        <v>2</v>
      </c>
      <c r="C169" s="10" t="s">
        <v>836</v>
      </c>
      <c r="D169" s="10" t="s">
        <v>962</v>
      </c>
      <c r="E169" s="130" t="s">
        <v>837</v>
      </c>
      <c r="F169" s="147" t="s">
        <v>112</v>
      </c>
      <c r="G169" s="148"/>
      <c r="H169" s="11" t="s">
        <v>838</v>
      </c>
      <c r="I169" s="14">
        <f t="shared" si="4"/>
        <v>1.99</v>
      </c>
      <c r="J169" s="14">
        <v>1.99</v>
      </c>
      <c r="K169" s="121">
        <f t="shared" si="5"/>
        <v>3.98</v>
      </c>
      <c r="L169" s="127"/>
    </row>
    <row r="170" spans="1:12" ht="24" customHeight="1">
      <c r="A170" s="126"/>
      <c r="B170" s="119">
        <f>'Tax Invoice'!D166</f>
        <v>1</v>
      </c>
      <c r="C170" s="10" t="s">
        <v>836</v>
      </c>
      <c r="D170" s="10" t="s">
        <v>962</v>
      </c>
      <c r="E170" s="130" t="s">
        <v>837</v>
      </c>
      <c r="F170" s="147" t="s">
        <v>274</v>
      </c>
      <c r="G170" s="148"/>
      <c r="H170" s="11" t="s">
        <v>838</v>
      </c>
      <c r="I170" s="14">
        <f t="shared" si="4"/>
        <v>1.99</v>
      </c>
      <c r="J170" s="14">
        <v>1.99</v>
      </c>
      <c r="K170" s="121">
        <f t="shared" si="5"/>
        <v>1.99</v>
      </c>
      <c r="L170" s="127"/>
    </row>
    <row r="171" spans="1:12" ht="24" customHeight="1">
      <c r="A171" s="126"/>
      <c r="B171" s="119">
        <f>'Tax Invoice'!D167</f>
        <v>4</v>
      </c>
      <c r="C171" s="10" t="s">
        <v>836</v>
      </c>
      <c r="D171" s="10" t="s">
        <v>963</v>
      </c>
      <c r="E171" s="130" t="s">
        <v>839</v>
      </c>
      <c r="F171" s="147" t="s">
        <v>112</v>
      </c>
      <c r="G171" s="148"/>
      <c r="H171" s="11" t="s">
        <v>838</v>
      </c>
      <c r="I171" s="14">
        <f t="shared" si="4"/>
        <v>2.44</v>
      </c>
      <c r="J171" s="14">
        <v>2.44</v>
      </c>
      <c r="K171" s="121">
        <f t="shared" si="5"/>
        <v>9.76</v>
      </c>
      <c r="L171" s="127"/>
    </row>
    <row r="172" spans="1:12" ht="12.75" customHeight="1">
      <c r="A172" s="126"/>
      <c r="B172" s="119">
        <f>'Tax Invoice'!D168</f>
        <v>1</v>
      </c>
      <c r="C172" s="10" t="s">
        <v>840</v>
      </c>
      <c r="D172" s="10" t="s">
        <v>964</v>
      </c>
      <c r="E172" s="130" t="s">
        <v>805</v>
      </c>
      <c r="F172" s="147" t="s">
        <v>277</v>
      </c>
      <c r="G172" s="148"/>
      <c r="H172" s="11" t="s">
        <v>841</v>
      </c>
      <c r="I172" s="14">
        <f t="shared" si="4"/>
        <v>2.74</v>
      </c>
      <c r="J172" s="14">
        <v>2.74</v>
      </c>
      <c r="K172" s="121">
        <f t="shared" si="5"/>
        <v>2.74</v>
      </c>
      <c r="L172" s="127"/>
    </row>
    <row r="173" spans="1:12" ht="24" customHeight="1">
      <c r="A173" s="126"/>
      <c r="B173" s="119">
        <f>'Tax Invoice'!D169</f>
        <v>2</v>
      </c>
      <c r="C173" s="10" t="s">
        <v>842</v>
      </c>
      <c r="D173" s="10" t="s">
        <v>965</v>
      </c>
      <c r="E173" s="130" t="s">
        <v>805</v>
      </c>
      <c r="F173" s="147" t="s">
        <v>843</v>
      </c>
      <c r="G173" s="148"/>
      <c r="H173" s="11" t="s">
        <v>844</v>
      </c>
      <c r="I173" s="14">
        <f t="shared" si="4"/>
        <v>2.99</v>
      </c>
      <c r="J173" s="14">
        <v>2.99</v>
      </c>
      <c r="K173" s="121">
        <f t="shared" si="5"/>
        <v>5.98</v>
      </c>
      <c r="L173" s="127"/>
    </row>
    <row r="174" spans="1:12" ht="36" customHeight="1">
      <c r="A174" s="126"/>
      <c r="B174" s="119">
        <f>'Tax Invoice'!D170</f>
        <v>3</v>
      </c>
      <c r="C174" s="10" t="s">
        <v>845</v>
      </c>
      <c r="D174" s="10" t="s">
        <v>966</v>
      </c>
      <c r="E174" s="130" t="s">
        <v>839</v>
      </c>
      <c r="F174" s="147"/>
      <c r="G174" s="148"/>
      <c r="H174" s="11" t="s">
        <v>846</v>
      </c>
      <c r="I174" s="14">
        <f t="shared" si="4"/>
        <v>2.99</v>
      </c>
      <c r="J174" s="14">
        <v>2.99</v>
      </c>
      <c r="K174" s="121">
        <f t="shared" si="5"/>
        <v>8.9700000000000006</v>
      </c>
      <c r="L174" s="127"/>
    </row>
    <row r="175" spans="1:12" ht="12.75" customHeight="1">
      <c r="A175" s="126"/>
      <c r="B175" s="119">
        <f>'Tax Invoice'!D171</f>
        <v>40</v>
      </c>
      <c r="C175" s="10" t="s">
        <v>392</v>
      </c>
      <c r="D175" s="10" t="s">
        <v>392</v>
      </c>
      <c r="E175" s="130" t="s">
        <v>28</v>
      </c>
      <c r="F175" s="147"/>
      <c r="G175" s="148"/>
      <c r="H175" s="11" t="s">
        <v>394</v>
      </c>
      <c r="I175" s="14">
        <f t="shared" si="4"/>
        <v>0.39</v>
      </c>
      <c r="J175" s="14">
        <v>0.39</v>
      </c>
      <c r="K175" s="121">
        <f t="shared" si="5"/>
        <v>15.600000000000001</v>
      </c>
      <c r="L175" s="127"/>
    </row>
    <row r="176" spans="1:12" ht="12.75" customHeight="1">
      <c r="A176" s="126"/>
      <c r="B176" s="119">
        <f>'Tax Invoice'!D172</f>
        <v>18</v>
      </c>
      <c r="C176" s="10" t="s">
        <v>392</v>
      </c>
      <c r="D176" s="10" t="s">
        <v>392</v>
      </c>
      <c r="E176" s="130" t="s">
        <v>30</v>
      </c>
      <c r="F176" s="147"/>
      <c r="G176" s="148"/>
      <c r="H176" s="11" t="s">
        <v>394</v>
      </c>
      <c r="I176" s="14">
        <f t="shared" si="4"/>
        <v>0.39</v>
      </c>
      <c r="J176" s="14">
        <v>0.39</v>
      </c>
      <c r="K176" s="121">
        <f t="shared" si="5"/>
        <v>7.0200000000000005</v>
      </c>
      <c r="L176" s="127"/>
    </row>
    <row r="177" spans="1:12" ht="12.75" customHeight="1">
      <c r="A177" s="126"/>
      <c r="B177" s="119">
        <f>'Tax Invoice'!D173</f>
        <v>35</v>
      </c>
      <c r="C177" s="10" t="s">
        <v>392</v>
      </c>
      <c r="D177" s="10" t="s">
        <v>392</v>
      </c>
      <c r="E177" s="130" t="s">
        <v>31</v>
      </c>
      <c r="F177" s="147"/>
      <c r="G177" s="148"/>
      <c r="H177" s="11" t="s">
        <v>394</v>
      </c>
      <c r="I177" s="14">
        <f t="shared" si="4"/>
        <v>0.39</v>
      </c>
      <c r="J177" s="14">
        <v>0.39</v>
      </c>
      <c r="K177" s="121">
        <f t="shared" si="5"/>
        <v>13.65</v>
      </c>
      <c r="L177" s="127"/>
    </row>
    <row r="178" spans="1:12" ht="12.75" customHeight="1">
      <c r="A178" s="126"/>
      <c r="B178" s="119">
        <f>'Tax Invoice'!D174</f>
        <v>15</v>
      </c>
      <c r="C178" s="10" t="s">
        <v>392</v>
      </c>
      <c r="D178" s="10" t="s">
        <v>392</v>
      </c>
      <c r="E178" s="130" t="s">
        <v>847</v>
      </c>
      <c r="F178" s="147"/>
      <c r="G178" s="148"/>
      <c r="H178" s="11" t="s">
        <v>394</v>
      </c>
      <c r="I178" s="14">
        <f t="shared" si="4"/>
        <v>0.39</v>
      </c>
      <c r="J178" s="14">
        <v>0.39</v>
      </c>
      <c r="K178" s="121">
        <f t="shared" si="5"/>
        <v>5.8500000000000005</v>
      </c>
      <c r="L178" s="127"/>
    </row>
    <row r="179" spans="1:12" ht="12.75" customHeight="1">
      <c r="A179" s="126"/>
      <c r="B179" s="119">
        <f>'Tax Invoice'!D175</f>
        <v>10</v>
      </c>
      <c r="C179" s="10" t="s">
        <v>848</v>
      </c>
      <c r="D179" s="10" t="s">
        <v>848</v>
      </c>
      <c r="E179" s="130" t="s">
        <v>28</v>
      </c>
      <c r="F179" s="147"/>
      <c r="G179" s="148"/>
      <c r="H179" s="11" t="s">
        <v>849</v>
      </c>
      <c r="I179" s="14">
        <f t="shared" si="4"/>
        <v>0.28999999999999998</v>
      </c>
      <c r="J179" s="14">
        <v>0.28999999999999998</v>
      </c>
      <c r="K179" s="121">
        <f t="shared" si="5"/>
        <v>2.9</v>
      </c>
      <c r="L179" s="127"/>
    </row>
    <row r="180" spans="1:12" ht="12.75" customHeight="1">
      <c r="A180" s="126"/>
      <c r="B180" s="119">
        <f>'Tax Invoice'!D176</f>
        <v>5</v>
      </c>
      <c r="C180" s="10" t="s">
        <v>662</v>
      </c>
      <c r="D180" s="10" t="s">
        <v>662</v>
      </c>
      <c r="E180" s="130" t="s">
        <v>33</v>
      </c>
      <c r="F180" s="147"/>
      <c r="G180" s="148"/>
      <c r="H180" s="11" t="s">
        <v>664</v>
      </c>
      <c r="I180" s="14">
        <f t="shared" si="4"/>
        <v>0.17</v>
      </c>
      <c r="J180" s="14">
        <v>0.17</v>
      </c>
      <c r="K180" s="121">
        <f t="shared" si="5"/>
        <v>0.85000000000000009</v>
      </c>
      <c r="L180" s="127"/>
    </row>
    <row r="181" spans="1:12" ht="12.75" customHeight="1">
      <c r="A181" s="126"/>
      <c r="B181" s="119">
        <f>'Tax Invoice'!D177</f>
        <v>3</v>
      </c>
      <c r="C181" s="10" t="s">
        <v>850</v>
      </c>
      <c r="D181" s="10" t="s">
        <v>850</v>
      </c>
      <c r="E181" s="130" t="s">
        <v>28</v>
      </c>
      <c r="F181" s="147"/>
      <c r="G181" s="148"/>
      <c r="H181" s="11" t="s">
        <v>851</v>
      </c>
      <c r="I181" s="14">
        <f t="shared" si="4"/>
        <v>0.17</v>
      </c>
      <c r="J181" s="14">
        <v>0.17</v>
      </c>
      <c r="K181" s="121">
        <f t="shared" si="5"/>
        <v>0.51</v>
      </c>
      <c r="L181" s="127"/>
    </row>
    <row r="182" spans="1:12" ht="12.75" customHeight="1">
      <c r="A182" s="126"/>
      <c r="B182" s="119">
        <f>'Tax Invoice'!D178</f>
        <v>3</v>
      </c>
      <c r="C182" s="10" t="s">
        <v>852</v>
      </c>
      <c r="D182" s="10" t="s">
        <v>852</v>
      </c>
      <c r="E182" s="130" t="s">
        <v>28</v>
      </c>
      <c r="F182" s="147"/>
      <c r="G182" s="148"/>
      <c r="H182" s="11" t="s">
        <v>853</v>
      </c>
      <c r="I182" s="14">
        <f t="shared" si="4"/>
        <v>0.16</v>
      </c>
      <c r="J182" s="14">
        <v>0.16</v>
      </c>
      <c r="K182" s="121">
        <f t="shared" si="5"/>
        <v>0.48</v>
      </c>
      <c r="L182" s="127"/>
    </row>
    <row r="183" spans="1:12" ht="12.75" customHeight="1">
      <c r="A183" s="126"/>
      <c r="B183" s="119">
        <f>'Tax Invoice'!D179</f>
        <v>5</v>
      </c>
      <c r="C183" s="10" t="s">
        <v>852</v>
      </c>
      <c r="D183" s="10" t="s">
        <v>852</v>
      </c>
      <c r="E183" s="130" t="s">
        <v>95</v>
      </c>
      <c r="F183" s="147"/>
      <c r="G183" s="148"/>
      <c r="H183" s="11" t="s">
        <v>853</v>
      </c>
      <c r="I183" s="14">
        <f t="shared" si="4"/>
        <v>0.16</v>
      </c>
      <c r="J183" s="14">
        <v>0.16</v>
      </c>
      <c r="K183" s="121">
        <f t="shared" si="5"/>
        <v>0.8</v>
      </c>
      <c r="L183" s="127"/>
    </row>
    <row r="184" spans="1:12" ht="12.75" customHeight="1">
      <c r="A184" s="126"/>
      <c r="B184" s="119">
        <f>'Tax Invoice'!D180</f>
        <v>3</v>
      </c>
      <c r="C184" s="10" t="s">
        <v>854</v>
      </c>
      <c r="D184" s="10" t="s">
        <v>854</v>
      </c>
      <c r="E184" s="130" t="s">
        <v>31</v>
      </c>
      <c r="F184" s="147"/>
      <c r="G184" s="148"/>
      <c r="H184" s="11" t="s">
        <v>855</v>
      </c>
      <c r="I184" s="14">
        <f t="shared" si="4"/>
        <v>0.16</v>
      </c>
      <c r="J184" s="14">
        <v>0.16</v>
      </c>
      <c r="K184" s="121">
        <f t="shared" si="5"/>
        <v>0.48</v>
      </c>
      <c r="L184" s="127"/>
    </row>
    <row r="185" spans="1:12" ht="12.75" customHeight="1">
      <c r="A185" s="126"/>
      <c r="B185" s="119">
        <f>'Tax Invoice'!D181</f>
        <v>5</v>
      </c>
      <c r="C185" s="10" t="s">
        <v>854</v>
      </c>
      <c r="D185" s="10" t="s">
        <v>854</v>
      </c>
      <c r="E185" s="130" t="s">
        <v>95</v>
      </c>
      <c r="F185" s="147"/>
      <c r="G185" s="148"/>
      <c r="H185" s="11" t="s">
        <v>855</v>
      </c>
      <c r="I185" s="14">
        <f t="shared" si="4"/>
        <v>0.16</v>
      </c>
      <c r="J185" s="14">
        <v>0.16</v>
      </c>
      <c r="K185" s="121">
        <f t="shared" si="5"/>
        <v>0.8</v>
      </c>
      <c r="L185" s="127"/>
    </row>
    <row r="186" spans="1:12" ht="12.75" customHeight="1">
      <c r="A186" s="126"/>
      <c r="B186" s="119">
        <f>'Tax Invoice'!D182</f>
        <v>4</v>
      </c>
      <c r="C186" s="10" t="s">
        <v>854</v>
      </c>
      <c r="D186" s="10" t="s">
        <v>854</v>
      </c>
      <c r="E186" s="130" t="s">
        <v>32</v>
      </c>
      <c r="F186" s="147"/>
      <c r="G186" s="148"/>
      <c r="H186" s="11" t="s">
        <v>855</v>
      </c>
      <c r="I186" s="14">
        <f t="shared" si="4"/>
        <v>0.16</v>
      </c>
      <c r="J186" s="14">
        <v>0.16</v>
      </c>
      <c r="K186" s="121">
        <f t="shared" si="5"/>
        <v>0.64</v>
      </c>
      <c r="L186" s="127"/>
    </row>
    <row r="187" spans="1:12" ht="12.75" customHeight="1">
      <c r="A187" s="126"/>
      <c r="B187" s="119">
        <f>'Tax Invoice'!D183</f>
        <v>6</v>
      </c>
      <c r="C187" s="10" t="s">
        <v>856</v>
      </c>
      <c r="D187" s="10" t="s">
        <v>856</v>
      </c>
      <c r="E187" s="130" t="s">
        <v>28</v>
      </c>
      <c r="F187" s="147" t="s">
        <v>277</v>
      </c>
      <c r="G187" s="148"/>
      <c r="H187" s="11" t="s">
        <v>857</v>
      </c>
      <c r="I187" s="14">
        <f t="shared" si="4"/>
        <v>0.59</v>
      </c>
      <c r="J187" s="14">
        <v>0.59</v>
      </c>
      <c r="K187" s="121">
        <f t="shared" si="5"/>
        <v>3.54</v>
      </c>
      <c r="L187" s="127"/>
    </row>
    <row r="188" spans="1:12" ht="12.75" customHeight="1">
      <c r="A188" s="126"/>
      <c r="B188" s="119">
        <f>'Tax Invoice'!D184</f>
        <v>6</v>
      </c>
      <c r="C188" s="10" t="s">
        <v>856</v>
      </c>
      <c r="D188" s="10" t="s">
        <v>856</v>
      </c>
      <c r="E188" s="130" t="s">
        <v>28</v>
      </c>
      <c r="F188" s="147" t="s">
        <v>788</v>
      </c>
      <c r="G188" s="148"/>
      <c r="H188" s="11" t="s">
        <v>857</v>
      </c>
      <c r="I188" s="14">
        <f t="shared" si="4"/>
        <v>0.59</v>
      </c>
      <c r="J188" s="14">
        <v>0.59</v>
      </c>
      <c r="K188" s="121">
        <f t="shared" si="5"/>
        <v>3.54</v>
      </c>
      <c r="L188" s="127"/>
    </row>
    <row r="189" spans="1:12" ht="12.75" customHeight="1">
      <c r="A189" s="126"/>
      <c r="B189" s="119">
        <f>'Tax Invoice'!D185</f>
        <v>6</v>
      </c>
      <c r="C189" s="10" t="s">
        <v>856</v>
      </c>
      <c r="D189" s="10" t="s">
        <v>856</v>
      </c>
      <c r="E189" s="130" t="s">
        <v>30</v>
      </c>
      <c r="F189" s="147" t="s">
        <v>277</v>
      </c>
      <c r="G189" s="148"/>
      <c r="H189" s="11" t="s">
        <v>857</v>
      </c>
      <c r="I189" s="14">
        <f t="shared" si="4"/>
        <v>0.59</v>
      </c>
      <c r="J189" s="14">
        <v>0.59</v>
      </c>
      <c r="K189" s="121">
        <f t="shared" si="5"/>
        <v>3.54</v>
      </c>
      <c r="L189" s="127"/>
    </row>
    <row r="190" spans="1:12" ht="12.75" customHeight="1">
      <c r="A190" s="126"/>
      <c r="B190" s="119">
        <f>'Tax Invoice'!D186</f>
        <v>6</v>
      </c>
      <c r="C190" s="10" t="s">
        <v>856</v>
      </c>
      <c r="D190" s="10" t="s">
        <v>856</v>
      </c>
      <c r="E190" s="130" t="s">
        <v>30</v>
      </c>
      <c r="F190" s="147" t="s">
        <v>788</v>
      </c>
      <c r="G190" s="148"/>
      <c r="H190" s="11" t="s">
        <v>857</v>
      </c>
      <c r="I190" s="14">
        <f t="shared" si="4"/>
        <v>0.59</v>
      </c>
      <c r="J190" s="14">
        <v>0.59</v>
      </c>
      <c r="K190" s="121">
        <f t="shared" si="5"/>
        <v>3.54</v>
      </c>
      <c r="L190" s="127"/>
    </row>
    <row r="191" spans="1:12" ht="12.75" customHeight="1">
      <c r="A191" s="126"/>
      <c r="B191" s="119">
        <f>'Tax Invoice'!D187</f>
        <v>6</v>
      </c>
      <c r="C191" s="10" t="s">
        <v>856</v>
      </c>
      <c r="D191" s="10" t="s">
        <v>856</v>
      </c>
      <c r="E191" s="130" t="s">
        <v>31</v>
      </c>
      <c r="F191" s="147" t="s">
        <v>277</v>
      </c>
      <c r="G191" s="148"/>
      <c r="H191" s="11" t="s">
        <v>857</v>
      </c>
      <c r="I191" s="14">
        <f t="shared" si="4"/>
        <v>0.59</v>
      </c>
      <c r="J191" s="14">
        <v>0.59</v>
      </c>
      <c r="K191" s="121">
        <f t="shared" si="5"/>
        <v>3.54</v>
      </c>
      <c r="L191" s="127"/>
    </row>
    <row r="192" spans="1:12" ht="12.75" customHeight="1">
      <c r="A192" s="126"/>
      <c r="B192" s="119">
        <f>'Tax Invoice'!D188</f>
        <v>6</v>
      </c>
      <c r="C192" s="10" t="s">
        <v>856</v>
      </c>
      <c r="D192" s="10" t="s">
        <v>856</v>
      </c>
      <c r="E192" s="130" t="s">
        <v>31</v>
      </c>
      <c r="F192" s="147" t="s">
        <v>788</v>
      </c>
      <c r="G192" s="148"/>
      <c r="H192" s="11" t="s">
        <v>857</v>
      </c>
      <c r="I192" s="14">
        <f t="shared" si="4"/>
        <v>0.59</v>
      </c>
      <c r="J192" s="14">
        <v>0.59</v>
      </c>
      <c r="K192" s="121">
        <f t="shared" si="5"/>
        <v>3.54</v>
      </c>
      <c r="L192" s="127"/>
    </row>
    <row r="193" spans="1:12" ht="12.75" customHeight="1">
      <c r="A193" s="126"/>
      <c r="B193" s="119">
        <f>'Tax Invoice'!D189</f>
        <v>14</v>
      </c>
      <c r="C193" s="10" t="s">
        <v>856</v>
      </c>
      <c r="D193" s="10" t="s">
        <v>856</v>
      </c>
      <c r="E193" s="130" t="s">
        <v>304</v>
      </c>
      <c r="F193" s="147" t="s">
        <v>278</v>
      </c>
      <c r="G193" s="148"/>
      <c r="H193" s="11" t="s">
        <v>857</v>
      </c>
      <c r="I193" s="14">
        <f t="shared" si="4"/>
        <v>0.59</v>
      </c>
      <c r="J193" s="14">
        <v>0.59</v>
      </c>
      <c r="K193" s="121">
        <f t="shared" si="5"/>
        <v>8.26</v>
      </c>
      <c r="L193" s="127"/>
    </row>
    <row r="194" spans="1:12" ht="12.75" customHeight="1">
      <c r="A194" s="126"/>
      <c r="B194" s="119">
        <f>'Tax Invoice'!D190</f>
        <v>3</v>
      </c>
      <c r="C194" s="10" t="s">
        <v>856</v>
      </c>
      <c r="D194" s="10" t="s">
        <v>856</v>
      </c>
      <c r="E194" s="130" t="s">
        <v>300</v>
      </c>
      <c r="F194" s="147" t="s">
        <v>278</v>
      </c>
      <c r="G194" s="148"/>
      <c r="H194" s="11" t="s">
        <v>857</v>
      </c>
      <c r="I194" s="14">
        <f t="shared" si="4"/>
        <v>0.59</v>
      </c>
      <c r="J194" s="14">
        <v>0.59</v>
      </c>
      <c r="K194" s="121">
        <f t="shared" si="5"/>
        <v>1.77</v>
      </c>
      <c r="L194" s="127"/>
    </row>
    <row r="195" spans="1:12" ht="12.75" customHeight="1">
      <c r="A195" s="126"/>
      <c r="B195" s="119">
        <f>'Tax Invoice'!D191</f>
        <v>2</v>
      </c>
      <c r="C195" s="10" t="s">
        <v>858</v>
      </c>
      <c r="D195" s="10" t="s">
        <v>858</v>
      </c>
      <c r="E195" s="130" t="s">
        <v>30</v>
      </c>
      <c r="F195" s="147" t="s">
        <v>278</v>
      </c>
      <c r="G195" s="148"/>
      <c r="H195" s="11" t="s">
        <v>859</v>
      </c>
      <c r="I195" s="14">
        <f t="shared" si="4"/>
        <v>0.59</v>
      </c>
      <c r="J195" s="14">
        <v>0.59</v>
      </c>
      <c r="K195" s="121">
        <f t="shared" si="5"/>
        <v>1.18</v>
      </c>
      <c r="L195" s="127"/>
    </row>
    <row r="196" spans="1:12" ht="12.75" customHeight="1">
      <c r="A196" s="126"/>
      <c r="B196" s="119">
        <f>'Tax Invoice'!D192</f>
        <v>12</v>
      </c>
      <c r="C196" s="10" t="s">
        <v>860</v>
      </c>
      <c r="D196" s="10" t="s">
        <v>860</v>
      </c>
      <c r="E196" s="130" t="s">
        <v>33</v>
      </c>
      <c r="F196" s="147"/>
      <c r="G196" s="148"/>
      <c r="H196" s="11" t="s">
        <v>861</v>
      </c>
      <c r="I196" s="14">
        <f t="shared" si="4"/>
        <v>0.49</v>
      </c>
      <c r="J196" s="14">
        <v>0.49</v>
      </c>
      <c r="K196" s="121">
        <f t="shared" si="5"/>
        <v>5.88</v>
      </c>
      <c r="L196" s="127"/>
    </row>
    <row r="197" spans="1:12" ht="12.75" customHeight="1">
      <c r="A197" s="126"/>
      <c r="B197" s="119">
        <f>'Tax Invoice'!D193</f>
        <v>10</v>
      </c>
      <c r="C197" s="10" t="s">
        <v>860</v>
      </c>
      <c r="D197" s="10" t="s">
        <v>860</v>
      </c>
      <c r="E197" s="130" t="s">
        <v>34</v>
      </c>
      <c r="F197" s="147"/>
      <c r="G197" s="148"/>
      <c r="H197" s="11" t="s">
        <v>861</v>
      </c>
      <c r="I197" s="14">
        <f t="shared" si="4"/>
        <v>0.49</v>
      </c>
      <c r="J197" s="14">
        <v>0.49</v>
      </c>
      <c r="K197" s="121">
        <f t="shared" si="5"/>
        <v>4.9000000000000004</v>
      </c>
      <c r="L197" s="127"/>
    </row>
    <row r="198" spans="1:12" ht="12.75" customHeight="1">
      <c r="A198" s="126"/>
      <c r="B198" s="119">
        <f>'Tax Invoice'!D194</f>
        <v>6</v>
      </c>
      <c r="C198" s="10" t="s">
        <v>862</v>
      </c>
      <c r="D198" s="10" t="s">
        <v>862</v>
      </c>
      <c r="E198" s="130" t="s">
        <v>33</v>
      </c>
      <c r="F198" s="147"/>
      <c r="G198" s="148"/>
      <c r="H198" s="11" t="s">
        <v>863</v>
      </c>
      <c r="I198" s="14">
        <f t="shared" si="4"/>
        <v>0.53</v>
      </c>
      <c r="J198" s="14">
        <v>0.53</v>
      </c>
      <c r="K198" s="121">
        <f t="shared" si="5"/>
        <v>3.18</v>
      </c>
      <c r="L198" s="127"/>
    </row>
    <row r="199" spans="1:12" ht="24" customHeight="1">
      <c r="A199" s="126"/>
      <c r="B199" s="119">
        <f>'Tax Invoice'!D195</f>
        <v>30</v>
      </c>
      <c r="C199" s="10" t="s">
        <v>864</v>
      </c>
      <c r="D199" s="10" t="s">
        <v>864</v>
      </c>
      <c r="E199" s="130"/>
      <c r="F199" s="147"/>
      <c r="G199" s="148"/>
      <c r="H199" s="11" t="s">
        <v>865</v>
      </c>
      <c r="I199" s="14">
        <f t="shared" si="4"/>
        <v>0.14000000000000001</v>
      </c>
      <c r="J199" s="14">
        <v>0.14000000000000001</v>
      </c>
      <c r="K199" s="121">
        <f t="shared" si="5"/>
        <v>4.2</v>
      </c>
      <c r="L199" s="127"/>
    </row>
    <row r="200" spans="1:12" ht="24" customHeight="1">
      <c r="A200" s="126"/>
      <c r="B200" s="119">
        <f>'Tax Invoice'!D196</f>
        <v>30</v>
      </c>
      <c r="C200" s="10" t="s">
        <v>686</v>
      </c>
      <c r="D200" s="10" t="s">
        <v>686</v>
      </c>
      <c r="E200" s="130" t="s">
        <v>115</v>
      </c>
      <c r="F200" s="147"/>
      <c r="G200" s="148"/>
      <c r="H200" s="11" t="s">
        <v>688</v>
      </c>
      <c r="I200" s="14">
        <f t="shared" si="4"/>
        <v>0.14000000000000001</v>
      </c>
      <c r="J200" s="14">
        <v>0.14000000000000001</v>
      </c>
      <c r="K200" s="121">
        <f t="shared" si="5"/>
        <v>4.2</v>
      </c>
      <c r="L200" s="127"/>
    </row>
    <row r="201" spans="1:12" ht="24" customHeight="1">
      <c r="A201" s="126"/>
      <c r="B201" s="119">
        <f>'Tax Invoice'!D197</f>
        <v>2</v>
      </c>
      <c r="C201" s="10" t="s">
        <v>686</v>
      </c>
      <c r="D201" s="10" t="s">
        <v>686</v>
      </c>
      <c r="E201" s="130" t="s">
        <v>866</v>
      </c>
      <c r="F201" s="147"/>
      <c r="G201" s="148"/>
      <c r="H201" s="11" t="s">
        <v>688</v>
      </c>
      <c r="I201" s="14">
        <f t="shared" si="4"/>
        <v>0.14000000000000001</v>
      </c>
      <c r="J201" s="14">
        <v>0.14000000000000001</v>
      </c>
      <c r="K201" s="121">
        <f t="shared" si="5"/>
        <v>0.28000000000000003</v>
      </c>
      <c r="L201" s="127"/>
    </row>
    <row r="202" spans="1:12" ht="24" customHeight="1">
      <c r="A202" s="126"/>
      <c r="B202" s="119">
        <f>'Tax Invoice'!D198</f>
        <v>20</v>
      </c>
      <c r="C202" s="10" t="s">
        <v>130</v>
      </c>
      <c r="D202" s="10" t="s">
        <v>130</v>
      </c>
      <c r="E202" s="130" t="s">
        <v>112</v>
      </c>
      <c r="F202" s="147"/>
      <c r="G202" s="148"/>
      <c r="H202" s="11" t="s">
        <v>867</v>
      </c>
      <c r="I202" s="14">
        <f t="shared" si="4"/>
        <v>0.24</v>
      </c>
      <c r="J202" s="14">
        <v>0.24</v>
      </c>
      <c r="K202" s="121">
        <f t="shared" si="5"/>
        <v>4.8</v>
      </c>
      <c r="L202" s="127"/>
    </row>
    <row r="203" spans="1:12" ht="24" customHeight="1">
      <c r="A203" s="126"/>
      <c r="B203" s="119">
        <f>'Tax Invoice'!D199</f>
        <v>5</v>
      </c>
      <c r="C203" s="10" t="s">
        <v>130</v>
      </c>
      <c r="D203" s="10" t="s">
        <v>130</v>
      </c>
      <c r="E203" s="130" t="s">
        <v>216</v>
      </c>
      <c r="F203" s="147"/>
      <c r="G203" s="148"/>
      <c r="H203" s="11" t="s">
        <v>867</v>
      </c>
      <c r="I203" s="14">
        <f t="shared" si="4"/>
        <v>0.24</v>
      </c>
      <c r="J203" s="14">
        <v>0.24</v>
      </c>
      <c r="K203" s="121">
        <f t="shared" si="5"/>
        <v>1.2</v>
      </c>
      <c r="L203" s="127"/>
    </row>
    <row r="204" spans="1:12" ht="24" customHeight="1">
      <c r="A204" s="126"/>
      <c r="B204" s="119">
        <f>'Tax Invoice'!D200</f>
        <v>10</v>
      </c>
      <c r="C204" s="10" t="s">
        <v>130</v>
      </c>
      <c r="D204" s="10" t="s">
        <v>130</v>
      </c>
      <c r="E204" s="130" t="s">
        <v>271</v>
      </c>
      <c r="F204" s="147"/>
      <c r="G204" s="148"/>
      <c r="H204" s="11" t="s">
        <v>867</v>
      </c>
      <c r="I204" s="14">
        <f t="shared" si="4"/>
        <v>0.24</v>
      </c>
      <c r="J204" s="14">
        <v>0.24</v>
      </c>
      <c r="K204" s="121">
        <f t="shared" si="5"/>
        <v>2.4</v>
      </c>
      <c r="L204" s="127"/>
    </row>
    <row r="205" spans="1:12" ht="12.75" customHeight="1">
      <c r="A205" s="126"/>
      <c r="B205" s="119">
        <f>'Tax Invoice'!D201</f>
        <v>1</v>
      </c>
      <c r="C205" s="10" t="s">
        <v>868</v>
      </c>
      <c r="D205" s="10" t="s">
        <v>868</v>
      </c>
      <c r="E205" s="130" t="s">
        <v>33</v>
      </c>
      <c r="F205" s="147"/>
      <c r="G205" s="148"/>
      <c r="H205" s="11" t="s">
        <v>869</v>
      </c>
      <c r="I205" s="14">
        <f t="shared" si="4"/>
        <v>1.29</v>
      </c>
      <c r="J205" s="14">
        <v>1.29</v>
      </c>
      <c r="K205" s="121">
        <f t="shared" si="5"/>
        <v>1.29</v>
      </c>
      <c r="L205" s="127"/>
    </row>
    <row r="206" spans="1:12" ht="12.75" customHeight="1">
      <c r="A206" s="126"/>
      <c r="B206" s="119">
        <f>'Tax Invoice'!D202</f>
        <v>3</v>
      </c>
      <c r="C206" s="10" t="s">
        <v>870</v>
      </c>
      <c r="D206" s="10" t="s">
        <v>870</v>
      </c>
      <c r="E206" s="130" t="s">
        <v>33</v>
      </c>
      <c r="F206" s="147"/>
      <c r="G206" s="148"/>
      <c r="H206" s="11" t="s">
        <v>871</v>
      </c>
      <c r="I206" s="14">
        <f t="shared" si="4"/>
        <v>1.89</v>
      </c>
      <c r="J206" s="14">
        <v>1.89</v>
      </c>
      <c r="K206" s="121">
        <f t="shared" si="5"/>
        <v>5.67</v>
      </c>
      <c r="L206" s="127"/>
    </row>
    <row r="207" spans="1:12" ht="12.75" customHeight="1">
      <c r="A207" s="126"/>
      <c r="B207" s="119">
        <f>'Tax Invoice'!D203</f>
        <v>3</v>
      </c>
      <c r="C207" s="10" t="s">
        <v>872</v>
      </c>
      <c r="D207" s="10" t="s">
        <v>872</v>
      </c>
      <c r="E207" s="130" t="s">
        <v>33</v>
      </c>
      <c r="F207" s="147"/>
      <c r="G207" s="148"/>
      <c r="H207" s="11" t="s">
        <v>873</v>
      </c>
      <c r="I207" s="14">
        <f t="shared" si="4"/>
        <v>1.59</v>
      </c>
      <c r="J207" s="14">
        <v>1.59</v>
      </c>
      <c r="K207" s="121">
        <f t="shared" si="5"/>
        <v>4.7700000000000005</v>
      </c>
      <c r="L207" s="127"/>
    </row>
    <row r="208" spans="1:12" ht="12.75" customHeight="1">
      <c r="A208" s="126"/>
      <c r="B208" s="119">
        <f>'Tax Invoice'!D204</f>
        <v>5</v>
      </c>
      <c r="C208" s="10" t="s">
        <v>872</v>
      </c>
      <c r="D208" s="10" t="s">
        <v>872</v>
      </c>
      <c r="E208" s="130" t="s">
        <v>34</v>
      </c>
      <c r="F208" s="147"/>
      <c r="G208" s="148"/>
      <c r="H208" s="11" t="s">
        <v>873</v>
      </c>
      <c r="I208" s="14">
        <f t="shared" si="4"/>
        <v>1.59</v>
      </c>
      <c r="J208" s="14">
        <v>1.59</v>
      </c>
      <c r="K208" s="121">
        <f t="shared" si="5"/>
        <v>7.95</v>
      </c>
      <c r="L208" s="127"/>
    </row>
    <row r="209" spans="1:12" ht="24" customHeight="1">
      <c r="A209" s="126"/>
      <c r="B209" s="119">
        <f>'Tax Invoice'!D205</f>
        <v>12</v>
      </c>
      <c r="C209" s="10" t="s">
        <v>874</v>
      </c>
      <c r="D209" s="10" t="s">
        <v>874</v>
      </c>
      <c r="E209" s="130" t="s">
        <v>31</v>
      </c>
      <c r="F209" s="147"/>
      <c r="G209" s="148"/>
      <c r="H209" s="11" t="s">
        <v>875</v>
      </c>
      <c r="I209" s="14">
        <f t="shared" si="4"/>
        <v>2.89</v>
      </c>
      <c r="J209" s="14">
        <v>2.89</v>
      </c>
      <c r="K209" s="121">
        <f t="shared" si="5"/>
        <v>34.68</v>
      </c>
      <c r="L209" s="127"/>
    </row>
    <row r="210" spans="1:12" ht="24" customHeight="1">
      <c r="A210" s="126"/>
      <c r="B210" s="119">
        <f>'Tax Invoice'!D206</f>
        <v>1</v>
      </c>
      <c r="C210" s="10" t="s">
        <v>874</v>
      </c>
      <c r="D210" s="10" t="s">
        <v>874</v>
      </c>
      <c r="E210" s="130" t="s">
        <v>32</v>
      </c>
      <c r="F210" s="147"/>
      <c r="G210" s="148"/>
      <c r="H210" s="11" t="s">
        <v>875</v>
      </c>
      <c r="I210" s="14">
        <f t="shared" si="4"/>
        <v>2.89</v>
      </c>
      <c r="J210" s="14">
        <v>2.89</v>
      </c>
      <c r="K210" s="121">
        <f t="shared" si="5"/>
        <v>2.89</v>
      </c>
      <c r="L210" s="127"/>
    </row>
    <row r="211" spans="1:12" ht="24" customHeight="1">
      <c r="A211" s="126"/>
      <c r="B211" s="119">
        <f>'Tax Invoice'!D207</f>
        <v>3</v>
      </c>
      <c r="C211" s="10" t="s">
        <v>874</v>
      </c>
      <c r="D211" s="10" t="s">
        <v>874</v>
      </c>
      <c r="E211" s="130" t="s">
        <v>33</v>
      </c>
      <c r="F211" s="147"/>
      <c r="G211" s="148"/>
      <c r="H211" s="11" t="s">
        <v>875</v>
      </c>
      <c r="I211" s="14">
        <f t="shared" si="4"/>
        <v>2.89</v>
      </c>
      <c r="J211" s="14">
        <v>2.89</v>
      </c>
      <c r="K211" s="121">
        <f t="shared" si="5"/>
        <v>8.67</v>
      </c>
      <c r="L211" s="127"/>
    </row>
    <row r="212" spans="1:12" ht="24" customHeight="1">
      <c r="A212" s="126"/>
      <c r="B212" s="119">
        <f>'Tax Invoice'!D208</f>
        <v>2</v>
      </c>
      <c r="C212" s="10" t="s">
        <v>874</v>
      </c>
      <c r="D212" s="10" t="s">
        <v>874</v>
      </c>
      <c r="E212" s="130" t="s">
        <v>34</v>
      </c>
      <c r="F212" s="147"/>
      <c r="G212" s="148"/>
      <c r="H212" s="11" t="s">
        <v>875</v>
      </c>
      <c r="I212" s="14">
        <f t="shared" si="4"/>
        <v>2.89</v>
      </c>
      <c r="J212" s="14">
        <v>2.89</v>
      </c>
      <c r="K212" s="121">
        <f t="shared" si="5"/>
        <v>5.78</v>
      </c>
      <c r="L212" s="127"/>
    </row>
    <row r="213" spans="1:12" ht="24" customHeight="1">
      <c r="A213" s="126"/>
      <c r="B213" s="119">
        <f>'Tax Invoice'!D209</f>
        <v>3</v>
      </c>
      <c r="C213" s="10" t="s">
        <v>356</v>
      </c>
      <c r="D213" s="10" t="s">
        <v>356</v>
      </c>
      <c r="E213" s="130" t="s">
        <v>31</v>
      </c>
      <c r="F213" s="147"/>
      <c r="G213" s="148"/>
      <c r="H213" s="11" t="s">
        <v>876</v>
      </c>
      <c r="I213" s="14">
        <f t="shared" si="4"/>
        <v>2.29</v>
      </c>
      <c r="J213" s="14">
        <v>2.29</v>
      </c>
      <c r="K213" s="121">
        <f t="shared" si="5"/>
        <v>6.87</v>
      </c>
      <c r="L213" s="127"/>
    </row>
    <row r="214" spans="1:12" ht="24" customHeight="1">
      <c r="A214" s="126"/>
      <c r="B214" s="119">
        <f>'Tax Invoice'!D210</f>
        <v>2</v>
      </c>
      <c r="C214" s="10" t="s">
        <v>356</v>
      </c>
      <c r="D214" s="10" t="s">
        <v>356</v>
      </c>
      <c r="E214" s="130" t="s">
        <v>33</v>
      </c>
      <c r="F214" s="147"/>
      <c r="G214" s="148"/>
      <c r="H214" s="11" t="s">
        <v>876</v>
      </c>
      <c r="I214" s="14">
        <f t="shared" ref="I214:I277" si="6">ROUNDUP(J214*$N$1,2)</f>
        <v>2.29</v>
      </c>
      <c r="J214" s="14">
        <v>2.29</v>
      </c>
      <c r="K214" s="121">
        <f t="shared" ref="K214:K277" si="7">I214*B214</f>
        <v>4.58</v>
      </c>
      <c r="L214" s="127"/>
    </row>
    <row r="215" spans="1:12" ht="12.75" customHeight="1">
      <c r="A215" s="126"/>
      <c r="B215" s="119">
        <f>'Tax Invoice'!D211</f>
        <v>1</v>
      </c>
      <c r="C215" s="10" t="s">
        <v>877</v>
      </c>
      <c r="D215" s="10" t="s">
        <v>877</v>
      </c>
      <c r="E215" s="130" t="s">
        <v>34</v>
      </c>
      <c r="F215" s="147"/>
      <c r="G215" s="148"/>
      <c r="H215" s="11" t="s">
        <v>878</v>
      </c>
      <c r="I215" s="14">
        <f t="shared" si="6"/>
        <v>3.29</v>
      </c>
      <c r="J215" s="14">
        <v>3.29</v>
      </c>
      <c r="K215" s="121">
        <f t="shared" si="7"/>
        <v>3.29</v>
      </c>
      <c r="L215" s="127"/>
    </row>
    <row r="216" spans="1:12" ht="12.75" customHeight="1">
      <c r="A216" s="126"/>
      <c r="B216" s="119">
        <f>'Tax Invoice'!D212</f>
        <v>5</v>
      </c>
      <c r="C216" s="10" t="s">
        <v>879</v>
      </c>
      <c r="D216" s="10" t="s">
        <v>879</v>
      </c>
      <c r="E216" s="130" t="s">
        <v>279</v>
      </c>
      <c r="F216" s="147" t="s">
        <v>31</v>
      </c>
      <c r="G216" s="148"/>
      <c r="H216" s="11" t="s">
        <v>880</v>
      </c>
      <c r="I216" s="14">
        <f t="shared" si="6"/>
        <v>3.19</v>
      </c>
      <c r="J216" s="14">
        <v>3.19</v>
      </c>
      <c r="K216" s="121">
        <f t="shared" si="7"/>
        <v>15.95</v>
      </c>
      <c r="L216" s="127"/>
    </row>
    <row r="217" spans="1:12" ht="12.75" customHeight="1">
      <c r="A217" s="126"/>
      <c r="B217" s="119">
        <f>'Tax Invoice'!D213</f>
        <v>4</v>
      </c>
      <c r="C217" s="10" t="s">
        <v>879</v>
      </c>
      <c r="D217" s="10" t="s">
        <v>879</v>
      </c>
      <c r="E217" s="130" t="s">
        <v>279</v>
      </c>
      <c r="F217" s="147" t="s">
        <v>32</v>
      </c>
      <c r="G217" s="148"/>
      <c r="H217" s="11" t="s">
        <v>880</v>
      </c>
      <c r="I217" s="14">
        <f t="shared" si="6"/>
        <v>3.19</v>
      </c>
      <c r="J217" s="14">
        <v>3.19</v>
      </c>
      <c r="K217" s="121">
        <f t="shared" si="7"/>
        <v>12.76</v>
      </c>
      <c r="L217" s="127"/>
    </row>
    <row r="218" spans="1:12" ht="12.75" customHeight="1">
      <c r="A218" s="126"/>
      <c r="B218" s="119">
        <f>'Tax Invoice'!D214</f>
        <v>3</v>
      </c>
      <c r="C218" s="10" t="s">
        <v>879</v>
      </c>
      <c r="D218" s="10" t="s">
        <v>879</v>
      </c>
      <c r="E218" s="130" t="s">
        <v>279</v>
      </c>
      <c r="F218" s="147" t="s">
        <v>33</v>
      </c>
      <c r="G218" s="148"/>
      <c r="H218" s="11" t="s">
        <v>880</v>
      </c>
      <c r="I218" s="14">
        <f t="shared" si="6"/>
        <v>3.19</v>
      </c>
      <c r="J218" s="14">
        <v>3.19</v>
      </c>
      <c r="K218" s="121">
        <f t="shared" si="7"/>
        <v>9.57</v>
      </c>
      <c r="L218" s="127"/>
    </row>
    <row r="219" spans="1:12" ht="12.75" customHeight="1">
      <c r="A219" s="126"/>
      <c r="B219" s="119">
        <f>'Tax Invoice'!D215</f>
        <v>6</v>
      </c>
      <c r="C219" s="10" t="s">
        <v>879</v>
      </c>
      <c r="D219" s="10" t="s">
        <v>879</v>
      </c>
      <c r="E219" s="130" t="s">
        <v>278</v>
      </c>
      <c r="F219" s="147" t="s">
        <v>31</v>
      </c>
      <c r="G219" s="148"/>
      <c r="H219" s="11" t="s">
        <v>880</v>
      </c>
      <c r="I219" s="14">
        <f t="shared" si="6"/>
        <v>3.19</v>
      </c>
      <c r="J219" s="14">
        <v>3.19</v>
      </c>
      <c r="K219" s="121">
        <f t="shared" si="7"/>
        <v>19.14</v>
      </c>
      <c r="L219" s="127"/>
    </row>
    <row r="220" spans="1:12" ht="12.75" customHeight="1">
      <c r="A220" s="126"/>
      <c r="B220" s="119">
        <f>'Tax Invoice'!D216</f>
        <v>1</v>
      </c>
      <c r="C220" s="10" t="s">
        <v>879</v>
      </c>
      <c r="D220" s="10" t="s">
        <v>879</v>
      </c>
      <c r="E220" s="130" t="s">
        <v>278</v>
      </c>
      <c r="F220" s="147" t="s">
        <v>32</v>
      </c>
      <c r="G220" s="148"/>
      <c r="H220" s="11" t="s">
        <v>880</v>
      </c>
      <c r="I220" s="14">
        <f t="shared" si="6"/>
        <v>3.19</v>
      </c>
      <c r="J220" s="14">
        <v>3.19</v>
      </c>
      <c r="K220" s="121">
        <f t="shared" si="7"/>
        <v>3.19</v>
      </c>
      <c r="L220" s="127"/>
    </row>
    <row r="221" spans="1:12" ht="12.75" customHeight="1">
      <c r="A221" s="126"/>
      <c r="B221" s="119">
        <f>'Tax Invoice'!D217</f>
        <v>6</v>
      </c>
      <c r="C221" s="10" t="s">
        <v>879</v>
      </c>
      <c r="D221" s="10" t="s">
        <v>879</v>
      </c>
      <c r="E221" s="130" t="s">
        <v>278</v>
      </c>
      <c r="F221" s="147" t="s">
        <v>33</v>
      </c>
      <c r="G221" s="148"/>
      <c r="H221" s="11" t="s">
        <v>880</v>
      </c>
      <c r="I221" s="14">
        <f t="shared" si="6"/>
        <v>3.19</v>
      </c>
      <c r="J221" s="14">
        <v>3.19</v>
      </c>
      <c r="K221" s="121">
        <f t="shared" si="7"/>
        <v>19.14</v>
      </c>
      <c r="L221" s="127"/>
    </row>
    <row r="222" spans="1:12" ht="12.75" customHeight="1">
      <c r="A222" s="126"/>
      <c r="B222" s="119">
        <f>'Tax Invoice'!D218</f>
        <v>1</v>
      </c>
      <c r="C222" s="10" t="s">
        <v>879</v>
      </c>
      <c r="D222" s="10" t="s">
        <v>879</v>
      </c>
      <c r="E222" s="130" t="s">
        <v>31</v>
      </c>
      <c r="F222" s="147" t="s">
        <v>788</v>
      </c>
      <c r="G222" s="148"/>
      <c r="H222" s="11" t="s">
        <v>880</v>
      </c>
      <c r="I222" s="14">
        <f t="shared" si="6"/>
        <v>3.19</v>
      </c>
      <c r="J222" s="14">
        <v>3.19</v>
      </c>
      <c r="K222" s="121">
        <f t="shared" si="7"/>
        <v>3.19</v>
      </c>
      <c r="L222" s="127"/>
    </row>
    <row r="223" spans="1:12" ht="12.75" customHeight="1">
      <c r="A223" s="126"/>
      <c r="B223" s="119">
        <f>'Tax Invoice'!D219</f>
        <v>4</v>
      </c>
      <c r="C223" s="10" t="s">
        <v>879</v>
      </c>
      <c r="D223" s="10" t="s">
        <v>879</v>
      </c>
      <c r="E223" s="130" t="s">
        <v>32</v>
      </c>
      <c r="F223" s="147" t="s">
        <v>788</v>
      </c>
      <c r="G223" s="148"/>
      <c r="H223" s="11" t="s">
        <v>880</v>
      </c>
      <c r="I223" s="14">
        <f t="shared" si="6"/>
        <v>3.19</v>
      </c>
      <c r="J223" s="14">
        <v>3.19</v>
      </c>
      <c r="K223" s="121">
        <f t="shared" si="7"/>
        <v>12.76</v>
      </c>
      <c r="L223" s="127"/>
    </row>
    <row r="224" spans="1:12" ht="12.75" customHeight="1">
      <c r="A224" s="126"/>
      <c r="B224" s="119">
        <f>'Tax Invoice'!D220</f>
        <v>1</v>
      </c>
      <c r="C224" s="10" t="s">
        <v>879</v>
      </c>
      <c r="D224" s="10" t="s">
        <v>879</v>
      </c>
      <c r="E224" s="130" t="s">
        <v>33</v>
      </c>
      <c r="F224" s="147" t="s">
        <v>788</v>
      </c>
      <c r="G224" s="148"/>
      <c r="H224" s="11" t="s">
        <v>880</v>
      </c>
      <c r="I224" s="14">
        <f t="shared" si="6"/>
        <v>3.19</v>
      </c>
      <c r="J224" s="14">
        <v>3.19</v>
      </c>
      <c r="K224" s="121">
        <f t="shared" si="7"/>
        <v>3.19</v>
      </c>
      <c r="L224" s="127"/>
    </row>
    <row r="225" spans="1:12" ht="12.75" customHeight="1">
      <c r="A225" s="126"/>
      <c r="B225" s="119">
        <f>'Tax Invoice'!D221</f>
        <v>5</v>
      </c>
      <c r="C225" s="10" t="s">
        <v>881</v>
      </c>
      <c r="D225" s="10" t="s">
        <v>881</v>
      </c>
      <c r="E225" s="130" t="s">
        <v>30</v>
      </c>
      <c r="F225" s="147" t="s">
        <v>279</v>
      </c>
      <c r="G225" s="148"/>
      <c r="H225" s="11" t="s">
        <v>882</v>
      </c>
      <c r="I225" s="14">
        <f t="shared" si="6"/>
        <v>2.69</v>
      </c>
      <c r="J225" s="14">
        <v>2.69</v>
      </c>
      <c r="K225" s="121">
        <f t="shared" si="7"/>
        <v>13.45</v>
      </c>
      <c r="L225" s="127"/>
    </row>
    <row r="226" spans="1:12" ht="12.75" customHeight="1">
      <c r="A226" s="126"/>
      <c r="B226" s="119">
        <f>'Tax Invoice'!D222</f>
        <v>6</v>
      </c>
      <c r="C226" s="10" t="s">
        <v>881</v>
      </c>
      <c r="D226" s="10" t="s">
        <v>881</v>
      </c>
      <c r="E226" s="130" t="s">
        <v>30</v>
      </c>
      <c r="F226" s="147" t="s">
        <v>788</v>
      </c>
      <c r="G226" s="148"/>
      <c r="H226" s="11" t="s">
        <v>882</v>
      </c>
      <c r="I226" s="14">
        <f t="shared" si="6"/>
        <v>2.69</v>
      </c>
      <c r="J226" s="14">
        <v>2.69</v>
      </c>
      <c r="K226" s="121">
        <f t="shared" si="7"/>
        <v>16.14</v>
      </c>
      <c r="L226" s="127"/>
    </row>
    <row r="227" spans="1:12" ht="12.75" customHeight="1">
      <c r="A227" s="126"/>
      <c r="B227" s="119">
        <f>'Tax Invoice'!D223</f>
        <v>3</v>
      </c>
      <c r="C227" s="10" t="s">
        <v>881</v>
      </c>
      <c r="D227" s="10" t="s">
        <v>881</v>
      </c>
      <c r="E227" s="130" t="s">
        <v>31</v>
      </c>
      <c r="F227" s="147" t="s">
        <v>788</v>
      </c>
      <c r="G227" s="148"/>
      <c r="H227" s="11" t="s">
        <v>882</v>
      </c>
      <c r="I227" s="14">
        <f t="shared" si="6"/>
        <v>2.69</v>
      </c>
      <c r="J227" s="14">
        <v>2.69</v>
      </c>
      <c r="K227" s="121">
        <f t="shared" si="7"/>
        <v>8.07</v>
      </c>
      <c r="L227" s="127"/>
    </row>
    <row r="228" spans="1:12" ht="12.75" customHeight="1">
      <c r="A228" s="126"/>
      <c r="B228" s="119">
        <f>'Tax Invoice'!D224</f>
        <v>1</v>
      </c>
      <c r="C228" s="10" t="s">
        <v>881</v>
      </c>
      <c r="D228" s="10" t="s">
        <v>881</v>
      </c>
      <c r="E228" s="130" t="s">
        <v>32</v>
      </c>
      <c r="F228" s="147" t="s">
        <v>788</v>
      </c>
      <c r="G228" s="148"/>
      <c r="H228" s="11" t="s">
        <v>882</v>
      </c>
      <c r="I228" s="14">
        <f t="shared" si="6"/>
        <v>2.69</v>
      </c>
      <c r="J228" s="14">
        <v>2.69</v>
      </c>
      <c r="K228" s="121">
        <f t="shared" si="7"/>
        <v>2.69</v>
      </c>
      <c r="L228" s="127"/>
    </row>
    <row r="229" spans="1:12" ht="12.75" customHeight="1">
      <c r="A229" s="126"/>
      <c r="B229" s="119">
        <f>'Tax Invoice'!D225</f>
        <v>1</v>
      </c>
      <c r="C229" s="10" t="s">
        <v>881</v>
      </c>
      <c r="D229" s="10" t="s">
        <v>881</v>
      </c>
      <c r="E229" s="130" t="s">
        <v>320</v>
      </c>
      <c r="F229" s="147" t="s">
        <v>279</v>
      </c>
      <c r="G229" s="148"/>
      <c r="H229" s="11" t="s">
        <v>882</v>
      </c>
      <c r="I229" s="14">
        <f t="shared" si="6"/>
        <v>2.69</v>
      </c>
      <c r="J229" s="14">
        <v>2.69</v>
      </c>
      <c r="K229" s="121">
        <f t="shared" si="7"/>
        <v>2.69</v>
      </c>
      <c r="L229" s="127"/>
    </row>
    <row r="230" spans="1:12" ht="12.75" customHeight="1">
      <c r="A230" s="126"/>
      <c r="B230" s="119">
        <f>'Tax Invoice'!D226</f>
        <v>5</v>
      </c>
      <c r="C230" s="10" t="s">
        <v>881</v>
      </c>
      <c r="D230" s="10" t="s">
        <v>881</v>
      </c>
      <c r="E230" s="130" t="s">
        <v>320</v>
      </c>
      <c r="F230" s="147" t="s">
        <v>278</v>
      </c>
      <c r="G230" s="148"/>
      <c r="H230" s="11" t="s">
        <v>882</v>
      </c>
      <c r="I230" s="14">
        <f t="shared" si="6"/>
        <v>2.69</v>
      </c>
      <c r="J230" s="14">
        <v>2.69</v>
      </c>
      <c r="K230" s="121">
        <f t="shared" si="7"/>
        <v>13.45</v>
      </c>
      <c r="L230" s="127"/>
    </row>
    <row r="231" spans="1:12" ht="12.75" customHeight="1">
      <c r="A231" s="126"/>
      <c r="B231" s="119">
        <f>'Tax Invoice'!D227</f>
        <v>2</v>
      </c>
      <c r="C231" s="10" t="s">
        <v>881</v>
      </c>
      <c r="D231" s="10" t="s">
        <v>881</v>
      </c>
      <c r="E231" s="130" t="s">
        <v>707</v>
      </c>
      <c r="F231" s="147" t="s">
        <v>278</v>
      </c>
      <c r="G231" s="148"/>
      <c r="H231" s="11" t="s">
        <v>882</v>
      </c>
      <c r="I231" s="14">
        <f t="shared" si="6"/>
        <v>2.69</v>
      </c>
      <c r="J231" s="14">
        <v>2.69</v>
      </c>
      <c r="K231" s="121">
        <f t="shared" si="7"/>
        <v>5.38</v>
      </c>
      <c r="L231" s="127"/>
    </row>
    <row r="232" spans="1:12" ht="12.75" customHeight="1">
      <c r="A232" s="126"/>
      <c r="B232" s="119">
        <f>'Tax Invoice'!D228</f>
        <v>1</v>
      </c>
      <c r="C232" s="10" t="s">
        <v>881</v>
      </c>
      <c r="D232" s="10" t="s">
        <v>881</v>
      </c>
      <c r="E232" s="130" t="s">
        <v>883</v>
      </c>
      <c r="F232" s="147" t="s">
        <v>279</v>
      </c>
      <c r="G232" s="148"/>
      <c r="H232" s="11" t="s">
        <v>882</v>
      </c>
      <c r="I232" s="14">
        <f t="shared" si="6"/>
        <v>2.69</v>
      </c>
      <c r="J232" s="14">
        <v>2.69</v>
      </c>
      <c r="K232" s="121">
        <f t="shared" si="7"/>
        <v>2.69</v>
      </c>
      <c r="L232" s="127"/>
    </row>
    <row r="233" spans="1:12" ht="12.75" customHeight="1">
      <c r="A233" s="126"/>
      <c r="B233" s="119">
        <f>'Tax Invoice'!D229</f>
        <v>2</v>
      </c>
      <c r="C233" s="10" t="s">
        <v>881</v>
      </c>
      <c r="D233" s="10" t="s">
        <v>881</v>
      </c>
      <c r="E233" s="130" t="s">
        <v>883</v>
      </c>
      <c r="F233" s="147" t="s">
        <v>278</v>
      </c>
      <c r="G233" s="148"/>
      <c r="H233" s="11" t="s">
        <v>882</v>
      </c>
      <c r="I233" s="14">
        <f t="shared" si="6"/>
        <v>2.69</v>
      </c>
      <c r="J233" s="14">
        <v>2.69</v>
      </c>
      <c r="K233" s="121">
        <f t="shared" si="7"/>
        <v>5.38</v>
      </c>
      <c r="L233" s="127"/>
    </row>
    <row r="234" spans="1:12" ht="12.75" customHeight="1">
      <c r="A234" s="126"/>
      <c r="B234" s="119">
        <f>'Tax Invoice'!D230</f>
        <v>1</v>
      </c>
      <c r="C234" s="10" t="s">
        <v>884</v>
      </c>
      <c r="D234" s="10" t="s">
        <v>884</v>
      </c>
      <c r="E234" s="130" t="s">
        <v>33</v>
      </c>
      <c r="F234" s="147" t="s">
        <v>788</v>
      </c>
      <c r="G234" s="148"/>
      <c r="H234" s="11" t="s">
        <v>885</v>
      </c>
      <c r="I234" s="14">
        <f t="shared" si="6"/>
        <v>3.79</v>
      </c>
      <c r="J234" s="14">
        <v>3.79</v>
      </c>
      <c r="K234" s="121">
        <f t="shared" si="7"/>
        <v>3.79</v>
      </c>
      <c r="L234" s="127"/>
    </row>
    <row r="235" spans="1:12" ht="12.75" customHeight="1">
      <c r="A235" s="126"/>
      <c r="B235" s="119">
        <f>'Tax Invoice'!D231</f>
        <v>6</v>
      </c>
      <c r="C235" s="10" t="s">
        <v>884</v>
      </c>
      <c r="D235" s="10" t="s">
        <v>884</v>
      </c>
      <c r="E235" s="130" t="s">
        <v>320</v>
      </c>
      <c r="F235" s="147" t="s">
        <v>278</v>
      </c>
      <c r="G235" s="148"/>
      <c r="H235" s="11" t="s">
        <v>885</v>
      </c>
      <c r="I235" s="14">
        <f t="shared" si="6"/>
        <v>3.79</v>
      </c>
      <c r="J235" s="14">
        <v>3.79</v>
      </c>
      <c r="K235" s="121">
        <f t="shared" si="7"/>
        <v>22.740000000000002</v>
      </c>
      <c r="L235" s="127"/>
    </row>
    <row r="236" spans="1:12" ht="12.75" customHeight="1">
      <c r="A236" s="126"/>
      <c r="B236" s="119">
        <f>'Tax Invoice'!D232</f>
        <v>6</v>
      </c>
      <c r="C236" s="10" t="s">
        <v>884</v>
      </c>
      <c r="D236" s="10" t="s">
        <v>884</v>
      </c>
      <c r="E236" s="130" t="s">
        <v>883</v>
      </c>
      <c r="F236" s="147" t="s">
        <v>279</v>
      </c>
      <c r="G236" s="148"/>
      <c r="H236" s="11" t="s">
        <v>885</v>
      </c>
      <c r="I236" s="14">
        <f t="shared" si="6"/>
        <v>3.79</v>
      </c>
      <c r="J236" s="14">
        <v>3.79</v>
      </c>
      <c r="K236" s="121">
        <f t="shared" si="7"/>
        <v>22.740000000000002</v>
      </c>
      <c r="L236" s="127"/>
    </row>
    <row r="237" spans="1:12" ht="24" customHeight="1">
      <c r="A237" s="126"/>
      <c r="B237" s="119">
        <f>'Tax Invoice'!D233</f>
        <v>3</v>
      </c>
      <c r="C237" s="10" t="s">
        <v>886</v>
      </c>
      <c r="D237" s="10" t="s">
        <v>886</v>
      </c>
      <c r="E237" s="130" t="s">
        <v>32</v>
      </c>
      <c r="F237" s="147" t="s">
        <v>279</v>
      </c>
      <c r="G237" s="148"/>
      <c r="H237" s="11" t="s">
        <v>887</v>
      </c>
      <c r="I237" s="14">
        <f t="shared" si="6"/>
        <v>1.49</v>
      </c>
      <c r="J237" s="14">
        <v>1.49</v>
      </c>
      <c r="K237" s="121">
        <f t="shared" si="7"/>
        <v>4.47</v>
      </c>
      <c r="L237" s="127"/>
    </row>
    <row r="238" spans="1:12" ht="12.75" customHeight="1">
      <c r="A238" s="126"/>
      <c r="B238" s="119">
        <f>'Tax Invoice'!D234</f>
        <v>1</v>
      </c>
      <c r="C238" s="10" t="s">
        <v>888</v>
      </c>
      <c r="D238" s="10" t="s">
        <v>888</v>
      </c>
      <c r="E238" s="130" t="s">
        <v>33</v>
      </c>
      <c r="F238" s="147" t="s">
        <v>279</v>
      </c>
      <c r="G238" s="148"/>
      <c r="H238" s="11" t="s">
        <v>889</v>
      </c>
      <c r="I238" s="14">
        <f t="shared" si="6"/>
        <v>1.79</v>
      </c>
      <c r="J238" s="14">
        <v>1.79</v>
      </c>
      <c r="K238" s="121">
        <f t="shared" si="7"/>
        <v>1.79</v>
      </c>
      <c r="L238" s="127"/>
    </row>
    <row r="239" spans="1:12" ht="12.75" customHeight="1">
      <c r="A239" s="126"/>
      <c r="B239" s="119">
        <f>'Tax Invoice'!D235</f>
        <v>20</v>
      </c>
      <c r="C239" s="10" t="s">
        <v>890</v>
      </c>
      <c r="D239" s="10" t="s">
        <v>967</v>
      </c>
      <c r="E239" s="130" t="s">
        <v>839</v>
      </c>
      <c r="F239" s="147" t="s">
        <v>279</v>
      </c>
      <c r="G239" s="148"/>
      <c r="H239" s="11" t="s">
        <v>891</v>
      </c>
      <c r="I239" s="14">
        <f t="shared" si="6"/>
        <v>0.46</v>
      </c>
      <c r="J239" s="14">
        <v>0.46</v>
      </c>
      <c r="K239" s="121">
        <f t="shared" si="7"/>
        <v>9.2000000000000011</v>
      </c>
      <c r="L239" s="127"/>
    </row>
    <row r="240" spans="1:12" ht="12.75" customHeight="1">
      <c r="A240" s="126"/>
      <c r="B240" s="119">
        <f>'Tax Invoice'!D236</f>
        <v>20</v>
      </c>
      <c r="C240" s="10" t="s">
        <v>890</v>
      </c>
      <c r="D240" s="10" t="s">
        <v>967</v>
      </c>
      <c r="E240" s="130" t="s">
        <v>839</v>
      </c>
      <c r="F240" s="147" t="s">
        <v>115</v>
      </c>
      <c r="G240" s="148"/>
      <c r="H240" s="11" t="s">
        <v>891</v>
      </c>
      <c r="I240" s="14">
        <f t="shared" si="6"/>
        <v>0.46</v>
      </c>
      <c r="J240" s="14">
        <v>0.46</v>
      </c>
      <c r="K240" s="121">
        <f t="shared" si="7"/>
        <v>9.2000000000000011</v>
      </c>
      <c r="L240" s="127"/>
    </row>
    <row r="241" spans="1:12" ht="12.75" customHeight="1">
      <c r="A241" s="126"/>
      <c r="B241" s="119">
        <f>'Tax Invoice'!D237</f>
        <v>3</v>
      </c>
      <c r="C241" s="10" t="s">
        <v>890</v>
      </c>
      <c r="D241" s="10" t="s">
        <v>967</v>
      </c>
      <c r="E241" s="130" t="s">
        <v>839</v>
      </c>
      <c r="F241" s="147" t="s">
        <v>892</v>
      </c>
      <c r="G241" s="148"/>
      <c r="H241" s="11" t="s">
        <v>891</v>
      </c>
      <c r="I241" s="14">
        <f t="shared" si="6"/>
        <v>0.46</v>
      </c>
      <c r="J241" s="14">
        <v>0.46</v>
      </c>
      <c r="K241" s="121">
        <f t="shared" si="7"/>
        <v>1.3800000000000001</v>
      </c>
      <c r="L241" s="127"/>
    </row>
    <row r="242" spans="1:12" ht="12.75" customHeight="1">
      <c r="A242" s="126"/>
      <c r="B242" s="119">
        <f>'Tax Invoice'!D238</f>
        <v>30</v>
      </c>
      <c r="C242" s="10" t="s">
        <v>890</v>
      </c>
      <c r="D242" s="10" t="s">
        <v>967</v>
      </c>
      <c r="E242" s="130" t="s">
        <v>839</v>
      </c>
      <c r="F242" s="147" t="s">
        <v>893</v>
      </c>
      <c r="G242" s="148"/>
      <c r="H242" s="11" t="s">
        <v>891</v>
      </c>
      <c r="I242" s="14">
        <f t="shared" si="6"/>
        <v>0.46</v>
      </c>
      <c r="J242" s="14">
        <v>0.46</v>
      </c>
      <c r="K242" s="121">
        <f t="shared" si="7"/>
        <v>13.8</v>
      </c>
      <c r="L242" s="127"/>
    </row>
    <row r="243" spans="1:12" ht="12.75" customHeight="1">
      <c r="A243" s="126"/>
      <c r="B243" s="119">
        <f>'Tax Invoice'!D239</f>
        <v>2</v>
      </c>
      <c r="C243" s="10" t="s">
        <v>890</v>
      </c>
      <c r="D243" s="10" t="s">
        <v>967</v>
      </c>
      <c r="E243" s="130" t="s">
        <v>839</v>
      </c>
      <c r="F243" s="147" t="s">
        <v>894</v>
      </c>
      <c r="G243" s="148"/>
      <c r="H243" s="11" t="s">
        <v>891</v>
      </c>
      <c r="I243" s="14">
        <f t="shared" si="6"/>
        <v>0.46</v>
      </c>
      <c r="J243" s="14">
        <v>0.46</v>
      </c>
      <c r="K243" s="121">
        <f t="shared" si="7"/>
        <v>0.92</v>
      </c>
      <c r="L243" s="127"/>
    </row>
    <row r="244" spans="1:12" ht="12.75" customHeight="1">
      <c r="A244" s="126"/>
      <c r="B244" s="119">
        <f>'Tax Invoice'!D240</f>
        <v>30</v>
      </c>
      <c r="C244" s="10" t="s">
        <v>890</v>
      </c>
      <c r="D244" s="10" t="s">
        <v>968</v>
      </c>
      <c r="E244" s="130" t="s">
        <v>833</v>
      </c>
      <c r="F244" s="147" t="s">
        <v>279</v>
      </c>
      <c r="G244" s="148"/>
      <c r="H244" s="11" t="s">
        <v>891</v>
      </c>
      <c r="I244" s="14">
        <f t="shared" si="6"/>
        <v>0.48</v>
      </c>
      <c r="J244" s="14">
        <v>0.48</v>
      </c>
      <c r="K244" s="121">
        <f t="shared" si="7"/>
        <v>14.399999999999999</v>
      </c>
      <c r="L244" s="127"/>
    </row>
    <row r="245" spans="1:12" ht="12.75" customHeight="1">
      <c r="A245" s="126"/>
      <c r="B245" s="119">
        <f>'Tax Invoice'!D241</f>
        <v>30</v>
      </c>
      <c r="C245" s="10" t="s">
        <v>890</v>
      </c>
      <c r="D245" s="10" t="s">
        <v>969</v>
      </c>
      <c r="E245" s="130" t="s">
        <v>835</v>
      </c>
      <c r="F245" s="147" t="s">
        <v>279</v>
      </c>
      <c r="G245" s="148"/>
      <c r="H245" s="11" t="s">
        <v>891</v>
      </c>
      <c r="I245" s="14">
        <f t="shared" si="6"/>
        <v>0.52</v>
      </c>
      <c r="J245" s="14">
        <v>0.52</v>
      </c>
      <c r="K245" s="121">
        <f t="shared" si="7"/>
        <v>15.600000000000001</v>
      </c>
      <c r="L245" s="127"/>
    </row>
    <row r="246" spans="1:12" ht="12.75" customHeight="1">
      <c r="A246" s="126"/>
      <c r="B246" s="119">
        <f>'Tax Invoice'!D242</f>
        <v>2</v>
      </c>
      <c r="C246" s="10" t="s">
        <v>890</v>
      </c>
      <c r="D246" s="10" t="s">
        <v>969</v>
      </c>
      <c r="E246" s="130" t="s">
        <v>835</v>
      </c>
      <c r="F246" s="147" t="s">
        <v>589</v>
      </c>
      <c r="G246" s="148"/>
      <c r="H246" s="11" t="s">
        <v>891</v>
      </c>
      <c r="I246" s="14">
        <f t="shared" si="6"/>
        <v>0.52</v>
      </c>
      <c r="J246" s="14">
        <v>0.52</v>
      </c>
      <c r="K246" s="121">
        <f t="shared" si="7"/>
        <v>1.04</v>
      </c>
      <c r="L246" s="127"/>
    </row>
    <row r="247" spans="1:12" ht="12.75" customHeight="1">
      <c r="A247" s="126"/>
      <c r="B247" s="119">
        <f>'Tax Invoice'!D243</f>
        <v>10</v>
      </c>
      <c r="C247" s="10" t="s">
        <v>890</v>
      </c>
      <c r="D247" s="10" t="s">
        <v>969</v>
      </c>
      <c r="E247" s="130" t="s">
        <v>835</v>
      </c>
      <c r="F247" s="147" t="s">
        <v>115</v>
      </c>
      <c r="G247" s="148"/>
      <c r="H247" s="11" t="s">
        <v>891</v>
      </c>
      <c r="I247" s="14">
        <f t="shared" si="6"/>
        <v>0.52</v>
      </c>
      <c r="J247" s="14">
        <v>0.52</v>
      </c>
      <c r="K247" s="121">
        <f t="shared" si="7"/>
        <v>5.2</v>
      </c>
      <c r="L247" s="127"/>
    </row>
    <row r="248" spans="1:12" ht="12.75" customHeight="1">
      <c r="A248" s="126"/>
      <c r="B248" s="119">
        <f>'Tax Invoice'!D244</f>
        <v>5</v>
      </c>
      <c r="C248" s="10" t="s">
        <v>890</v>
      </c>
      <c r="D248" s="10" t="s">
        <v>969</v>
      </c>
      <c r="E248" s="130" t="s">
        <v>835</v>
      </c>
      <c r="F248" s="147" t="s">
        <v>755</v>
      </c>
      <c r="G248" s="148"/>
      <c r="H248" s="11" t="s">
        <v>891</v>
      </c>
      <c r="I248" s="14">
        <f t="shared" si="6"/>
        <v>0.52</v>
      </c>
      <c r="J248" s="14">
        <v>0.52</v>
      </c>
      <c r="K248" s="121">
        <f t="shared" si="7"/>
        <v>2.6</v>
      </c>
      <c r="L248" s="127"/>
    </row>
    <row r="249" spans="1:12" ht="12.75" customHeight="1">
      <c r="A249" s="126"/>
      <c r="B249" s="119">
        <f>'Tax Invoice'!D245</f>
        <v>35</v>
      </c>
      <c r="C249" s="10" t="s">
        <v>890</v>
      </c>
      <c r="D249" s="10" t="s">
        <v>969</v>
      </c>
      <c r="E249" s="130" t="s">
        <v>835</v>
      </c>
      <c r="F249" s="147" t="s">
        <v>893</v>
      </c>
      <c r="G249" s="148"/>
      <c r="H249" s="11" t="s">
        <v>891</v>
      </c>
      <c r="I249" s="14">
        <f t="shared" si="6"/>
        <v>0.52</v>
      </c>
      <c r="J249" s="14">
        <v>0.52</v>
      </c>
      <c r="K249" s="121">
        <f t="shared" si="7"/>
        <v>18.2</v>
      </c>
      <c r="L249" s="127"/>
    </row>
    <row r="250" spans="1:12" ht="12.75" customHeight="1">
      <c r="A250" s="126"/>
      <c r="B250" s="119">
        <f>'Tax Invoice'!D246</f>
        <v>6</v>
      </c>
      <c r="C250" s="10" t="s">
        <v>890</v>
      </c>
      <c r="D250" s="10" t="s">
        <v>970</v>
      </c>
      <c r="E250" s="130" t="s">
        <v>895</v>
      </c>
      <c r="F250" s="147" t="s">
        <v>279</v>
      </c>
      <c r="G250" s="148"/>
      <c r="H250" s="11" t="s">
        <v>891</v>
      </c>
      <c r="I250" s="14">
        <f t="shared" si="6"/>
        <v>0.56000000000000005</v>
      </c>
      <c r="J250" s="14">
        <v>0.56000000000000005</v>
      </c>
      <c r="K250" s="121">
        <f t="shared" si="7"/>
        <v>3.3600000000000003</v>
      </c>
      <c r="L250" s="127"/>
    </row>
    <row r="251" spans="1:12" ht="12.75" customHeight="1">
      <c r="A251" s="126"/>
      <c r="B251" s="119">
        <f>'Tax Invoice'!D247</f>
        <v>16</v>
      </c>
      <c r="C251" s="10" t="s">
        <v>890</v>
      </c>
      <c r="D251" s="10" t="s">
        <v>970</v>
      </c>
      <c r="E251" s="130" t="s">
        <v>895</v>
      </c>
      <c r="F251" s="147" t="s">
        <v>893</v>
      </c>
      <c r="G251" s="148"/>
      <c r="H251" s="11" t="s">
        <v>891</v>
      </c>
      <c r="I251" s="14">
        <f t="shared" si="6"/>
        <v>0.56000000000000005</v>
      </c>
      <c r="J251" s="14">
        <v>0.56000000000000005</v>
      </c>
      <c r="K251" s="121">
        <f t="shared" si="7"/>
        <v>8.9600000000000009</v>
      </c>
      <c r="L251" s="127"/>
    </row>
    <row r="252" spans="1:12" ht="24" customHeight="1">
      <c r="A252" s="126"/>
      <c r="B252" s="119">
        <f>'Tax Invoice'!D248</f>
        <v>20</v>
      </c>
      <c r="C252" s="10" t="s">
        <v>570</v>
      </c>
      <c r="D252" s="10" t="s">
        <v>570</v>
      </c>
      <c r="E252" s="130" t="s">
        <v>112</v>
      </c>
      <c r="F252" s="147"/>
      <c r="G252" s="148"/>
      <c r="H252" s="11" t="s">
        <v>977</v>
      </c>
      <c r="I252" s="14">
        <f t="shared" si="6"/>
        <v>0.25</v>
      </c>
      <c r="J252" s="14">
        <v>0.25</v>
      </c>
      <c r="K252" s="121">
        <f t="shared" si="7"/>
        <v>5</v>
      </c>
      <c r="L252" s="127"/>
    </row>
    <row r="253" spans="1:12" ht="24" customHeight="1">
      <c r="A253" s="126"/>
      <c r="B253" s="119">
        <f>'Tax Invoice'!D249</f>
        <v>9</v>
      </c>
      <c r="C253" s="10" t="s">
        <v>570</v>
      </c>
      <c r="D253" s="10" t="s">
        <v>570</v>
      </c>
      <c r="E253" s="130" t="s">
        <v>216</v>
      </c>
      <c r="F253" s="147"/>
      <c r="G253" s="148"/>
      <c r="H253" s="11" t="s">
        <v>977</v>
      </c>
      <c r="I253" s="14">
        <f t="shared" si="6"/>
        <v>0.25</v>
      </c>
      <c r="J253" s="14">
        <v>0.25</v>
      </c>
      <c r="K253" s="121">
        <f t="shared" si="7"/>
        <v>2.25</v>
      </c>
      <c r="L253" s="127"/>
    </row>
    <row r="254" spans="1:12" ht="24" customHeight="1">
      <c r="A254" s="126"/>
      <c r="B254" s="119">
        <f>'Tax Invoice'!D250</f>
        <v>5</v>
      </c>
      <c r="C254" s="10" t="s">
        <v>570</v>
      </c>
      <c r="D254" s="10" t="s">
        <v>570</v>
      </c>
      <c r="E254" s="130" t="s">
        <v>219</v>
      </c>
      <c r="F254" s="147"/>
      <c r="G254" s="148"/>
      <c r="H254" s="11" t="s">
        <v>977</v>
      </c>
      <c r="I254" s="14">
        <f t="shared" si="6"/>
        <v>0.25</v>
      </c>
      <c r="J254" s="14">
        <v>0.25</v>
      </c>
      <c r="K254" s="121">
        <f t="shared" si="7"/>
        <v>1.25</v>
      </c>
      <c r="L254" s="127"/>
    </row>
    <row r="255" spans="1:12" ht="24" customHeight="1">
      <c r="A255" s="126"/>
      <c r="B255" s="119">
        <f>'Tax Invoice'!D251</f>
        <v>4</v>
      </c>
      <c r="C255" s="10" t="s">
        <v>570</v>
      </c>
      <c r="D255" s="10" t="s">
        <v>570</v>
      </c>
      <c r="E255" s="130" t="s">
        <v>220</v>
      </c>
      <c r="F255" s="147"/>
      <c r="G255" s="148"/>
      <c r="H255" s="11" t="s">
        <v>977</v>
      </c>
      <c r="I255" s="14">
        <f t="shared" si="6"/>
        <v>0.25</v>
      </c>
      <c r="J255" s="14">
        <v>0.25</v>
      </c>
      <c r="K255" s="121">
        <f t="shared" si="7"/>
        <v>1</v>
      </c>
      <c r="L255" s="127"/>
    </row>
    <row r="256" spans="1:12" ht="24" customHeight="1">
      <c r="A256" s="126"/>
      <c r="B256" s="119">
        <f>'Tax Invoice'!D252</f>
        <v>3</v>
      </c>
      <c r="C256" s="10" t="s">
        <v>570</v>
      </c>
      <c r="D256" s="10" t="s">
        <v>570</v>
      </c>
      <c r="E256" s="130" t="s">
        <v>275</v>
      </c>
      <c r="F256" s="147"/>
      <c r="G256" s="148"/>
      <c r="H256" s="11" t="s">
        <v>977</v>
      </c>
      <c r="I256" s="14">
        <f t="shared" si="6"/>
        <v>0.25</v>
      </c>
      <c r="J256" s="14">
        <v>0.25</v>
      </c>
      <c r="K256" s="121">
        <f t="shared" si="7"/>
        <v>0.75</v>
      </c>
      <c r="L256" s="127"/>
    </row>
    <row r="257" spans="1:12" ht="24" customHeight="1">
      <c r="A257" s="126"/>
      <c r="B257" s="119">
        <f>'Tax Invoice'!D253</f>
        <v>6</v>
      </c>
      <c r="C257" s="10" t="s">
        <v>896</v>
      </c>
      <c r="D257" s="10" t="s">
        <v>896</v>
      </c>
      <c r="E257" s="130" t="s">
        <v>28</v>
      </c>
      <c r="F257" s="147"/>
      <c r="G257" s="148"/>
      <c r="H257" s="11" t="s">
        <v>897</v>
      </c>
      <c r="I257" s="14">
        <f t="shared" si="6"/>
        <v>0.39</v>
      </c>
      <c r="J257" s="14">
        <v>0.39</v>
      </c>
      <c r="K257" s="121">
        <f t="shared" si="7"/>
        <v>2.34</v>
      </c>
      <c r="L257" s="127"/>
    </row>
    <row r="258" spans="1:12" ht="24" customHeight="1">
      <c r="A258" s="126"/>
      <c r="B258" s="119">
        <f>'Tax Invoice'!D254</f>
        <v>6</v>
      </c>
      <c r="C258" s="10" t="s">
        <v>896</v>
      </c>
      <c r="D258" s="10" t="s">
        <v>896</v>
      </c>
      <c r="E258" s="130" t="s">
        <v>30</v>
      </c>
      <c r="F258" s="147"/>
      <c r="G258" s="148"/>
      <c r="H258" s="11" t="s">
        <v>897</v>
      </c>
      <c r="I258" s="14">
        <f t="shared" si="6"/>
        <v>0.39</v>
      </c>
      <c r="J258" s="14">
        <v>0.39</v>
      </c>
      <c r="K258" s="121">
        <f t="shared" si="7"/>
        <v>2.34</v>
      </c>
      <c r="L258" s="127"/>
    </row>
    <row r="259" spans="1:12" ht="24" customHeight="1">
      <c r="A259" s="126"/>
      <c r="B259" s="119">
        <f>'Tax Invoice'!D255</f>
        <v>6</v>
      </c>
      <c r="C259" s="10" t="s">
        <v>896</v>
      </c>
      <c r="D259" s="10" t="s">
        <v>896</v>
      </c>
      <c r="E259" s="130" t="s">
        <v>31</v>
      </c>
      <c r="F259" s="147"/>
      <c r="G259" s="148"/>
      <c r="H259" s="11" t="s">
        <v>897</v>
      </c>
      <c r="I259" s="14">
        <f t="shared" si="6"/>
        <v>0.39</v>
      </c>
      <c r="J259" s="14">
        <v>0.39</v>
      </c>
      <c r="K259" s="121">
        <f t="shared" si="7"/>
        <v>2.34</v>
      </c>
      <c r="L259" s="127"/>
    </row>
    <row r="260" spans="1:12" ht="24" customHeight="1">
      <c r="A260" s="126"/>
      <c r="B260" s="119">
        <f>'Tax Invoice'!D256</f>
        <v>4</v>
      </c>
      <c r="C260" s="10" t="s">
        <v>898</v>
      </c>
      <c r="D260" s="10" t="s">
        <v>898</v>
      </c>
      <c r="E260" s="130" t="s">
        <v>30</v>
      </c>
      <c r="F260" s="147"/>
      <c r="G260" s="148"/>
      <c r="H260" s="11" t="s">
        <v>899</v>
      </c>
      <c r="I260" s="14">
        <f t="shared" si="6"/>
        <v>0.79</v>
      </c>
      <c r="J260" s="14">
        <v>0.79</v>
      </c>
      <c r="K260" s="121">
        <f t="shared" si="7"/>
        <v>3.16</v>
      </c>
      <c r="L260" s="127"/>
    </row>
    <row r="261" spans="1:12" ht="24" customHeight="1">
      <c r="A261" s="126"/>
      <c r="B261" s="119">
        <f>'Tax Invoice'!D257</f>
        <v>1</v>
      </c>
      <c r="C261" s="10" t="s">
        <v>900</v>
      </c>
      <c r="D261" s="10" t="s">
        <v>900</v>
      </c>
      <c r="E261" s="130" t="s">
        <v>30</v>
      </c>
      <c r="F261" s="147" t="s">
        <v>279</v>
      </c>
      <c r="G261" s="148"/>
      <c r="H261" s="11" t="s">
        <v>901</v>
      </c>
      <c r="I261" s="14">
        <f t="shared" si="6"/>
        <v>1.19</v>
      </c>
      <c r="J261" s="14">
        <v>1.19</v>
      </c>
      <c r="K261" s="121">
        <f t="shared" si="7"/>
        <v>1.19</v>
      </c>
      <c r="L261" s="127"/>
    </row>
    <row r="262" spans="1:12" ht="24" customHeight="1">
      <c r="A262" s="126"/>
      <c r="B262" s="119">
        <f>'Tax Invoice'!D258</f>
        <v>2</v>
      </c>
      <c r="C262" s="10" t="s">
        <v>900</v>
      </c>
      <c r="D262" s="10" t="s">
        <v>900</v>
      </c>
      <c r="E262" s="130" t="s">
        <v>30</v>
      </c>
      <c r="F262" s="147" t="s">
        <v>277</v>
      </c>
      <c r="G262" s="148"/>
      <c r="H262" s="11" t="s">
        <v>901</v>
      </c>
      <c r="I262" s="14">
        <f t="shared" si="6"/>
        <v>1.19</v>
      </c>
      <c r="J262" s="14">
        <v>1.19</v>
      </c>
      <c r="K262" s="121">
        <f t="shared" si="7"/>
        <v>2.38</v>
      </c>
      <c r="L262" s="127"/>
    </row>
    <row r="263" spans="1:12" ht="24" customHeight="1">
      <c r="A263" s="126"/>
      <c r="B263" s="119">
        <f>'Tax Invoice'!D259</f>
        <v>3</v>
      </c>
      <c r="C263" s="10" t="s">
        <v>902</v>
      </c>
      <c r="D263" s="10" t="s">
        <v>902</v>
      </c>
      <c r="E263" s="130" t="s">
        <v>28</v>
      </c>
      <c r="F263" s="147" t="s">
        <v>278</v>
      </c>
      <c r="G263" s="148"/>
      <c r="H263" s="11" t="s">
        <v>903</v>
      </c>
      <c r="I263" s="14">
        <f t="shared" si="6"/>
        <v>0.59</v>
      </c>
      <c r="J263" s="14">
        <v>0.59</v>
      </c>
      <c r="K263" s="121">
        <f t="shared" si="7"/>
        <v>1.77</v>
      </c>
      <c r="L263" s="127"/>
    </row>
    <row r="264" spans="1:12" ht="24" customHeight="1">
      <c r="A264" s="126"/>
      <c r="B264" s="119">
        <f>'Tax Invoice'!D260</f>
        <v>4</v>
      </c>
      <c r="C264" s="10" t="s">
        <v>904</v>
      </c>
      <c r="D264" s="10" t="s">
        <v>904</v>
      </c>
      <c r="E264" s="130" t="s">
        <v>34</v>
      </c>
      <c r="F264" s="147" t="s">
        <v>279</v>
      </c>
      <c r="G264" s="148"/>
      <c r="H264" s="11" t="s">
        <v>905</v>
      </c>
      <c r="I264" s="14">
        <f t="shared" si="6"/>
        <v>1.64</v>
      </c>
      <c r="J264" s="14">
        <v>1.64</v>
      </c>
      <c r="K264" s="121">
        <f t="shared" si="7"/>
        <v>6.56</v>
      </c>
      <c r="L264" s="127"/>
    </row>
    <row r="265" spans="1:12" ht="24" customHeight="1">
      <c r="A265" s="126"/>
      <c r="B265" s="119">
        <f>'Tax Invoice'!D261</f>
        <v>2</v>
      </c>
      <c r="C265" s="10" t="s">
        <v>904</v>
      </c>
      <c r="D265" s="10" t="s">
        <v>904</v>
      </c>
      <c r="E265" s="130" t="s">
        <v>34</v>
      </c>
      <c r="F265" s="147" t="s">
        <v>679</v>
      </c>
      <c r="G265" s="148"/>
      <c r="H265" s="11" t="s">
        <v>905</v>
      </c>
      <c r="I265" s="14">
        <f t="shared" si="6"/>
        <v>1.64</v>
      </c>
      <c r="J265" s="14">
        <v>1.64</v>
      </c>
      <c r="K265" s="121">
        <f t="shared" si="7"/>
        <v>3.28</v>
      </c>
      <c r="L265" s="127"/>
    </row>
    <row r="266" spans="1:12" ht="24" customHeight="1">
      <c r="A266" s="126"/>
      <c r="B266" s="119">
        <f>'Tax Invoice'!D262</f>
        <v>2</v>
      </c>
      <c r="C266" s="10" t="s">
        <v>904</v>
      </c>
      <c r="D266" s="10" t="s">
        <v>904</v>
      </c>
      <c r="E266" s="130" t="s">
        <v>34</v>
      </c>
      <c r="F266" s="147" t="s">
        <v>490</v>
      </c>
      <c r="G266" s="148"/>
      <c r="H266" s="11" t="s">
        <v>905</v>
      </c>
      <c r="I266" s="14">
        <f t="shared" si="6"/>
        <v>1.64</v>
      </c>
      <c r="J266" s="14">
        <v>1.64</v>
      </c>
      <c r="K266" s="121">
        <f t="shared" si="7"/>
        <v>3.28</v>
      </c>
      <c r="L266" s="127"/>
    </row>
    <row r="267" spans="1:12" ht="24" customHeight="1">
      <c r="A267" s="126"/>
      <c r="B267" s="119">
        <f>'Tax Invoice'!D263</f>
        <v>2</v>
      </c>
      <c r="C267" s="10" t="s">
        <v>904</v>
      </c>
      <c r="D267" s="10" t="s">
        <v>904</v>
      </c>
      <c r="E267" s="130" t="s">
        <v>34</v>
      </c>
      <c r="F267" s="147" t="s">
        <v>755</v>
      </c>
      <c r="G267" s="148"/>
      <c r="H267" s="11" t="s">
        <v>905</v>
      </c>
      <c r="I267" s="14">
        <f t="shared" si="6"/>
        <v>1.64</v>
      </c>
      <c r="J267" s="14">
        <v>1.64</v>
      </c>
      <c r="K267" s="121">
        <f t="shared" si="7"/>
        <v>3.28</v>
      </c>
      <c r="L267" s="127"/>
    </row>
    <row r="268" spans="1:12" ht="24" customHeight="1">
      <c r="A268" s="126"/>
      <c r="B268" s="119">
        <f>'Tax Invoice'!D264</f>
        <v>2</v>
      </c>
      <c r="C268" s="10" t="s">
        <v>904</v>
      </c>
      <c r="D268" s="10" t="s">
        <v>904</v>
      </c>
      <c r="E268" s="130" t="s">
        <v>34</v>
      </c>
      <c r="F268" s="147" t="s">
        <v>892</v>
      </c>
      <c r="G268" s="148"/>
      <c r="H268" s="11" t="s">
        <v>905</v>
      </c>
      <c r="I268" s="14">
        <f t="shared" si="6"/>
        <v>1.64</v>
      </c>
      <c r="J268" s="14">
        <v>1.64</v>
      </c>
      <c r="K268" s="121">
        <f t="shared" si="7"/>
        <v>3.28</v>
      </c>
      <c r="L268" s="127"/>
    </row>
    <row r="269" spans="1:12" ht="24" customHeight="1">
      <c r="A269" s="126"/>
      <c r="B269" s="119">
        <f>'Tax Invoice'!D265</f>
        <v>2</v>
      </c>
      <c r="C269" s="10" t="s">
        <v>906</v>
      </c>
      <c r="D269" s="10" t="s">
        <v>906</v>
      </c>
      <c r="E269" s="130" t="s">
        <v>31</v>
      </c>
      <c r="F269" s="147" t="s">
        <v>279</v>
      </c>
      <c r="G269" s="148"/>
      <c r="H269" s="11" t="s">
        <v>907</v>
      </c>
      <c r="I269" s="14">
        <f t="shared" si="6"/>
        <v>1.38</v>
      </c>
      <c r="J269" s="14">
        <v>1.38</v>
      </c>
      <c r="K269" s="121">
        <f t="shared" si="7"/>
        <v>2.76</v>
      </c>
      <c r="L269" s="127"/>
    </row>
    <row r="270" spans="1:12" ht="24" customHeight="1">
      <c r="A270" s="126"/>
      <c r="B270" s="119">
        <f>'Tax Invoice'!D266</f>
        <v>1</v>
      </c>
      <c r="C270" s="10" t="s">
        <v>906</v>
      </c>
      <c r="D270" s="10" t="s">
        <v>906</v>
      </c>
      <c r="E270" s="130" t="s">
        <v>31</v>
      </c>
      <c r="F270" s="147" t="s">
        <v>277</v>
      </c>
      <c r="G270" s="148"/>
      <c r="H270" s="11" t="s">
        <v>907</v>
      </c>
      <c r="I270" s="14">
        <f t="shared" si="6"/>
        <v>1.38</v>
      </c>
      <c r="J270" s="14">
        <v>1.38</v>
      </c>
      <c r="K270" s="121">
        <f t="shared" si="7"/>
        <v>1.38</v>
      </c>
      <c r="L270" s="127"/>
    </row>
    <row r="271" spans="1:12" ht="24" customHeight="1">
      <c r="A271" s="126"/>
      <c r="B271" s="119">
        <f>'Tax Invoice'!D267</f>
        <v>1</v>
      </c>
      <c r="C271" s="10" t="s">
        <v>908</v>
      </c>
      <c r="D271" s="10" t="s">
        <v>908</v>
      </c>
      <c r="E271" s="130" t="s">
        <v>31</v>
      </c>
      <c r="F271" s="147" t="s">
        <v>279</v>
      </c>
      <c r="G271" s="148"/>
      <c r="H271" s="11" t="s">
        <v>909</v>
      </c>
      <c r="I271" s="14">
        <f t="shared" si="6"/>
        <v>1.47</v>
      </c>
      <c r="J271" s="14">
        <v>1.47</v>
      </c>
      <c r="K271" s="121">
        <f t="shared" si="7"/>
        <v>1.47</v>
      </c>
      <c r="L271" s="127"/>
    </row>
    <row r="272" spans="1:12" ht="24" customHeight="1">
      <c r="A272" s="126"/>
      <c r="B272" s="119">
        <f>'Tax Invoice'!D268</f>
        <v>1</v>
      </c>
      <c r="C272" s="10" t="s">
        <v>908</v>
      </c>
      <c r="D272" s="10" t="s">
        <v>908</v>
      </c>
      <c r="E272" s="130" t="s">
        <v>31</v>
      </c>
      <c r="F272" s="147" t="s">
        <v>679</v>
      </c>
      <c r="G272" s="148"/>
      <c r="H272" s="11" t="s">
        <v>909</v>
      </c>
      <c r="I272" s="14">
        <f t="shared" si="6"/>
        <v>1.47</v>
      </c>
      <c r="J272" s="14">
        <v>1.47</v>
      </c>
      <c r="K272" s="121">
        <f t="shared" si="7"/>
        <v>1.47</v>
      </c>
      <c r="L272" s="127"/>
    </row>
    <row r="273" spans="1:12" ht="24" customHeight="1">
      <c r="A273" s="126"/>
      <c r="B273" s="119">
        <f>'Tax Invoice'!D269</f>
        <v>1</v>
      </c>
      <c r="C273" s="10" t="s">
        <v>908</v>
      </c>
      <c r="D273" s="10" t="s">
        <v>908</v>
      </c>
      <c r="E273" s="130" t="s">
        <v>31</v>
      </c>
      <c r="F273" s="147" t="s">
        <v>892</v>
      </c>
      <c r="G273" s="148"/>
      <c r="H273" s="11" t="s">
        <v>909</v>
      </c>
      <c r="I273" s="14">
        <f t="shared" si="6"/>
        <v>1.47</v>
      </c>
      <c r="J273" s="14">
        <v>1.47</v>
      </c>
      <c r="K273" s="121">
        <f t="shared" si="7"/>
        <v>1.47</v>
      </c>
      <c r="L273" s="127"/>
    </row>
    <row r="274" spans="1:12" ht="24" customHeight="1">
      <c r="A274" s="126"/>
      <c r="B274" s="119">
        <f>'Tax Invoice'!D270</f>
        <v>2</v>
      </c>
      <c r="C274" s="10" t="s">
        <v>910</v>
      </c>
      <c r="D274" s="10" t="s">
        <v>910</v>
      </c>
      <c r="E274" s="130" t="s">
        <v>31</v>
      </c>
      <c r="F274" s="147" t="s">
        <v>679</v>
      </c>
      <c r="G274" s="148"/>
      <c r="H274" s="11" t="s">
        <v>911</v>
      </c>
      <c r="I274" s="14">
        <f t="shared" si="6"/>
        <v>1.47</v>
      </c>
      <c r="J274" s="14">
        <v>1.47</v>
      </c>
      <c r="K274" s="121">
        <f t="shared" si="7"/>
        <v>2.94</v>
      </c>
      <c r="L274" s="127"/>
    </row>
    <row r="275" spans="1:12" ht="24" customHeight="1">
      <c r="A275" s="126"/>
      <c r="B275" s="119">
        <f>'Tax Invoice'!D271</f>
        <v>2</v>
      </c>
      <c r="C275" s="10" t="s">
        <v>910</v>
      </c>
      <c r="D275" s="10" t="s">
        <v>910</v>
      </c>
      <c r="E275" s="130" t="s">
        <v>31</v>
      </c>
      <c r="F275" s="147" t="s">
        <v>755</v>
      </c>
      <c r="G275" s="148"/>
      <c r="H275" s="11" t="s">
        <v>911</v>
      </c>
      <c r="I275" s="14">
        <f t="shared" si="6"/>
        <v>1.47</v>
      </c>
      <c r="J275" s="14">
        <v>1.47</v>
      </c>
      <c r="K275" s="121">
        <f t="shared" si="7"/>
        <v>2.94</v>
      </c>
      <c r="L275" s="127"/>
    </row>
    <row r="276" spans="1:12" ht="24" customHeight="1">
      <c r="A276" s="126"/>
      <c r="B276" s="119">
        <f>'Tax Invoice'!D272</f>
        <v>2</v>
      </c>
      <c r="C276" s="10" t="s">
        <v>910</v>
      </c>
      <c r="D276" s="10" t="s">
        <v>910</v>
      </c>
      <c r="E276" s="130" t="s">
        <v>31</v>
      </c>
      <c r="F276" s="147" t="s">
        <v>892</v>
      </c>
      <c r="G276" s="148"/>
      <c r="H276" s="11" t="s">
        <v>911</v>
      </c>
      <c r="I276" s="14">
        <f t="shared" si="6"/>
        <v>1.47</v>
      </c>
      <c r="J276" s="14">
        <v>1.47</v>
      </c>
      <c r="K276" s="121">
        <f t="shared" si="7"/>
        <v>2.94</v>
      </c>
      <c r="L276" s="127"/>
    </row>
    <row r="277" spans="1:12" ht="12.75" customHeight="1">
      <c r="A277" s="126"/>
      <c r="B277" s="119">
        <f>'Tax Invoice'!D273</f>
        <v>4</v>
      </c>
      <c r="C277" s="10" t="s">
        <v>912</v>
      </c>
      <c r="D277" s="10" t="s">
        <v>912</v>
      </c>
      <c r="E277" s="130" t="s">
        <v>30</v>
      </c>
      <c r="F277" s="147" t="s">
        <v>279</v>
      </c>
      <c r="G277" s="148"/>
      <c r="H277" s="11" t="s">
        <v>913</v>
      </c>
      <c r="I277" s="14">
        <f t="shared" si="6"/>
        <v>1.47</v>
      </c>
      <c r="J277" s="14">
        <v>1.47</v>
      </c>
      <c r="K277" s="121">
        <f t="shared" si="7"/>
        <v>5.88</v>
      </c>
      <c r="L277" s="127"/>
    </row>
    <row r="278" spans="1:12" ht="12.75" customHeight="1">
      <c r="A278" s="126"/>
      <c r="B278" s="119">
        <f>'Tax Invoice'!D274</f>
        <v>1</v>
      </c>
      <c r="C278" s="10" t="s">
        <v>912</v>
      </c>
      <c r="D278" s="10" t="s">
        <v>912</v>
      </c>
      <c r="E278" s="130" t="s">
        <v>30</v>
      </c>
      <c r="F278" s="147" t="s">
        <v>679</v>
      </c>
      <c r="G278" s="148"/>
      <c r="H278" s="11" t="s">
        <v>913</v>
      </c>
      <c r="I278" s="14">
        <f t="shared" ref="I278:I318" si="8">ROUNDUP(J278*$N$1,2)</f>
        <v>1.47</v>
      </c>
      <c r="J278" s="14">
        <v>1.47</v>
      </c>
      <c r="K278" s="121">
        <f t="shared" ref="K278:K318" si="9">I278*B278</f>
        <v>1.47</v>
      </c>
      <c r="L278" s="127"/>
    </row>
    <row r="279" spans="1:12" ht="12.75" customHeight="1">
      <c r="A279" s="126"/>
      <c r="B279" s="119">
        <f>'Tax Invoice'!D275</f>
        <v>2</v>
      </c>
      <c r="C279" s="10" t="s">
        <v>912</v>
      </c>
      <c r="D279" s="10" t="s">
        <v>912</v>
      </c>
      <c r="E279" s="130" t="s">
        <v>30</v>
      </c>
      <c r="F279" s="147" t="s">
        <v>277</v>
      </c>
      <c r="G279" s="148"/>
      <c r="H279" s="11" t="s">
        <v>913</v>
      </c>
      <c r="I279" s="14">
        <f t="shared" si="8"/>
        <v>1.47</v>
      </c>
      <c r="J279" s="14">
        <v>1.47</v>
      </c>
      <c r="K279" s="121">
        <f t="shared" si="9"/>
        <v>2.94</v>
      </c>
      <c r="L279" s="127"/>
    </row>
    <row r="280" spans="1:12" ht="12.75" customHeight="1">
      <c r="A280" s="126"/>
      <c r="B280" s="119">
        <f>'Tax Invoice'!D276</f>
        <v>2</v>
      </c>
      <c r="C280" s="10" t="s">
        <v>912</v>
      </c>
      <c r="D280" s="10" t="s">
        <v>912</v>
      </c>
      <c r="E280" s="130" t="s">
        <v>30</v>
      </c>
      <c r="F280" s="147" t="s">
        <v>490</v>
      </c>
      <c r="G280" s="148"/>
      <c r="H280" s="11" t="s">
        <v>913</v>
      </c>
      <c r="I280" s="14">
        <f t="shared" si="8"/>
        <v>1.47</v>
      </c>
      <c r="J280" s="14">
        <v>1.47</v>
      </c>
      <c r="K280" s="121">
        <f t="shared" si="9"/>
        <v>2.94</v>
      </c>
      <c r="L280" s="127"/>
    </row>
    <row r="281" spans="1:12" ht="24" customHeight="1">
      <c r="A281" s="126"/>
      <c r="B281" s="119">
        <f>'Tax Invoice'!D277</f>
        <v>4</v>
      </c>
      <c r="C281" s="10" t="s">
        <v>914</v>
      </c>
      <c r="D281" s="10" t="s">
        <v>914</v>
      </c>
      <c r="E281" s="130" t="s">
        <v>30</v>
      </c>
      <c r="F281" s="147" t="s">
        <v>279</v>
      </c>
      <c r="G281" s="148"/>
      <c r="H281" s="11" t="s">
        <v>978</v>
      </c>
      <c r="I281" s="14">
        <f t="shared" si="8"/>
        <v>1.87</v>
      </c>
      <c r="J281" s="14">
        <v>1.87</v>
      </c>
      <c r="K281" s="121">
        <f t="shared" si="9"/>
        <v>7.48</v>
      </c>
      <c r="L281" s="127"/>
    </row>
    <row r="282" spans="1:12" ht="24" customHeight="1">
      <c r="A282" s="126"/>
      <c r="B282" s="119">
        <f>'Tax Invoice'!D278</f>
        <v>1</v>
      </c>
      <c r="C282" s="10" t="s">
        <v>914</v>
      </c>
      <c r="D282" s="10" t="s">
        <v>914</v>
      </c>
      <c r="E282" s="130" t="s">
        <v>30</v>
      </c>
      <c r="F282" s="147" t="s">
        <v>277</v>
      </c>
      <c r="G282" s="148"/>
      <c r="H282" s="11" t="s">
        <v>978</v>
      </c>
      <c r="I282" s="14">
        <f t="shared" si="8"/>
        <v>1.87</v>
      </c>
      <c r="J282" s="14">
        <v>1.87</v>
      </c>
      <c r="K282" s="121">
        <f t="shared" si="9"/>
        <v>1.87</v>
      </c>
      <c r="L282" s="127"/>
    </row>
    <row r="283" spans="1:12" ht="24" customHeight="1">
      <c r="A283" s="126"/>
      <c r="B283" s="119">
        <f>'Tax Invoice'!D279</f>
        <v>3</v>
      </c>
      <c r="C283" s="10" t="s">
        <v>915</v>
      </c>
      <c r="D283" s="10" t="s">
        <v>915</v>
      </c>
      <c r="E283" s="130"/>
      <c r="F283" s="147"/>
      <c r="G283" s="148"/>
      <c r="H283" s="11" t="s">
        <v>916</v>
      </c>
      <c r="I283" s="14">
        <f t="shared" si="8"/>
        <v>0.73</v>
      </c>
      <c r="J283" s="14">
        <v>0.73</v>
      </c>
      <c r="K283" s="121">
        <f t="shared" si="9"/>
        <v>2.19</v>
      </c>
      <c r="L283" s="127"/>
    </row>
    <row r="284" spans="1:12" ht="24" customHeight="1">
      <c r="A284" s="126"/>
      <c r="B284" s="119">
        <f>'Tax Invoice'!D280</f>
        <v>1</v>
      </c>
      <c r="C284" s="10" t="s">
        <v>917</v>
      </c>
      <c r="D284" s="10" t="s">
        <v>917</v>
      </c>
      <c r="E284" s="130"/>
      <c r="F284" s="147"/>
      <c r="G284" s="148"/>
      <c r="H284" s="11" t="s">
        <v>918</v>
      </c>
      <c r="I284" s="14">
        <f t="shared" si="8"/>
        <v>1.74</v>
      </c>
      <c r="J284" s="14">
        <v>1.74</v>
      </c>
      <c r="K284" s="121">
        <f t="shared" si="9"/>
        <v>1.74</v>
      </c>
      <c r="L284" s="127"/>
    </row>
    <row r="285" spans="1:12" ht="24" customHeight="1">
      <c r="A285" s="126"/>
      <c r="B285" s="119">
        <f>'Tax Invoice'!D281</f>
        <v>2</v>
      </c>
      <c r="C285" s="10" t="s">
        <v>919</v>
      </c>
      <c r="D285" s="10" t="s">
        <v>919</v>
      </c>
      <c r="E285" s="130"/>
      <c r="F285" s="147"/>
      <c r="G285" s="148"/>
      <c r="H285" s="11" t="s">
        <v>920</v>
      </c>
      <c r="I285" s="14">
        <f t="shared" si="8"/>
        <v>1.4</v>
      </c>
      <c r="J285" s="14">
        <v>1.4</v>
      </c>
      <c r="K285" s="121">
        <f t="shared" si="9"/>
        <v>2.8</v>
      </c>
      <c r="L285" s="127"/>
    </row>
    <row r="286" spans="1:12" ht="36" customHeight="1">
      <c r="A286" s="126"/>
      <c r="B286" s="119">
        <f>'Tax Invoice'!D282</f>
        <v>2</v>
      </c>
      <c r="C286" s="10" t="s">
        <v>921</v>
      </c>
      <c r="D286" s="10" t="s">
        <v>921</v>
      </c>
      <c r="E286" s="130" t="s">
        <v>112</v>
      </c>
      <c r="F286" s="147"/>
      <c r="G286" s="148"/>
      <c r="H286" s="11" t="s">
        <v>922</v>
      </c>
      <c r="I286" s="14">
        <f t="shared" si="8"/>
        <v>3.45</v>
      </c>
      <c r="J286" s="14">
        <v>3.45</v>
      </c>
      <c r="K286" s="121">
        <f t="shared" si="9"/>
        <v>6.9</v>
      </c>
      <c r="L286" s="127"/>
    </row>
    <row r="287" spans="1:12" ht="36" customHeight="1">
      <c r="A287" s="126"/>
      <c r="B287" s="119">
        <f>'Tax Invoice'!D283</f>
        <v>1</v>
      </c>
      <c r="C287" s="10" t="s">
        <v>921</v>
      </c>
      <c r="D287" s="10" t="s">
        <v>921</v>
      </c>
      <c r="E287" s="130" t="s">
        <v>218</v>
      </c>
      <c r="F287" s="147"/>
      <c r="G287" s="148"/>
      <c r="H287" s="11" t="s">
        <v>922</v>
      </c>
      <c r="I287" s="14">
        <f t="shared" si="8"/>
        <v>3.45</v>
      </c>
      <c r="J287" s="14">
        <v>3.45</v>
      </c>
      <c r="K287" s="121">
        <f t="shared" si="9"/>
        <v>3.45</v>
      </c>
      <c r="L287" s="127"/>
    </row>
    <row r="288" spans="1:12" ht="36" customHeight="1">
      <c r="A288" s="126"/>
      <c r="B288" s="119">
        <f>'Tax Invoice'!D284</f>
        <v>1</v>
      </c>
      <c r="C288" s="10" t="s">
        <v>921</v>
      </c>
      <c r="D288" s="10" t="s">
        <v>921</v>
      </c>
      <c r="E288" s="130" t="s">
        <v>219</v>
      </c>
      <c r="F288" s="147"/>
      <c r="G288" s="148"/>
      <c r="H288" s="11" t="s">
        <v>922</v>
      </c>
      <c r="I288" s="14">
        <f t="shared" si="8"/>
        <v>3.45</v>
      </c>
      <c r="J288" s="14">
        <v>3.45</v>
      </c>
      <c r="K288" s="121">
        <f t="shared" si="9"/>
        <v>3.45</v>
      </c>
      <c r="L288" s="127"/>
    </row>
    <row r="289" spans="1:12" ht="36" customHeight="1">
      <c r="A289" s="126"/>
      <c r="B289" s="119">
        <f>'Tax Invoice'!D285</f>
        <v>1</v>
      </c>
      <c r="C289" s="10" t="s">
        <v>921</v>
      </c>
      <c r="D289" s="10" t="s">
        <v>921</v>
      </c>
      <c r="E289" s="130" t="s">
        <v>269</v>
      </c>
      <c r="F289" s="147"/>
      <c r="G289" s="148"/>
      <c r="H289" s="11" t="s">
        <v>922</v>
      </c>
      <c r="I289" s="14">
        <f t="shared" si="8"/>
        <v>3.45</v>
      </c>
      <c r="J289" s="14">
        <v>3.45</v>
      </c>
      <c r="K289" s="121">
        <f t="shared" si="9"/>
        <v>3.45</v>
      </c>
      <c r="L289" s="127"/>
    </row>
    <row r="290" spans="1:12" ht="36" customHeight="1">
      <c r="A290" s="126"/>
      <c r="B290" s="119">
        <f>'Tax Invoice'!D286</f>
        <v>1</v>
      </c>
      <c r="C290" s="10" t="s">
        <v>921</v>
      </c>
      <c r="D290" s="10" t="s">
        <v>921</v>
      </c>
      <c r="E290" s="130" t="s">
        <v>220</v>
      </c>
      <c r="F290" s="147"/>
      <c r="G290" s="148"/>
      <c r="H290" s="11" t="s">
        <v>922</v>
      </c>
      <c r="I290" s="14">
        <f t="shared" si="8"/>
        <v>3.45</v>
      </c>
      <c r="J290" s="14">
        <v>3.45</v>
      </c>
      <c r="K290" s="121">
        <f t="shared" si="9"/>
        <v>3.45</v>
      </c>
      <c r="L290" s="127"/>
    </row>
    <row r="291" spans="1:12" ht="36" customHeight="1">
      <c r="A291" s="126"/>
      <c r="B291" s="119">
        <f>'Tax Invoice'!D287</f>
        <v>1</v>
      </c>
      <c r="C291" s="10" t="s">
        <v>921</v>
      </c>
      <c r="D291" s="10" t="s">
        <v>921</v>
      </c>
      <c r="E291" s="130" t="s">
        <v>272</v>
      </c>
      <c r="F291" s="147"/>
      <c r="G291" s="148"/>
      <c r="H291" s="11" t="s">
        <v>922</v>
      </c>
      <c r="I291" s="14">
        <f t="shared" si="8"/>
        <v>3.45</v>
      </c>
      <c r="J291" s="14">
        <v>3.45</v>
      </c>
      <c r="K291" s="121">
        <f t="shared" si="9"/>
        <v>3.45</v>
      </c>
      <c r="L291" s="127"/>
    </row>
    <row r="292" spans="1:12" ht="36" customHeight="1">
      <c r="A292" s="126"/>
      <c r="B292" s="119">
        <f>'Tax Invoice'!D288</f>
        <v>1</v>
      </c>
      <c r="C292" s="10" t="s">
        <v>921</v>
      </c>
      <c r="D292" s="10" t="s">
        <v>921</v>
      </c>
      <c r="E292" s="130" t="s">
        <v>669</v>
      </c>
      <c r="F292" s="147"/>
      <c r="G292" s="148"/>
      <c r="H292" s="11" t="s">
        <v>922</v>
      </c>
      <c r="I292" s="14">
        <f t="shared" si="8"/>
        <v>3.45</v>
      </c>
      <c r="J292" s="14">
        <v>3.45</v>
      </c>
      <c r="K292" s="121">
        <f t="shared" si="9"/>
        <v>3.45</v>
      </c>
      <c r="L292" s="127"/>
    </row>
    <row r="293" spans="1:12" ht="24" customHeight="1">
      <c r="A293" s="126"/>
      <c r="B293" s="119">
        <f>'Tax Invoice'!D289</f>
        <v>2</v>
      </c>
      <c r="C293" s="10" t="s">
        <v>923</v>
      </c>
      <c r="D293" s="10" t="s">
        <v>923</v>
      </c>
      <c r="E293" s="130" t="s">
        <v>112</v>
      </c>
      <c r="F293" s="147"/>
      <c r="G293" s="148"/>
      <c r="H293" s="11" t="s">
        <v>924</v>
      </c>
      <c r="I293" s="14">
        <f t="shared" si="8"/>
        <v>2.4</v>
      </c>
      <c r="J293" s="14">
        <v>2.4</v>
      </c>
      <c r="K293" s="121">
        <f t="shared" si="9"/>
        <v>4.8</v>
      </c>
      <c r="L293" s="127"/>
    </row>
    <row r="294" spans="1:12" ht="24" customHeight="1">
      <c r="A294" s="126"/>
      <c r="B294" s="119">
        <f>'Tax Invoice'!D290</f>
        <v>1</v>
      </c>
      <c r="C294" s="10" t="s">
        <v>923</v>
      </c>
      <c r="D294" s="10" t="s">
        <v>923</v>
      </c>
      <c r="E294" s="130" t="s">
        <v>220</v>
      </c>
      <c r="F294" s="147"/>
      <c r="G294" s="148"/>
      <c r="H294" s="11" t="s">
        <v>924</v>
      </c>
      <c r="I294" s="14">
        <f t="shared" si="8"/>
        <v>2.4</v>
      </c>
      <c r="J294" s="14">
        <v>2.4</v>
      </c>
      <c r="K294" s="121">
        <f t="shared" si="9"/>
        <v>2.4</v>
      </c>
      <c r="L294" s="127"/>
    </row>
    <row r="295" spans="1:12" ht="24" customHeight="1">
      <c r="A295" s="126"/>
      <c r="B295" s="119">
        <f>'Tax Invoice'!D291</f>
        <v>1</v>
      </c>
      <c r="C295" s="10" t="s">
        <v>923</v>
      </c>
      <c r="D295" s="10" t="s">
        <v>923</v>
      </c>
      <c r="E295" s="130" t="s">
        <v>275</v>
      </c>
      <c r="F295" s="147"/>
      <c r="G295" s="148"/>
      <c r="H295" s="11" t="s">
        <v>924</v>
      </c>
      <c r="I295" s="14">
        <f t="shared" si="8"/>
        <v>2.4</v>
      </c>
      <c r="J295" s="14">
        <v>2.4</v>
      </c>
      <c r="K295" s="121">
        <f t="shared" si="9"/>
        <v>2.4</v>
      </c>
      <c r="L295" s="127"/>
    </row>
    <row r="296" spans="1:12" ht="24" customHeight="1">
      <c r="A296" s="126"/>
      <c r="B296" s="119">
        <f>'Tax Invoice'!D292</f>
        <v>1</v>
      </c>
      <c r="C296" s="10" t="s">
        <v>923</v>
      </c>
      <c r="D296" s="10" t="s">
        <v>923</v>
      </c>
      <c r="E296" s="130" t="s">
        <v>276</v>
      </c>
      <c r="F296" s="147"/>
      <c r="G296" s="148"/>
      <c r="H296" s="11" t="s">
        <v>924</v>
      </c>
      <c r="I296" s="14">
        <f t="shared" si="8"/>
        <v>2.4</v>
      </c>
      <c r="J296" s="14">
        <v>2.4</v>
      </c>
      <c r="K296" s="121">
        <f t="shared" si="9"/>
        <v>2.4</v>
      </c>
      <c r="L296" s="127"/>
    </row>
    <row r="297" spans="1:12" ht="24" customHeight="1">
      <c r="A297" s="126"/>
      <c r="B297" s="119">
        <f>'Tax Invoice'!D293</f>
        <v>1</v>
      </c>
      <c r="C297" s="10" t="s">
        <v>923</v>
      </c>
      <c r="D297" s="10" t="s">
        <v>923</v>
      </c>
      <c r="E297" s="130" t="s">
        <v>670</v>
      </c>
      <c r="F297" s="147"/>
      <c r="G297" s="148"/>
      <c r="H297" s="11" t="s">
        <v>924</v>
      </c>
      <c r="I297" s="14">
        <f t="shared" si="8"/>
        <v>2.4</v>
      </c>
      <c r="J297" s="14">
        <v>2.4</v>
      </c>
      <c r="K297" s="121">
        <f t="shared" si="9"/>
        <v>2.4</v>
      </c>
      <c r="L297" s="127"/>
    </row>
    <row r="298" spans="1:12" ht="24" customHeight="1">
      <c r="A298" s="126"/>
      <c r="B298" s="119">
        <f>'Tax Invoice'!D294</f>
        <v>2</v>
      </c>
      <c r="C298" s="10" t="s">
        <v>925</v>
      </c>
      <c r="D298" s="10" t="s">
        <v>925</v>
      </c>
      <c r="E298" s="130" t="s">
        <v>112</v>
      </c>
      <c r="F298" s="147"/>
      <c r="G298" s="148"/>
      <c r="H298" s="11" t="s">
        <v>926</v>
      </c>
      <c r="I298" s="14">
        <f t="shared" si="8"/>
        <v>2.4</v>
      </c>
      <c r="J298" s="14">
        <v>2.4</v>
      </c>
      <c r="K298" s="121">
        <f t="shared" si="9"/>
        <v>4.8</v>
      </c>
      <c r="L298" s="127"/>
    </row>
    <row r="299" spans="1:12" ht="24" customHeight="1">
      <c r="A299" s="126"/>
      <c r="B299" s="119">
        <f>'Tax Invoice'!D295</f>
        <v>1</v>
      </c>
      <c r="C299" s="10" t="s">
        <v>925</v>
      </c>
      <c r="D299" s="10" t="s">
        <v>925</v>
      </c>
      <c r="E299" s="130" t="s">
        <v>276</v>
      </c>
      <c r="F299" s="147"/>
      <c r="G299" s="148"/>
      <c r="H299" s="11" t="s">
        <v>926</v>
      </c>
      <c r="I299" s="14">
        <f t="shared" si="8"/>
        <v>2.4</v>
      </c>
      <c r="J299" s="14">
        <v>2.4</v>
      </c>
      <c r="K299" s="121">
        <f t="shared" si="9"/>
        <v>2.4</v>
      </c>
      <c r="L299" s="127"/>
    </row>
    <row r="300" spans="1:12" ht="24" customHeight="1">
      <c r="A300" s="126"/>
      <c r="B300" s="119">
        <f>'Tax Invoice'!D296</f>
        <v>1</v>
      </c>
      <c r="C300" s="10" t="s">
        <v>519</v>
      </c>
      <c r="D300" s="10" t="s">
        <v>519</v>
      </c>
      <c r="E300" s="130" t="s">
        <v>112</v>
      </c>
      <c r="F300" s="147"/>
      <c r="G300" s="148"/>
      <c r="H300" s="11" t="s">
        <v>521</v>
      </c>
      <c r="I300" s="14">
        <f t="shared" si="8"/>
        <v>2.4</v>
      </c>
      <c r="J300" s="14">
        <v>2.4</v>
      </c>
      <c r="K300" s="121">
        <f t="shared" si="9"/>
        <v>2.4</v>
      </c>
      <c r="L300" s="127"/>
    </row>
    <row r="301" spans="1:12" ht="24" customHeight="1">
      <c r="A301" s="126"/>
      <c r="B301" s="119">
        <f>'Tax Invoice'!D297</f>
        <v>1</v>
      </c>
      <c r="C301" s="10" t="s">
        <v>927</v>
      </c>
      <c r="D301" s="10" t="s">
        <v>927</v>
      </c>
      <c r="E301" s="130" t="s">
        <v>220</v>
      </c>
      <c r="F301" s="147"/>
      <c r="G301" s="148"/>
      <c r="H301" s="11" t="s">
        <v>928</v>
      </c>
      <c r="I301" s="14">
        <f t="shared" si="8"/>
        <v>2.4</v>
      </c>
      <c r="J301" s="14">
        <v>2.4</v>
      </c>
      <c r="K301" s="121">
        <f t="shared" si="9"/>
        <v>2.4</v>
      </c>
      <c r="L301" s="127"/>
    </row>
    <row r="302" spans="1:12" ht="24" customHeight="1">
      <c r="A302" s="126"/>
      <c r="B302" s="119">
        <f>'Tax Invoice'!D298</f>
        <v>1</v>
      </c>
      <c r="C302" s="10" t="s">
        <v>927</v>
      </c>
      <c r="D302" s="10" t="s">
        <v>927</v>
      </c>
      <c r="E302" s="130" t="s">
        <v>271</v>
      </c>
      <c r="F302" s="147"/>
      <c r="G302" s="148"/>
      <c r="H302" s="11" t="s">
        <v>928</v>
      </c>
      <c r="I302" s="14">
        <f t="shared" si="8"/>
        <v>2.4</v>
      </c>
      <c r="J302" s="14">
        <v>2.4</v>
      </c>
      <c r="K302" s="121">
        <f t="shared" si="9"/>
        <v>2.4</v>
      </c>
      <c r="L302" s="127"/>
    </row>
    <row r="303" spans="1:12" ht="24" customHeight="1">
      <c r="A303" s="126"/>
      <c r="B303" s="119">
        <f>'Tax Invoice'!D299</f>
        <v>1</v>
      </c>
      <c r="C303" s="10" t="s">
        <v>927</v>
      </c>
      <c r="D303" s="10" t="s">
        <v>927</v>
      </c>
      <c r="E303" s="130" t="s">
        <v>272</v>
      </c>
      <c r="F303" s="147"/>
      <c r="G303" s="148"/>
      <c r="H303" s="11" t="s">
        <v>928</v>
      </c>
      <c r="I303" s="14">
        <f t="shared" si="8"/>
        <v>2.4</v>
      </c>
      <c r="J303" s="14">
        <v>2.4</v>
      </c>
      <c r="K303" s="121">
        <f t="shared" si="9"/>
        <v>2.4</v>
      </c>
      <c r="L303" s="127"/>
    </row>
    <row r="304" spans="1:12" ht="24" customHeight="1">
      <c r="A304" s="126"/>
      <c r="B304" s="119">
        <f>'Tax Invoice'!D300</f>
        <v>1</v>
      </c>
      <c r="C304" s="10" t="s">
        <v>929</v>
      </c>
      <c r="D304" s="10" t="s">
        <v>929</v>
      </c>
      <c r="E304" s="130" t="s">
        <v>112</v>
      </c>
      <c r="F304" s="147"/>
      <c r="G304" s="148"/>
      <c r="H304" s="11" t="s">
        <v>930</v>
      </c>
      <c r="I304" s="14">
        <f t="shared" si="8"/>
        <v>2.4</v>
      </c>
      <c r="J304" s="14">
        <v>2.4</v>
      </c>
      <c r="K304" s="121">
        <f t="shared" si="9"/>
        <v>2.4</v>
      </c>
      <c r="L304" s="127"/>
    </row>
    <row r="305" spans="1:12" ht="24" customHeight="1">
      <c r="A305" s="126"/>
      <c r="B305" s="119">
        <f>'Tax Invoice'!D301</f>
        <v>1</v>
      </c>
      <c r="C305" s="10" t="s">
        <v>929</v>
      </c>
      <c r="D305" s="10" t="s">
        <v>929</v>
      </c>
      <c r="E305" s="130" t="s">
        <v>216</v>
      </c>
      <c r="F305" s="147"/>
      <c r="G305" s="148"/>
      <c r="H305" s="11" t="s">
        <v>930</v>
      </c>
      <c r="I305" s="14">
        <f t="shared" si="8"/>
        <v>2.4</v>
      </c>
      <c r="J305" s="14">
        <v>2.4</v>
      </c>
      <c r="K305" s="121">
        <f t="shared" si="9"/>
        <v>2.4</v>
      </c>
      <c r="L305" s="127"/>
    </row>
    <row r="306" spans="1:12" ht="24" customHeight="1">
      <c r="A306" s="126"/>
      <c r="B306" s="119">
        <f>'Tax Invoice'!D302</f>
        <v>1</v>
      </c>
      <c r="C306" s="10" t="s">
        <v>929</v>
      </c>
      <c r="D306" s="10" t="s">
        <v>929</v>
      </c>
      <c r="E306" s="130" t="s">
        <v>317</v>
      </c>
      <c r="F306" s="147"/>
      <c r="G306" s="148"/>
      <c r="H306" s="11" t="s">
        <v>930</v>
      </c>
      <c r="I306" s="14">
        <f t="shared" si="8"/>
        <v>2.4</v>
      </c>
      <c r="J306" s="14">
        <v>2.4</v>
      </c>
      <c r="K306" s="121">
        <f t="shared" si="9"/>
        <v>2.4</v>
      </c>
      <c r="L306" s="127"/>
    </row>
    <row r="307" spans="1:12" ht="24" customHeight="1">
      <c r="A307" s="126"/>
      <c r="B307" s="119">
        <f>'Tax Invoice'!D303</f>
        <v>1</v>
      </c>
      <c r="C307" s="10" t="s">
        <v>929</v>
      </c>
      <c r="D307" s="10" t="s">
        <v>929</v>
      </c>
      <c r="E307" s="130" t="s">
        <v>670</v>
      </c>
      <c r="F307" s="147"/>
      <c r="G307" s="148"/>
      <c r="H307" s="11" t="s">
        <v>930</v>
      </c>
      <c r="I307" s="14">
        <f t="shared" si="8"/>
        <v>2.4</v>
      </c>
      <c r="J307" s="14">
        <v>2.4</v>
      </c>
      <c r="K307" s="121">
        <f t="shared" si="9"/>
        <v>2.4</v>
      </c>
      <c r="L307" s="127"/>
    </row>
    <row r="308" spans="1:12" ht="24" customHeight="1">
      <c r="A308" s="126"/>
      <c r="B308" s="119">
        <f>'Tax Invoice'!D304</f>
        <v>2</v>
      </c>
      <c r="C308" s="10" t="s">
        <v>929</v>
      </c>
      <c r="D308" s="10" t="s">
        <v>929</v>
      </c>
      <c r="E308" s="130" t="s">
        <v>931</v>
      </c>
      <c r="F308" s="147"/>
      <c r="G308" s="148"/>
      <c r="H308" s="11" t="s">
        <v>930</v>
      </c>
      <c r="I308" s="14">
        <f t="shared" si="8"/>
        <v>2.4</v>
      </c>
      <c r="J308" s="14">
        <v>2.4</v>
      </c>
      <c r="K308" s="121">
        <f t="shared" si="9"/>
        <v>4.8</v>
      </c>
      <c r="L308" s="127"/>
    </row>
    <row r="309" spans="1:12" ht="24" customHeight="1">
      <c r="A309" s="126"/>
      <c r="B309" s="119">
        <f>'Tax Invoice'!D305</f>
        <v>1</v>
      </c>
      <c r="C309" s="10" t="s">
        <v>932</v>
      </c>
      <c r="D309" s="10" t="s">
        <v>932</v>
      </c>
      <c r="E309" s="130" t="s">
        <v>218</v>
      </c>
      <c r="F309" s="147"/>
      <c r="G309" s="148"/>
      <c r="H309" s="11" t="s">
        <v>933</v>
      </c>
      <c r="I309" s="14">
        <f t="shared" si="8"/>
        <v>2.82</v>
      </c>
      <c r="J309" s="14">
        <v>2.82</v>
      </c>
      <c r="K309" s="121">
        <f t="shared" si="9"/>
        <v>2.82</v>
      </c>
      <c r="L309" s="127"/>
    </row>
    <row r="310" spans="1:12" ht="24" customHeight="1">
      <c r="A310" s="126"/>
      <c r="B310" s="119">
        <f>'Tax Invoice'!D306</f>
        <v>1</v>
      </c>
      <c r="C310" s="10" t="s">
        <v>932</v>
      </c>
      <c r="D310" s="10" t="s">
        <v>932</v>
      </c>
      <c r="E310" s="130" t="s">
        <v>670</v>
      </c>
      <c r="F310" s="147"/>
      <c r="G310" s="148"/>
      <c r="H310" s="11" t="s">
        <v>933</v>
      </c>
      <c r="I310" s="14">
        <f t="shared" si="8"/>
        <v>2.82</v>
      </c>
      <c r="J310" s="14">
        <v>2.82</v>
      </c>
      <c r="K310" s="121">
        <f t="shared" si="9"/>
        <v>2.82</v>
      </c>
      <c r="L310" s="127"/>
    </row>
    <row r="311" spans="1:12" ht="24" customHeight="1">
      <c r="A311" s="126"/>
      <c r="B311" s="119">
        <f>'Tax Invoice'!D307</f>
        <v>1</v>
      </c>
      <c r="C311" s="10" t="s">
        <v>932</v>
      </c>
      <c r="D311" s="10" t="s">
        <v>932</v>
      </c>
      <c r="E311" s="130" t="s">
        <v>934</v>
      </c>
      <c r="F311" s="147"/>
      <c r="G311" s="148"/>
      <c r="H311" s="11" t="s">
        <v>933</v>
      </c>
      <c r="I311" s="14">
        <f t="shared" si="8"/>
        <v>2.82</v>
      </c>
      <c r="J311" s="14">
        <v>2.82</v>
      </c>
      <c r="K311" s="121">
        <f t="shared" si="9"/>
        <v>2.82</v>
      </c>
      <c r="L311" s="127"/>
    </row>
    <row r="312" spans="1:12" ht="24" customHeight="1">
      <c r="A312" s="126"/>
      <c r="B312" s="119">
        <f>'Tax Invoice'!D308</f>
        <v>1</v>
      </c>
      <c r="C312" s="10" t="s">
        <v>932</v>
      </c>
      <c r="D312" s="10" t="s">
        <v>932</v>
      </c>
      <c r="E312" s="130" t="s">
        <v>935</v>
      </c>
      <c r="F312" s="147"/>
      <c r="G312" s="148"/>
      <c r="H312" s="11" t="s">
        <v>933</v>
      </c>
      <c r="I312" s="14">
        <f t="shared" si="8"/>
        <v>2.82</v>
      </c>
      <c r="J312" s="14">
        <v>2.82</v>
      </c>
      <c r="K312" s="121">
        <f t="shared" si="9"/>
        <v>2.82</v>
      </c>
      <c r="L312" s="127"/>
    </row>
    <row r="313" spans="1:12" ht="24" customHeight="1">
      <c r="A313" s="126"/>
      <c r="B313" s="119">
        <f>'Tax Invoice'!D309</f>
        <v>1</v>
      </c>
      <c r="C313" s="10" t="s">
        <v>936</v>
      </c>
      <c r="D313" s="10" t="s">
        <v>936</v>
      </c>
      <c r="E313" s="130"/>
      <c r="F313" s="147"/>
      <c r="G313" s="148"/>
      <c r="H313" s="11" t="s">
        <v>937</v>
      </c>
      <c r="I313" s="14">
        <f t="shared" si="8"/>
        <v>2.44</v>
      </c>
      <c r="J313" s="14">
        <v>2.44</v>
      </c>
      <c r="K313" s="121">
        <f t="shared" si="9"/>
        <v>2.44</v>
      </c>
      <c r="L313" s="127"/>
    </row>
    <row r="314" spans="1:12" ht="24" customHeight="1">
      <c r="A314" s="126"/>
      <c r="B314" s="119">
        <f>'Tax Invoice'!D310</f>
        <v>1</v>
      </c>
      <c r="C314" s="10" t="s">
        <v>938</v>
      </c>
      <c r="D314" s="10" t="s">
        <v>938</v>
      </c>
      <c r="E314" s="130"/>
      <c r="F314" s="147"/>
      <c r="G314" s="148"/>
      <c r="H314" s="11" t="s">
        <v>939</v>
      </c>
      <c r="I314" s="14">
        <f t="shared" si="8"/>
        <v>2.94</v>
      </c>
      <c r="J314" s="14">
        <v>2.94</v>
      </c>
      <c r="K314" s="121">
        <f t="shared" si="9"/>
        <v>2.94</v>
      </c>
      <c r="L314" s="127"/>
    </row>
    <row r="315" spans="1:12" ht="24" customHeight="1">
      <c r="A315" s="126"/>
      <c r="B315" s="119">
        <f>'Tax Invoice'!D311</f>
        <v>1</v>
      </c>
      <c r="C315" s="10" t="s">
        <v>940</v>
      </c>
      <c r="D315" s="10" t="s">
        <v>940</v>
      </c>
      <c r="E315" s="130" t="s">
        <v>115</v>
      </c>
      <c r="F315" s="147"/>
      <c r="G315" s="148"/>
      <c r="H315" s="11" t="s">
        <v>941</v>
      </c>
      <c r="I315" s="14">
        <f t="shared" si="8"/>
        <v>1.24</v>
      </c>
      <c r="J315" s="14">
        <v>1.24</v>
      </c>
      <c r="K315" s="121">
        <f t="shared" si="9"/>
        <v>1.24</v>
      </c>
      <c r="L315" s="127"/>
    </row>
    <row r="316" spans="1:12" ht="24" customHeight="1">
      <c r="A316" s="126"/>
      <c r="B316" s="119">
        <f>'Tax Invoice'!D312</f>
        <v>1</v>
      </c>
      <c r="C316" s="10" t="s">
        <v>940</v>
      </c>
      <c r="D316" s="10" t="s">
        <v>940</v>
      </c>
      <c r="E316" s="130" t="s">
        <v>490</v>
      </c>
      <c r="F316" s="147"/>
      <c r="G316" s="148"/>
      <c r="H316" s="11" t="s">
        <v>941</v>
      </c>
      <c r="I316" s="14">
        <f t="shared" si="8"/>
        <v>1.24</v>
      </c>
      <c r="J316" s="14">
        <v>1.24</v>
      </c>
      <c r="K316" s="121">
        <f t="shared" si="9"/>
        <v>1.24</v>
      </c>
      <c r="L316" s="127"/>
    </row>
    <row r="317" spans="1:12" ht="24" customHeight="1">
      <c r="A317" s="126"/>
      <c r="B317" s="119">
        <f>'Tax Invoice'!D313</f>
        <v>1</v>
      </c>
      <c r="C317" s="10" t="s">
        <v>940</v>
      </c>
      <c r="D317" s="10" t="s">
        <v>940</v>
      </c>
      <c r="E317" s="130" t="s">
        <v>755</v>
      </c>
      <c r="F317" s="147"/>
      <c r="G317" s="148"/>
      <c r="H317" s="11" t="s">
        <v>941</v>
      </c>
      <c r="I317" s="14">
        <f t="shared" si="8"/>
        <v>1.24</v>
      </c>
      <c r="J317" s="14">
        <v>1.24</v>
      </c>
      <c r="K317" s="121">
        <f t="shared" si="9"/>
        <v>1.24</v>
      </c>
      <c r="L317" s="127"/>
    </row>
    <row r="318" spans="1:12" ht="24" customHeight="1">
      <c r="A318" s="126"/>
      <c r="B318" s="120">
        <f>'Tax Invoice'!D314</f>
        <v>1</v>
      </c>
      <c r="C318" s="12" t="s">
        <v>940</v>
      </c>
      <c r="D318" s="12" t="s">
        <v>940</v>
      </c>
      <c r="E318" s="131" t="s">
        <v>754</v>
      </c>
      <c r="F318" s="149"/>
      <c r="G318" s="150"/>
      <c r="H318" s="13" t="s">
        <v>941</v>
      </c>
      <c r="I318" s="15">
        <f t="shared" si="8"/>
        <v>1.24</v>
      </c>
      <c r="J318" s="15">
        <v>1.24</v>
      </c>
      <c r="K318" s="122">
        <f t="shared" si="9"/>
        <v>1.24</v>
      </c>
      <c r="L318" s="127"/>
    </row>
    <row r="319" spans="1:12" ht="12.75" customHeight="1">
      <c r="A319" s="126"/>
      <c r="B319" s="138">
        <f>SUM(B22:B318)</f>
        <v>1802</v>
      </c>
      <c r="C319" s="138" t="s">
        <v>149</v>
      </c>
      <c r="D319" s="138"/>
      <c r="E319" s="138"/>
      <c r="F319" s="138"/>
      <c r="G319" s="138"/>
      <c r="H319" s="138"/>
      <c r="I319" s="139" t="s">
        <v>261</v>
      </c>
      <c r="J319" s="139" t="s">
        <v>261</v>
      </c>
      <c r="K319" s="140">
        <f>SUM(K22:K318)</f>
        <v>1313.3600000000013</v>
      </c>
      <c r="L319" s="127"/>
    </row>
    <row r="320" spans="1:12" ht="12.75" customHeight="1">
      <c r="A320" s="126"/>
      <c r="B320" s="138"/>
      <c r="C320" s="138"/>
      <c r="D320" s="138"/>
      <c r="E320" s="138"/>
      <c r="F320" s="138"/>
      <c r="G320" s="138"/>
      <c r="H320" s="138"/>
      <c r="I320" s="139" t="s">
        <v>190</v>
      </c>
      <c r="J320" s="139" t="s">
        <v>190</v>
      </c>
      <c r="K320" s="140">
        <f>Invoice!J320</f>
        <v>-39.400800000000039</v>
      </c>
      <c r="L320" s="127"/>
    </row>
    <row r="321" spans="1:12" ht="12.75" customHeight="1" outlineLevel="1">
      <c r="A321" s="126"/>
      <c r="B321" s="138"/>
      <c r="C321" s="138"/>
      <c r="D321" s="138"/>
      <c r="E321" s="138"/>
      <c r="F321" s="138"/>
      <c r="G321" s="138"/>
      <c r="H321" s="138"/>
      <c r="I321" s="139" t="s">
        <v>191</v>
      </c>
      <c r="J321" s="139" t="s">
        <v>191</v>
      </c>
      <c r="K321" s="140">
        <f>Invoice!J321</f>
        <v>0</v>
      </c>
      <c r="L321" s="127"/>
    </row>
    <row r="322" spans="1:12" ht="12.75" customHeight="1">
      <c r="A322" s="126"/>
      <c r="B322" s="138"/>
      <c r="C322" s="138"/>
      <c r="D322" s="138"/>
      <c r="E322" s="138"/>
      <c r="F322" s="138"/>
      <c r="G322" s="138"/>
      <c r="H322" s="138"/>
      <c r="I322" s="139" t="s">
        <v>263</v>
      </c>
      <c r="J322" s="139" t="s">
        <v>263</v>
      </c>
      <c r="K322" s="140">
        <f>SUM(K319:K321)</f>
        <v>1273.9592000000011</v>
      </c>
      <c r="L322" s="127"/>
    </row>
    <row r="323" spans="1:12" ht="12.75" customHeight="1">
      <c r="A323" s="6"/>
      <c r="B323" s="7"/>
      <c r="C323" s="7"/>
      <c r="D323" s="7"/>
      <c r="E323" s="7"/>
      <c r="F323" s="7"/>
      <c r="G323" s="7"/>
      <c r="H323" s="7" t="s">
        <v>971</v>
      </c>
      <c r="I323" s="7"/>
      <c r="J323" s="7"/>
      <c r="K323" s="7"/>
      <c r="L323" s="8"/>
    </row>
    <row r="324" spans="1:12" ht="12.75" customHeight="1"/>
    <row r="325" spans="1:12" ht="12.75" customHeight="1"/>
    <row r="326" spans="1:12" ht="12.75" customHeight="1"/>
    <row r="327" spans="1:12" ht="12.75" customHeight="1"/>
    <row r="328" spans="1:12" ht="12.75" customHeight="1"/>
    <row r="329" spans="1:12" ht="12.75" customHeight="1"/>
    <row r="330" spans="1:12" ht="12.75" customHeight="1"/>
  </sheetData>
  <mergeCells count="301">
    <mergeCell ref="F20:G20"/>
    <mergeCell ref="F21:G21"/>
    <mergeCell ref="F22:G22"/>
    <mergeCell ref="K10:K11"/>
    <mergeCell ref="K14:K15"/>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35:G135"/>
    <mergeCell ref="F136:G136"/>
    <mergeCell ref="F137:G137"/>
    <mergeCell ref="F138:G138"/>
    <mergeCell ref="F139:G139"/>
    <mergeCell ref="F130:G130"/>
    <mergeCell ref="F131:G131"/>
    <mergeCell ref="F132:G132"/>
    <mergeCell ref="F133:G133"/>
    <mergeCell ref="F134:G134"/>
    <mergeCell ref="F145:G145"/>
    <mergeCell ref="F146:G146"/>
    <mergeCell ref="F147:G147"/>
    <mergeCell ref="F148:G148"/>
    <mergeCell ref="F149:G149"/>
    <mergeCell ref="F140:G140"/>
    <mergeCell ref="F141:G141"/>
    <mergeCell ref="F142:G142"/>
    <mergeCell ref="F143:G143"/>
    <mergeCell ref="F144:G144"/>
    <mergeCell ref="F155:G155"/>
    <mergeCell ref="F156:G156"/>
    <mergeCell ref="F157:G157"/>
    <mergeCell ref="F158:G158"/>
    <mergeCell ref="F159:G159"/>
    <mergeCell ref="F150:G150"/>
    <mergeCell ref="F151:G151"/>
    <mergeCell ref="F152:G152"/>
    <mergeCell ref="F153:G153"/>
    <mergeCell ref="F154:G154"/>
    <mergeCell ref="F165:G165"/>
    <mergeCell ref="F166:G166"/>
    <mergeCell ref="F167:G167"/>
    <mergeCell ref="F168:G168"/>
    <mergeCell ref="F169:G169"/>
    <mergeCell ref="F160:G160"/>
    <mergeCell ref="F161:G161"/>
    <mergeCell ref="F162:G162"/>
    <mergeCell ref="F163:G163"/>
    <mergeCell ref="F164:G164"/>
    <mergeCell ref="F175:G175"/>
    <mergeCell ref="F176:G176"/>
    <mergeCell ref="F177:G177"/>
    <mergeCell ref="F178:G178"/>
    <mergeCell ref="F179:G179"/>
    <mergeCell ref="F170:G170"/>
    <mergeCell ref="F171:G171"/>
    <mergeCell ref="F172:G172"/>
    <mergeCell ref="F173:G173"/>
    <mergeCell ref="F174:G174"/>
    <mergeCell ref="F185:G185"/>
    <mergeCell ref="F186:G186"/>
    <mergeCell ref="F187:G187"/>
    <mergeCell ref="F188:G188"/>
    <mergeCell ref="F189:G189"/>
    <mergeCell ref="F180:G180"/>
    <mergeCell ref="F181:G181"/>
    <mergeCell ref="F182:G182"/>
    <mergeCell ref="F183:G183"/>
    <mergeCell ref="F184:G184"/>
    <mergeCell ref="F195:G195"/>
    <mergeCell ref="F196:G196"/>
    <mergeCell ref="F197:G197"/>
    <mergeCell ref="F198:G198"/>
    <mergeCell ref="F199:G199"/>
    <mergeCell ref="F190:G190"/>
    <mergeCell ref="F191:G191"/>
    <mergeCell ref="F192:G192"/>
    <mergeCell ref="F193:G193"/>
    <mergeCell ref="F194:G194"/>
    <mergeCell ref="F205:G205"/>
    <mergeCell ref="F206:G206"/>
    <mergeCell ref="F207:G207"/>
    <mergeCell ref="F208:G208"/>
    <mergeCell ref="F209:G209"/>
    <mergeCell ref="F200:G200"/>
    <mergeCell ref="F201:G201"/>
    <mergeCell ref="F202:G202"/>
    <mergeCell ref="F203:G203"/>
    <mergeCell ref="F204:G204"/>
    <mergeCell ref="F215:G215"/>
    <mergeCell ref="F216:G216"/>
    <mergeCell ref="F217:G217"/>
    <mergeCell ref="F218:G218"/>
    <mergeCell ref="F219:G219"/>
    <mergeCell ref="F210:G210"/>
    <mergeCell ref="F211:G211"/>
    <mergeCell ref="F212:G212"/>
    <mergeCell ref="F213:G213"/>
    <mergeCell ref="F214:G214"/>
    <mergeCell ref="F225:G225"/>
    <mergeCell ref="F226:G226"/>
    <mergeCell ref="F227:G227"/>
    <mergeCell ref="F228:G228"/>
    <mergeCell ref="F229:G229"/>
    <mergeCell ref="F220:G220"/>
    <mergeCell ref="F221:G221"/>
    <mergeCell ref="F222:G222"/>
    <mergeCell ref="F223:G223"/>
    <mergeCell ref="F224:G224"/>
    <mergeCell ref="F235:G235"/>
    <mergeCell ref="F236:G236"/>
    <mergeCell ref="F237:G237"/>
    <mergeCell ref="F238:G238"/>
    <mergeCell ref="F239:G239"/>
    <mergeCell ref="F230:G230"/>
    <mergeCell ref="F231:G231"/>
    <mergeCell ref="F232:G232"/>
    <mergeCell ref="F233:G233"/>
    <mergeCell ref="F234:G234"/>
    <mergeCell ref="F245:G245"/>
    <mergeCell ref="F246:G246"/>
    <mergeCell ref="F247:G247"/>
    <mergeCell ref="F248:G248"/>
    <mergeCell ref="F249:G249"/>
    <mergeCell ref="F240:G240"/>
    <mergeCell ref="F241:G241"/>
    <mergeCell ref="F242:G242"/>
    <mergeCell ref="F243:G243"/>
    <mergeCell ref="F244:G244"/>
    <mergeCell ref="F255:G255"/>
    <mergeCell ref="F256:G256"/>
    <mergeCell ref="F257:G257"/>
    <mergeCell ref="F258:G258"/>
    <mergeCell ref="F259:G259"/>
    <mergeCell ref="F250:G250"/>
    <mergeCell ref="F251:G251"/>
    <mergeCell ref="F252:G252"/>
    <mergeCell ref="F253:G253"/>
    <mergeCell ref="F254:G254"/>
    <mergeCell ref="F265:G265"/>
    <mergeCell ref="F266:G266"/>
    <mergeCell ref="F267:G267"/>
    <mergeCell ref="F268:G268"/>
    <mergeCell ref="F269:G269"/>
    <mergeCell ref="F260:G260"/>
    <mergeCell ref="F261:G261"/>
    <mergeCell ref="F262:G262"/>
    <mergeCell ref="F263:G263"/>
    <mergeCell ref="F264:G264"/>
    <mergeCell ref="F275:G275"/>
    <mergeCell ref="F276:G276"/>
    <mergeCell ref="F277:G277"/>
    <mergeCell ref="F278:G278"/>
    <mergeCell ref="F279:G279"/>
    <mergeCell ref="F270:G270"/>
    <mergeCell ref="F271:G271"/>
    <mergeCell ref="F272:G272"/>
    <mergeCell ref="F273:G273"/>
    <mergeCell ref="F274:G274"/>
    <mergeCell ref="F285:G285"/>
    <mergeCell ref="F286:G286"/>
    <mergeCell ref="F287:G287"/>
    <mergeCell ref="F288:G288"/>
    <mergeCell ref="F289:G289"/>
    <mergeCell ref="F280:G280"/>
    <mergeCell ref="F281:G281"/>
    <mergeCell ref="F282:G282"/>
    <mergeCell ref="F283:G283"/>
    <mergeCell ref="F284:G284"/>
    <mergeCell ref="F295:G295"/>
    <mergeCell ref="F296:G296"/>
    <mergeCell ref="F297:G297"/>
    <mergeCell ref="F298:G298"/>
    <mergeCell ref="F299:G299"/>
    <mergeCell ref="F290:G290"/>
    <mergeCell ref="F291:G291"/>
    <mergeCell ref="F292:G292"/>
    <mergeCell ref="F293:G293"/>
    <mergeCell ref="F294:G294"/>
    <mergeCell ref="F305:G305"/>
    <mergeCell ref="F306:G306"/>
    <mergeCell ref="F307:G307"/>
    <mergeCell ref="F308:G308"/>
    <mergeCell ref="F309:G309"/>
    <mergeCell ref="F300:G300"/>
    <mergeCell ref="F301:G301"/>
    <mergeCell ref="F302:G302"/>
    <mergeCell ref="F303:G303"/>
    <mergeCell ref="F304:G304"/>
    <mergeCell ref="F315:G315"/>
    <mergeCell ref="F316:G316"/>
    <mergeCell ref="F317:G317"/>
    <mergeCell ref="F318:G318"/>
    <mergeCell ref="F310:G310"/>
    <mergeCell ref="F311:G311"/>
    <mergeCell ref="F312:G312"/>
    <mergeCell ref="F313:G313"/>
    <mergeCell ref="F314:G31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abSelected="1" topLeftCell="A305" zoomScaleNormal="100" workbookViewId="0">
      <selection activeCell="K310" sqref="K309:K310"/>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1313.3600000000013</v>
      </c>
      <c r="O2" s="21" t="s">
        <v>265</v>
      </c>
    </row>
    <row r="3" spans="1:15" s="21" customFormat="1" ht="15" customHeight="1" thickBot="1">
      <c r="A3" s="22" t="s">
        <v>156</v>
      </c>
      <c r="G3" s="28">
        <f>Invoice!J14</f>
        <v>45168</v>
      </c>
      <c r="H3" s="29"/>
      <c r="N3" s="21">
        <v>1313.3600000000013</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Lucia</v>
      </c>
      <c r="B10" s="37"/>
      <c r="C10" s="37"/>
      <c r="D10" s="37"/>
      <c r="F10" s="38" t="str">
        <f>'Copy paste to Here'!B10</f>
        <v>Lucia</v>
      </c>
      <c r="G10" s="39"/>
      <c r="H10" s="40"/>
      <c r="K10" s="107" t="s">
        <v>282</v>
      </c>
      <c r="L10" s="35" t="s">
        <v>282</v>
      </c>
      <c r="M10" s="21">
        <v>1</v>
      </c>
    </row>
    <row r="11" spans="1:15" s="21" customFormat="1" ht="15.75" thickBot="1">
      <c r="A11" s="41" t="str">
        <f>'Copy paste to Here'!G11</f>
        <v>Hiroki Kageyama</v>
      </c>
      <c r="B11" s="42"/>
      <c r="C11" s="42"/>
      <c r="D11" s="42"/>
      <c r="F11" s="43" t="str">
        <f>'Copy paste to Here'!B11</f>
        <v>Hiroki Kageyama</v>
      </c>
      <c r="G11" s="44"/>
      <c r="H11" s="45"/>
      <c r="K11" s="105" t="s">
        <v>163</v>
      </c>
      <c r="L11" s="46" t="s">
        <v>164</v>
      </c>
      <c r="M11" s="21">
        <f>VLOOKUP(G3,[1]Sheet1!$A$9:$I$7290,2,FALSE)</f>
        <v>34.909999999999997</v>
      </c>
    </row>
    <row r="12" spans="1:15" s="21" customFormat="1" ht="15.75" thickBot="1">
      <c r="A12" s="41" t="str">
        <f>'Copy paste to Here'!G12</f>
        <v>Noborito 432-1</v>
      </c>
      <c r="B12" s="42"/>
      <c r="C12" s="42"/>
      <c r="D12" s="42"/>
      <c r="E12" s="89"/>
      <c r="F12" s="43" t="str">
        <f>'Copy paste to Here'!B12</f>
        <v>Noborito 432-1</v>
      </c>
      <c r="G12" s="44"/>
      <c r="H12" s="45"/>
      <c r="K12" s="105" t="s">
        <v>165</v>
      </c>
      <c r="L12" s="46" t="s">
        <v>138</v>
      </c>
      <c r="M12" s="21">
        <f>VLOOKUP(G3,[1]Sheet1!$A$9:$I$7290,3,FALSE)</f>
        <v>37.75</v>
      </c>
    </row>
    <row r="13" spans="1:15" s="21" customFormat="1" ht="15.75" thickBot="1">
      <c r="A13" s="41" t="str">
        <f>'Copy paste to Here'!G13</f>
        <v>214-0014 Kawasaki-shi Tama-ku</v>
      </c>
      <c r="B13" s="42"/>
      <c r="C13" s="42"/>
      <c r="D13" s="42"/>
      <c r="E13" s="123" t="s">
        <v>164</v>
      </c>
      <c r="F13" s="43" t="str">
        <f>'Copy paste to Here'!B13</f>
        <v>214-0014 Kawasaki-shi Tama-ku</v>
      </c>
      <c r="G13" s="44"/>
      <c r="H13" s="45"/>
      <c r="K13" s="105" t="s">
        <v>166</v>
      </c>
      <c r="L13" s="46" t="s">
        <v>167</v>
      </c>
      <c r="M13" s="125">
        <f>VLOOKUP(G3,[1]Sheet1!$A$9:$I$7290,4,FALSE)</f>
        <v>43.88</v>
      </c>
    </row>
    <row r="14" spans="1:15" s="21" customFormat="1" ht="15.75" thickBot="1">
      <c r="A14" s="41" t="str">
        <f>'Copy paste to Here'!G14</f>
        <v>Japan</v>
      </c>
      <c r="B14" s="42"/>
      <c r="C14" s="42"/>
      <c r="D14" s="42"/>
      <c r="E14" s="123">
        <v>34.81</v>
      </c>
      <c r="F14" s="43" t="str">
        <f>'Copy paste to Here'!B14</f>
        <v>Japan</v>
      </c>
      <c r="G14" s="44"/>
      <c r="H14" s="45"/>
      <c r="K14" s="105" t="s">
        <v>168</v>
      </c>
      <c r="L14" s="46" t="s">
        <v>169</v>
      </c>
      <c r="M14" s="21">
        <f>VLOOKUP(G3,[1]Sheet1!$A$9:$I$7290,5,FALSE)</f>
        <v>22.17</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25.54</v>
      </c>
    </row>
    <row r="16" spans="1:15" s="21" customFormat="1" ht="13.7" customHeight="1" thickBot="1">
      <c r="A16" s="52"/>
      <c r="K16" s="106" t="s">
        <v>172</v>
      </c>
      <c r="L16" s="51" t="s">
        <v>173</v>
      </c>
      <c r="M16" s="21">
        <f>VLOOKUP(G3,[1]Sheet1!$A$9:$I$7290,7,FALSE)</f>
        <v>20.51</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 xml:space="preserve">316L steel big gauge tongue barbell with a thickness of 2g (6mm) and 10mm internal threading balls - length 5/8'' - 3/4'' (16mm to 19mm) &amp; Length: 16mm  &amp;  </v>
      </c>
      <c r="B18" s="57" t="str">
        <f>'Copy paste to Here'!C22</f>
        <v>BB2</v>
      </c>
      <c r="C18" s="57" t="s">
        <v>725</v>
      </c>
      <c r="D18" s="58">
        <f>Invoice!B22</f>
        <v>1</v>
      </c>
      <c r="E18" s="59">
        <f>'Shipping Invoice'!J22*$N$1</f>
        <v>1.63</v>
      </c>
      <c r="F18" s="59">
        <f>D18*E18</f>
        <v>1.63</v>
      </c>
      <c r="G18" s="60">
        <f>E18*$E$14</f>
        <v>56.740299999999998</v>
      </c>
      <c r="H18" s="61">
        <f>D18*G18</f>
        <v>56.740299999999998</v>
      </c>
    </row>
    <row r="19" spans="1:13" s="62" customFormat="1" ht="36">
      <c r="A19" s="124" t="str">
        <f>IF((LEN('Copy paste to Here'!G23))&gt;5,((CONCATENATE('Copy paste to Here'!G23," &amp; ",'Copy paste to Here'!D23,"  &amp;  ",'Copy paste to Here'!E23))),"Empty Cell")</f>
        <v xml:space="preserve">316L steel big gauge tongue barbell with a thickness of 2g (6mm) and 10mm internal threading balls - length 5/8'' - 3/4'' (16mm to 19mm) &amp; Length: 19mm  &amp;  </v>
      </c>
      <c r="B19" s="57" t="str">
        <f>'Copy paste to Here'!C23</f>
        <v>BB2</v>
      </c>
      <c r="C19" s="57" t="s">
        <v>725</v>
      </c>
      <c r="D19" s="58">
        <f>Invoice!B23</f>
        <v>1</v>
      </c>
      <c r="E19" s="59">
        <f>'Shipping Invoice'!J23*$N$1</f>
        <v>1.63</v>
      </c>
      <c r="F19" s="59">
        <f t="shared" ref="F19:F82" si="0">D19*E19</f>
        <v>1.63</v>
      </c>
      <c r="G19" s="60">
        <f t="shared" ref="G19:G82" si="1">E19*$E$14</f>
        <v>56.740299999999998</v>
      </c>
      <c r="H19" s="63">
        <f t="shared" ref="H19:H82" si="2">D19*G19</f>
        <v>56.740299999999998</v>
      </c>
    </row>
    <row r="20" spans="1:13" s="62" customFormat="1" ht="24">
      <c r="A20" s="56" t="str">
        <f>IF((LEN('Copy paste to Here'!G24))&gt;5,((CONCATENATE('Copy paste to Here'!G24," &amp; ",'Copy paste to Here'!D24,"  &amp;  ",'Copy paste to Here'!E24))),"Empty Cell")</f>
        <v xml:space="preserve">316L steel barbell, 20g (0.8mm) with 3mm balls &amp; Length: 6mm  &amp;  </v>
      </c>
      <c r="B20" s="57" t="str">
        <f>'Copy paste to Here'!C24</f>
        <v>BB20</v>
      </c>
      <c r="C20" s="57" t="s">
        <v>726</v>
      </c>
      <c r="D20" s="58">
        <f>Invoice!B24</f>
        <v>40</v>
      </c>
      <c r="E20" s="59">
        <f>'Shipping Invoice'!J24*$N$1</f>
        <v>0.39</v>
      </c>
      <c r="F20" s="59">
        <f t="shared" si="0"/>
        <v>15.600000000000001</v>
      </c>
      <c r="G20" s="60">
        <f t="shared" si="1"/>
        <v>13.575900000000001</v>
      </c>
      <c r="H20" s="63">
        <f t="shared" si="2"/>
        <v>543.03600000000006</v>
      </c>
    </row>
    <row r="21" spans="1:13" s="62" customFormat="1" ht="24">
      <c r="A21" s="56" t="str">
        <f>IF((LEN('Copy paste to Here'!G25))&gt;5,((CONCATENATE('Copy paste to Here'!G25," &amp; ",'Copy paste to Here'!D25,"  &amp;  ",'Copy paste to Here'!E25))),"Empty Cell")</f>
        <v xml:space="preserve">316L steel barbell, 20g (0.8mm) with 3mm balls &amp; Length: 8mm  &amp;  </v>
      </c>
      <c r="B21" s="57" t="str">
        <f>'Copy paste to Here'!C25</f>
        <v>BB20</v>
      </c>
      <c r="C21" s="57" t="s">
        <v>726</v>
      </c>
      <c r="D21" s="58">
        <f>Invoice!B25</f>
        <v>40</v>
      </c>
      <c r="E21" s="59">
        <f>'Shipping Invoice'!J25*$N$1</f>
        <v>0.39</v>
      </c>
      <c r="F21" s="59">
        <f t="shared" si="0"/>
        <v>15.600000000000001</v>
      </c>
      <c r="G21" s="60">
        <f t="shared" si="1"/>
        <v>13.575900000000001</v>
      </c>
      <c r="H21" s="63">
        <f t="shared" si="2"/>
        <v>543.03600000000006</v>
      </c>
    </row>
    <row r="22" spans="1:13" s="62" customFormat="1" ht="24">
      <c r="A22" s="56" t="str">
        <f>IF((LEN('Copy paste to Here'!G26))&gt;5,((CONCATENATE('Copy paste to Here'!G26," &amp; ",'Copy paste to Here'!D26,"  &amp;  ",'Copy paste to Here'!E26))),"Empty Cell")</f>
        <v xml:space="preserve">316L steel eyebrow or helix barbell, 20g (0.8mm) with two 3mm cones &amp; Length: 6mm  &amp;  </v>
      </c>
      <c r="B22" s="57" t="str">
        <f>'Copy paste to Here'!C26</f>
        <v>BB20CN</v>
      </c>
      <c r="C22" s="57" t="s">
        <v>728</v>
      </c>
      <c r="D22" s="58">
        <f>Invoice!B26</f>
        <v>8</v>
      </c>
      <c r="E22" s="59">
        <f>'Shipping Invoice'!J26*$N$1</f>
        <v>0.39</v>
      </c>
      <c r="F22" s="59">
        <f t="shared" si="0"/>
        <v>3.12</v>
      </c>
      <c r="G22" s="60">
        <f t="shared" si="1"/>
        <v>13.575900000000001</v>
      </c>
      <c r="H22" s="63">
        <f t="shared" si="2"/>
        <v>108.60720000000001</v>
      </c>
    </row>
    <row r="23" spans="1:13" s="62" customFormat="1" ht="24">
      <c r="A23" s="56" t="str">
        <f>IF((LEN('Copy paste to Here'!G27))&gt;5,((CONCATENATE('Copy paste to Here'!G27," &amp; ",'Copy paste to Here'!D27,"  &amp;  ",'Copy paste to Here'!E27))),"Empty Cell")</f>
        <v xml:space="preserve">316L steel eyebrow or helix barbell, 20g (0.8mm) with two 3mm cones &amp; Length: 8mm  &amp;  </v>
      </c>
      <c r="B23" s="57" t="str">
        <f>'Copy paste to Here'!C27</f>
        <v>BB20CN</v>
      </c>
      <c r="C23" s="57" t="s">
        <v>728</v>
      </c>
      <c r="D23" s="58">
        <f>Invoice!B27</f>
        <v>8</v>
      </c>
      <c r="E23" s="59">
        <f>'Shipping Invoice'!J27*$N$1</f>
        <v>0.39</v>
      </c>
      <c r="F23" s="59">
        <f t="shared" si="0"/>
        <v>3.12</v>
      </c>
      <c r="G23" s="60">
        <f t="shared" si="1"/>
        <v>13.575900000000001</v>
      </c>
      <c r="H23" s="63">
        <f t="shared" si="2"/>
        <v>108.60720000000001</v>
      </c>
    </row>
    <row r="24" spans="1:13" s="62" customFormat="1" ht="24">
      <c r="A24" s="56" t="str">
        <f>IF((LEN('Copy paste to Here'!G28))&gt;5,((CONCATENATE('Copy paste to Here'!G28," &amp; ",'Copy paste to Here'!D28,"  &amp;  ",'Copy paste to Here'!E28))),"Empty Cell")</f>
        <v xml:space="preserve">316L steel eyebrow or helix barbell, 20g (0.8mm) with two 3mm cones &amp; Length: 10mm  &amp;  </v>
      </c>
      <c r="B24" s="57" t="str">
        <f>'Copy paste to Here'!C28</f>
        <v>BB20CN</v>
      </c>
      <c r="C24" s="57" t="s">
        <v>728</v>
      </c>
      <c r="D24" s="58">
        <f>Invoice!B28</f>
        <v>8</v>
      </c>
      <c r="E24" s="59">
        <f>'Shipping Invoice'!J28*$N$1</f>
        <v>0.39</v>
      </c>
      <c r="F24" s="59">
        <f t="shared" si="0"/>
        <v>3.12</v>
      </c>
      <c r="G24" s="60">
        <f t="shared" si="1"/>
        <v>13.575900000000001</v>
      </c>
      <c r="H24" s="63">
        <f t="shared" si="2"/>
        <v>108.60720000000001</v>
      </c>
    </row>
    <row r="25" spans="1:13" s="62" customFormat="1" ht="24">
      <c r="A25" s="56" t="str">
        <f>IF((LEN('Copy paste to Here'!G29))&gt;5,((CONCATENATE('Copy paste to Here'!G29," &amp; ",'Copy paste to Here'!D29,"  &amp;  ",'Copy paste to Here'!E29))),"Empty Cell")</f>
        <v xml:space="preserve">316L steel big gauge tongue barbell with a thickness of 6g (4mm) and 8mm internal threading balls &amp; Length: 16mm  &amp;  </v>
      </c>
      <c r="B25" s="57" t="str">
        <f>'Copy paste to Here'!C29</f>
        <v>BB6</v>
      </c>
      <c r="C25" s="57" t="s">
        <v>730</v>
      </c>
      <c r="D25" s="58">
        <f>Invoice!B29</f>
        <v>3</v>
      </c>
      <c r="E25" s="59">
        <f>'Shipping Invoice'!J29*$N$1</f>
        <v>0.99</v>
      </c>
      <c r="F25" s="59">
        <f t="shared" si="0"/>
        <v>2.9699999999999998</v>
      </c>
      <c r="G25" s="60">
        <f t="shared" si="1"/>
        <v>34.4619</v>
      </c>
      <c r="H25" s="63">
        <f t="shared" si="2"/>
        <v>103.3857</v>
      </c>
    </row>
    <row r="26" spans="1:13" s="62" customFormat="1" ht="24">
      <c r="A26" s="56" t="str">
        <f>IF((LEN('Copy paste to Here'!G30))&gt;5,((CONCATENATE('Copy paste to Here'!G30," &amp; ",'Copy paste to Here'!D30,"  &amp;  ",'Copy paste to Here'!E30))),"Empty Cell")</f>
        <v xml:space="preserve">316L steel big gauge tongue barbell with a thickness of 6g (4mm) and 8mm internal threading balls &amp; Length: 19mm  &amp;  </v>
      </c>
      <c r="B26" s="57" t="str">
        <f>'Copy paste to Here'!C30</f>
        <v>BB6</v>
      </c>
      <c r="C26" s="57" t="s">
        <v>730</v>
      </c>
      <c r="D26" s="58">
        <f>Invoice!B30</f>
        <v>2</v>
      </c>
      <c r="E26" s="59">
        <f>'Shipping Invoice'!J30*$N$1</f>
        <v>0.99</v>
      </c>
      <c r="F26" s="59">
        <f t="shared" si="0"/>
        <v>1.98</v>
      </c>
      <c r="G26" s="60">
        <f t="shared" si="1"/>
        <v>34.4619</v>
      </c>
      <c r="H26" s="63">
        <f t="shared" si="2"/>
        <v>68.9238</v>
      </c>
    </row>
    <row r="27" spans="1:13" s="62" customFormat="1" ht="24">
      <c r="A27" s="56" t="str">
        <f>IF((LEN('Copy paste to Here'!G31))&gt;5,((CONCATENATE('Copy paste to Here'!G31," &amp; ",'Copy paste to Here'!D31,"  &amp;  ",'Copy paste to Here'!E31))),"Empty Cell")</f>
        <v xml:space="preserve">316L steel big gauge tongue barbell with a thickness of 8g (3mm) and 6mm external threading balls &amp; Length: 16mm  &amp;  </v>
      </c>
      <c r="B27" s="57" t="str">
        <f>'Copy paste to Here'!C31</f>
        <v>BB8X</v>
      </c>
      <c r="C27" s="57" t="s">
        <v>732</v>
      </c>
      <c r="D27" s="58">
        <f>Invoice!B31</f>
        <v>2</v>
      </c>
      <c r="E27" s="59">
        <f>'Shipping Invoice'!J31*$N$1</f>
        <v>0.73</v>
      </c>
      <c r="F27" s="59">
        <f t="shared" si="0"/>
        <v>1.46</v>
      </c>
      <c r="G27" s="60">
        <f t="shared" si="1"/>
        <v>25.411300000000001</v>
      </c>
      <c r="H27" s="63">
        <f t="shared" si="2"/>
        <v>50.822600000000001</v>
      </c>
    </row>
    <row r="28" spans="1:13" s="62" customFormat="1" ht="24">
      <c r="A28" s="56" t="str">
        <f>IF((LEN('Copy paste to Here'!G32))&gt;5,((CONCATENATE('Copy paste to Here'!G32," &amp; ",'Copy paste to Here'!D32,"  &amp;  ",'Copy paste to Here'!E32))),"Empty Cell")</f>
        <v xml:space="preserve">316L steel eyebrow barbell, 16g (1.2mm) with two 3mm balls &amp; Length: 6mm  &amp;  </v>
      </c>
      <c r="B28" s="57" t="str">
        <f>'Copy paste to Here'!C32</f>
        <v>BBEB</v>
      </c>
      <c r="C28" s="57" t="s">
        <v>109</v>
      </c>
      <c r="D28" s="58">
        <f>Invoice!B32</f>
        <v>6</v>
      </c>
      <c r="E28" s="59">
        <f>'Shipping Invoice'!J32*$N$1</f>
        <v>0.16</v>
      </c>
      <c r="F28" s="59">
        <f t="shared" si="0"/>
        <v>0.96</v>
      </c>
      <c r="G28" s="60">
        <f t="shared" si="1"/>
        <v>5.5696000000000003</v>
      </c>
      <c r="H28" s="63">
        <f t="shared" si="2"/>
        <v>33.4176</v>
      </c>
    </row>
    <row r="29" spans="1:13" s="62" customFormat="1" ht="24">
      <c r="A29" s="56" t="str">
        <f>IF((LEN('Copy paste to Here'!G33))&gt;5,((CONCATENATE('Copy paste to Here'!G33," &amp; ",'Copy paste to Here'!D33,"  &amp;  ",'Copy paste to Here'!E33))),"Empty Cell")</f>
        <v xml:space="preserve">316L steel eyebrow barbell, 16g (1.2mm) with two 3mm balls &amp; Length: 8mm  &amp;  </v>
      </c>
      <c r="B29" s="57" t="str">
        <f>'Copy paste to Here'!C33</f>
        <v>BBEB</v>
      </c>
      <c r="C29" s="57" t="s">
        <v>109</v>
      </c>
      <c r="D29" s="58">
        <f>Invoice!B33</f>
        <v>30</v>
      </c>
      <c r="E29" s="59">
        <f>'Shipping Invoice'!J33*$N$1</f>
        <v>0.16</v>
      </c>
      <c r="F29" s="59">
        <f t="shared" si="0"/>
        <v>4.8</v>
      </c>
      <c r="G29" s="60">
        <f t="shared" si="1"/>
        <v>5.5696000000000003</v>
      </c>
      <c r="H29" s="63">
        <f t="shared" si="2"/>
        <v>167.08800000000002</v>
      </c>
    </row>
    <row r="30" spans="1:13" s="62" customFormat="1" ht="24">
      <c r="A30" s="56" t="str">
        <f>IF((LEN('Copy paste to Here'!G34))&gt;5,((CONCATENATE('Copy paste to Here'!G34," &amp; ",'Copy paste to Here'!D34,"  &amp;  ",'Copy paste to Here'!E34))),"Empty Cell")</f>
        <v xml:space="preserve">316L steel barbell, 1.2mm (16g) with two 4mm balls &amp; Length: 10mm  &amp;  </v>
      </c>
      <c r="B30" s="57" t="str">
        <f>'Copy paste to Here'!C34</f>
        <v>BBEB4</v>
      </c>
      <c r="C30" s="57" t="s">
        <v>735</v>
      </c>
      <c r="D30" s="58">
        <f>Invoice!B34</f>
        <v>5</v>
      </c>
      <c r="E30" s="59">
        <f>'Shipping Invoice'!J34*$N$1</f>
        <v>0.2</v>
      </c>
      <c r="F30" s="59">
        <f t="shared" si="0"/>
        <v>1</v>
      </c>
      <c r="G30" s="60">
        <f t="shared" si="1"/>
        <v>6.9620000000000006</v>
      </c>
      <c r="H30" s="63">
        <f t="shared" si="2"/>
        <v>34.81</v>
      </c>
    </row>
    <row r="31" spans="1:13" s="62" customFormat="1" ht="24">
      <c r="A31" s="56" t="str">
        <f>IF((LEN('Copy paste to Here'!G35))&gt;5,((CONCATENATE('Copy paste to Here'!G35," &amp; ",'Copy paste to Here'!D35,"  &amp;  ",'Copy paste to Here'!E35))),"Empty Cell")</f>
        <v>Anodized 316L steel industrial barbell, 16g (1.2mm) with two 4mm balls &amp; Length: 32mm  &amp;  Color: Black</v>
      </c>
      <c r="B31" s="57" t="str">
        <f>'Copy paste to Here'!C35</f>
        <v>BBEITB</v>
      </c>
      <c r="C31" s="57" t="s">
        <v>737</v>
      </c>
      <c r="D31" s="58">
        <f>Invoice!B35</f>
        <v>7</v>
      </c>
      <c r="E31" s="59">
        <f>'Shipping Invoice'!J35*$N$1</f>
        <v>0.74</v>
      </c>
      <c r="F31" s="59">
        <f t="shared" si="0"/>
        <v>5.18</v>
      </c>
      <c r="G31" s="60">
        <f t="shared" si="1"/>
        <v>25.759400000000003</v>
      </c>
      <c r="H31" s="63">
        <f t="shared" si="2"/>
        <v>180.31580000000002</v>
      </c>
    </row>
    <row r="32" spans="1:13" s="62" customFormat="1" ht="24">
      <c r="A32" s="56" t="str">
        <f>IF((LEN('Copy paste to Here'!G36))&gt;5,((CONCATENATE('Copy paste to Here'!G36," &amp; ",'Copy paste to Here'!D36,"  &amp;  ",'Copy paste to Here'!E36))),"Empty Cell")</f>
        <v>Anodized 316L steel industrial barbell, 16g (1.2mm) with two 4mm balls &amp; Length: 32mm  &amp;  Color: Rainbow</v>
      </c>
      <c r="B32" s="57" t="str">
        <f>'Copy paste to Here'!C36</f>
        <v>BBEITB</v>
      </c>
      <c r="C32" s="57" t="s">
        <v>737</v>
      </c>
      <c r="D32" s="58">
        <f>Invoice!B36</f>
        <v>1</v>
      </c>
      <c r="E32" s="59">
        <f>'Shipping Invoice'!J36*$N$1</f>
        <v>0.74</v>
      </c>
      <c r="F32" s="59">
        <f t="shared" si="0"/>
        <v>0.74</v>
      </c>
      <c r="G32" s="60">
        <f t="shared" si="1"/>
        <v>25.759400000000003</v>
      </c>
      <c r="H32" s="63">
        <f t="shared" si="2"/>
        <v>25.759400000000003</v>
      </c>
    </row>
    <row r="33" spans="1:8" s="62" customFormat="1" ht="24">
      <c r="A33" s="56" t="str">
        <f>IF((LEN('Copy paste to Here'!G37))&gt;5,((CONCATENATE('Copy paste to Here'!G37," &amp; ",'Copy paste to Here'!D37,"  &amp;  ",'Copy paste to Here'!E37))),"Empty Cell")</f>
        <v>Anodized 316L steel industrial barbell, 16g (1.2mm) with two 4mm balls &amp; Length: 32mm  &amp;  Color: Gold</v>
      </c>
      <c r="B33" s="57" t="str">
        <f>'Copy paste to Here'!C37</f>
        <v>BBEITB</v>
      </c>
      <c r="C33" s="57" t="s">
        <v>737</v>
      </c>
      <c r="D33" s="58">
        <f>Invoice!B37</f>
        <v>3</v>
      </c>
      <c r="E33" s="59">
        <f>'Shipping Invoice'!J37*$N$1</f>
        <v>0.74</v>
      </c>
      <c r="F33" s="59">
        <f t="shared" si="0"/>
        <v>2.2199999999999998</v>
      </c>
      <c r="G33" s="60">
        <f t="shared" si="1"/>
        <v>25.759400000000003</v>
      </c>
      <c r="H33" s="63">
        <f t="shared" si="2"/>
        <v>77.278200000000012</v>
      </c>
    </row>
    <row r="34" spans="1:8" s="62" customFormat="1" ht="24">
      <c r="A34" s="56" t="str">
        <f>IF((LEN('Copy paste to Here'!G38))&gt;5,((CONCATENATE('Copy paste to Here'!G38," &amp; ",'Copy paste to Here'!D38,"  &amp;  ",'Copy paste to Here'!E38))),"Empty Cell")</f>
        <v>Anodized 316L steel industrial barbell, 16g (1.2mm) with two 4mm balls &amp; Length: 35mm  &amp;  Color: Black</v>
      </c>
      <c r="B34" s="57" t="str">
        <f>'Copy paste to Here'!C38</f>
        <v>BBEITB</v>
      </c>
      <c r="C34" s="57" t="s">
        <v>737</v>
      </c>
      <c r="D34" s="58">
        <f>Invoice!B38</f>
        <v>7</v>
      </c>
      <c r="E34" s="59">
        <f>'Shipping Invoice'!J38*$N$1</f>
        <v>0.74</v>
      </c>
      <c r="F34" s="59">
        <f t="shared" si="0"/>
        <v>5.18</v>
      </c>
      <c r="G34" s="60">
        <f t="shared" si="1"/>
        <v>25.759400000000003</v>
      </c>
      <c r="H34" s="63">
        <f t="shared" si="2"/>
        <v>180.31580000000002</v>
      </c>
    </row>
    <row r="35" spans="1:8" s="62" customFormat="1" ht="24">
      <c r="A35" s="56" t="str">
        <f>IF((LEN('Copy paste to Here'!G39))&gt;5,((CONCATENATE('Copy paste to Here'!G39," &amp; ",'Copy paste to Here'!D39,"  &amp;  ",'Copy paste to Here'!E39))),"Empty Cell")</f>
        <v>Anodized 316L steel industrial barbell, 16g (1.2mm) with two 4mm balls &amp; Length: 35mm  &amp;  Color: Blue</v>
      </c>
      <c r="B35" s="57" t="str">
        <f>'Copy paste to Here'!C39</f>
        <v>BBEITB</v>
      </c>
      <c r="C35" s="57" t="s">
        <v>737</v>
      </c>
      <c r="D35" s="58">
        <f>Invoice!B39</f>
        <v>1</v>
      </c>
      <c r="E35" s="59">
        <f>'Shipping Invoice'!J39*$N$1</f>
        <v>0.74</v>
      </c>
      <c r="F35" s="59">
        <f t="shared" si="0"/>
        <v>0.74</v>
      </c>
      <c r="G35" s="60">
        <f t="shared" si="1"/>
        <v>25.759400000000003</v>
      </c>
      <c r="H35" s="63">
        <f t="shared" si="2"/>
        <v>25.759400000000003</v>
      </c>
    </row>
    <row r="36" spans="1:8" s="62" customFormat="1" ht="24">
      <c r="A36" s="56" t="str">
        <f>IF((LEN('Copy paste to Here'!G40))&gt;5,((CONCATENATE('Copy paste to Here'!G40," &amp; ",'Copy paste to Here'!D40,"  &amp;  ",'Copy paste to Here'!E40))),"Empty Cell")</f>
        <v>Anodized 316L steel industrial barbell, 16g (1.2mm) with two 4mm balls &amp; Length: 38mm  &amp;  Color: Black</v>
      </c>
      <c r="B36" s="57" t="str">
        <f>'Copy paste to Here'!C40</f>
        <v>BBEITB</v>
      </c>
      <c r="C36" s="57" t="s">
        <v>737</v>
      </c>
      <c r="D36" s="58">
        <f>Invoice!B40</f>
        <v>7</v>
      </c>
      <c r="E36" s="59">
        <f>'Shipping Invoice'!J40*$N$1</f>
        <v>0.74</v>
      </c>
      <c r="F36" s="59">
        <f t="shared" si="0"/>
        <v>5.18</v>
      </c>
      <c r="G36" s="60">
        <f t="shared" si="1"/>
        <v>25.759400000000003</v>
      </c>
      <c r="H36" s="63">
        <f t="shared" si="2"/>
        <v>180.31580000000002</v>
      </c>
    </row>
    <row r="37" spans="1:8" s="62" customFormat="1" ht="24">
      <c r="A37" s="56" t="str">
        <f>IF((LEN('Copy paste to Here'!G41))&gt;5,((CONCATENATE('Copy paste to Here'!G41," &amp; ",'Copy paste to Here'!D41,"  &amp;  ",'Copy paste to Here'!E41))),"Empty Cell")</f>
        <v>Anodized 316L steel industrial barbell, 16g (1.2mm) with two 4mm balls &amp; Length: 38mm  &amp;  Color: Blue</v>
      </c>
      <c r="B37" s="57" t="str">
        <f>'Copy paste to Here'!C41</f>
        <v>BBEITB</v>
      </c>
      <c r="C37" s="57" t="s">
        <v>737</v>
      </c>
      <c r="D37" s="58">
        <f>Invoice!B41</f>
        <v>1</v>
      </c>
      <c r="E37" s="59">
        <f>'Shipping Invoice'!J41*$N$1</f>
        <v>0.74</v>
      </c>
      <c r="F37" s="59">
        <f t="shared" si="0"/>
        <v>0.74</v>
      </c>
      <c r="G37" s="60">
        <f t="shared" si="1"/>
        <v>25.759400000000003</v>
      </c>
      <c r="H37" s="63">
        <f t="shared" si="2"/>
        <v>25.759400000000003</v>
      </c>
    </row>
    <row r="38" spans="1:8" s="62" customFormat="1" ht="25.5">
      <c r="A38" s="56" t="str">
        <f>IF((LEN('Copy paste to Here'!G42))&gt;5,((CONCATENATE('Copy paste to Here'!G42," &amp; ",'Copy paste to Here'!D42,"  &amp;  ",'Copy paste to Here'!E42))),"Empty Cell")</f>
        <v xml:space="preserve">316L steel barbell, 14g (1.6mm) with two 4mm balls &amp; Length: 8mm  &amp;  </v>
      </c>
      <c r="B38" s="57" t="str">
        <f>'Copy paste to Here'!C42</f>
        <v>BBER20B</v>
      </c>
      <c r="C38" s="57" t="s">
        <v>739</v>
      </c>
      <c r="D38" s="58">
        <f>Invoice!B42</f>
        <v>10</v>
      </c>
      <c r="E38" s="59">
        <f>'Shipping Invoice'!J42*$N$1</f>
        <v>0.2</v>
      </c>
      <c r="F38" s="59">
        <f t="shared" si="0"/>
        <v>2</v>
      </c>
      <c r="G38" s="60">
        <f t="shared" si="1"/>
        <v>6.9620000000000006</v>
      </c>
      <c r="H38" s="63">
        <f t="shared" si="2"/>
        <v>69.62</v>
      </c>
    </row>
    <row r="39" spans="1:8" s="62" customFormat="1" ht="24">
      <c r="A39" s="56" t="str">
        <f>IF((LEN('Copy paste to Here'!G43))&gt;5,((CONCATENATE('Copy paste to Here'!G43," &amp; ",'Copy paste to Here'!D43,"  &amp;  ",'Copy paste to Here'!E43))),"Empty Cell")</f>
        <v xml:space="preserve">316L steel helix piercing, 14g (1.6mm) with two 5mm half steel ball which closely fit to the skin &amp; Length: 8mm  &amp;  </v>
      </c>
      <c r="B39" s="57" t="str">
        <f>'Copy paste to Here'!C43</f>
        <v>BBER28</v>
      </c>
      <c r="C39" s="57" t="s">
        <v>741</v>
      </c>
      <c r="D39" s="58">
        <f>Invoice!B43</f>
        <v>3</v>
      </c>
      <c r="E39" s="59">
        <f>'Shipping Invoice'!J43*$N$1</f>
        <v>0.49</v>
      </c>
      <c r="F39" s="59">
        <f t="shared" si="0"/>
        <v>1.47</v>
      </c>
      <c r="G39" s="60">
        <f t="shared" si="1"/>
        <v>17.056900000000002</v>
      </c>
      <c r="H39" s="63">
        <f t="shared" si="2"/>
        <v>51.170700000000011</v>
      </c>
    </row>
    <row r="40" spans="1:8" s="62" customFormat="1" ht="25.5">
      <c r="A40" s="56" t="str">
        <f>IF((LEN('Copy paste to Here'!G44))&gt;5,((CONCATENATE('Copy paste to Here'!G44," &amp; ",'Copy paste to Here'!D44,"  &amp;  ",'Copy paste to Here'!E44))),"Empty Cell")</f>
        <v xml:space="preserve">316L steel barbell, 1.6mm (14g) with two 3mm balls &amp; Length: 11mm  &amp;  </v>
      </c>
      <c r="B40" s="57" t="str">
        <f>'Copy paste to Here'!C44</f>
        <v>BBER31B</v>
      </c>
      <c r="C40" s="57" t="s">
        <v>743</v>
      </c>
      <c r="D40" s="58">
        <f>Invoice!B44</f>
        <v>25</v>
      </c>
      <c r="E40" s="59">
        <f>'Shipping Invoice'!J44*$N$1</f>
        <v>0.18</v>
      </c>
      <c r="F40" s="59">
        <f t="shared" si="0"/>
        <v>4.5</v>
      </c>
      <c r="G40" s="60">
        <f t="shared" si="1"/>
        <v>6.2658000000000005</v>
      </c>
      <c r="H40" s="63">
        <f t="shared" si="2"/>
        <v>156.64500000000001</v>
      </c>
    </row>
    <row r="41" spans="1:8" s="62" customFormat="1" ht="36">
      <c r="A41" s="56" t="str">
        <f>IF((LEN('Copy paste to Here'!G45))&gt;5,((CONCATENATE('Copy paste to Here'!G45," &amp; ",'Copy paste to Here'!D45,"  &amp;  ",'Copy paste to Here'!E45))),"Empty Cell")</f>
        <v>Surgical steel helix barbell, 16g (1.2mm) with two 4mm steel balls and a dangling 3mm round prong set CZ stone &amp; Length: 6mm  &amp;  Cz Color: Clear</v>
      </c>
      <c r="B41" s="57" t="str">
        <f>'Copy paste to Here'!C45</f>
        <v>BBERV3</v>
      </c>
      <c r="C41" s="57" t="s">
        <v>745</v>
      </c>
      <c r="D41" s="58">
        <f>Invoice!B45</f>
        <v>3</v>
      </c>
      <c r="E41" s="59">
        <f>'Shipping Invoice'!J45*$N$1</f>
        <v>0.99</v>
      </c>
      <c r="F41" s="59">
        <f t="shared" si="0"/>
        <v>2.9699999999999998</v>
      </c>
      <c r="G41" s="60">
        <f t="shared" si="1"/>
        <v>34.4619</v>
      </c>
      <c r="H41" s="63">
        <f t="shared" si="2"/>
        <v>103.3857</v>
      </c>
    </row>
    <row r="42" spans="1:8" s="62" customFormat="1" ht="36">
      <c r="A42" s="56" t="str">
        <f>IF((LEN('Copy paste to Here'!G46))&gt;5,((CONCATENATE('Copy paste to Here'!G46," &amp; ",'Copy paste to Here'!D46,"  &amp;  ",'Copy paste to Here'!E46))),"Empty Cell")</f>
        <v>Surgical steel helix barbell, 16g (1.2mm) with two 4mm steel balls and a dangling 3mm round prong set CZ stone &amp; Length: 6mm  &amp;  Cz Color: Rose</v>
      </c>
      <c r="B42" s="57" t="str">
        <f>'Copy paste to Here'!C46</f>
        <v>BBERV3</v>
      </c>
      <c r="C42" s="57" t="s">
        <v>745</v>
      </c>
      <c r="D42" s="58">
        <f>Invoice!B46</f>
        <v>1</v>
      </c>
      <c r="E42" s="59">
        <f>'Shipping Invoice'!J46*$N$1</f>
        <v>0.99</v>
      </c>
      <c r="F42" s="59">
        <f t="shared" si="0"/>
        <v>0.99</v>
      </c>
      <c r="G42" s="60">
        <f t="shared" si="1"/>
        <v>34.4619</v>
      </c>
      <c r="H42" s="63">
        <f t="shared" si="2"/>
        <v>34.4619</v>
      </c>
    </row>
    <row r="43" spans="1:8" s="62" customFormat="1" ht="36">
      <c r="A43" s="56" t="str">
        <f>IF((LEN('Copy paste to Here'!G47))&gt;5,((CONCATENATE('Copy paste to Here'!G47," &amp; ",'Copy paste to Here'!D47,"  &amp;  ",'Copy paste to Here'!E47))),"Empty Cell")</f>
        <v>Surgical steel helix barbell, 16g (1.2mm) with two 4mm steel balls and a dangling 3mm round prong set CZ stone &amp; Length: 6mm  &amp;  Cz Color: Lavender</v>
      </c>
      <c r="B43" s="57" t="str">
        <f>'Copy paste to Here'!C47</f>
        <v>BBERV3</v>
      </c>
      <c r="C43" s="57" t="s">
        <v>745</v>
      </c>
      <c r="D43" s="58">
        <f>Invoice!B47</f>
        <v>4</v>
      </c>
      <c r="E43" s="59">
        <f>'Shipping Invoice'!J47*$N$1</f>
        <v>0.99</v>
      </c>
      <c r="F43" s="59">
        <f t="shared" si="0"/>
        <v>3.96</v>
      </c>
      <c r="G43" s="60">
        <f t="shared" si="1"/>
        <v>34.4619</v>
      </c>
      <c r="H43" s="63">
        <f t="shared" si="2"/>
        <v>137.8476</v>
      </c>
    </row>
    <row r="44" spans="1:8" s="62" customFormat="1" ht="36">
      <c r="A44" s="56" t="str">
        <f>IF((LEN('Copy paste to Here'!G48))&gt;5,((CONCATENATE('Copy paste to Here'!G48," &amp; ",'Copy paste to Here'!D48,"  &amp;  ",'Copy paste to Here'!E48))),"Empty Cell")</f>
        <v>Surgical steel helix barbell, 16g (1.2mm) with two 4mm steel balls and a dangling 3mm round prong set CZ stone &amp; Length: 6mm  &amp;  Cz Color: Orange</v>
      </c>
      <c r="B44" s="57" t="str">
        <f>'Copy paste to Here'!C48</f>
        <v>BBERV3</v>
      </c>
      <c r="C44" s="57" t="s">
        <v>745</v>
      </c>
      <c r="D44" s="58">
        <f>Invoice!B48</f>
        <v>1</v>
      </c>
      <c r="E44" s="59">
        <f>'Shipping Invoice'!J48*$N$1</f>
        <v>0.99</v>
      </c>
      <c r="F44" s="59">
        <f t="shared" si="0"/>
        <v>0.99</v>
      </c>
      <c r="G44" s="60">
        <f t="shared" si="1"/>
        <v>34.4619</v>
      </c>
      <c r="H44" s="63">
        <f t="shared" si="2"/>
        <v>34.4619</v>
      </c>
    </row>
    <row r="45" spans="1:8" s="62" customFormat="1" ht="25.5">
      <c r="A45" s="56" t="str">
        <f>IF((LEN('Copy paste to Here'!G49))&gt;5,((CONCATENATE('Copy paste to Here'!G49," &amp; ",'Copy paste to Here'!D49,"  &amp;  ",'Copy paste to Here'!E49))),"Empty Cell")</f>
        <v xml:space="preserve">316L steel Industrial barbell, 14g (1.6mm) with two 5mm balls &amp; Length: 32mm  &amp;  </v>
      </c>
      <c r="B45" s="57" t="str">
        <f>'Copy paste to Here'!C49</f>
        <v>BBIND</v>
      </c>
      <c r="C45" s="57" t="s">
        <v>942</v>
      </c>
      <c r="D45" s="58">
        <f>Invoice!B49</f>
        <v>6</v>
      </c>
      <c r="E45" s="59">
        <f>'Shipping Invoice'!J49*$N$1</f>
        <v>0.25</v>
      </c>
      <c r="F45" s="59">
        <f t="shared" si="0"/>
        <v>1.5</v>
      </c>
      <c r="G45" s="60">
        <f t="shared" si="1"/>
        <v>8.7025000000000006</v>
      </c>
      <c r="H45" s="63">
        <f t="shared" si="2"/>
        <v>52.215000000000003</v>
      </c>
    </row>
    <row r="46" spans="1:8" s="62" customFormat="1" ht="25.5">
      <c r="A46" s="56" t="str">
        <f>IF((LEN('Copy paste to Here'!G50))&gt;5,((CONCATENATE('Copy paste to Here'!G50," &amp; ",'Copy paste to Here'!D50,"  &amp;  ",'Copy paste to Here'!E50))),"Empty Cell")</f>
        <v xml:space="preserve">316L steel Industrial barbell, 14g (1.6mm) with two 5mm balls &amp; Length: 35mm  &amp;  </v>
      </c>
      <c r="B46" s="57" t="str">
        <f>'Copy paste to Here'!C50</f>
        <v>BBIND</v>
      </c>
      <c r="C46" s="57" t="s">
        <v>942</v>
      </c>
      <c r="D46" s="58">
        <f>Invoice!B50</f>
        <v>12</v>
      </c>
      <c r="E46" s="59">
        <f>'Shipping Invoice'!J50*$N$1</f>
        <v>0.25</v>
      </c>
      <c r="F46" s="59">
        <f t="shared" si="0"/>
        <v>3</v>
      </c>
      <c r="G46" s="60">
        <f t="shared" si="1"/>
        <v>8.7025000000000006</v>
      </c>
      <c r="H46" s="63">
        <f t="shared" si="2"/>
        <v>104.43</v>
      </c>
    </row>
    <row r="47" spans="1:8" s="62" customFormat="1" ht="25.5">
      <c r="A47" s="56" t="str">
        <f>IF((LEN('Copy paste to Here'!G51))&gt;5,((CONCATENATE('Copy paste to Here'!G51," &amp; ",'Copy paste to Here'!D51,"  &amp;  ",'Copy paste to Here'!E51))),"Empty Cell")</f>
        <v xml:space="preserve">316L steel Industrial barbell, 14g (1.6mm) with two 5mm balls &amp; Length: 38mm  &amp;  </v>
      </c>
      <c r="B47" s="57" t="str">
        <f>'Copy paste to Here'!C51</f>
        <v>BBIND</v>
      </c>
      <c r="C47" s="57" t="s">
        <v>942</v>
      </c>
      <c r="D47" s="58">
        <f>Invoice!B51</f>
        <v>5</v>
      </c>
      <c r="E47" s="59">
        <f>'Shipping Invoice'!J51*$N$1</f>
        <v>0.25</v>
      </c>
      <c r="F47" s="59">
        <f t="shared" si="0"/>
        <v>1.25</v>
      </c>
      <c r="G47" s="60">
        <f t="shared" si="1"/>
        <v>8.7025000000000006</v>
      </c>
      <c r="H47" s="63">
        <f t="shared" si="2"/>
        <v>43.512500000000003</v>
      </c>
    </row>
    <row r="48" spans="1:8" s="62" customFormat="1" ht="25.5">
      <c r="A48" s="56" t="str">
        <f>IF((LEN('Copy paste to Here'!G52))&gt;5,((CONCATENATE('Copy paste to Here'!G52," &amp; ",'Copy paste to Here'!D52,"  &amp;  ",'Copy paste to Here'!E52))),"Empty Cell")</f>
        <v xml:space="preserve">316L steel Industrial barbell, 14g (1.6mm) with two 5mm balls &amp; Length: 40mm  &amp;  </v>
      </c>
      <c r="B48" s="57" t="str">
        <f>'Copy paste to Here'!C52</f>
        <v>BBIND</v>
      </c>
      <c r="C48" s="57" t="s">
        <v>943</v>
      </c>
      <c r="D48" s="58">
        <f>Invoice!B52</f>
        <v>12</v>
      </c>
      <c r="E48" s="59">
        <f>'Shipping Invoice'!J52*$N$1</f>
        <v>0.27</v>
      </c>
      <c r="F48" s="59">
        <f t="shared" si="0"/>
        <v>3.24</v>
      </c>
      <c r="G48" s="60">
        <f t="shared" si="1"/>
        <v>9.3987000000000016</v>
      </c>
      <c r="H48" s="63">
        <f t="shared" si="2"/>
        <v>112.78440000000002</v>
      </c>
    </row>
    <row r="49" spans="1:8" s="62" customFormat="1" ht="25.5">
      <c r="A49" s="56" t="str">
        <f>IF((LEN('Copy paste to Here'!G53))&gt;5,((CONCATENATE('Copy paste to Here'!G53," &amp; ",'Copy paste to Here'!D53,"  &amp;  ",'Copy paste to Here'!E53))),"Empty Cell")</f>
        <v xml:space="preserve">Extra long 316L steel Industrial barbell, 16g (1.2mm) with two 4mm balls &amp; Length: 38mm  &amp;  </v>
      </c>
      <c r="B49" s="57" t="str">
        <f>'Copy paste to Here'!C53</f>
        <v>BBINDS</v>
      </c>
      <c r="C49" s="57" t="s">
        <v>944</v>
      </c>
      <c r="D49" s="58">
        <f>Invoice!B53</f>
        <v>10</v>
      </c>
      <c r="E49" s="59">
        <f>'Shipping Invoice'!J53*$N$1</f>
        <v>0.25</v>
      </c>
      <c r="F49" s="59">
        <f t="shared" si="0"/>
        <v>2.5</v>
      </c>
      <c r="G49" s="60">
        <f t="shared" si="1"/>
        <v>8.7025000000000006</v>
      </c>
      <c r="H49" s="63">
        <f t="shared" si="2"/>
        <v>87.025000000000006</v>
      </c>
    </row>
    <row r="50" spans="1:8" s="62" customFormat="1" ht="25.5">
      <c r="A50" s="56" t="str">
        <f>IF((LEN('Copy paste to Here'!G54))&gt;5,((CONCATENATE('Copy paste to Here'!G54," &amp; ",'Copy paste to Here'!D54,"  &amp;  ",'Copy paste to Here'!E54))),"Empty Cell")</f>
        <v xml:space="preserve">Extra long 316L steel Industrial barbell, 16g (1.2mm) with two 4mm balls &amp; Length: 42mm  &amp;  </v>
      </c>
      <c r="B50" s="57" t="str">
        <f>'Copy paste to Here'!C54</f>
        <v>BBINDS</v>
      </c>
      <c r="C50" s="57" t="s">
        <v>945</v>
      </c>
      <c r="D50" s="58">
        <f>Invoice!B54</f>
        <v>3</v>
      </c>
      <c r="E50" s="59">
        <f>'Shipping Invoice'!J54*$N$1</f>
        <v>0.27</v>
      </c>
      <c r="F50" s="59">
        <f t="shared" si="0"/>
        <v>0.81</v>
      </c>
      <c r="G50" s="60">
        <f t="shared" si="1"/>
        <v>9.3987000000000016</v>
      </c>
      <c r="H50" s="63">
        <f t="shared" si="2"/>
        <v>28.196100000000005</v>
      </c>
    </row>
    <row r="51" spans="1:8" s="62" customFormat="1" ht="25.5">
      <c r="A51" s="56" t="str">
        <f>IF((LEN('Copy paste to Here'!G55))&gt;5,((CONCATENATE('Copy paste to Here'!G55," &amp; ",'Copy paste to Here'!D55,"  &amp;  ",'Copy paste to Here'!E55))),"Empty Cell")</f>
        <v xml:space="preserve">Extra long 316L steel Industrial barbell, 16g (1.2mm) with two 4mm balls &amp; Length: 45mm  &amp;  </v>
      </c>
      <c r="B51" s="57" t="str">
        <f>'Copy paste to Here'!C55</f>
        <v>BBINDS</v>
      </c>
      <c r="C51" s="57" t="s">
        <v>945</v>
      </c>
      <c r="D51" s="58">
        <f>Invoice!B55</f>
        <v>3</v>
      </c>
      <c r="E51" s="59">
        <f>'Shipping Invoice'!J55*$N$1</f>
        <v>0.27</v>
      </c>
      <c r="F51" s="59">
        <f t="shared" si="0"/>
        <v>0.81</v>
      </c>
      <c r="G51" s="60">
        <f t="shared" si="1"/>
        <v>9.3987000000000016</v>
      </c>
      <c r="H51" s="63">
        <f t="shared" si="2"/>
        <v>28.196100000000005</v>
      </c>
    </row>
    <row r="52" spans="1:8" s="62" customFormat="1" ht="24">
      <c r="A52" s="56" t="str">
        <f>IF((LEN('Copy paste to Here'!G56))&gt;5,((CONCATENATE('Copy paste to Here'!G56," &amp; ",'Copy paste to Here'!D56,"  &amp;  ",'Copy paste to Here'!E56))),"Empty Cell")</f>
        <v>Premium PVD plated surgical steel industrial Barbell, 14g (1.6mm) with two 5mm balls &amp; Length: 32mm  &amp;  Color: Black</v>
      </c>
      <c r="B52" s="57" t="str">
        <f>'Copy paste to Here'!C56</f>
        <v>BBITB</v>
      </c>
      <c r="C52" s="57" t="s">
        <v>752</v>
      </c>
      <c r="D52" s="58">
        <f>Invoice!B56</f>
        <v>7</v>
      </c>
      <c r="E52" s="59">
        <f>'Shipping Invoice'!J56*$N$1</f>
        <v>0.74</v>
      </c>
      <c r="F52" s="59">
        <f t="shared" si="0"/>
        <v>5.18</v>
      </c>
      <c r="G52" s="60">
        <f t="shared" si="1"/>
        <v>25.759400000000003</v>
      </c>
      <c r="H52" s="63">
        <f t="shared" si="2"/>
        <v>180.31580000000002</v>
      </c>
    </row>
    <row r="53" spans="1:8" s="62" customFormat="1" ht="24">
      <c r="A53" s="56" t="str">
        <f>IF((LEN('Copy paste to Here'!G57))&gt;5,((CONCATENATE('Copy paste to Here'!G57," &amp; ",'Copy paste to Here'!D57,"  &amp;  ",'Copy paste to Here'!E57))),"Empty Cell")</f>
        <v>Premium PVD plated surgical steel industrial Barbell, 14g (1.6mm) with two 5mm balls &amp; Length: 32mm  &amp;  Color: Blue</v>
      </c>
      <c r="B53" s="57" t="str">
        <f>'Copy paste to Here'!C57</f>
        <v>BBITB</v>
      </c>
      <c r="C53" s="57" t="s">
        <v>752</v>
      </c>
      <c r="D53" s="58">
        <f>Invoice!B57</f>
        <v>3</v>
      </c>
      <c r="E53" s="59">
        <f>'Shipping Invoice'!J57*$N$1</f>
        <v>0.74</v>
      </c>
      <c r="F53" s="59">
        <f t="shared" si="0"/>
        <v>2.2199999999999998</v>
      </c>
      <c r="G53" s="60">
        <f t="shared" si="1"/>
        <v>25.759400000000003</v>
      </c>
      <c r="H53" s="63">
        <f t="shared" si="2"/>
        <v>77.278200000000012</v>
      </c>
    </row>
    <row r="54" spans="1:8" s="62" customFormat="1" ht="24">
      <c r="A54" s="56" t="str">
        <f>IF((LEN('Copy paste to Here'!G58))&gt;5,((CONCATENATE('Copy paste to Here'!G58," &amp; ",'Copy paste to Here'!D58,"  &amp;  ",'Copy paste to Here'!E58))),"Empty Cell")</f>
        <v>Premium PVD plated surgical steel industrial Barbell, 14g (1.6mm) with two 5mm balls &amp; Length: 32mm  &amp;  Color: Gold</v>
      </c>
      <c r="B54" s="57" t="str">
        <f>'Copy paste to Here'!C58</f>
        <v>BBITB</v>
      </c>
      <c r="C54" s="57" t="s">
        <v>752</v>
      </c>
      <c r="D54" s="58">
        <f>Invoice!B58</f>
        <v>1</v>
      </c>
      <c r="E54" s="59">
        <f>'Shipping Invoice'!J58*$N$1</f>
        <v>0.74</v>
      </c>
      <c r="F54" s="59">
        <f t="shared" si="0"/>
        <v>0.74</v>
      </c>
      <c r="G54" s="60">
        <f t="shared" si="1"/>
        <v>25.759400000000003</v>
      </c>
      <c r="H54" s="63">
        <f t="shared" si="2"/>
        <v>25.759400000000003</v>
      </c>
    </row>
    <row r="55" spans="1:8" s="62" customFormat="1" ht="36">
      <c r="A55" s="56" t="str">
        <f>IF((LEN('Copy paste to Here'!G59))&gt;5,((CONCATENATE('Copy paste to Here'!G59," &amp; ",'Copy paste to Here'!D59,"  &amp;  ",'Copy paste to Here'!E59))),"Empty Cell")</f>
        <v>Premium PVD plated surgical steel industrial Barbell, 14g (1.6mm) with two 5mm balls &amp; Length: 32mm  &amp;  Color: Light blue</v>
      </c>
      <c r="B55" s="57" t="str">
        <f>'Copy paste to Here'!C59</f>
        <v>BBITB</v>
      </c>
      <c r="C55" s="57" t="s">
        <v>752</v>
      </c>
      <c r="D55" s="58">
        <f>Invoice!B59</f>
        <v>3</v>
      </c>
      <c r="E55" s="59">
        <f>'Shipping Invoice'!J59*$N$1</f>
        <v>0.74</v>
      </c>
      <c r="F55" s="59">
        <f t="shared" si="0"/>
        <v>2.2199999999999998</v>
      </c>
      <c r="G55" s="60">
        <f t="shared" si="1"/>
        <v>25.759400000000003</v>
      </c>
      <c r="H55" s="63">
        <f t="shared" si="2"/>
        <v>77.278200000000012</v>
      </c>
    </row>
    <row r="56" spans="1:8" s="62" customFormat="1" ht="24">
      <c r="A56" s="56" t="str">
        <f>IF((LEN('Copy paste to Here'!G60))&gt;5,((CONCATENATE('Copy paste to Here'!G60," &amp; ",'Copy paste to Here'!D60,"  &amp;  ",'Copy paste to Here'!E60))),"Empty Cell")</f>
        <v>Premium PVD plated surgical steel industrial Barbell, 14g (1.6mm) with two 5mm balls &amp; Length: 32mm  &amp;  Color: Pink</v>
      </c>
      <c r="B56" s="57" t="str">
        <f>'Copy paste to Here'!C60</f>
        <v>BBITB</v>
      </c>
      <c r="C56" s="57" t="s">
        <v>752</v>
      </c>
      <c r="D56" s="58">
        <f>Invoice!B60</f>
        <v>3</v>
      </c>
      <c r="E56" s="59">
        <f>'Shipping Invoice'!J60*$N$1</f>
        <v>0.74</v>
      </c>
      <c r="F56" s="59">
        <f t="shared" si="0"/>
        <v>2.2199999999999998</v>
      </c>
      <c r="G56" s="60">
        <f t="shared" si="1"/>
        <v>25.759400000000003</v>
      </c>
      <c r="H56" s="63">
        <f t="shared" si="2"/>
        <v>77.278200000000012</v>
      </c>
    </row>
    <row r="57" spans="1:8" s="62" customFormat="1" ht="24">
      <c r="A57" s="56" t="str">
        <f>IF((LEN('Copy paste to Here'!G61))&gt;5,((CONCATENATE('Copy paste to Here'!G61," &amp; ",'Copy paste to Here'!D61,"  &amp;  ",'Copy paste to Here'!E61))),"Empty Cell")</f>
        <v>Premium PVD plated surgical steel industrial Barbell, 14g (1.6mm) with two 5mm balls &amp; Length: 35mm  &amp;  Color: Black</v>
      </c>
      <c r="B57" s="57" t="str">
        <f>'Copy paste to Here'!C61</f>
        <v>BBITB</v>
      </c>
      <c r="C57" s="57" t="s">
        <v>752</v>
      </c>
      <c r="D57" s="58">
        <f>Invoice!B61</f>
        <v>7</v>
      </c>
      <c r="E57" s="59">
        <f>'Shipping Invoice'!J61*$N$1</f>
        <v>0.74</v>
      </c>
      <c r="F57" s="59">
        <f t="shared" si="0"/>
        <v>5.18</v>
      </c>
      <c r="G57" s="60">
        <f t="shared" si="1"/>
        <v>25.759400000000003</v>
      </c>
      <c r="H57" s="63">
        <f t="shared" si="2"/>
        <v>180.31580000000002</v>
      </c>
    </row>
    <row r="58" spans="1:8" s="62" customFormat="1" ht="36">
      <c r="A58" s="56" t="str">
        <f>IF((LEN('Copy paste to Here'!G62))&gt;5,((CONCATENATE('Copy paste to Here'!G62," &amp; ",'Copy paste to Here'!D62,"  &amp;  ",'Copy paste to Here'!E62))),"Empty Cell")</f>
        <v>Premium PVD plated surgical steel industrial Barbell, 14g (1.6mm) with two 5mm balls &amp; Length: 35mm  &amp;  Color: Light blue</v>
      </c>
      <c r="B58" s="57" t="str">
        <f>'Copy paste to Here'!C62</f>
        <v>BBITB</v>
      </c>
      <c r="C58" s="57" t="s">
        <v>752</v>
      </c>
      <c r="D58" s="58">
        <f>Invoice!B62</f>
        <v>3</v>
      </c>
      <c r="E58" s="59">
        <f>'Shipping Invoice'!J62*$N$1</f>
        <v>0.74</v>
      </c>
      <c r="F58" s="59">
        <f t="shared" si="0"/>
        <v>2.2199999999999998</v>
      </c>
      <c r="G58" s="60">
        <f t="shared" si="1"/>
        <v>25.759400000000003</v>
      </c>
      <c r="H58" s="63">
        <f t="shared" si="2"/>
        <v>77.278200000000012</v>
      </c>
    </row>
    <row r="59" spans="1:8" s="62" customFormat="1" ht="24">
      <c r="A59" s="56" t="str">
        <f>IF((LEN('Copy paste to Here'!G63))&gt;5,((CONCATENATE('Copy paste to Here'!G63," &amp; ",'Copy paste to Here'!D63,"  &amp;  ",'Copy paste to Here'!E63))),"Empty Cell")</f>
        <v>Premium PVD plated surgical steel industrial Barbell, 14g (1.6mm) with two 5mm balls &amp; Length: 35mm  &amp;  Color: Pink</v>
      </c>
      <c r="B59" s="57" t="str">
        <f>'Copy paste to Here'!C63</f>
        <v>BBITB</v>
      </c>
      <c r="C59" s="57" t="s">
        <v>752</v>
      </c>
      <c r="D59" s="58">
        <f>Invoice!B63</f>
        <v>1</v>
      </c>
      <c r="E59" s="59">
        <f>'Shipping Invoice'!J63*$N$1</f>
        <v>0.74</v>
      </c>
      <c r="F59" s="59">
        <f t="shared" si="0"/>
        <v>0.74</v>
      </c>
      <c r="G59" s="60">
        <f t="shared" si="1"/>
        <v>25.759400000000003</v>
      </c>
      <c r="H59" s="63">
        <f t="shared" si="2"/>
        <v>25.759400000000003</v>
      </c>
    </row>
    <row r="60" spans="1:8" s="62" customFormat="1" ht="24">
      <c r="A60" s="56" t="str">
        <f>IF((LEN('Copy paste to Here'!G64))&gt;5,((CONCATENATE('Copy paste to Here'!G64," &amp; ",'Copy paste to Here'!D64,"  &amp;  ",'Copy paste to Here'!E64))),"Empty Cell")</f>
        <v>Premium PVD plated surgical steel industrial Barbell, 14g (1.6mm) with two 5mm balls &amp; Length: 38mm  &amp;  Color: Black</v>
      </c>
      <c r="B60" s="57" t="str">
        <f>'Copy paste to Here'!C64</f>
        <v>BBITB</v>
      </c>
      <c r="C60" s="57" t="s">
        <v>752</v>
      </c>
      <c r="D60" s="58">
        <f>Invoice!B64</f>
        <v>7</v>
      </c>
      <c r="E60" s="59">
        <f>'Shipping Invoice'!J64*$N$1</f>
        <v>0.74</v>
      </c>
      <c r="F60" s="59">
        <f t="shared" si="0"/>
        <v>5.18</v>
      </c>
      <c r="G60" s="60">
        <f t="shared" si="1"/>
        <v>25.759400000000003</v>
      </c>
      <c r="H60" s="63">
        <f t="shared" si="2"/>
        <v>180.31580000000002</v>
      </c>
    </row>
    <row r="61" spans="1:8" s="62" customFormat="1" ht="24">
      <c r="A61" s="56" t="str">
        <f>IF((LEN('Copy paste to Here'!G65))&gt;5,((CONCATENATE('Copy paste to Here'!G65," &amp; ",'Copy paste to Here'!D65,"  &amp;  ",'Copy paste to Here'!E65))),"Empty Cell")</f>
        <v>Premium PVD plated surgical steel industrial Barbell, 14g (1.6mm) with two 5mm balls &amp; Length: 38mm  &amp;  Color: Blue</v>
      </c>
      <c r="B61" s="57" t="str">
        <f>'Copy paste to Here'!C65</f>
        <v>BBITB</v>
      </c>
      <c r="C61" s="57" t="s">
        <v>752</v>
      </c>
      <c r="D61" s="58">
        <f>Invoice!B65</f>
        <v>2</v>
      </c>
      <c r="E61" s="59">
        <f>'Shipping Invoice'!J65*$N$1</f>
        <v>0.74</v>
      </c>
      <c r="F61" s="59">
        <f t="shared" si="0"/>
        <v>1.48</v>
      </c>
      <c r="G61" s="60">
        <f t="shared" si="1"/>
        <v>25.759400000000003</v>
      </c>
      <c r="H61" s="63">
        <f t="shared" si="2"/>
        <v>51.518800000000006</v>
      </c>
    </row>
    <row r="62" spans="1:8" s="62" customFormat="1" ht="24">
      <c r="A62" s="56" t="str">
        <f>IF((LEN('Copy paste to Here'!G66))&gt;5,((CONCATENATE('Copy paste to Here'!G66," &amp; ",'Copy paste to Here'!D66,"  &amp;  ",'Copy paste to Here'!E66))),"Empty Cell")</f>
        <v>Premium PVD plated surgical steel industrial Barbell, 14g (1.6mm) with two 5mm balls &amp; Length: 38mm  &amp;  Color: Rainbow</v>
      </c>
      <c r="B62" s="57" t="str">
        <f>'Copy paste to Here'!C66</f>
        <v>BBITB</v>
      </c>
      <c r="C62" s="57" t="s">
        <v>752</v>
      </c>
      <c r="D62" s="58">
        <f>Invoice!B66</f>
        <v>1</v>
      </c>
      <c r="E62" s="59">
        <f>'Shipping Invoice'!J66*$N$1</f>
        <v>0.74</v>
      </c>
      <c r="F62" s="59">
        <f t="shared" si="0"/>
        <v>0.74</v>
      </c>
      <c r="G62" s="60">
        <f t="shared" si="1"/>
        <v>25.759400000000003</v>
      </c>
      <c r="H62" s="63">
        <f t="shared" si="2"/>
        <v>25.759400000000003</v>
      </c>
    </row>
    <row r="63" spans="1:8" s="62" customFormat="1" ht="36">
      <c r="A63" s="56" t="str">
        <f>IF((LEN('Copy paste to Here'!G67))&gt;5,((CONCATENATE('Copy paste to Here'!G67," &amp; ",'Copy paste to Here'!D67,"  &amp;  ",'Copy paste to Here'!E67))),"Empty Cell")</f>
        <v>Premium PVD plated surgical steel industrial Barbell, 14g (1.6mm) with two 5mm balls &amp; Length: 38mm  &amp;  Color: Light blue</v>
      </c>
      <c r="B63" s="57" t="str">
        <f>'Copy paste to Here'!C67</f>
        <v>BBITB</v>
      </c>
      <c r="C63" s="57" t="s">
        <v>752</v>
      </c>
      <c r="D63" s="58">
        <f>Invoice!B67</f>
        <v>3</v>
      </c>
      <c r="E63" s="59">
        <f>'Shipping Invoice'!J67*$N$1</f>
        <v>0.74</v>
      </c>
      <c r="F63" s="59">
        <f t="shared" si="0"/>
        <v>2.2199999999999998</v>
      </c>
      <c r="G63" s="60">
        <f t="shared" si="1"/>
        <v>25.759400000000003</v>
      </c>
      <c r="H63" s="63">
        <f t="shared" si="2"/>
        <v>77.278200000000012</v>
      </c>
    </row>
    <row r="64" spans="1:8" s="62" customFormat="1" ht="24">
      <c r="A64" s="56" t="str">
        <f>IF((LEN('Copy paste to Here'!G68))&gt;5,((CONCATENATE('Copy paste to Here'!G68," &amp; ",'Copy paste to Here'!D68,"  &amp;  ",'Copy paste to Here'!E68))),"Empty Cell")</f>
        <v>Premium PVD plated surgical steel industrial Barbell, 14g (1.6mm) with two 5mm balls &amp; Length: 38mm  &amp;  Color: Green</v>
      </c>
      <c r="B64" s="57" t="str">
        <f>'Copy paste to Here'!C68</f>
        <v>BBITB</v>
      </c>
      <c r="C64" s="57" t="s">
        <v>752</v>
      </c>
      <c r="D64" s="58">
        <f>Invoice!B68</f>
        <v>3</v>
      </c>
      <c r="E64" s="59">
        <f>'Shipping Invoice'!J68*$N$1</f>
        <v>0.74</v>
      </c>
      <c r="F64" s="59">
        <f t="shared" si="0"/>
        <v>2.2199999999999998</v>
      </c>
      <c r="G64" s="60">
        <f t="shared" si="1"/>
        <v>25.759400000000003</v>
      </c>
      <c r="H64" s="63">
        <f t="shared" si="2"/>
        <v>77.278200000000012</v>
      </c>
    </row>
    <row r="65" spans="1:8" s="62" customFormat="1" ht="24">
      <c r="A65" s="56" t="str">
        <f>IF((LEN('Copy paste to Here'!G69))&gt;5,((CONCATENATE('Copy paste to Here'!G69," &amp; ",'Copy paste to Here'!D69,"  &amp;  ",'Copy paste to Here'!E69))),"Empty Cell")</f>
        <v xml:space="preserve">Surgical steel tongue barbell, 14g (1.6mm) with two 5mm balls &amp; Length: 14mm  &amp;  </v>
      </c>
      <c r="B65" s="57" t="str">
        <f>'Copy paste to Here'!C69</f>
        <v>BBS</v>
      </c>
      <c r="C65" s="57" t="s">
        <v>48</v>
      </c>
      <c r="D65" s="58">
        <f>Invoice!B69</f>
        <v>8</v>
      </c>
      <c r="E65" s="59">
        <f>'Shipping Invoice'!J69*$N$1</f>
        <v>0.19</v>
      </c>
      <c r="F65" s="59">
        <f t="shared" si="0"/>
        <v>1.52</v>
      </c>
      <c r="G65" s="60">
        <f t="shared" si="1"/>
        <v>6.6139000000000001</v>
      </c>
      <c r="H65" s="63">
        <f t="shared" si="2"/>
        <v>52.911200000000001</v>
      </c>
    </row>
    <row r="66" spans="1:8" s="62" customFormat="1" ht="36">
      <c r="A66" s="56" t="str">
        <f>IF((LEN('Copy paste to Here'!G70))&gt;5,((CONCATENATE('Copy paste to Here'!G70," &amp; ",'Copy paste to Here'!D70,"  &amp;  ",'Copy paste to Here'!E70))),"Empty Cell")</f>
        <v xml:space="preserve">Surgical steel industrial barbell, 1.6mm (14g) with 6mm balls and a slave ring attached with a dangling barbell - Length 45mm (1.7'') &amp;   &amp;  </v>
      </c>
      <c r="B66" s="57" t="str">
        <f>'Copy paste to Here'!C70</f>
        <v>BBSL1D</v>
      </c>
      <c r="C66" s="57" t="s">
        <v>495</v>
      </c>
      <c r="D66" s="58">
        <f>Invoice!B70</f>
        <v>30</v>
      </c>
      <c r="E66" s="59">
        <f>'Shipping Invoice'!J70*$N$1</f>
        <v>1.35</v>
      </c>
      <c r="F66" s="59">
        <f t="shared" si="0"/>
        <v>40.5</v>
      </c>
      <c r="G66" s="60">
        <f t="shared" si="1"/>
        <v>46.993500000000004</v>
      </c>
      <c r="H66" s="63">
        <f t="shared" si="2"/>
        <v>1409.8050000000001</v>
      </c>
    </row>
    <row r="67" spans="1:8" s="62" customFormat="1" ht="36">
      <c r="A67" s="56" t="str">
        <f>IF((LEN('Copy paste to Here'!G71))&gt;5,((CONCATENATE('Copy paste to Here'!G71," &amp; ",'Copy paste to Here'!D71,"  &amp;  ",'Copy paste to Here'!E71))),"Empty Cell")</f>
        <v xml:space="preserve">316L steel spinner tongue barbell, 14g (1.6mm) with two 6mm balls and with a 16g (1.2mm) spinner bar with two 4mm balls - length 5/8'' (16mm) &amp;   &amp;  </v>
      </c>
      <c r="B67" s="57" t="str">
        <f>'Copy paste to Here'!C71</f>
        <v>BBSPNB4</v>
      </c>
      <c r="C67" s="57" t="s">
        <v>757</v>
      </c>
      <c r="D67" s="58">
        <f>Invoice!B71</f>
        <v>6</v>
      </c>
      <c r="E67" s="59">
        <f>'Shipping Invoice'!J71*$N$1</f>
        <v>0.75</v>
      </c>
      <c r="F67" s="59">
        <f t="shared" si="0"/>
        <v>4.5</v>
      </c>
      <c r="G67" s="60">
        <f t="shared" si="1"/>
        <v>26.107500000000002</v>
      </c>
      <c r="H67" s="63">
        <f t="shared" si="2"/>
        <v>156.64500000000001</v>
      </c>
    </row>
    <row r="68" spans="1:8" s="62" customFormat="1" ht="36">
      <c r="A68" s="56" t="str">
        <f>IF((LEN('Copy paste to Here'!G72))&gt;5,((CONCATENATE('Copy paste to Here'!G72," &amp; ",'Copy paste to Here'!D72,"  &amp;  ",'Copy paste to Here'!E72))),"Empty Cell")</f>
        <v>PVD plated 316L steel big gauge tongue barbell with a thickness of 0g (8mm) and 10mm internal threading balls &amp; Length: 19mm  &amp;  Color: Black</v>
      </c>
      <c r="B68" s="57" t="str">
        <f>'Copy paste to Here'!C72</f>
        <v>BBT0</v>
      </c>
      <c r="C68" s="57" t="s">
        <v>758</v>
      </c>
      <c r="D68" s="58">
        <f>Invoice!B72</f>
        <v>1</v>
      </c>
      <c r="E68" s="59">
        <f>'Shipping Invoice'!J72*$N$1</f>
        <v>2.34</v>
      </c>
      <c r="F68" s="59">
        <f t="shared" si="0"/>
        <v>2.34</v>
      </c>
      <c r="G68" s="60">
        <f t="shared" si="1"/>
        <v>81.455399999999997</v>
      </c>
      <c r="H68" s="63">
        <f t="shared" si="2"/>
        <v>81.455399999999997</v>
      </c>
    </row>
    <row r="69" spans="1:8" s="62" customFormat="1" ht="36">
      <c r="A69" s="56" t="str">
        <f>IF((LEN('Copy paste to Here'!G73))&gt;5,((CONCATENATE('Copy paste to Here'!G73," &amp; ",'Copy paste to Here'!D73,"  &amp;  ",'Copy paste to Here'!E73))),"Empty Cell")</f>
        <v>PVD plated 316L steel big gauge tongue barbell with a thickness of 2.5g (2.5mm) and 6mm internal threading balls &amp; Length: 16mm  &amp;  Color: Black</v>
      </c>
      <c r="B69" s="57" t="str">
        <f>'Copy paste to Here'!C73</f>
        <v>BBT10</v>
      </c>
      <c r="C69" s="57" t="s">
        <v>760</v>
      </c>
      <c r="D69" s="58">
        <f>Invoice!B73</f>
        <v>1</v>
      </c>
      <c r="E69" s="59">
        <f>'Shipping Invoice'!J73*$N$1</f>
        <v>0.99</v>
      </c>
      <c r="F69" s="59">
        <f t="shared" si="0"/>
        <v>0.99</v>
      </c>
      <c r="G69" s="60">
        <f t="shared" si="1"/>
        <v>34.4619</v>
      </c>
      <c r="H69" s="63">
        <f t="shared" si="2"/>
        <v>34.4619</v>
      </c>
    </row>
    <row r="70" spans="1:8" s="62" customFormat="1" ht="36">
      <c r="A70" s="56" t="str">
        <f>IF((LEN('Copy paste to Here'!G74))&gt;5,((CONCATENATE('Copy paste to Here'!G74," &amp; ",'Copy paste to Here'!D74,"  &amp;  ",'Copy paste to Here'!E74))),"Empty Cell")</f>
        <v>PVD plated 316L steel big gauge tongue barbell with a thickness of 12g (2mm) and 6mm externally threaded balls &amp; Length: 16mm  &amp;  Color: Black</v>
      </c>
      <c r="B70" s="57" t="str">
        <f>'Copy paste to Here'!C74</f>
        <v>BBT12</v>
      </c>
      <c r="C70" s="57" t="s">
        <v>762</v>
      </c>
      <c r="D70" s="58">
        <f>Invoice!B74</f>
        <v>2</v>
      </c>
      <c r="E70" s="59">
        <f>'Shipping Invoice'!J74*$N$1</f>
        <v>0.94</v>
      </c>
      <c r="F70" s="59">
        <f t="shared" si="0"/>
        <v>1.88</v>
      </c>
      <c r="G70" s="60">
        <f t="shared" si="1"/>
        <v>32.721400000000003</v>
      </c>
      <c r="H70" s="63">
        <f t="shared" si="2"/>
        <v>65.442800000000005</v>
      </c>
    </row>
    <row r="71" spans="1:8" s="62" customFormat="1" ht="24">
      <c r="A71" s="56" t="str">
        <f>IF((LEN('Copy paste to Here'!G75))&gt;5,((CONCATENATE('Copy paste to Here'!G75," &amp; ",'Copy paste to Here'!D75,"  &amp;  ",'Copy paste to Here'!E75))),"Empty Cell")</f>
        <v>Anodized surgical steel barbell, 20g (0.8mm) with two 3mm balls &amp; Length: 10mm  &amp;  Color: Gold</v>
      </c>
      <c r="B71" s="57" t="str">
        <f>'Copy paste to Here'!C75</f>
        <v>BBT20</v>
      </c>
      <c r="C71" s="57" t="s">
        <v>764</v>
      </c>
      <c r="D71" s="58">
        <f>Invoice!B75</f>
        <v>3</v>
      </c>
      <c r="E71" s="59">
        <f>'Shipping Invoice'!J75*$N$1</f>
        <v>0.59</v>
      </c>
      <c r="F71" s="59">
        <f t="shared" si="0"/>
        <v>1.77</v>
      </c>
      <c r="G71" s="60">
        <f t="shared" si="1"/>
        <v>20.5379</v>
      </c>
      <c r="H71" s="63">
        <f t="shared" si="2"/>
        <v>61.613700000000001</v>
      </c>
    </row>
    <row r="72" spans="1:8" s="62" customFormat="1" ht="36">
      <c r="A72" s="56" t="str">
        <f>IF((LEN('Copy paste to Here'!G76))&gt;5,((CONCATENATE('Copy paste to Here'!G76," &amp; ",'Copy paste to Here'!D76,"  &amp;  ",'Copy paste to Here'!E76))),"Empty Cell")</f>
        <v>PVD plated 316L steel big gauge tongue barbell with a thickness of 6g (4mm) and 8mm internal threading balls &amp; Length: 16mm  &amp;  Color: Black</v>
      </c>
      <c r="B72" s="57" t="str">
        <f>'Copy paste to Here'!C76</f>
        <v>BBT6</v>
      </c>
      <c r="C72" s="57" t="s">
        <v>766</v>
      </c>
      <c r="D72" s="58">
        <f>Invoice!B76</f>
        <v>1</v>
      </c>
      <c r="E72" s="59">
        <f>'Shipping Invoice'!J76*$N$1</f>
        <v>1.44</v>
      </c>
      <c r="F72" s="59">
        <f t="shared" si="0"/>
        <v>1.44</v>
      </c>
      <c r="G72" s="60">
        <f t="shared" si="1"/>
        <v>50.126400000000004</v>
      </c>
      <c r="H72" s="63">
        <f t="shared" si="2"/>
        <v>50.126400000000004</v>
      </c>
    </row>
    <row r="73" spans="1:8" s="62" customFormat="1" ht="36">
      <c r="A73" s="56" t="str">
        <f>IF((LEN('Copy paste to Here'!G77))&gt;5,((CONCATENATE('Copy paste to Here'!G77," &amp; ",'Copy paste to Here'!D77,"  &amp;  ",'Copy paste to Here'!E77))),"Empty Cell")</f>
        <v xml:space="preserve">Anodized surgical steel tongue barbell, 14g (1.6mm) with a top 6mm ball and a slave ball closure ring - length 5/8'' (16mm) &amp; Color: Black  &amp;  </v>
      </c>
      <c r="B73" s="57" t="str">
        <f>'Copy paste to Here'!C77</f>
        <v>BBTSL</v>
      </c>
      <c r="C73" s="57" t="s">
        <v>768</v>
      </c>
      <c r="D73" s="58">
        <f>Invoice!B77</f>
        <v>12</v>
      </c>
      <c r="E73" s="59">
        <f>'Shipping Invoice'!J77*$N$1</f>
        <v>1.59</v>
      </c>
      <c r="F73" s="59">
        <f t="shared" si="0"/>
        <v>19.080000000000002</v>
      </c>
      <c r="G73" s="60">
        <f t="shared" si="1"/>
        <v>55.34790000000001</v>
      </c>
      <c r="H73" s="63">
        <f t="shared" si="2"/>
        <v>664.17480000000012</v>
      </c>
    </row>
    <row r="74" spans="1:8" s="62" customFormat="1" ht="36">
      <c r="A74" s="56" t="str">
        <f>IF((LEN('Copy paste to Here'!G78))&gt;5,((CONCATENATE('Copy paste to Here'!G78," &amp; ",'Copy paste to Here'!D78,"  &amp;  ",'Copy paste to Here'!E78))),"Empty Cell")</f>
        <v xml:space="preserve">Anodized surgical steel tongue barbell, 14g (1.6mm) with a top 6mm ball and a slave ball closure ring - length 5/8'' (16mm) &amp; Color: Blue  &amp;  </v>
      </c>
      <c r="B74" s="57" t="str">
        <f>'Copy paste to Here'!C78</f>
        <v>BBTSL</v>
      </c>
      <c r="C74" s="57" t="s">
        <v>768</v>
      </c>
      <c r="D74" s="58">
        <f>Invoice!B78</f>
        <v>3</v>
      </c>
      <c r="E74" s="59">
        <f>'Shipping Invoice'!J78*$N$1</f>
        <v>1.59</v>
      </c>
      <c r="F74" s="59">
        <f t="shared" si="0"/>
        <v>4.7700000000000005</v>
      </c>
      <c r="G74" s="60">
        <f t="shared" si="1"/>
        <v>55.34790000000001</v>
      </c>
      <c r="H74" s="63">
        <f t="shared" si="2"/>
        <v>166.04370000000003</v>
      </c>
    </row>
    <row r="75" spans="1:8" s="62" customFormat="1" ht="36">
      <c r="A75" s="56" t="str">
        <f>IF((LEN('Copy paste to Here'!G79))&gt;5,((CONCATENATE('Copy paste to Here'!G79," &amp; ",'Copy paste to Here'!D79,"  &amp;  ",'Copy paste to Here'!E79))),"Empty Cell")</f>
        <v xml:space="preserve">Anodized surgical steel tongue barbell, 14g (1.6mm) with a top 6mm ball and a slave ball closure ring - length 5/8'' (16mm) &amp; Color: Gold  &amp;  </v>
      </c>
      <c r="B75" s="57" t="str">
        <f>'Copy paste to Here'!C79</f>
        <v>BBTSL</v>
      </c>
      <c r="C75" s="57" t="s">
        <v>768</v>
      </c>
      <c r="D75" s="58">
        <f>Invoice!B79</f>
        <v>6</v>
      </c>
      <c r="E75" s="59">
        <f>'Shipping Invoice'!J79*$N$1</f>
        <v>1.59</v>
      </c>
      <c r="F75" s="59">
        <f t="shared" si="0"/>
        <v>9.5400000000000009</v>
      </c>
      <c r="G75" s="60">
        <f t="shared" si="1"/>
        <v>55.34790000000001</v>
      </c>
      <c r="H75" s="63">
        <f t="shared" si="2"/>
        <v>332.08740000000006</v>
      </c>
    </row>
    <row r="76" spans="1:8" s="62" customFormat="1" ht="25.5">
      <c r="A76" s="56" t="str">
        <f>IF((LEN('Copy paste to Here'!G80))&gt;5,((CONCATENATE('Copy paste to Here'!G80," &amp; ",'Copy paste to Here'!D80,"  &amp;  ",'Copy paste to Here'!E80))),"Empty Cell")</f>
        <v xml:space="preserve">316L Surgical steel ball closure ring, 14g (1.6mm) with a 4mm ball &amp; Length: 14mm  &amp;  </v>
      </c>
      <c r="B76" s="57" t="str">
        <f>'Copy paste to Here'!C80</f>
        <v>BCR14</v>
      </c>
      <c r="C76" s="57" t="s">
        <v>946</v>
      </c>
      <c r="D76" s="58">
        <f>Invoice!B80</f>
        <v>6</v>
      </c>
      <c r="E76" s="59">
        <f>'Shipping Invoice'!J80*$N$1</f>
        <v>0.19</v>
      </c>
      <c r="F76" s="59">
        <f t="shared" si="0"/>
        <v>1.1400000000000001</v>
      </c>
      <c r="G76" s="60">
        <f t="shared" si="1"/>
        <v>6.6139000000000001</v>
      </c>
      <c r="H76" s="63">
        <f t="shared" si="2"/>
        <v>39.683399999999999</v>
      </c>
    </row>
    <row r="77" spans="1:8" s="62" customFormat="1" ht="25.5">
      <c r="A77" s="56" t="str">
        <f>IF((LEN('Copy paste to Here'!G81))&gt;5,((CONCATENATE('Copy paste to Here'!G81," &amp; ",'Copy paste to Here'!D81,"  &amp;  ",'Copy paste to Here'!E81))),"Empty Cell")</f>
        <v xml:space="preserve">316L Surgical steel ball closure ring, 14g (1.6mm) with a 4mm ball &amp; Length: 16mm  &amp;  </v>
      </c>
      <c r="B77" s="57" t="str">
        <f>'Copy paste to Here'!C81</f>
        <v>BCR14</v>
      </c>
      <c r="C77" s="57" t="s">
        <v>946</v>
      </c>
      <c r="D77" s="58">
        <f>Invoice!B81</f>
        <v>6</v>
      </c>
      <c r="E77" s="59">
        <f>'Shipping Invoice'!J81*$N$1</f>
        <v>0.19</v>
      </c>
      <c r="F77" s="59">
        <f t="shared" si="0"/>
        <v>1.1400000000000001</v>
      </c>
      <c r="G77" s="60">
        <f t="shared" si="1"/>
        <v>6.6139000000000001</v>
      </c>
      <c r="H77" s="63">
        <f t="shared" si="2"/>
        <v>39.683399999999999</v>
      </c>
    </row>
    <row r="78" spans="1:8" s="62" customFormat="1" ht="25.5">
      <c r="A78" s="56" t="str">
        <f>IF((LEN('Copy paste to Here'!G82))&gt;5,((CONCATENATE('Copy paste to Here'!G82," &amp; ",'Copy paste to Here'!D82,"  &amp;  ",'Copy paste to Here'!E82))),"Empty Cell")</f>
        <v xml:space="preserve">Large diameter 316L steel ball closure ring, 14g (1.6mm) with 5mm dimple ball for use as earring &amp; Length: 19mm  &amp;  </v>
      </c>
      <c r="B78" s="57" t="str">
        <f>'Copy paste to Here'!C82</f>
        <v>BCR14ML</v>
      </c>
      <c r="C78" s="57" t="s">
        <v>947</v>
      </c>
      <c r="D78" s="58">
        <f>Invoice!B82</f>
        <v>8</v>
      </c>
      <c r="E78" s="59">
        <f>'Shipping Invoice'!J82*$N$1</f>
        <v>0.48</v>
      </c>
      <c r="F78" s="59">
        <f t="shared" si="0"/>
        <v>3.84</v>
      </c>
      <c r="G78" s="60">
        <f t="shared" si="1"/>
        <v>16.7088</v>
      </c>
      <c r="H78" s="63">
        <f t="shared" si="2"/>
        <v>133.6704</v>
      </c>
    </row>
    <row r="79" spans="1:8" s="62" customFormat="1" ht="25.5">
      <c r="A79" s="56" t="str">
        <f>IF((LEN('Copy paste to Here'!G83))&gt;5,((CONCATENATE('Copy paste to Here'!G83," &amp; ",'Copy paste to Here'!D83,"  &amp;  ",'Copy paste to Here'!E83))),"Empty Cell")</f>
        <v xml:space="preserve">Large diameter 316L steel ball closure ring, 14g (1.6mm) with 5mm dimple ball for use as earring &amp; Length: 25mm  &amp;  </v>
      </c>
      <c r="B79" s="57" t="str">
        <f>'Copy paste to Here'!C83</f>
        <v>BCR14ML</v>
      </c>
      <c r="C79" s="57" t="s">
        <v>948</v>
      </c>
      <c r="D79" s="58">
        <f>Invoice!B83</f>
        <v>12</v>
      </c>
      <c r="E79" s="59">
        <f>'Shipping Invoice'!J83*$N$1</f>
        <v>0.68</v>
      </c>
      <c r="F79" s="59">
        <f t="shared" si="0"/>
        <v>8.16</v>
      </c>
      <c r="G79" s="60">
        <f t="shared" si="1"/>
        <v>23.670800000000003</v>
      </c>
      <c r="H79" s="63">
        <f t="shared" si="2"/>
        <v>284.04960000000005</v>
      </c>
    </row>
    <row r="80" spans="1:8" s="62" customFormat="1" ht="25.5">
      <c r="A80" s="56" t="str">
        <f>IF((LEN('Copy paste to Here'!G84))&gt;5,((CONCATENATE('Copy paste to Here'!G84," &amp; ",'Copy paste to Here'!D84,"  &amp;  ",'Copy paste to Here'!E84))),"Empty Cell")</f>
        <v xml:space="preserve">Large diameter 316L steel ball closure ring, 14g (1.6mm) with 5mm dimple ball for use as earring &amp; Length: 28mm  &amp;  </v>
      </c>
      <c r="B80" s="57" t="str">
        <f>'Copy paste to Here'!C84</f>
        <v>BCR14ML</v>
      </c>
      <c r="C80" s="57" t="s">
        <v>949</v>
      </c>
      <c r="D80" s="58">
        <f>Invoice!B84</f>
        <v>12</v>
      </c>
      <c r="E80" s="59">
        <f>'Shipping Invoice'!J84*$N$1</f>
        <v>0.85</v>
      </c>
      <c r="F80" s="59">
        <f t="shared" si="0"/>
        <v>10.199999999999999</v>
      </c>
      <c r="G80" s="60">
        <f t="shared" si="1"/>
        <v>29.5885</v>
      </c>
      <c r="H80" s="63">
        <f t="shared" si="2"/>
        <v>355.06200000000001</v>
      </c>
    </row>
    <row r="81" spans="1:8" s="62" customFormat="1" ht="25.5">
      <c r="A81" s="56" t="str">
        <f>IF((LEN('Copy paste to Here'!G85))&gt;5,((CONCATENATE('Copy paste to Here'!G85," &amp; ",'Copy paste to Here'!D85,"  &amp;  ",'Copy paste to Here'!E85))),"Empty Cell")</f>
        <v xml:space="preserve">Large diameter 316L steel ball closure ring, 14g (1.6mm) with 5mm dimple ball for use as earring &amp; Length: 21mm  &amp;  </v>
      </c>
      <c r="B81" s="57" t="str">
        <f>'Copy paste to Here'!C85</f>
        <v>BCR14ML</v>
      </c>
      <c r="C81" s="57" t="s">
        <v>950</v>
      </c>
      <c r="D81" s="58">
        <f>Invoice!B85</f>
        <v>12</v>
      </c>
      <c r="E81" s="59">
        <f>'Shipping Invoice'!J85*$N$1</f>
        <v>0.56000000000000005</v>
      </c>
      <c r="F81" s="59">
        <f t="shared" si="0"/>
        <v>6.7200000000000006</v>
      </c>
      <c r="G81" s="60">
        <f t="shared" si="1"/>
        <v>19.493600000000004</v>
      </c>
      <c r="H81" s="63">
        <f t="shared" si="2"/>
        <v>233.92320000000007</v>
      </c>
    </row>
    <row r="82" spans="1:8" s="62" customFormat="1" ht="24">
      <c r="A82" s="56" t="str">
        <f>IF((LEN('Copy paste to Here'!G86))&gt;5,((CONCATENATE('Copy paste to Here'!G86," &amp; ",'Copy paste to Here'!D86,"  &amp;  ",'Copy paste to Here'!E86))),"Empty Cell")</f>
        <v xml:space="preserve">316L Surgical steel ball closure ring, 16g (1.2mm) with a 3mm ball &amp; Length: 10mm  &amp;  </v>
      </c>
      <c r="B82" s="57" t="str">
        <f>'Copy paste to Here'!C86</f>
        <v>BCR16</v>
      </c>
      <c r="C82" s="57" t="s">
        <v>714</v>
      </c>
      <c r="D82" s="58">
        <f>Invoice!B86</f>
        <v>10</v>
      </c>
      <c r="E82" s="59">
        <f>'Shipping Invoice'!J86*$N$1</f>
        <v>0.19</v>
      </c>
      <c r="F82" s="59">
        <f t="shared" si="0"/>
        <v>1.9</v>
      </c>
      <c r="G82" s="60">
        <f t="shared" si="1"/>
        <v>6.6139000000000001</v>
      </c>
      <c r="H82" s="63">
        <f t="shared" si="2"/>
        <v>66.138999999999996</v>
      </c>
    </row>
    <row r="83" spans="1:8" s="62" customFormat="1" ht="24">
      <c r="A83" s="56" t="str">
        <f>IF((LEN('Copy paste to Here'!G87))&gt;5,((CONCATENATE('Copy paste to Here'!G87," &amp; ",'Copy paste to Here'!D87,"  &amp;  ",'Copy paste to Here'!E87))),"Empty Cell")</f>
        <v xml:space="preserve">316L Surgical steel ball closure ring, 16g (1.2mm) with a 3mm ball &amp; Length: 14mm  &amp;  </v>
      </c>
      <c r="B83" s="57" t="str">
        <f>'Copy paste to Here'!C87</f>
        <v>BCR16</v>
      </c>
      <c r="C83" s="57" t="s">
        <v>714</v>
      </c>
      <c r="D83" s="58">
        <f>Invoice!B87</f>
        <v>6</v>
      </c>
      <c r="E83" s="59">
        <f>'Shipping Invoice'!J87*$N$1</f>
        <v>0.19</v>
      </c>
      <c r="F83" s="59">
        <f t="shared" ref="F83:F146" si="3">D83*E83</f>
        <v>1.1400000000000001</v>
      </c>
      <c r="G83" s="60">
        <f t="shared" ref="G83:G146" si="4">E83*$E$14</f>
        <v>6.6139000000000001</v>
      </c>
      <c r="H83" s="63">
        <f t="shared" ref="H83:H146" si="5">D83*G83</f>
        <v>39.683399999999999</v>
      </c>
    </row>
    <row r="84" spans="1:8" s="62" customFormat="1" ht="24">
      <c r="A84" s="56" t="str">
        <f>IF((LEN('Copy paste to Here'!G88))&gt;5,((CONCATENATE('Copy paste to Here'!G88," &amp; ",'Copy paste to Here'!D88,"  &amp;  ",'Copy paste to Here'!E88))),"Empty Cell")</f>
        <v xml:space="preserve">316L Surgical steel ball closure ring, 16g (1.2mm) with a 4mm ball &amp; Length: 10mm  &amp;  </v>
      </c>
      <c r="B84" s="57" t="str">
        <f>'Copy paste to Here'!C88</f>
        <v>BCR16G</v>
      </c>
      <c r="C84" s="57" t="s">
        <v>716</v>
      </c>
      <c r="D84" s="58">
        <f>Invoice!B88</f>
        <v>16</v>
      </c>
      <c r="E84" s="59">
        <f>'Shipping Invoice'!J88*$N$1</f>
        <v>0.14000000000000001</v>
      </c>
      <c r="F84" s="59">
        <f t="shared" si="3"/>
        <v>2.2400000000000002</v>
      </c>
      <c r="G84" s="60">
        <f t="shared" si="4"/>
        <v>4.8734000000000011</v>
      </c>
      <c r="H84" s="63">
        <f t="shared" si="5"/>
        <v>77.974400000000017</v>
      </c>
    </row>
    <row r="85" spans="1:8" s="62" customFormat="1" ht="24">
      <c r="A85" s="56" t="str">
        <f>IF((LEN('Copy paste to Here'!G89))&gt;5,((CONCATENATE('Copy paste to Here'!G89," &amp; ",'Copy paste to Here'!D89,"  &amp;  ",'Copy paste to Here'!E89))),"Empty Cell")</f>
        <v xml:space="preserve">316L Surgical steel ball closure ring, 16g (1.2mm) with a 4mm ball &amp; Length: 12mm  &amp;  </v>
      </c>
      <c r="B85" s="57" t="str">
        <f>'Copy paste to Here'!C89</f>
        <v>BCR16G</v>
      </c>
      <c r="C85" s="57" t="s">
        <v>716</v>
      </c>
      <c r="D85" s="58">
        <f>Invoice!B89</f>
        <v>10</v>
      </c>
      <c r="E85" s="59">
        <f>'Shipping Invoice'!J89*$N$1</f>
        <v>0.14000000000000001</v>
      </c>
      <c r="F85" s="59">
        <f t="shared" si="3"/>
        <v>1.4000000000000001</v>
      </c>
      <c r="G85" s="60">
        <f t="shared" si="4"/>
        <v>4.8734000000000011</v>
      </c>
      <c r="H85" s="63">
        <f t="shared" si="5"/>
        <v>48.734000000000009</v>
      </c>
    </row>
    <row r="86" spans="1:8" s="62" customFormat="1" ht="24">
      <c r="A86" s="56" t="str">
        <f>IF((LEN('Copy paste to Here'!G90))&gt;5,((CONCATENATE('Copy paste to Here'!G90," &amp; ",'Copy paste to Here'!D90,"  &amp;  ",'Copy paste to Here'!E90))),"Empty Cell")</f>
        <v xml:space="preserve">316L Surgical steel ball closure ring, 16g (1.2mm) with a 4mm ball &amp; Length: 14mm  &amp;  </v>
      </c>
      <c r="B86" s="57" t="str">
        <f>'Copy paste to Here'!C90</f>
        <v>BCR16G</v>
      </c>
      <c r="C86" s="57" t="s">
        <v>716</v>
      </c>
      <c r="D86" s="58">
        <f>Invoice!B90</f>
        <v>4</v>
      </c>
      <c r="E86" s="59">
        <f>'Shipping Invoice'!J90*$N$1</f>
        <v>0.14000000000000001</v>
      </c>
      <c r="F86" s="59">
        <f t="shared" si="3"/>
        <v>0.56000000000000005</v>
      </c>
      <c r="G86" s="60">
        <f t="shared" si="4"/>
        <v>4.8734000000000011</v>
      </c>
      <c r="H86" s="63">
        <f t="shared" si="5"/>
        <v>19.493600000000004</v>
      </c>
    </row>
    <row r="87" spans="1:8" s="62" customFormat="1" ht="24">
      <c r="A87" s="56" t="str">
        <f>IF((LEN('Copy paste to Here'!G91))&gt;5,((CONCATENATE('Copy paste to Here'!G91," &amp; ",'Copy paste to Here'!D91,"  &amp;  ",'Copy paste to Here'!E91))),"Empty Cell")</f>
        <v xml:space="preserve">Surgical steel ball closure ring, 20g (0.8mm) with 3mm ball &amp; Length: 12mm  &amp;  </v>
      </c>
      <c r="B87" s="57" t="str">
        <f>'Copy paste to Here'!C91</f>
        <v>BCR20</v>
      </c>
      <c r="C87" s="57" t="s">
        <v>774</v>
      </c>
      <c r="D87" s="58">
        <f>Invoice!B91</f>
        <v>22</v>
      </c>
      <c r="E87" s="59">
        <f>'Shipping Invoice'!J91*$N$1</f>
        <v>0.21</v>
      </c>
      <c r="F87" s="59">
        <f t="shared" si="3"/>
        <v>4.62</v>
      </c>
      <c r="G87" s="60">
        <f t="shared" si="4"/>
        <v>7.3101000000000003</v>
      </c>
      <c r="H87" s="63">
        <f t="shared" si="5"/>
        <v>160.82220000000001</v>
      </c>
    </row>
    <row r="88" spans="1:8" s="62" customFormat="1" ht="24">
      <c r="A88" s="56" t="str">
        <f>IF((LEN('Copy paste to Here'!G92))&gt;5,((CONCATENATE('Copy paste to Here'!G92," &amp; ",'Copy paste to Here'!D92,"  &amp;  ",'Copy paste to Here'!E92))),"Empty Cell")</f>
        <v xml:space="preserve">Surgical steel ball closure ring, 20g (0.8mm) with 2.5mm ball &amp; Length: 6mm  &amp;  </v>
      </c>
      <c r="B88" s="57" t="str">
        <f>'Copy paste to Here'!C92</f>
        <v>BCR20S</v>
      </c>
      <c r="C88" s="57" t="s">
        <v>776</v>
      </c>
      <c r="D88" s="58">
        <f>Invoice!B92</f>
        <v>24</v>
      </c>
      <c r="E88" s="59">
        <f>'Shipping Invoice'!J92*$N$1</f>
        <v>0.21</v>
      </c>
      <c r="F88" s="59">
        <f t="shared" si="3"/>
        <v>5.04</v>
      </c>
      <c r="G88" s="60">
        <f t="shared" si="4"/>
        <v>7.3101000000000003</v>
      </c>
      <c r="H88" s="63">
        <f t="shared" si="5"/>
        <v>175.44240000000002</v>
      </c>
    </row>
    <row r="89" spans="1:8" s="62" customFormat="1" ht="24">
      <c r="A89" s="56" t="str">
        <f>IF((LEN('Copy paste to Here'!G93))&gt;5,((CONCATENATE('Copy paste to Here'!G93," &amp; ",'Copy paste to Here'!D93,"  &amp;  ",'Copy paste to Here'!E93))),"Empty Cell")</f>
        <v xml:space="preserve">Surgical steel ball closure ring, 20g (0.8mm) with 2.5mm ball &amp; Length: 8mm  &amp;  </v>
      </c>
      <c r="B89" s="57" t="str">
        <f>'Copy paste to Here'!C93</f>
        <v>BCR20S</v>
      </c>
      <c r="C89" s="57" t="s">
        <v>776</v>
      </c>
      <c r="D89" s="58">
        <f>Invoice!B93</f>
        <v>12</v>
      </c>
      <c r="E89" s="59">
        <f>'Shipping Invoice'!J93*$N$1</f>
        <v>0.21</v>
      </c>
      <c r="F89" s="59">
        <f t="shared" si="3"/>
        <v>2.52</v>
      </c>
      <c r="G89" s="60">
        <f t="shared" si="4"/>
        <v>7.3101000000000003</v>
      </c>
      <c r="H89" s="63">
        <f t="shared" si="5"/>
        <v>87.72120000000001</v>
      </c>
    </row>
    <row r="90" spans="1:8" s="62" customFormat="1" ht="24">
      <c r="A90" s="56" t="str">
        <f>IF((LEN('Copy paste to Here'!G94))&gt;5,((CONCATENATE('Copy paste to Here'!G94," &amp; ",'Copy paste to Here'!D94,"  &amp;  ",'Copy paste to Here'!E94))),"Empty Cell")</f>
        <v xml:space="preserve">Surgical steel ball closure ring, 8g (3mm) with an 8mm ball &amp; Length: 12mm  &amp;  </v>
      </c>
      <c r="B90" s="57" t="str">
        <f>'Copy paste to Here'!C94</f>
        <v>BCR8</v>
      </c>
      <c r="C90" s="57" t="s">
        <v>778</v>
      </c>
      <c r="D90" s="58">
        <f>Invoice!B94</f>
        <v>5</v>
      </c>
      <c r="E90" s="59">
        <f>'Shipping Invoice'!J94*$N$1</f>
        <v>0.69</v>
      </c>
      <c r="F90" s="59">
        <f t="shared" si="3"/>
        <v>3.4499999999999997</v>
      </c>
      <c r="G90" s="60">
        <f t="shared" si="4"/>
        <v>24.018899999999999</v>
      </c>
      <c r="H90" s="63">
        <f t="shared" si="5"/>
        <v>120.0945</v>
      </c>
    </row>
    <row r="91" spans="1:8" s="62" customFormat="1" ht="24">
      <c r="A91" s="56" t="str">
        <f>IF((LEN('Copy paste to Here'!G95))&gt;5,((CONCATENATE('Copy paste to Here'!G95," &amp; ",'Copy paste to Here'!D95,"  &amp;  ",'Copy paste to Here'!E95))),"Empty Cell")</f>
        <v xml:space="preserve">Surgical steel ball closure ring, 8g (3mm) with an 8mm ball &amp; Length: 14mm  &amp;  </v>
      </c>
      <c r="B91" s="57" t="str">
        <f>'Copy paste to Here'!C95</f>
        <v>BCR8</v>
      </c>
      <c r="C91" s="57" t="s">
        <v>778</v>
      </c>
      <c r="D91" s="58">
        <f>Invoice!B95</f>
        <v>1</v>
      </c>
      <c r="E91" s="59">
        <f>'Shipping Invoice'!J95*$N$1</f>
        <v>0.69</v>
      </c>
      <c r="F91" s="59">
        <f t="shared" si="3"/>
        <v>0.69</v>
      </c>
      <c r="G91" s="60">
        <f t="shared" si="4"/>
        <v>24.018899999999999</v>
      </c>
      <c r="H91" s="63">
        <f t="shared" si="5"/>
        <v>24.018899999999999</v>
      </c>
    </row>
    <row r="92" spans="1:8" s="62" customFormat="1" ht="25.5">
      <c r="A92" s="56" t="str">
        <f>IF((LEN('Copy paste to Here'!G96))&gt;5,((CONCATENATE('Copy paste to Here'!G96," &amp; ",'Copy paste to Here'!D96,"  &amp;  ",'Copy paste to Here'!E96))),"Empty Cell")</f>
        <v xml:space="preserve">Large diameter 316L steel ball closure ring, 16g (1.2mm) with 5mm dimple ball for use as earring &amp; Length: 19mm  &amp;  </v>
      </c>
      <c r="B92" s="57" t="str">
        <f>'Copy paste to Here'!C96</f>
        <v>BCREB5L</v>
      </c>
      <c r="C92" s="57" t="s">
        <v>951</v>
      </c>
      <c r="D92" s="58">
        <f>Invoice!B96</f>
        <v>4</v>
      </c>
      <c r="E92" s="59">
        <f>'Shipping Invoice'!J96*$N$1</f>
        <v>0.42</v>
      </c>
      <c r="F92" s="59">
        <f t="shared" si="3"/>
        <v>1.68</v>
      </c>
      <c r="G92" s="60">
        <f t="shared" si="4"/>
        <v>14.620200000000001</v>
      </c>
      <c r="H92" s="63">
        <f t="shared" si="5"/>
        <v>58.480800000000002</v>
      </c>
    </row>
    <row r="93" spans="1:8" s="62" customFormat="1" ht="25.5">
      <c r="A93" s="56" t="str">
        <f>IF((LEN('Copy paste to Here'!G97))&gt;5,((CONCATENATE('Copy paste to Here'!G97," &amp; ",'Copy paste to Here'!D97,"  &amp;  ",'Copy paste to Here'!E97))),"Empty Cell")</f>
        <v xml:space="preserve">Large diameter 316L steel ball closure ring, 16g (1.2mm) with 5mm dimple ball for use as earring &amp; Length: 25mm  &amp;  </v>
      </c>
      <c r="B93" s="57" t="str">
        <f>'Copy paste to Here'!C97</f>
        <v>BCREB5L</v>
      </c>
      <c r="C93" s="57" t="s">
        <v>952</v>
      </c>
      <c r="D93" s="58">
        <f>Invoice!B97</f>
        <v>12</v>
      </c>
      <c r="E93" s="59">
        <f>'Shipping Invoice'!J97*$N$1</f>
        <v>0.63</v>
      </c>
      <c r="F93" s="59">
        <f t="shared" si="3"/>
        <v>7.5600000000000005</v>
      </c>
      <c r="G93" s="60">
        <f t="shared" si="4"/>
        <v>21.930300000000003</v>
      </c>
      <c r="H93" s="63">
        <f t="shared" si="5"/>
        <v>263.16360000000003</v>
      </c>
    </row>
    <row r="94" spans="1:8" s="62" customFormat="1" ht="25.5">
      <c r="A94" s="56" t="str">
        <f>IF((LEN('Copy paste to Here'!G98))&gt;5,((CONCATENATE('Copy paste to Here'!G98," &amp; ",'Copy paste to Here'!D98,"  &amp;  ",'Copy paste to Here'!E98))),"Empty Cell")</f>
        <v xml:space="preserve">Large diameter 316L steel ball closure ring, 16g (1.2mm) with 5mm dimple ball for use as earring &amp; Length: 28mm  &amp;  </v>
      </c>
      <c r="B94" s="57" t="str">
        <f>'Copy paste to Here'!C98</f>
        <v>BCREB5L</v>
      </c>
      <c r="C94" s="57" t="s">
        <v>953</v>
      </c>
      <c r="D94" s="58">
        <f>Invoice!B98</f>
        <v>12</v>
      </c>
      <c r="E94" s="59">
        <f>'Shipping Invoice'!J98*$N$1</f>
        <v>0.75</v>
      </c>
      <c r="F94" s="59">
        <f t="shared" si="3"/>
        <v>9</v>
      </c>
      <c r="G94" s="60">
        <f t="shared" si="4"/>
        <v>26.107500000000002</v>
      </c>
      <c r="H94" s="63">
        <f t="shared" si="5"/>
        <v>313.29000000000002</v>
      </c>
    </row>
    <row r="95" spans="1:8" s="62" customFormat="1" ht="25.5">
      <c r="A95" s="56" t="str">
        <f>IF((LEN('Copy paste to Here'!G99))&gt;5,((CONCATENATE('Copy paste to Here'!G99," &amp; ",'Copy paste to Here'!D99,"  &amp;  ",'Copy paste to Here'!E99))),"Empty Cell")</f>
        <v xml:space="preserve">Large diameter 316L steel ball closure ring, 16g (1.2mm) with 5mm dimple ball for use as earring &amp; Length: 21mm  &amp;  </v>
      </c>
      <c r="B95" s="57" t="str">
        <f>'Copy paste to Here'!C99</f>
        <v>BCREB5L</v>
      </c>
      <c r="C95" s="57" t="s">
        <v>954</v>
      </c>
      <c r="D95" s="58">
        <f>Invoice!B99</f>
        <v>11</v>
      </c>
      <c r="E95" s="59">
        <f>'Shipping Invoice'!J99*$N$1</f>
        <v>0.5</v>
      </c>
      <c r="F95" s="59">
        <f t="shared" si="3"/>
        <v>5.5</v>
      </c>
      <c r="G95" s="60">
        <f t="shared" si="4"/>
        <v>17.405000000000001</v>
      </c>
      <c r="H95" s="63">
        <f t="shared" si="5"/>
        <v>191.45500000000001</v>
      </c>
    </row>
    <row r="96" spans="1:8" s="62" customFormat="1" ht="24">
      <c r="A96" s="56" t="str">
        <f>IF((LEN('Copy paste to Here'!G100))&gt;5,((CONCATENATE('Copy paste to Here'!G100," &amp; ",'Copy paste to Here'!D100,"  &amp;  ",'Copy paste to Here'!E100))),"Empty Cell")</f>
        <v>Black PVD plated surgical steel ball closure ring, 10g (2.5mm) with a 6mm ball &amp; Length: 16mm  &amp;  Color: Black</v>
      </c>
      <c r="B96" s="57" t="str">
        <f>'Copy paste to Here'!C100</f>
        <v>BCRT10</v>
      </c>
      <c r="C96" s="57" t="s">
        <v>782</v>
      </c>
      <c r="D96" s="58">
        <f>Invoice!B100</f>
        <v>4</v>
      </c>
      <c r="E96" s="59">
        <f>'Shipping Invoice'!J100*$N$1</f>
        <v>1.0900000000000001</v>
      </c>
      <c r="F96" s="59">
        <f t="shared" si="3"/>
        <v>4.3600000000000003</v>
      </c>
      <c r="G96" s="60">
        <f t="shared" si="4"/>
        <v>37.942900000000009</v>
      </c>
      <c r="H96" s="63">
        <f t="shared" si="5"/>
        <v>151.77160000000003</v>
      </c>
    </row>
    <row r="97" spans="1:8" s="62" customFormat="1" ht="25.5">
      <c r="A97" s="56" t="str">
        <f>IF((LEN('Copy paste to Here'!G101))&gt;5,((CONCATENATE('Copy paste to Here'!G101," &amp; ",'Copy paste to Here'!D101,"  &amp;  ",'Copy paste to Here'!E101))),"Empty Cell")</f>
        <v>Black PVD plated surgical steel ball closure ring, 12g (2mm) with an 8mm ball &amp; Length: 16mm  &amp;  Color: Black</v>
      </c>
      <c r="B97" s="57" t="str">
        <f>'Copy paste to Here'!C101</f>
        <v>BCRT12G</v>
      </c>
      <c r="C97" s="57" t="s">
        <v>784</v>
      </c>
      <c r="D97" s="58">
        <f>Invoice!B101</f>
        <v>4</v>
      </c>
      <c r="E97" s="59">
        <f>'Shipping Invoice'!J101*$N$1</f>
        <v>0.94</v>
      </c>
      <c r="F97" s="59">
        <f t="shared" si="3"/>
        <v>3.76</v>
      </c>
      <c r="G97" s="60">
        <f t="shared" si="4"/>
        <v>32.721400000000003</v>
      </c>
      <c r="H97" s="63">
        <f t="shared" si="5"/>
        <v>130.88560000000001</v>
      </c>
    </row>
    <row r="98" spans="1:8" s="62" customFormat="1" ht="24">
      <c r="A98" s="56" t="str">
        <f>IF((LEN('Copy paste to Here'!G102))&gt;5,((CONCATENATE('Copy paste to Here'!G102," &amp; ",'Copy paste to Here'!D102,"  &amp;  ",'Copy paste to Here'!E102))),"Empty Cell")</f>
        <v>Black PVD plated surgical steel ball closure ring, 20g (0.8mm) with 3mm ball &amp; Length: 6mm  &amp;  Color: Blue</v>
      </c>
      <c r="B98" s="57" t="str">
        <f>'Copy paste to Here'!C102</f>
        <v>BCRT20</v>
      </c>
      <c r="C98" s="57" t="s">
        <v>786</v>
      </c>
      <c r="D98" s="58">
        <f>Invoice!B102</f>
        <v>6</v>
      </c>
      <c r="E98" s="59">
        <f>'Shipping Invoice'!J102*$N$1</f>
        <v>0.64</v>
      </c>
      <c r="F98" s="59">
        <f t="shared" si="3"/>
        <v>3.84</v>
      </c>
      <c r="G98" s="60">
        <f t="shared" si="4"/>
        <v>22.278400000000001</v>
      </c>
      <c r="H98" s="63">
        <f t="shared" si="5"/>
        <v>133.6704</v>
      </c>
    </row>
    <row r="99" spans="1:8" s="62" customFormat="1" ht="24">
      <c r="A99" s="56" t="str">
        <f>IF((LEN('Copy paste to Here'!G103))&gt;5,((CONCATENATE('Copy paste to Here'!G103," &amp; ",'Copy paste to Here'!D103,"  &amp;  ",'Copy paste to Here'!E103))),"Empty Cell")</f>
        <v>Black PVD plated surgical steel ball closure ring, 20g (0.8mm) with 3mm ball &amp; Length: 6mm  &amp;  Color: Rainbow</v>
      </c>
      <c r="B99" s="57" t="str">
        <f>'Copy paste to Here'!C103</f>
        <v>BCRT20</v>
      </c>
      <c r="C99" s="57" t="s">
        <v>786</v>
      </c>
      <c r="D99" s="58">
        <f>Invoice!B103</f>
        <v>6</v>
      </c>
      <c r="E99" s="59">
        <f>'Shipping Invoice'!J103*$N$1</f>
        <v>0.64</v>
      </c>
      <c r="F99" s="59">
        <f t="shared" si="3"/>
        <v>3.84</v>
      </c>
      <c r="G99" s="60">
        <f t="shared" si="4"/>
        <v>22.278400000000001</v>
      </c>
      <c r="H99" s="63">
        <f t="shared" si="5"/>
        <v>133.6704</v>
      </c>
    </row>
    <row r="100" spans="1:8" s="62" customFormat="1" ht="24">
      <c r="A100" s="56" t="str">
        <f>IF((LEN('Copy paste to Here'!G104))&gt;5,((CONCATENATE('Copy paste to Here'!G104," &amp; ",'Copy paste to Here'!D104,"  &amp;  ",'Copy paste to Here'!E104))),"Empty Cell")</f>
        <v>Black PVD plated surgical steel ball closure ring, 20g (0.8mm) with 3mm ball &amp; Length: 6mm  &amp;  Color: Rose-gold</v>
      </c>
      <c r="B100" s="57" t="str">
        <f>'Copy paste to Here'!C104</f>
        <v>BCRT20</v>
      </c>
      <c r="C100" s="57" t="s">
        <v>786</v>
      </c>
      <c r="D100" s="58">
        <f>Invoice!B104</f>
        <v>6</v>
      </c>
      <c r="E100" s="59">
        <f>'Shipping Invoice'!J104*$N$1</f>
        <v>0.64</v>
      </c>
      <c r="F100" s="59">
        <f t="shared" si="3"/>
        <v>3.84</v>
      </c>
      <c r="G100" s="60">
        <f t="shared" si="4"/>
        <v>22.278400000000001</v>
      </c>
      <c r="H100" s="63">
        <f t="shared" si="5"/>
        <v>133.6704</v>
      </c>
    </row>
    <row r="101" spans="1:8" s="62" customFormat="1" ht="24">
      <c r="A101" s="56" t="str">
        <f>IF((LEN('Copy paste to Here'!G105))&gt;5,((CONCATENATE('Copy paste to Here'!G105," &amp; ",'Copy paste to Here'!D105,"  &amp;  ",'Copy paste to Here'!E105))),"Empty Cell")</f>
        <v>Black PVD plated surgical steel ball closure ring, 20g (0.8mm) with 3mm ball &amp; Length: 8mm  &amp;  Color: Black</v>
      </c>
      <c r="B101" s="57" t="str">
        <f>'Copy paste to Here'!C105</f>
        <v>BCRT20</v>
      </c>
      <c r="C101" s="57" t="s">
        <v>786</v>
      </c>
      <c r="D101" s="58">
        <f>Invoice!B105</f>
        <v>6</v>
      </c>
      <c r="E101" s="59">
        <f>'Shipping Invoice'!J105*$N$1</f>
        <v>0.64</v>
      </c>
      <c r="F101" s="59">
        <f t="shared" si="3"/>
        <v>3.84</v>
      </c>
      <c r="G101" s="60">
        <f t="shared" si="4"/>
        <v>22.278400000000001</v>
      </c>
      <c r="H101" s="63">
        <f t="shared" si="5"/>
        <v>133.6704</v>
      </c>
    </row>
    <row r="102" spans="1:8" s="62" customFormat="1" ht="24">
      <c r="A102" s="56" t="str">
        <f>IF((LEN('Copy paste to Here'!G106))&gt;5,((CONCATENATE('Copy paste to Here'!G106," &amp; ",'Copy paste to Here'!D106,"  &amp;  ",'Copy paste to Here'!E106))),"Empty Cell")</f>
        <v>Black PVD plated surgical steel ball closure ring, 20g (0.8mm) with 3mm ball &amp; Length: 8mm  &amp;  Color: Blue</v>
      </c>
      <c r="B102" s="57" t="str">
        <f>'Copy paste to Here'!C106</f>
        <v>BCRT20</v>
      </c>
      <c r="C102" s="57" t="s">
        <v>786</v>
      </c>
      <c r="D102" s="58">
        <f>Invoice!B106</f>
        <v>6</v>
      </c>
      <c r="E102" s="59">
        <f>'Shipping Invoice'!J106*$N$1</f>
        <v>0.64</v>
      </c>
      <c r="F102" s="59">
        <f t="shared" si="3"/>
        <v>3.84</v>
      </c>
      <c r="G102" s="60">
        <f t="shared" si="4"/>
        <v>22.278400000000001</v>
      </c>
      <c r="H102" s="63">
        <f t="shared" si="5"/>
        <v>133.6704</v>
      </c>
    </row>
    <row r="103" spans="1:8" s="62" customFormat="1" ht="24">
      <c r="A103" s="56" t="str">
        <f>IF((LEN('Copy paste to Here'!G107))&gt;5,((CONCATENATE('Copy paste to Here'!G107," &amp; ",'Copy paste to Here'!D107,"  &amp;  ",'Copy paste to Here'!E107))),"Empty Cell")</f>
        <v>Black PVD plated surgical steel ball closure ring, 20g (0.8mm) with 3mm ball &amp; Length: 8mm  &amp;  Color: Rainbow</v>
      </c>
      <c r="B103" s="57" t="str">
        <f>'Copy paste to Here'!C107</f>
        <v>BCRT20</v>
      </c>
      <c r="C103" s="57" t="s">
        <v>786</v>
      </c>
      <c r="D103" s="58">
        <f>Invoice!B107</f>
        <v>6</v>
      </c>
      <c r="E103" s="59">
        <f>'Shipping Invoice'!J107*$N$1</f>
        <v>0.64</v>
      </c>
      <c r="F103" s="59">
        <f t="shared" si="3"/>
        <v>3.84</v>
      </c>
      <c r="G103" s="60">
        <f t="shared" si="4"/>
        <v>22.278400000000001</v>
      </c>
      <c r="H103" s="63">
        <f t="shared" si="5"/>
        <v>133.6704</v>
      </c>
    </row>
    <row r="104" spans="1:8" s="62" customFormat="1" ht="24">
      <c r="A104" s="56" t="str">
        <f>IF((LEN('Copy paste to Here'!G108))&gt;5,((CONCATENATE('Copy paste to Here'!G108," &amp; ",'Copy paste to Here'!D108,"  &amp;  ",'Copy paste to Here'!E108))),"Empty Cell")</f>
        <v>Black PVD plated surgical steel ball closure ring, 20g (0.8mm) with 3mm ball &amp; Length: 8mm  &amp;  Color: Gold</v>
      </c>
      <c r="B104" s="57" t="str">
        <f>'Copy paste to Here'!C108</f>
        <v>BCRT20</v>
      </c>
      <c r="C104" s="57" t="s">
        <v>786</v>
      </c>
      <c r="D104" s="58">
        <f>Invoice!B108</f>
        <v>6</v>
      </c>
      <c r="E104" s="59">
        <f>'Shipping Invoice'!J108*$N$1</f>
        <v>0.64</v>
      </c>
      <c r="F104" s="59">
        <f t="shared" si="3"/>
        <v>3.84</v>
      </c>
      <c r="G104" s="60">
        <f t="shared" si="4"/>
        <v>22.278400000000001</v>
      </c>
      <c r="H104" s="63">
        <f t="shared" si="5"/>
        <v>133.6704</v>
      </c>
    </row>
    <row r="105" spans="1:8" s="62" customFormat="1" ht="24">
      <c r="A105" s="56" t="str">
        <f>IF((LEN('Copy paste to Here'!G109))&gt;5,((CONCATENATE('Copy paste to Here'!G109," &amp; ",'Copy paste to Here'!D109,"  &amp;  ",'Copy paste to Here'!E109))),"Empty Cell")</f>
        <v>Black PVD plated surgical steel ball closure ring, 20g (0.8mm) with 3mm ball &amp; Length: 8mm  &amp;  Color: Rose-gold</v>
      </c>
      <c r="B105" s="57" t="str">
        <f>'Copy paste to Here'!C109</f>
        <v>BCRT20</v>
      </c>
      <c r="C105" s="57" t="s">
        <v>786</v>
      </c>
      <c r="D105" s="58">
        <f>Invoice!B109</f>
        <v>6</v>
      </c>
      <c r="E105" s="59">
        <f>'Shipping Invoice'!J109*$N$1</f>
        <v>0.64</v>
      </c>
      <c r="F105" s="59">
        <f t="shared" si="3"/>
        <v>3.84</v>
      </c>
      <c r="G105" s="60">
        <f t="shared" si="4"/>
        <v>22.278400000000001</v>
      </c>
      <c r="H105" s="63">
        <f t="shared" si="5"/>
        <v>133.6704</v>
      </c>
    </row>
    <row r="106" spans="1:8" s="62" customFormat="1" ht="24">
      <c r="A106" s="56" t="str">
        <f>IF((LEN('Copy paste to Here'!G110))&gt;5,((CONCATENATE('Copy paste to Here'!G110," &amp; ",'Copy paste to Here'!D110,"  &amp;  ",'Copy paste to Here'!E110))),"Empty Cell")</f>
        <v>Black PVD plated surgical steel ball closure ring, 20g (0.8mm) with 3mm ball &amp; Length: 10mm  &amp;  Color: Blue</v>
      </c>
      <c r="B106" s="57" t="str">
        <f>'Copy paste to Here'!C110</f>
        <v>BCRT20</v>
      </c>
      <c r="C106" s="57" t="s">
        <v>786</v>
      </c>
      <c r="D106" s="58">
        <f>Invoice!B110</f>
        <v>6</v>
      </c>
      <c r="E106" s="59">
        <f>'Shipping Invoice'!J110*$N$1</f>
        <v>0.64</v>
      </c>
      <c r="F106" s="59">
        <f t="shared" si="3"/>
        <v>3.84</v>
      </c>
      <c r="G106" s="60">
        <f t="shared" si="4"/>
        <v>22.278400000000001</v>
      </c>
      <c r="H106" s="63">
        <f t="shared" si="5"/>
        <v>133.6704</v>
      </c>
    </row>
    <row r="107" spans="1:8" s="62" customFormat="1" ht="24">
      <c r="A107" s="56" t="str">
        <f>IF((LEN('Copy paste to Here'!G111))&gt;5,((CONCATENATE('Copy paste to Here'!G111," &amp; ",'Copy paste to Here'!D111,"  &amp;  ",'Copy paste to Here'!E111))),"Empty Cell")</f>
        <v>Black PVD plated surgical steel ball closure ring, 20g (0.8mm) with 3mm ball &amp; Length: 10mm  &amp;  Color: Rainbow</v>
      </c>
      <c r="B107" s="57" t="str">
        <f>'Copy paste to Here'!C111</f>
        <v>BCRT20</v>
      </c>
      <c r="C107" s="57" t="s">
        <v>786</v>
      </c>
      <c r="D107" s="58">
        <f>Invoice!B111</f>
        <v>6</v>
      </c>
      <c r="E107" s="59">
        <f>'Shipping Invoice'!J111*$N$1</f>
        <v>0.64</v>
      </c>
      <c r="F107" s="59">
        <f t="shared" si="3"/>
        <v>3.84</v>
      </c>
      <c r="G107" s="60">
        <f t="shared" si="4"/>
        <v>22.278400000000001</v>
      </c>
      <c r="H107" s="63">
        <f t="shared" si="5"/>
        <v>133.6704</v>
      </c>
    </row>
    <row r="108" spans="1:8" s="62" customFormat="1" ht="24">
      <c r="A108" s="56" t="str">
        <f>IF((LEN('Copy paste to Here'!G112))&gt;5,((CONCATENATE('Copy paste to Here'!G112," &amp; ",'Copy paste to Here'!D112,"  &amp;  ",'Copy paste to Here'!E112))),"Empty Cell")</f>
        <v>Black PVD plated surgical steel ball closure ring, 20g (0.8mm) with 3mm ball &amp; Length: 10mm  &amp;  Color: Rose-gold</v>
      </c>
      <c r="B108" s="57" t="str">
        <f>'Copy paste to Here'!C112</f>
        <v>BCRT20</v>
      </c>
      <c r="C108" s="57" t="s">
        <v>786</v>
      </c>
      <c r="D108" s="58">
        <f>Invoice!B112</f>
        <v>6</v>
      </c>
      <c r="E108" s="59">
        <f>'Shipping Invoice'!J112*$N$1</f>
        <v>0.64</v>
      </c>
      <c r="F108" s="59">
        <f t="shared" si="3"/>
        <v>3.84</v>
      </c>
      <c r="G108" s="60">
        <f t="shared" si="4"/>
        <v>22.278400000000001</v>
      </c>
      <c r="H108" s="63">
        <f t="shared" si="5"/>
        <v>133.6704</v>
      </c>
    </row>
    <row r="109" spans="1:8" s="62" customFormat="1" ht="24">
      <c r="A109" s="56" t="str">
        <f>IF((LEN('Copy paste to Here'!G113))&gt;5,((CONCATENATE('Copy paste to Here'!G113," &amp; ",'Copy paste to Here'!D113,"  &amp;  ",'Copy paste to Here'!E113))),"Empty Cell")</f>
        <v>Black PVD plated surgical steel ball closure ring, 20g (0.8mm) with 2.5mm ball &amp; Length: 6mm  &amp;  Color: Gold</v>
      </c>
      <c r="B109" s="57" t="str">
        <f>'Copy paste to Here'!C113</f>
        <v>BCRT20S</v>
      </c>
      <c r="C109" s="57" t="s">
        <v>789</v>
      </c>
      <c r="D109" s="58">
        <f>Invoice!B113</f>
        <v>6</v>
      </c>
      <c r="E109" s="59">
        <f>'Shipping Invoice'!J113*$N$1</f>
        <v>0.64</v>
      </c>
      <c r="F109" s="59">
        <f t="shared" si="3"/>
        <v>3.84</v>
      </c>
      <c r="G109" s="60">
        <f t="shared" si="4"/>
        <v>22.278400000000001</v>
      </c>
      <c r="H109" s="63">
        <f t="shared" si="5"/>
        <v>133.6704</v>
      </c>
    </row>
    <row r="110" spans="1:8" s="62" customFormat="1" ht="24">
      <c r="A110" s="56" t="str">
        <f>IF((LEN('Copy paste to Here'!G114))&gt;5,((CONCATENATE('Copy paste to Here'!G114," &amp; ",'Copy paste to Here'!D114,"  &amp;  ",'Copy paste to Here'!E114))),"Empty Cell")</f>
        <v>Black PVD plated surgical steel ball closure ring, 8g (3mm) with an 8mm ball &amp; Length: 16mm  &amp;  Color: Black</v>
      </c>
      <c r="B110" s="57" t="str">
        <f>'Copy paste to Here'!C114</f>
        <v>BCRT8</v>
      </c>
      <c r="C110" s="57" t="s">
        <v>791</v>
      </c>
      <c r="D110" s="58">
        <f>Invoice!B114</f>
        <v>4</v>
      </c>
      <c r="E110" s="59">
        <f>'Shipping Invoice'!J114*$N$1</f>
        <v>1.29</v>
      </c>
      <c r="F110" s="59">
        <f t="shared" si="3"/>
        <v>5.16</v>
      </c>
      <c r="G110" s="60">
        <f t="shared" si="4"/>
        <v>44.904900000000005</v>
      </c>
      <c r="H110" s="63">
        <f t="shared" si="5"/>
        <v>179.61960000000002</v>
      </c>
    </row>
    <row r="111" spans="1:8" s="62" customFormat="1" ht="36">
      <c r="A111" s="56" t="str">
        <f>IF((LEN('Copy paste to Here'!G115))&gt;5,((CONCATENATE('Copy paste to Here'!G115," &amp; ",'Copy paste to Here'!D115,"  &amp;  ",'Copy paste to Here'!E115))),"Empty Cell")</f>
        <v>316L steel belly banana, 14g (1.6m) with a 8mm and a 5mm bezel set jewel ball using original Czech Preciosa crystals. &amp; Length: 10mm  &amp;  Crystal Color: AB</v>
      </c>
      <c r="B111" s="57" t="str">
        <f>'Copy paste to Here'!C115</f>
        <v>BN2CG</v>
      </c>
      <c r="C111" s="57" t="s">
        <v>668</v>
      </c>
      <c r="D111" s="58">
        <f>Invoice!B115</f>
        <v>3</v>
      </c>
      <c r="E111" s="59">
        <f>'Shipping Invoice'!J115*$N$1</f>
        <v>0.79</v>
      </c>
      <c r="F111" s="59">
        <f t="shared" si="3"/>
        <v>2.37</v>
      </c>
      <c r="G111" s="60">
        <f t="shared" si="4"/>
        <v>27.499900000000004</v>
      </c>
      <c r="H111" s="63">
        <f t="shared" si="5"/>
        <v>82.499700000000018</v>
      </c>
    </row>
    <row r="112" spans="1:8" s="62" customFormat="1" ht="36">
      <c r="A112" s="56" t="str">
        <f>IF((LEN('Copy paste to Here'!G116))&gt;5,((CONCATENATE('Copy paste to Here'!G116," &amp; ",'Copy paste to Here'!D116,"  &amp;  ",'Copy paste to Here'!E116))),"Empty Cell")</f>
        <v>316L steel belly banana, 14g (1.6m) with a 8mm and a 5mm bezel set jewel ball using original Czech Preciosa crystals. &amp; Length: 10mm  &amp;  Crystal Color: Light Siam</v>
      </c>
      <c r="B112" s="57" t="str">
        <f>'Copy paste to Here'!C116</f>
        <v>BN2CG</v>
      </c>
      <c r="C112" s="57" t="s">
        <v>668</v>
      </c>
      <c r="D112" s="58">
        <f>Invoice!B116</f>
        <v>2</v>
      </c>
      <c r="E112" s="59">
        <f>'Shipping Invoice'!J116*$N$1</f>
        <v>0.79</v>
      </c>
      <c r="F112" s="59">
        <f t="shared" si="3"/>
        <v>1.58</v>
      </c>
      <c r="G112" s="60">
        <f t="shared" si="4"/>
        <v>27.499900000000004</v>
      </c>
      <c r="H112" s="63">
        <f t="shared" si="5"/>
        <v>54.999800000000008</v>
      </c>
    </row>
    <row r="113" spans="1:8" s="62" customFormat="1" ht="24">
      <c r="A113" s="56" t="str">
        <f>IF((LEN('Copy paste to Here'!G117))&gt;5,((CONCATENATE('Copy paste to Here'!G117," &amp; ",'Copy paste to Here'!D117,"  &amp;  ",'Copy paste to Here'!E117))),"Empty Cell")</f>
        <v xml:space="preserve">Surgical steel eyebrow banana, 20g (0.8mm) with two 3mm balls &amp; Length: 8mm  &amp;  </v>
      </c>
      <c r="B113" s="57" t="str">
        <f>'Copy paste to Here'!C117</f>
        <v>BNE20B</v>
      </c>
      <c r="C113" s="57" t="s">
        <v>794</v>
      </c>
      <c r="D113" s="58">
        <f>Invoice!B117</f>
        <v>15</v>
      </c>
      <c r="E113" s="59">
        <f>'Shipping Invoice'!J117*$N$1</f>
        <v>0.39</v>
      </c>
      <c r="F113" s="59">
        <f t="shared" si="3"/>
        <v>5.8500000000000005</v>
      </c>
      <c r="G113" s="60">
        <f t="shared" si="4"/>
        <v>13.575900000000001</v>
      </c>
      <c r="H113" s="63">
        <f t="shared" si="5"/>
        <v>203.63850000000002</v>
      </c>
    </row>
    <row r="114" spans="1:8" s="62" customFormat="1" ht="24">
      <c r="A114" s="56" t="str">
        <f>IF((LEN('Copy paste to Here'!G118))&gt;5,((CONCATENATE('Copy paste to Here'!G118," &amp; ",'Copy paste to Here'!D118,"  &amp;  ",'Copy paste to Here'!E118))),"Empty Cell")</f>
        <v xml:space="preserve">Surgical steel eyebrow banana, 20g (0.8mm) with two 3mm balls &amp; Length: 10mm  &amp;  </v>
      </c>
      <c r="B114" s="57" t="str">
        <f>'Copy paste to Here'!C118</f>
        <v>BNE20B</v>
      </c>
      <c r="C114" s="57" t="s">
        <v>794</v>
      </c>
      <c r="D114" s="58">
        <f>Invoice!B118</f>
        <v>15</v>
      </c>
      <c r="E114" s="59">
        <f>'Shipping Invoice'!J118*$N$1</f>
        <v>0.39</v>
      </c>
      <c r="F114" s="59">
        <f t="shared" si="3"/>
        <v>5.8500000000000005</v>
      </c>
      <c r="G114" s="60">
        <f t="shared" si="4"/>
        <v>13.575900000000001</v>
      </c>
      <c r="H114" s="63">
        <f t="shared" si="5"/>
        <v>203.63850000000002</v>
      </c>
    </row>
    <row r="115" spans="1:8" s="62" customFormat="1" ht="24">
      <c r="A115" s="56" t="str">
        <f>IF((LEN('Copy paste to Here'!G119))&gt;5,((CONCATENATE('Copy paste to Here'!G119," &amp; ",'Copy paste to Here'!D119,"  &amp;  ",'Copy paste to Here'!E119))),"Empty Cell")</f>
        <v>Anodized surgical steel eyebrow banana, 20g (0.8mm) with two 3mm balls &amp; Length: 6mm  &amp;  Color: Rainbow</v>
      </c>
      <c r="B115" s="57" t="str">
        <f>'Copy paste to Here'!C119</f>
        <v>BNET20B</v>
      </c>
      <c r="C115" s="57" t="s">
        <v>796</v>
      </c>
      <c r="D115" s="58">
        <f>Invoice!B119</f>
        <v>6</v>
      </c>
      <c r="E115" s="59">
        <f>'Shipping Invoice'!J119*$N$1</f>
        <v>0.59</v>
      </c>
      <c r="F115" s="59">
        <f t="shared" si="3"/>
        <v>3.54</v>
      </c>
      <c r="G115" s="60">
        <f t="shared" si="4"/>
        <v>20.5379</v>
      </c>
      <c r="H115" s="63">
        <f t="shared" si="5"/>
        <v>123.2274</v>
      </c>
    </row>
    <row r="116" spans="1:8" s="62" customFormat="1" ht="24">
      <c r="A116" s="56" t="str">
        <f>IF((LEN('Copy paste to Here'!G120))&gt;5,((CONCATENATE('Copy paste to Here'!G120," &amp; ",'Copy paste to Here'!D120,"  &amp;  ",'Copy paste to Here'!E120))),"Empty Cell")</f>
        <v>Anodized surgical steel eyebrow banana, 20g (0.8mm) with two 3mm balls &amp; Length: 6mm  &amp;  Color: Gold</v>
      </c>
      <c r="B116" s="57" t="str">
        <f>'Copy paste to Here'!C120</f>
        <v>BNET20B</v>
      </c>
      <c r="C116" s="57" t="s">
        <v>796</v>
      </c>
      <c r="D116" s="58">
        <f>Invoice!B120</f>
        <v>2</v>
      </c>
      <c r="E116" s="59">
        <f>'Shipping Invoice'!J120*$N$1</f>
        <v>0.59</v>
      </c>
      <c r="F116" s="59">
        <f t="shared" si="3"/>
        <v>1.18</v>
      </c>
      <c r="G116" s="60">
        <f t="shared" si="4"/>
        <v>20.5379</v>
      </c>
      <c r="H116" s="63">
        <f t="shared" si="5"/>
        <v>41.075800000000001</v>
      </c>
    </row>
    <row r="117" spans="1:8" s="62" customFormat="1" ht="24">
      <c r="A117" s="56" t="str">
        <f>IF((LEN('Copy paste to Here'!G121))&gt;5,((CONCATENATE('Copy paste to Here'!G121," &amp; ",'Copy paste to Here'!D121,"  &amp;  ",'Copy paste to Here'!E121))),"Empty Cell")</f>
        <v>Anodized surgical steel eyebrow banana, 20g (0.8mm) with two 3mm balls &amp; Length: 6mm  &amp;  Color: Rose-gold</v>
      </c>
      <c r="B117" s="57" t="str">
        <f>'Copy paste to Here'!C121</f>
        <v>BNET20B</v>
      </c>
      <c r="C117" s="57" t="s">
        <v>796</v>
      </c>
      <c r="D117" s="58">
        <f>Invoice!B121</f>
        <v>6</v>
      </c>
      <c r="E117" s="59">
        <f>'Shipping Invoice'!J121*$N$1</f>
        <v>0.59</v>
      </c>
      <c r="F117" s="59">
        <f t="shared" si="3"/>
        <v>3.54</v>
      </c>
      <c r="G117" s="60">
        <f t="shared" si="4"/>
        <v>20.5379</v>
      </c>
      <c r="H117" s="63">
        <f t="shared" si="5"/>
        <v>123.2274</v>
      </c>
    </row>
    <row r="118" spans="1:8" s="62" customFormat="1" ht="24">
      <c r="A118" s="56" t="str">
        <f>IF((LEN('Copy paste to Here'!G122))&gt;5,((CONCATENATE('Copy paste to Here'!G122," &amp; ",'Copy paste to Here'!D122,"  &amp;  ",'Copy paste to Here'!E122))),"Empty Cell")</f>
        <v>Anodized surgical steel eyebrow banana, 20g (0.8mm) with two 3mm balls &amp; Length: 8mm  &amp;  Color: Rainbow</v>
      </c>
      <c r="B118" s="57" t="str">
        <f>'Copy paste to Here'!C122</f>
        <v>BNET20B</v>
      </c>
      <c r="C118" s="57" t="s">
        <v>796</v>
      </c>
      <c r="D118" s="58">
        <f>Invoice!B122</f>
        <v>6</v>
      </c>
      <c r="E118" s="59">
        <f>'Shipping Invoice'!J122*$N$1</f>
        <v>0.59</v>
      </c>
      <c r="F118" s="59">
        <f t="shared" si="3"/>
        <v>3.54</v>
      </c>
      <c r="G118" s="60">
        <f t="shared" si="4"/>
        <v>20.5379</v>
      </c>
      <c r="H118" s="63">
        <f t="shared" si="5"/>
        <v>123.2274</v>
      </c>
    </row>
    <row r="119" spans="1:8" s="62" customFormat="1" ht="24">
      <c r="A119" s="56" t="str">
        <f>IF((LEN('Copy paste to Here'!G123))&gt;5,((CONCATENATE('Copy paste to Here'!G123," &amp; ",'Copy paste to Here'!D123,"  &amp;  ",'Copy paste to Here'!E123))),"Empty Cell")</f>
        <v>Anodized surgical steel eyebrow banana, 20g (0.8mm) with two 3mm balls &amp; Length: 8mm  &amp;  Color: Rose-gold</v>
      </c>
      <c r="B119" s="57" t="str">
        <f>'Copy paste to Here'!C123</f>
        <v>BNET20B</v>
      </c>
      <c r="C119" s="57" t="s">
        <v>796</v>
      </c>
      <c r="D119" s="58">
        <f>Invoice!B123</f>
        <v>6</v>
      </c>
      <c r="E119" s="59">
        <f>'Shipping Invoice'!J123*$N$1</f>
        <v>0.59</v>
      </c>
      <c r="F119" s="59">
        <f t="shared" si="3"/>
        <v>3.54</v>
      </c>
      <c r="G119" s="60">
        <f t="shared" si="4"/>
        <v>20.5379</v>
      </c>
      <c r="H119" s="63">
        <f t="shared" si="5"/>
        <v>123.2274</v>
      </c>
    </row>
    <row r="120" spans="1:8" s="62" customFormat="1" ht="24">
      <c r="A120" s="56" t="str">
        <f>IF((LEN('Copy paste to Here'!G124))&gt;5,((CONCATENATE('Copy paste to Here'!G124," &amp; ",'Copy paste to Here'!D124,"  &amp;  ",'Copy paste to Here'!E124))),"Empty Cell")</f>
        <v>Anodized surgical steel eyebrow banana, 20g (0.8mm) with two 3mm balls &amp; Length: 10mm  &amp;  Color: Rainbow</v>
      </c>
      <c r="B120" s="57" t="str">
        <f>'Copy paste to Here'!C124</f>
        <v>BNET20B</v>
      </c>
      <c r="C120" s="57" t="s">
        <v>796</v>
      </c>
      <c r="D120" s="58">
        <f>Invoice!B124</f>
        <v>6</v>
      </c>
      <c r="E120" s="59">
        <f>'Shipping Invoice'!J124*$N$1</f>
        <v>0.59</v>
      </c>
      <c r="F120" s="59">
        <f t="shared" si="3"/>
        <v>3.54</v>
      </c>
      <c r="G120" s="60">
        <f t="shared" si="4"/>
        <v>20.5379</v>
      </c>
      <c r="H120" s="63">
        <f t="shared" si="5"/>
        <v>123.2274</v>
      </c>
    </row>
    <row r="121" spans="1:8" s="62" customFormat="1" ht="24">
      <c r="A121" s="56" t="str">
        <f>IF((LEN('Copy paste to Here'!G125))&gt;5,((CONCATENATE('Copy paste to Here'!G125," &amp; ",'Copy paste to Here'!D125,"  &amp;  ",'Copy paste to Here'!E125))),"Empty Cell")</f>
        <v>Anodized surgical steel eyebrow banana, 20g (0.8mm) with two 3mm balls &amp; Length: 10mm  &amp;  Color: Rose-gold</v>
      </c>
      <c r="B121" s="57" t="str">
        <f>'Copy paste to Here'!C125</f>
        <v>BNET20B</v>
      </c>
      <c r="C121" s="57" t="s">
        <v>796</v>
      </c>
      <c r="D121" s="58">
        <f>Invoice!B125</f>
        <v>6</v>
      </c>
      <c r="E121" s="59">
        <f>'Shipping Invoice'!J125*$N$1</f>
        <v>0.59</v>
      </c>
      <c r="F121" s="59">
        <f t="shared" si="3"/>
        <v>3.54</v>
      </c>
      <c r="G121" s="60">
        <f t="shared" si="4"/>
        <v>20.5379</v>
      </c>
      <c r="H121" s="63">
        <f t="shared" si="5"/>
        <v>123.2274</v>
      </c>
    </row>
    <row r="122" spans="1:8" s="62" customFormat="1" ht="24">
      <c r="A122" s="56" t="str">
        <f>IF((LEN('Copy paste to Here'!G126))&gt;5,((CONCATENATE('Copy paste to Here'!G126," &amp; ",'Copy paste to Here'!D126,"  &amp;  ",'Copy paste to Here'!E126))),"Empty Cell")</f>
        <v>Premium PVD plated surgical steel eyebrow banana, 16g (1.2mm) with two 3mm balls &amp; Length: 8mm  &amp;  Color: Gold</v>
      </c>
      <c r="B122" s="57" t="str">
        <f>'Copy paste to Here'!C126</f>
        <v>BNETB</v>
      </c>
      <c r="C122" s="57" t="s">
        <v>798</v>
      </c>
      <c r="D122" s="58">
        <f>Invoice!B126</f>
        <v>2</v>
      </c>
      <c r="E122" s="59">
        <f>'Shipping Invoice'!J126*$N$1</f>
        <v>0.59</v>
      </c>
      <c r="F122" s="59">
        <f t="shared" si="3"/>
        <v>1.18</v>
      </c>
      <c r="G122" s="60">
        <f t="shared" si="4"/>
        <v>20.5379</v>
      </c>
      <c r="H122" s="63">
        <f t="shared" si="5"/>
        <v>41.075800000000001</v>
      </c>
    </row>
    <row r="123" spans="1:8" s="62" customFormat="1" ht="24">
      <c r="A123" s="56" t="str">
        <f>IF((LEN('Copy paste to Here'!G127))&gt;5,((CONCATENATE('Copy paste to Here'!G127," &amp; ",'Copy paste to Here'!D127,"  &amp;  ",'Copy paste to Here'!E127))),"Empty Cell")</f>
        <v>Anodized surgical steel eyebrow banana, 18g (1mm) with two 2mm balls &amp; Length: 8mm  &amp;  Color: Gold</v>
      </c>
      <c r="B123" s="57" t="str">
        <f>'Copy paste to Here'!C127</f>
        <v>BNETB2</v>
      </c>
      <c r="C123" s="57" t="s">
        <v>800</v>
      </c>
      <c r="D123" s="58">
        <f>Invoice!B127</f>
        <v>4</v>
      </c>
      <c r="E123" s="59">
        <f>'Shipping Invoice'!J127*$N$1</f>
        <v>0.69</v>
      </c>
      <c r="F123" s="59">
        <f t="shared" si="3"/>
        <v>2.76</v>
      </c>
      <c r="G123" s="60">
        <f t="shared" si="4"/>
        <v>24.018899999999999</v>
      </c>
      <c r="H123" s="63">
        <f t="shared" si="5"/>
        <v>96.075599999999994</v>
      </c>
    </row>
    <row r="124" spans="1:8" s="62" customFormat="1" ht="36">
      <c r="A124" s="56" t="str">
        <f>IF((LEN('Copy paste to Here'!G128))&gt;5,((CONCATENATE('Copy paste to Here'!G128," &amp; ",'Copy paste to Here'!D128,"  &amp;  ",'Copy paste to Here'!E128))),"Empty Cell")</f>
        <v>Bi color PVD plated &amp; mirror polished surgical steel double flared flesh tunnel with internal screw-fit Enjoy having two different colors in a single plug &amp; Gauge: 3mm  &amp;  Color: Gold</v>
      </c>
      <c r="B124" s="57" t="str">
        <f>'Copy paste to Here'!C128</f>
        <v>BSHP</v>
      </c>
      <c r="C124" s="57" t="s">
        <v>955</v>
      </c>
      <c r="D124" s="58">
        <f>Invoice!B128</f>
        <v>2</v>
      </c>
      <c r="E124" s="59">
        <f>'Shipping Invoice'!J128*$N$1</f>
        <v>2.13</v>
      </c>
      <c r="F124" s="59">
        <f t="shared" si="3"/>
        <v>4.26</v>
      </c>
      <c r="G124" s="60">
        <f t="shared" si="4"/>
        <v>74.145300000000006</v>
      </c>
      <c r="H124" s="63">
        <f t="shared" si="5"/>
        <v>148.29060000000001</v>
      </c>
    </row>
    <row r="125" spans="1:8" s="62" customFormat="1" ht="36">
      <c r="A125" s="56" t="str">
        <f>IF((LEN('Copy paste to Here'!G129))&gt;5,((CONCATENATE('Copy paste to Here'!G129," &amp; ",'Copy paste to Here'!D129,"  &amp;  ",'Copy paste to Here'!E129))),"Empty Cell")</f>
        <v>Bi color PVD plated &amp; mirror polished surgical steel double flared flesh tunnel with internal screw-fit Enjoy having two different colors in a single plug &amp; Gauge: 5mm  &amp;  Color: Rainbow</v>
      </c>
      <c r="B125" s="57" t="str">
        <f>'Copy paste to Here'!C129</f>
        <v>BSHP</v>
      </c>
      <c r="C125" s="57" t="s">
        <v>956</v>
      </c>
      <c r="D125" s="58">
        <f>Invoice!B129</f>
        <v>1</v>
      </c>
      <c r="E125" s="59">
        <f>'Shipping Invoice'!J129*$N$1</f>
        <v>2.41</v>
      </c>
      <c r="F125" s="59">
        <f t="shared" si="3"/>
        <v>2.41</v>
      </c>
      <c r="G125" s="60">
        <f t="shared" si="4"/>
        <v>83.892100000000013</v>
      </c>
      <c r="H125" s="63">
        <f t="shared" si="5"/>
        <v>83.892100000000013</v>
      </c>
    </row>
    <row r="126" spans="1:8" s="62" customFormat="1" ht="24">
      <c r="A126" s="56" t="str">
        <f>IF((LEN('Copy paste to Here'!G130))&gt;5,((CONCATENATE('Copy paste to Here'!G130," &amp; ",'Copy paste to Here'!D130,"  &amp;  ",'Copy paste to Here'!E130))),"Empty Cell")</f>
        <v xml:space="preserve">Surgical steel circular barbell, 18g (1mm) with two 3mm balls &amp; Length: 11mm  &amp;  </v>
      </c>
      <c r="B126" s="57" t="str">
        <f>'Copy paste to Here'!C130</f>
        <v>CB18B3</v>
      </c>
      <c r="C126" s="57" t="s">
        <v>806</v>
      </c>
      <c r="D126" s="58">
        <f>Invoice!B130</f>
        <v>8</v>
      </c>
      <c r="E126" s="59">
        <f>'Shipping Invoice'!J130*$N$1</f>
        <v>0.28999999999999998</v>
      </c>
      <c r="F126" s="59">
        <f t="shared" si="3"/>
        <v>2.3199999999999998</v>
      </c>
      <c r="G126" s="60">
        <f t="shared" si="4"/>
        <v>10.094899999999999</v>
      </c>
      <c r="H126" s="63">
        <f t="shared" si="5"/>
        <v>80.759199999999993</v>
      </c>
    </row>
    <row r="127" spans="1:8" s="62" customFormat="1" ht="24">
      <c r="A127" s="56" t="str">
        <f>IF((LEN('Copy paste to Here'!G131))&gt;5,((CONCATENATE('Copy paste to Here'!G131," &amp; ",'Copy paste to Here'!D131,"  &amp;  ",'Copy paste to Here'!E131))),"Empty Cell")</f>
        <v xml:space="preserve">Surgical steel circular barbell, 18g (1mm) with two 3mm balls &amp; Length: 12mm  &amp;  </v>
      </c>
      <c r="B127" s="57" t="str">
        <f>'Copy paste to Here'!C131</f>
        <v>CB18B3</v>
      </c>
      <c r="C127" s="57" t="s">
        <v>806</v>
      </c>
      <c r="D127" s="58">
        <f>Invoice!B131</f>
        <v>2</v>
      </c>
      <c r="E127" s="59">
        <f>'Shipping Invoice'!J131*$N$1</f>
        <v>0.28999999999999998</v>
      </c>
      <c r="F127" s="59">
        <f t="shared" si="3"/>
        <v>0.57999999999999996</v>
      </c>
      <c r="G127" s="60">
        <f t="shared" si="4"/>
        <v>10.094899999999999</v>
      </c>
      <c r="H127" s="63">
        <f t="shared" si="5"/>
        <v>20.189799999999998</v>
      </c>
    </row>
    <row r="128" spans="1:8" s="62" customFormat="1" ht="24">
      <c r="A128" s="56" t="str">
        <f>IF((LEN('Copy paste to Here'!G132))&gt;5,((CONCATENATE('Copy paste to Here'!G132," &amp; ",'Copy paste to Here'!D132,"  &amp;  ",'Copy paste to Here'!E132))),"Empty Cell")</f>
        <v xml:space="preserve">Surgical steel circular barbell, 20g (0.8mm) with two 3mm balls &amp; Length: 6mm  &amp;  </v>
      </c>
      <c r="B128" s="57" t="str">
        <f>'Copy paste to Here'!C132</f>
        <v>CB20B</v>
      </c>
      <c r="C128" s="57" t="s">
        <v>808</v>
      </c>
      <c r="D128" s="58">
        <f>Invoice!B132</f>
        <v>3</v>
      </c>
      <c r="E128" s="59">
        <f>'Shipping Invoice'!J132*$N$1</f>
        <v>0.39</v>
      </c>
      <c r="F128" s="59">
        <f t="shared" si="3"/>
        <v>1.17</v>
      </c>
      <c r="G128" s="60">
        <f t="shared" si="4"/>
        <v>13.575900000000001</v>
      </c>
      <c r="H128" s="63">
        <f t="shared" si="5"/>
        <v>40.727699999999999</v>
      </c>
    </row>
    <row r="129" spans="1:8" s="62" customFormat="1" ht="24">
      <c r="A129" s="56" t="str">
        <f>IF((LEN('Copy paste to Here'!G133))&gt;5,((CONCATENATE('Copy paste to Here'!G133," &amp; ",'Copy paste to Here'!D133,"  &amp;  ",'Copy paste to Here'!E133))),"Empty Cell")</f>
        <v xml:space="preserve">Surgical steel circular barbell, 20g (0.8mm) with two 3mm balls &amp; Length: 8mm  &amp;  </v>
      </c>
      <c r="B129" s="57" t="str">
        <f>'Copy paste to Here'!C133</f>
        <v>CB20B</v>
      </c>
      <c r="C129" s="57" t="s">
        <v>808</v>
      </c>
      <c r="D129" s="58">
        <f>Invoice!B133</f>
        <v>17</v>
      </c>
      <c r="E129" s="59">
        <f>'Shipping Invoice'!J133*$N$1</f>
        <v>0.39</v>
      </c>
      <c r="F129" s="59">
        <f t="shared" si="3"/>
        <v>6.63</v>
      </c>
      <c r="G129" s="60">
        <f t="shared" si="4"/>
        <v>13.575900000000001</v>
      </c>
      <c r="H129" s="63">
        <f t="shared" si="5"/>
        <v>230.7903</v>
      </c>
    </row>
    <row r="130" spans="1:8" s="62" customFormat="1" ht="24">
      <c r="A130" s="56" t="str">
        <f>IF((LEN('Copy paste to Here'!G134))&gt;5,((CONCATENATE('Copy paste to Here'!G134," &amp; ",'Copy paste to Here'!D134,"  &amp;  ",'Copy paste to Here'!E134))),"Empty Cell")</f>
        <v xml:space="preserve">Surgical steel circular barbell, 20g (0.8mm) with two 3mm balls &amp; Length: 10mm  &amp;  </v>
      </c>
      <c r="B130" s="57" t="str">
        <f>'Copy paste to Here'!C134</f>
        <v>CB20B</v>
      </c>
      <c r="C130" s="57" t="s">
        <v>808</v>
      </c>
      <c r="D130" s="58">
        <f>Invoice!B134</f>
        <v>15</v>
      </c>
      <c r="E130" s="59">
        <f>'Shipping Invoice'!J134*$N$1</f>
        <v>0.39</v>
      </c>
      <c r="F130" s="59">
        <f t="shared" si="3"/>
        <v>5.8500000000000005</v>
      </c>
      <c r="G130" s="60">
        <f t="shared" si="4"/>
        <v>13.575900000000001</v>
      </c>
      <c r="H130" s="63">
        <f t="shared" si="5"/>
        <v>203.63850000000002</v>
      </c>
    </row>
    <row r="131" spans="1:8" s="62" customFormat="1" ht="24">
      <c r="A131" s="56" t="str">
        <f>IF((LEN('Copy paste to Here'!G135))&gt;5,((CONCATENATE('Copy paste to Here'!G135," &amp; ",'Copy paste to Here'!D135,"  &amp;  ",'Copy paste to Here'!E135))),"Empty Cell")</f>
        <v xml:space="preserve">Surgical steel circular barbell, 16g (1.2mm) with two 3mm balls &amp; Length: 8mm  &amp;  </v>
      </c>
      <c r="B131" s="57" t="str">
        <f>'Copy paste to Here'!C135</f>
        <v>CBEB</v>
      </c>
      <c r="C131" s="57" t="s">
        <v>810</v>
      </c>
      <c r="D131" s="58">
        <f>Invoice!B135</f>
        <v>8</v>
      </c>
      <c r="E131" s="59">
        <f>'Shipping Invoice'!J135*$N$1</f>
        <v>0.24</v>
      </c>
      <c r="F131" s="59">
        <f t="shared" si="3"/>
        <v>1.92</v>
      </c>
      <c r="G131" s="60">
        <f t="shared" si="4"/>
        <v>8.3544</v>
      </c>
      <c r="H131" s="63">
        <f t="shared" si="5"/>
        <v>66.8352</v>
      </c>
    </row>
    <row r="132" spans="1:8" s="62" customFormat="1" ht="24">
      <c r="A132" s="56" t="str">
        <f>IF((LEN('Copy paste to Here'!G136))&gt;5,((CONCATENATE('Copy paste to Here'!G136," &amp; ",'Copy paste to Here'!D136,"  &amp;  ",'Copy paste to Here'!E136))),"Empty Cell")</f>
        <v xml:space="preserve">Surgical steel circular barbell, 16g (1.2mm) with two 3mm balls &amp; Length: 10mm  &amp;  </v>
      </c>
      <c r="B132" s="57" t="str">
        <f>'Copy paste to Here'!C136</f>
        <v>CBEB</v>
      </c>
      <c r="C132" s="57" t="s">
        <v>810</v>
      </c>
      <c r="D132" s="58">
        <f>Invoice!B136</f>
        <v>10</v>
      </c>
      <c r="E132" s="59">
        <f>'Shipping Invoice'!J136*$N$1</f>
        <v>0.24</v>
      </c>
      <c r="F132" s="59">
        <f t="shared" si="3"/>
        <v>2.4</v>
      </c>
      <c r="G132" s="60">
        <f t="shared" si="4"/>
        <v>8.3544</v>
      </c>
      <c r="H132" s="63">
        <f t="shared" si="5"/>
        <v>83.543999999999997</v>
      </c>
    </row>
    <row r="133" spans="1:8" s="62" customFormat="1" ht="24">
      <c r="A133" s="56" t="str">
        <f>IF((LEN('Copy paste to Here'!G137))&gt;5,((CONCATENATE('Copy paste to Here'!G137," &amp; ",'Copy paste to Here'!D137,"  &amp;  ",'Copy paste to Here'!E137))),"Empty Cell")</f>
        <v xml:space="preserve">Surgical steel circular barbell, 18g (1mm) with two 2mm balls &amp; Length: 6mm  &amp;  </v>
      </c>
      <c r="B133" s="57" t="str">
        <f>'Copy paste to Here'!C137</f>
        <v>CBEB2</v>
      </c>
      <c r="C133" s="57" t="s">
        <v>812</v>
      </c>
      <c r="D133" s="58">
        <f>Invoice!B137</f>
        <v>6</v>
      </c>
      <c r="E133" s="59">
        <f>'Shipping Invoice'!J137*$N$1</f>
        <v>0.35</v>
      </c>
      <c r="F133" s="59">
        <f t="shared" si="3"/>
        <v>2.0999999999999996</v>
      </c>
      <c r="G133" s="60">
        <f t="shared" si="4"/>
        <v>12.1835</v>
      </c>
      <c r="H133" s="63">
        <f t="shared" si="5"/>
        <v>73.100999999999999</v>
      </c>
    </row>
    <row r="134" spans="1:8" s="62" customFormat="1" ht="24">
      <c r="A134" s="56" t="str">
        <f>IF((LEN('Copy paste to Here'!G138))&gt;5,((CONCATENATE('Copy paste to Here'!G138," &amp; ",'Copy paste to Here'!D138,"  &amp;  ",'Copy paste to Here'!E138))),"Empty Cell")</f>
        <v xml:space="preserve">Surgical steel circular barbell, 16g (1.2mm) with two 4mm balls &amp; Length: 10mm  &amp;  </v>
      </c>
      <c r="B134" s="57" t="str">
        <f>'Copy paste to Here'!C138</f>
        <v>CBEB4</v>
      </c>
      <c r="C134" s="57" t="s">
        <v>615</v>
      </c>
      <c r="D134" s="58">
        <f>Invoice!B138</f>
        <v>8</v>
      </c>
      <c r="E134" s="59">
        <f>'Shipping Invoice'!J138*$N$1</f>
        <v>0.26</v>
      </c>
      <c r="F134" s="59">
        <f t="shared" si="3"/>
        <v>2.08</v>
      </c>
      <c r="G134" s="60">
        <f t="shared" si="4"/>
        <v>9.0506000000000011</v>
      </c>
      <c r="H134" s="63">
        <f t="shared" si="5"/>
        <v>72.404800000000009</v>
      </c>
    </row>
    <row r="135" spans="1:8" s="62" customFormat="1" ht="24">
      <c r="A135" s="56" t="str">
        <f>IF((LEN('Copy paste to Here'!G139))&gt;5,((CONCATENATE('Copy paste to Here'!G139," &amp; ",'Copy paste to Here'!D139,"  &amp;  ",'Copy paste to Here'!E139))),"Empty Cell")</f>
        <v>Premium PVD plated surgical steel circular barbell, 16g (1.2mm) with two 3mm balls &amp; Length: 6mm  &amp;  Color: Gold</v>
      </c>
      <c r="B135" s="57" t="str">
        <f>'Copy paste to Here'!C139</f>
        <v>CBETB</v>
      </c>
      <c r="C135" s="57" t="s">
        <v>814</v>
      </c>
      <c r="D135" s="58">
        <f>Invoice!B139</f>
        <v>2</v>
      </c>
      <c r="E135" s="59">
        <f>'Shipping Invoice'!J139*$N$1</f>
        <v>0.59</v>
      </c>
      <c r="F135" s="59">
        <f t="shared" si="3"/>
        <v>1.18</v>
      </c>
      <c r="G135" s="60">
        <f t="shared" si="4"/>
        <v>20.5379</v>
      </c>
      <c r="H135" s="63">
        <f t="shared" si="5"/>
        <v>41.075800000000001</v>
      </c>
    </row>
    <row r="136" spans="1:8" s="62" customFormat="1" ht="24">
      <c r="A136" s="56" t="str">
        <f>IF((LEN('Copy paste to Here'!G140))&gt;5,((CONCATENATE('Copy paste to Here'!G140," &amp; ",'Copy paste to Here'!D140,"  &amp;  ",'Copy paste to Here'!E140))),"Empty Cell")</f>
        <v xml:space="preserve">Surgical steel circular barbell, 14g (1.6mm) with two 5mm balls &amp; Length: 8mm  &amp;  </v>
      </c>
      <c r="B136" s="57" t="str">
        <f>'Copy paste to Here'!C140</f>
        <v>CBG</v>
      </c>
      <c r="C136" s="57" t="s">
        <v>816</v>
      </c>
      <c r="D136" s="58">
        <f>Invoice!B140</f>
        <v>12</v>
      </c>
      <c r="E136" s="59">
        <f>'Shipping Invoice'!J140*$N$1</f>
        <v>0.28999999999999998</v>
      </c>
      <c r="F136" s="59">
        <f t="shared" si="3"/>
        <v>3.4799999999999995</v>
      </c>
      <c r="G136" s="60">
        <f t="shared" si="4"/>
        <v>10.094899999999999</v>
      </c>
      <c r="H136" s="63">
        <f t="shared" si="5"/>
        <v>121.13879999999999</v>
      </c>
    </row>
    <row r="137" spans="1:8" s="62" customFormat="1" ht="24">
      <c r="A137" s="56" t="str">
        <f>IF((LEN('Copy paste to Here'!G141))&gt;5,((CONCATENATE('Copy paste to Here'!G141," &amp; ",'Copy paste to Here'!D141,"  &amp;  ",'Copy paste to Here'!E141))),"Empty Cell")</f>
        <v xml:space="preserve">Surgical steel circular barbell, 14g (1.6mm) with two 5mm balls &amp; Length: 10mm  &amp;  </v>
      </c>
      <c r="B137" s="57" t="str">
        <f>'Copy paste to Here'!C141</f>
        <v>CBG</v>
      </c>
      <c r="C137" s="57" t="s">
        <v>816</v>
      </c>
      <c r="D137" s="58">
        <f>Invoice!B141</f>
        <v>12</v>
      </c>
      <c r="E137" s="59">
        <f>'Shipping Invoice'!J141*$N$1</f>
        <v>0.28999999999999998</v>
      </c>
      <c r="F137" s="59">
        <f t="shared" si="3"/>
        <v>3.4799999999999995</v>
      </c>
      <c r="G137" s="60">
        <f t="shared" si="4"/>
        <v>10.094899999999999</v>
      </c>
      <c r="H137" s="63">
        <f t="shared" si="5"/>
        <v>121.13879999999999</v>
      </c>
    </row>
    <row r="138" spans="1:8" s="62" customFormat="1" ht="24">
      <c r="A138" s="56" t="str">
        <f>IF((LEN('Copy paste to Here'!G142))&gt;5,((CONCATENATE('Copy paste to Here'!G142," &amp; ",'Copy paste to Here'!D142,"  &amp;  ",'Copy paste to Here'!E142))),"Empty Cell")</f>
        <v xml:space="preserve">Surgical steel circular barbell, 0g (8mm) with two internally threaded 12mm balls &amp; Length: 19mm  &amp;  </v>
      </c>
      <c r="B138" s="57" t="str">
        <f>'Copy paste to Here'!C142</f>
        <v>CBR0</v>
      </c>
      <c r="C138" s="57" t="s">
        <v>818</v>
      </c>
      <c r="D138" s="58">
        <f>Invoice!B142</f>
        <v>3</v>
      </c>
      <c r="E138" s="59">
        <f>'Shipping Invoice'!J142*$N$1</f>
        <v>4.6900000000000004</v>
      </c>
      <c r="F138" s="59">
        <f t="shared" si="3"/>
        <v>14.07</v>
      </c>
      <c r="G138" s="60">
        <f t="shared" si="4"/>
        <v>163.25890000000001</v>
      </c>
      <c r="H138" s="63">
        <f t="shared" si="5"/>
        <v>489.77670000000001</v>
      </c>
    </row>
    <row r="139" spans="1:8" s="62" customFormat="1" ht="36">
      <c r="A139" s="56" t="str">
        <f>IF((LEN('Copy paste to Here'!G143))&gt;5,((CONCATENATE('Copy paste to Here'!G143," &amp; ",'Copy paste to Here'!D143,"  &amp;  ",'Copy paste to Here'!E143))),"Empty Cell")</f>
        <v>Black PVD plated surgical steel circular barbell, 10g (2.5mm) with two internally threaded 6mm balls &amp; Length: 12mm  &amp;  Color: Black</v>
      </c>
      <c r="B139" s="57" t="str">
        <f>'Copy paste to Here'!C143</f>
        <v>CBRT10</v>
      </c>
      <c r="C139" s="57" t="s">
        <v>820</v>
      </c>
      <c r="D139" s="58">
        <f>Invoice!B143</f>
        <v>2</v>
      </c>
      <c r="E139" s="59">
        <f>'Shipping Invoice'!J143*$N$1</f>
        <v>1.34</v>
      </c>
      <c r="F139" s="59">
        <f t="shared" si="3"/>
        <v>2.68</v>
      </c>
      <c r="G139" s="60">
        <f t="shared" si="4"/>
        <v>46.645400000000009</v>
      </c>
      <c r="H139" s="63">
        <f t="shared" si="5"/>
        <v>93.290800000000019</v>
      </c>
    </row>
    <row r="140" spans="1:8" s="62" customFormat="1" ht="24">
      <c r="A140" s="56" t="str">
        <f>IF((LEN('Copy paste to Here'!G144))&gt;5,((CONCATENATE('Copy paste to Here'!G144," &amp; ",'Copy paste to Here'!D144,"  &amp;  ",'Copy paste to Here'!E144))),"Empty Cell")</f>
        <v>PVD plated surgical steel circular barbell 20g (0.8mm) with two 3mm balls &amp; Length: 6mm  &amp;  Color: Blue</v>
      </c>
      <c r="B140" s="57" t="str">
        <f>'Copy paste to Here'!C144</f>
        <v>CBT20B</v>
      </c>
      <c r="C140" s="57" t="s">
        <v>822</v>
      </c>
      <c r="D140" s="58">
        <f>Invoice!B144</f>
        <v>6</v>
      </c>
      <c r="E140" s="59">
        <f>'Shipping Invoice'!J144*$N$1</f>
        <v>0.69</v>
      </c>
      <c r="F140" s="59">
        <f t="shared" si="3"/>
        <v>4.1399999999999997</v>
      </c>
      <c r="G140" s="60">
        <f t="shared" si="4"/>
        <v>24.018899999999999</v>
      </c>
      <c r="H140" s="63">
        <f t="shared" si="5"/>
        <v>144.11339999999998</v>
      </c>
    </row>
    <row r="141" spans="1:8" s="62" customFormat="1" ht="24">
      <c r="A141" s="56" t="str">
        <f>IF((LEN('Copy paste to Here'!G145))&gt;5,((CONCATENATE('Copy paste to Here'!G145," &amp; ",'Copy paste to Here'!D145,"  &amp;  ",'Copy paste to Here'!E145))),"Empty Cell")</f>
        <v>PVD plated surgical steel circular barbell 20g (0.8mm) with two 3mm balls &amp; Length: 6mm  &amp;  Color: Rainbow</v>
      </c>
      <c r="B141" s="57" t="str">
        <f>'Copy paste to Here'!C145</f>
        <v>CBT20B</v>
      </c>
      <c r="C141" s="57" t="s">
        <v>822</v>
      </c>
      <c r="D141" s="58">
        <f>Invoice!B145</f>
        <v>6</v>
      </c>
      <c r="E141" s="59">
        <f>'Shipping Invoice'!J145*$N$1</f>
        <v>0.69</v>
      </c>
      <c r="F141" s="59">
        <f t="shared" si="3"/>
        <v>4.1399999999999997</v>
      </c>
      <c r="G141" s="60">
        <f t="shared" si="4"/>
        <v>24.018899999999999</v>
      </c>
      <c r="H141" s="63">
        <f t="shared" si="5"/>
        <v>144.11339999999998</v>
      </c>
    </row>
    <row r="142" spans="1:8" s="62" customFormat="1" ht="24">
      <c r="A142" s="56" t="str">
        <f>IF((LEN('Copy paste to Here'!G146))&gt;5,((CONCATENATE('Copy paste to Here'!G146," &amp; ",'Copy paste to Here'!D146,"  &amp;  ",'Copy paste to Here'!E146))),"Empty Cell")</f>
        <v>PVD plated surgical steel circular barbell 20g (0.8mm) with two 3mm balls &amp; Length: 6mm  &amp;  Color: Gold</v>
      </c>
      <c r="B142" s="57" t="str">
        <f>'Copy paste to Here'!C146</f>
        <v>CBT20B</v>
      </c>
      <c r="C142" s="57" t="s">
        <v>822</v>
      </c>
      <c r="D142" s="58">
        <f>Invoice!B146</f>
        <v>3</v>
      </c>
      <c r="E142" s="59">
        <f>'Shipping Invoice'!J146*$N$1</f>
        <v>0.69</v>
      </c>
      <c r="F142" s="59">
        <f t="shared" si="3"/>
        <v>2.0699999999999998</v>
      </c>
      <c r="G142" s="60">
        <f t="shared" si="4"/>
        <v>24.018899999999999</v>
      </c>
      <c r="H142" s="63">
        <f t="shared" si="5"/>
        <v>72.056699999999992</v>
      </c>
    </row>
    <row r="143" spans="1:8" s="62" customFormat="1" ht="24">
      <c r="A143" s="56" t="str">
        <f>IF((LEN('Copy paste to Here'!G147))&gt;5,((CONCATENATE('Copy paste to Here'!G147," &amp; ",'Copy paste to Here'!D147,"  &amp;  ",'Copy paste to Here'!E147))),"Empty Cell")</f>
        <v>PVD plated surgical steel circular barbell 20g (0.8mm) with two 3mm balls &amp; Length: 6mm  &amp;  Color: Rose-gold</v>
      </c>
      <c r="B143" s="57" t="str">
        <f>'Copy paste to Here'!C147</f>
        <v>CBT20B</v>
      </c>
      <c r="C143" s="57" t="s">
        <v>822</v>
      </c>
      <c r="D143" s="58">
        <f>Invoice!B147</f>
        <v>6</v>
      </c>
      <c r="E143" s="59">
        <f>'Shipping Invoice'!J147*$N$1</f>
        <v>0.69</v>
      </c>
      <c r="F143" s="59">
        <f t="shared" si="3"/>
        <v>4.1399999999999997</v>
      </c>
      <c r="G143" s="60">
        <f t="shared" si="4"/>
        <v>24.018899999999999</v>
      </c>
      <c r="H143" s="63">
        <f t="shared" si="5"/>
        <v>144.11339999999998</v>
      </c>
    </row>
    <row r="144" spans="1:8" s="62" customFormat="1" ht="24">
      <c r="A144" s="56" t="str">
        <f>IF((LEN('Copy paste to Here'!G148))&gt;5,((CONCATENATE('Copy paste to Here'!G148," &amp; ",'Copy paste to Here'!D148,"  &amp;  ",'Copy paste to Here'!E148))),"Empty Cell")</f>
        <v>PVD plated surgical steel circular barbell 20g (0.8mm) with two 3mm balls &amp; Length: 8mm  &amp;  Color: Black</v>
      </c>
      <c r="B144" s="57" t="str">
        <f>'Copy paste to Here'!C148</f>
        <v>CBT20B</v>
      </c>
      <c r="C144" s="57" t="s">
        <v>822</v>
      </c>
      <c r="D144" s="58">
        <f>Invoice!B148</f>
        <v>3</v>
      </c>
      <c r="E144" s="59">
        <f>'Shipping Invoice'!J148*$N$1</f>
        <v>0.69</v>
      </c>
      <c r="F144" s="59">
        <f t="shared" si="3"/>
        <v>2.0699999999999998</v>
      </c>
      <c r="G144" s="60">
        <f t="shared" si="4"/>
        <v>24.018899999999999</v>
      </c>
      <c r="H144" s="63">
        <f t="shared" si="5"/>
        <v>72.056699999999992</v>
      </c>
    </row>
    <row r="145" spans="1:8" s="62" customFormat="1" ht="24">
      <c r="A145" s="56" t="str">
        <f>IF((LEN('Copy paste to Here'!G149))&gt;5,((CONCATENATE('Copy paste to Here'!G149," &amp; ",'Copy paste to Here'!D149,"  &amp;  ",'Copy paste to Here'!E149))),"Empty Cell")</f>
        <v>PVD plated surgical steel circular barbell 20g (0.8mm) with two 3mm balls &amp; Length: 8mm  &amp;  Color: Blue</v>
      </c>
      <c r="B145" s="57" t="str">
        <f>'Copy paste to Here'!C149</f>
        <v>CBT20B</v>
      </c>
      <c r="C145" s="57" t="s">
        <v>822</v>
      </c>
      <c r="D145" s="58">
        <f>Invoice!B149</f>
        <v>6</v>
      </c>
      <c r="E145" s="59">
        <f>'Shipping Invoice'!J149*$N$1</f>
        <v>0.69</v>
      </c>
      <c r="F145" s="59">
        <f t="shared" si="3"/>
        <v>4.1399999999999997</v>
      </c>
      <c r="G145" s="60">
        <f t="shared" si="4"/>
        <v>24.018899999999999</v>
      </c>
      <c r="H145" s="63">
        <f t="shared" si="5"/>
        <v>144.11339999999998</v>
      </c>
    </row>
    <row r="146" spans="1:8" s="62" customFormat="1" ht="24">
      <c r="A146" s="56" t="str">
        <f>IF((LEN('Copy paste to Here'!G150))&gt;5,((CONCATENATE('Copy paste to Here'!G150," &amp; ",'Copy paste to Here'!D150,"  &amp;  ",'Copy paste to Here'!E150))),"Empty Cell")</f>
        <v>PVD plated surgical steel circular barbell 20g (0.8mm) with two 3mm balls &amp; Length: 8mm  &amp;  Color: Rainbow</v>
      </c>
      <c r="B146" s="57" t="str">
        <f>'Copy paste to Here'!C150</f>
        <v>CBT20B</v>
      </c>
      <c r="C146" s="57" t="s">
        <v>822</v>
      </c>
      <c r="D146" s="58">
        <f>Invoice!B150</f>
        <v>6</v>
      </c>
      <c r="E146" s="59">
        <f>'Shipping Invoice'!J150*$N$1</f>
        <v>0.69</v>
      </c>
      <c r="F146" s="59">
        <f t="shared" si="3"/>
        <v>4.1399999999999997</v>
      </c>
      <c r="G146" s="60">
        <f t="shared" si="4"/>
        <v>24.018899999999999</v>
      </c>
      <c r="H146" s="63">
        <f t="shared" si="5"/>
        <v>144.11339999999998</v>
      </c>
    </row>
    <row r="147" spans="1:8" s="62" customFormat="1" ht="24">
      <c r="A147" s="56" t="str">
        <f>IF((LEN('Copy paste to Here'!G151))&gt;5,((CONCATENATE('Copy paste to Here'!G151," &amp; ",'Copy paste to Here'!D151,"  &amp;  ",'Copy paste to Here'!E151))),"Empty Cell")</f>
        <v>PVD plated surgical steel circular barbell 20g (0.8mm) with two 3mm balls &amp; Length: 8mm  &amp;  Color: Gold</v>
      </c>
      <c r="B147" s="57" t="str">
        <f>'Copy paste to Here'!C151</f>
        <v>CBT20B</v>
      </c>
      <c r="C147" s="57" t="s">
        <v>822</v>
      </c>
      <c r="D147" s="58">
        <f>Invoice!B151</f>
        <v>5</v>
      </c>
      <c r="E147" s="59">
        <f>'Shipping Invoice'!J151*$N$1</f>
        <v>0.69</v>
      </c>
      <c r="F147" s="59">
        <f t="shared" ref="F147:F156" si="6">D147*E147</f>
        <v>3.4499999999999997</v>
      </c>
      <c r="G147" s="60">
        <f t="shared" ref="G147:G210" si="7">E147*$E$14</f>
        <v>24.018899999999999</v>
      </c>
      <c r="H147" s="63">
        <f t="shared" ref="H147:H210" si="8">D147*G147</f>
        <v>120.0945</v>
      </c>
    </row>
    <row r="148" spans="1:8" s="62" customFormat="1" ht="24">
      <c r="A148" s="56" t="str">
        <f>IF((LEN('Copy paste to Here'!G152))&gt;5,((CONCATENATE('Copy paste to Here'!G152," &amp; ",'Copy paste to Here'!D152,"  &amp;  ",'Copy paste to Here'!E152))),"Empty Cell")</f>
        <v>PVD plated surgical steel circular barbell 20g (0.8mm) with two 3mm balls &amp; Length: 8mm  &amp;  Color: Rose-gold</v>
      </c>
      <c r="B148" s="57" t="str">
        <f>'Copy paste to Here'!C152</f>
        <v>CBT20B</v>
      </c>
      <c r="C148" s="57" t="s">
        <v>822</v>
      </c>
      <c r="D148" s="58">
        <f>Invoice!B152</f>
        <v>6</v>
      </c>
      <c r="E148" s="59">
        <f>'Shipping Invoice'!J152*$N$1</f>
        <v>0.69</v>
      </c>
      <c r="F148" s="59">
        <f t="shared" si="6"/>
        <v>4.1399999999999997</v>
      </c>
      <c r="G148" s="60">
        <f t="shared" si="7"/>
        <v>24.018899999999999</v>
      </c>
      <c r="H148" s="63">
        <f t="shared" si="8"/>
        <v>144.11339999999998</v>
      </c>
    </row>
    <row r="149" spans="1:8" s="62" customFormat="1" ht="24">
      <c r="A149" s="56" t="str">
        <f>IF((LEN('Copy paste to Here'!G153))&gt;5,((CONCATENATE('Copy paste to Here'!G153," &amp; ",'Copy paste to Here'!D153,"  &amp;  ",'Copy paste to Here'!E153))),"Empty Cell")</f>
        <v>PVD plated surgical steel circular barbell 20g (0.8mm) with two 3mm balls &amp; Length: 10mm  &amp;  Color: Black</v>
      </c>
      <c r="B149" s="57" t="str">
        <f>'Copy paste to Here'!C153</f>
        <v>CBT20B</v>
      </c>
      <c r="C149" s="57" t="s">
        <v>822</v>
      </c>
      <c r="D149" s="58">
        <f>Invoice!B153</f>
        <v>12</v>
      </c>
      <c r="E149" s="59">
        <f>'Shipping Invoice'!J153*$N$1</f>
        <v>0.69</v>
      </c>
      <c r="F149" s="59">
        <f t="shared" si="6"/>
        <v>8.2799999999999994</v>
      </c>
      <c r="G149" s="60">
        <f t="shared" si="7"/>
        <v>24.018899999999999</v>
      </c>
      <c r="H149" s="63">
        <f t="shared" si="8"/>
        <v>288.22679999999997</v>
      </c>
    </row>
    <row r="150" spans="1:8" s="62" customFormat="1" ht="24">
      <c r="A150" s="56" t="str">
        <f>IF((LEN('Copy paste to Here'!G154))&gt;5,((CONCATENATE('Copy paste to Here'!G154," &amp; ",'Copy paste to Here'!D154,"  &amp;  ",'Copy paste to Here'!E154))),"Empty Cell")</f>
        <v>PVD plated surgical steel circular barbell 20g (0.8mm) with two 3mm balls &amp; Length: 10mm  &amp;  Color: Blue</v>
      </c>
      <c r="B150" s="57" t="str">
        <f>'Copy paste to Here'!C154</f>
        <v>CBT20B</v>
      </c>
      <c r="C150" s="57" t="s">
        <v>822</v>
      </c>
      <c r="D150" s="58">
        <f>Invoice!B154</f>
        <v>6</v>
      </c>
      <c r="E150" s="59">
        <f>'Shipping Invoice'!J154*$N$1</f>
        <v>0.69</v>
      </c>
      <c r="F150" s="59">
        <f t="shared" si="6"/>
        <v>4.1399999999999997</v>
      </c>
      <c r="G150" s="60">
        <f t="shared" si="7"/>
        <v>24.018899999999999</v>
      </c>
      <c r="H150" s="63">
        <f t="shared" si="8"/>
        <v>144.11339999999998</v>
      </c>
    </row>
    <row r="151" spans="1:8" s="62" customFormat="1" ht="24">
      <c r="A151" s="56" t="str">
        <f>IF((LEN('Copy paste to Here'!G155))&gt;5,((CONCATENATE('Copy paste to Here'!G155," &amp; ",'Copy paste to Here'!D155,"  &amp;  ",'Copy paste to Here'!E155))),"Empty Cell")</f>
        <v>PVD plated surgical steel circular barbell 20g (0.8mm) with two 3mm balls &amp; Length: 10mm  &amp;  Color: Rainbow</v>
      </c>
      <c r="B151" s="57" t="str">
        <f>'Copy paste to Here'!C155</f>
        <v>CBT20B</v>
      </c>
      <c r="C151" s="57" t="s">
        <v>822</v>
      </c>
      <c r="D151" s="58">
        <f>Invoice!B155</f>
        <v>6</v>
      </c>
      <c r="E151" s="59">
        <f>'Shipping Invoice'!J155*$N$1</f>
        <v>0.69</v>
      </c>
      <c r="F151" s="59">
        <f t="shared" si="6"/>
        <v>4.1399999999999997</v>
      </c>
      <c r="G151" s="60">
        <f t="shared" si="7"/>
        <v>24.018899999999999</v>
      </c>
      <c r="H151" s="63">
        <f t="shared" si="8"/>
        <v>144.11339999999998</v>
      </c>
    </row>
    <row r="152" spans="1:8" s="62" customFormat="1" ht="24">
      <c r="A152" s="56" t="str">
        <f>IF((LEN('Copy paste to Here'!G156))&gt;5,((CONCATENATE('Copy paste to Here'!G156," &amp; ",'Copy paste to Here'!D156,"  &amp;  ",'Copy paste to Here'!E156))),"Empty Cell")</f>
        <v>PVD plated surgical steel circular barbell 20g (0.8mm) with two 3mm balls &amp; Length: 10mm  &amp;  Color: Gold</v>
      </c>
      <c r="B152" s="57" t="str">
        <f>'Copy paste to Here'!C156</f>
        <v>CBT20B</v>
      </c>
      <c r="C152" s="57" t="s">
        <v>822</v>
      </c>
      <c r="D152" s="58">
        <f>Invoice!B156</f>
        <v>14</v>
      </c>
      <c r="E152" s="59">
        <f>'Shipping Invoice'!J156*$N$1</f>
        <v>0.69</v>
      </c>
      <c r="F152" s="59">
        <f t="shared" si="6"/>
        <v>9.66</v>
      </c>
      <c r="G152" s="60">
        <f t="shared" si="7"/>
        <v>24.018899999999999</v>
      </c>
      <c r="H152" s="63">
        <f t="shared" si="8"/>
        <v>336.26459999999997</v>
      </c>
    </row>
    <row r="153" spans="1:8" s="62" customFormat="1" ht="24">
      <c r="A153" s="56" t="str">
        <f>IF((LEN('Copy paste to Here'!G157))&gt;5,((CONCATENATE('Copy paste to Here'!G157," &amp; ",'Copy paste to Here'!D157,"  &amp;  ",'Copy paste to Here'!E157))),"Empty Cell")</f>
        <v>PVD plated surgical steel circular barbell 20g (0.8mm) with two 3mm balls &amp; Length: 10mm  &amp;  Color: Rose-gold</v>
      </c>
      <c r="B153" s="57" t="str">
        <f>'Copy paste to Here'!C157</f>
        <v>CBT20B</v>
      </c>
      <c r="C153" s="57" t="s">
        <v>822</v>
      </c>
      <c r="D153" s="58">
        <f>Invoice!B157</f>
        <v>6</v>
      </c>
      <c r="E153" s="59">
        <f>'Shipping Invoice'!J157*$N$1</f>
        <v>0.69</v>
      </c>
      <c r="F153" s="59">
        <f t="shared" si="6"/>
        <v>4.1399999999999997</v>
      </c>
      <c r="G153" s="60">
        <f t="shared" si="7"/>
        <v>24.018899999999999</v>
      </c>
      <c r="H153" s="63">
        <f t="shared" si="8"/>
        <v>144.11339999999998</v>
      </c>
    </row>
    <row r="154" spans="1:8" s="62" customFormat="1" ht="24">
      <c r="A154" s="56" t="str">
        <f>IF((LEN('Copy paste to Here'!G158))&gt;5,((CONCATENATE('Copy paste to Here'!G158," &amp; ",'Copy paste to Here'!D158,"  &amp;  ",'Copy paste to Here'!E158))),"Empty Cell")</f>
        <v>Anodized surgical steel circular barbell, 14g (1.6mm) with two 5mm balls &amp; Length: 10mm  &amp;  Color: Gold</v>
      </c>
      <c r="B154" s="57" t="str">
        <f>'Copy paste to Here'!C158</f>
        <v>CBTB</v>
      </c>
      <c r="C154" s="57" t="s">
        <v>824</v>
      </c>
      <c r="D154" s="58">
        <f>Invoice!B158</f>
        <v>4</v>
      </c>
      <c r="E154" s="59">
        <f>'Shipping Invoice'!J158*$N$1</f>
        <v>0.64</v>
      </c>
      <c r="F154" s="59">
        <f t="shared" si="6"/>
        <v>2.56</v>
      </c>
      <c r="G154" s="60">
        <f t="shared" si="7"/>
        <v>22.278400000000001</v>
      </c>
      <c r="H154" s="63">
        <f t="shared" si="8"/>
        <v>89.113600000000005</v>
      </c>
    </row>
    <row r="155" spans="1:8" s="62" customFormat="1" ht="24">
      <c r="A155" s="56" t="str">
        <f>IF((LEN('Copy paste to Here'!G159))&gt;5,((CONCATENATE('Copy paste to Here'!G159," &amp; ",'Copy paste to Here'!D159,"  &amp;  ",'Copy paste to Here'!E159))),"Empty Cell")</f>
        <v xml:space="preserve">Bio flexible eyebrow retainer, 16g (1.2mm) - length 1/4'' to 1/2'' (6mm to 12mm) &amp; Length: 12mm  &amp;  </v>
      </c>
      <c r="B155" s="57" t="str">
        <f>'Copy paste to Here'!C159</f>
        <v>EBRT</v>
      </c>
      <c r="C155" s="57" t="s">
        <v>826</v>
      </c>
      <c r="D155" s="58">
        <f>Invoice!B159</f>
        <v>1</v>
      </c>
      <c r="E155" s="59">
        <f>'Shipping Invoice'!J159*$N$1</f>
        <v>0.14000000000000001</v>
      </c>
      <c r="F155" s="59">
        <f t="shared" si="6"/>
        <v>0.14000000000000001</v>
      </c>
      <c r="G155" s="60">
        <f t="shared" si="7"/>
        <v>4.8734000000000011</v>
      </c>
      <c r="H155" s="63">
        <f t="shared" si="8"/>
        <v>4.8734000000000011</v>
      </c>
    </row>
    <row r="156" spans="1:8" s="62" customFormat="1" ht="25.5">
      <c r="A156" s="56" t="str">
        <f>IF((LEN('Copy paste to Here'!G160))&gt;5,((CONCATENATE('Copy paste to Here'!G160," &amp; ",'Copy paste to Here'!D160,"  &amp;  ",'Copy paste to Here'!E160))),"Empty Cell")</f>
        <v>One pair of surgical steel ear stud with prong set star shaped Cubic Zirconia stone &amp; Size: 3mm  &amp;  Crystal Color: Clear</v>
      </c>
      <c r="B156" s="57" t="str">
        <f>'Copy paste to Here'!C160</f>
        <v>ERZSTM</v>
      </c>
      <c r="C156" s="57" t="s">
        <v>957</v>
      </c>
      <c r="D156" s="58">
        <f>Invoice!B160</f>
        <v>4</v>
      </c>
      <c r="E156" s="59">
        <f>'Shipping Invoice'!J160*$N$1</f>
        <v>1.28</v>
      </c>
      <c r="F156" s="59">
        <f t="shared" si="6"/>
        <v>5.12</v>
      </c>
      <c r="G156" s="60">
        <f t="shared" si="7"/>
        <v>44.556800000000003</v>
      </c>
      <c r="H156" s="63">
        <f t="shared" si="8"/>
        <v>178.22720000000001</v>
      </c>
    </row>
    <row r="157" spans="1:8" s="62" customFormat="1" ht="25.5">
      <c r="A157" s="56" t="str">
        <f>IF((LEN('Copy paste to Here'!G161))&gt;5,((CONCATENATE('Copy paste to Here'!G161," &amp; ",'Copy paste to Here'!D161,"  &amp;  ",'Copy paste to Here'!E161))),"Empty Cell")</f>
        <v>One pair of surgical steel ear stud with prong set star shaped Cubic Zirconia stone &amp; Size: 3mm  &amp;  Crystal Color: Rose</v>
      </c>
      <c r="B157" s="57" t="str">
        <f>'Copy paste to Here'!C161</f>
        <v>ERZSTM</v>
      </c>
      <c r="C157" s="57" t="s">
        <v>957</v>
      </c>
      <c r="D157" s="58">
        <f>Invoice!B161</f>
        <v>2</v>
      </c>
      <c r="E157" s="59">
        <f>'Shipping Invoice'!J161*$N$1</f>
        <v>1.28</v>
      </c>
      <c r="F157" s="59">
        <f t="shared" ref="F157:F210" si="9">D157*E157</f>
        <v>2.56</v>
      </c>
      <c r="G157" s="60">
        <f t="shared" si="7"/>
        <v>44.556800000000003</v>
      </c>
      <c r="H157" s="63">
        <f t="shared" si="8"/>
        <v>89.113600000000005</v>
      </c>
    </row>
    <row r="158" spans="1:8" s="62" customFormat="1" ht="25.5">
      <c r="A158" s="56" t="str">
        <f>IF((LEN('Copy paste to Here'!G162))&gt;5,((CONCATENATE('Copy paste to Here'!G162," &amp; ",'Copy paste to Here'!D162,"  &amp;  ",'Copy paste to Here'!E162))),"Empty Cell")</f>
        <v>One pair of surgical steel ear stud with prong set star shaped Cubic Zirconia stone &amp; Size: 3mm  &amp;  Crystal Color: Jet</v>
      </c>
      <c r="B158" s="57" t="str">
        <f>'Copy paste to Here'!C162</f>
        <v>ERZSTM</v>
      </c>
      <c r="C158" s="57" t="s">
        <v>957</v>
      </c>
      <c r="D158" s="58">
        <f>Invoice!B162</f>
        <v>4</v>
      </c>
      <c r="E158" s="59">
        <f>'Shipping Invoice'!J162*$N$1</f>
        <v>1.28</v>
      </c>
      <c r="F158" s="59">
        <f t="shared" si="9"/>
        <v>5.12</v>
      </c>
      <c r="G158" s="60">
        <f t="shared" si="7"/>
        <v>44.556800000000003</v>
      </c>
      <c r="H158" s="63">
        <f t="shared" si="8"/>
        <v>178.22720000000001</v>
      </c>
    </row>
    <row r="159" spans="1:8" s="62" customFormat="1" ht="25.5">
      <c r="A159" s="56" t="str">
        <f>IF((LEN('Copy paste to Here'!G163))&gt;5,((CONCATENATE('Copy paste to Here'!G163," &amp; ",'Copy paste to Here'!D163,"  &amp;  ",'Copy paste to Here'!E163))),"Empty Cell")</f>
        <v>One pair of surgical steel ear stud with prong set star shaped Cubic Zirconia stone &amp; Size: 3mm  &amp;  Crystal Color: Lavender</v>
      </c>
      <c r="B159" s="57" t="str">
        <f>'Copy paste to Here'!C163</f>
        <v>ERZSTM</v>
      </c>
      <c r="C159" s="57" t="s">
        <v>957</v>
      </c>
      <c r="D159" s="58">
        <f>Invoice!B163</f>
        <v>3</v>
      </c>
      <c r="E159" s="59">
        <f>'Shipping Invoice'!J163*$N$1</f>
        <v>1.28</v>
      </c>
      <c r="F159" s="59">
        <f t="shared" si="9"/>
        <v>3.84</v>
      </c>
      <c r="G159" s="60">
        <f t="shared" si="7"/>
        <v>44.556800000000003</v>
      </c>
      <c r="H159" s="63">
        <f t="shared" si="8"/>
        <v>133.6704</v>
      </c>
    </row>
    <row r="160" spans="1:8" s="62" customFormat="1" ht="25.5">
      <c r="A160" s="56" t="str">
        <f>IF((LEN('Copy paste to Here'!G164))&gt;5,((CONCATENATE('Copy paste to Here'!G164," &amp; ",'Copy paste to Here'!D164,"  &amp;  ",'Copy paste to Here'!E164))),"Empty Cell")</f>
        <v>One pair of surgical steel ear stud with prong set star shaped Cubic Zirconia stone &amp; Size: 4mm  &amp;  Crystal Color: Lavender</v>
      </c>
      <c r="B160" s="57" t="str">
        <f>'Copy paste to Here'!C164</f>
        <v>ERZSTM</v>
      </c>
      <c r="C160" s="57" t="s">
        <v>958</v>
      </c>
      <c r="D160" s="58">
        <f>Invoice!B164</f>
        <v>3</v>
      </c>
      <c r="E160" s="59">
        <f>'Shipping Invoice'!J164*$N$1</f>
        <v>1.49</v>
      </c>
      <c r="F160" s="59">
        <f t="shared" si="9"/>
        <v>4.47</v>
      </c>
      <c r="G160" s="60">
        <f t="shared" si="7"/>
        <v>51.866900000000001</v>
      </c>
      <c r="H160" s="63">
        <f t="shared" si="8"/>
        <v>155.60070000000002</v>
      </c>
    </row>
    <row r="161" spans="1:8" s="62" customFormat="1" ht="25.5">
      <c r="A161" s="56" t="str">
        <f>IF((LEN('Copy paste to Here'!G165))&gt;5,((CONCATENATE('Copy paste to Here'!G165," &amp; ",'Copy paste to Here'!D165,"  &amp;  ",'Copy paste to Here'!E165))),"Empty Cell")</f>
        <v>One pair of surgical steel ear stud with prong set star shaped Cubic Zirconia stone &amp; Size: 5mm  &amp;  Crystal Color: Rose</v>
      </c>
      <c r="B161" s="57" t="str">
        <f>'Copy paste to Here'!C165</f>
        <v>ERZSTM</v>
      </c>
      <c r="C161" s="57" t="s">
        <v>959</v>
      </c>
      <c r="D161" s="58">
        <f>Invoice!B165</f>
        <v>2</v>
      </c>
      <c r="E161" s="59">
        <f>'Shipping Invoice'!J165*$N$1</f>
        <v>1.87</v>
      </c>
      <c r="F161" s="59">
        <f t="shared" si="9"/>
        <v>3.74</v>
      </c>
      <c r="G161" s="60">
        <f t="shared" si="7"/>
        <v>65.094700000000003</v>
      </c>
      <c r="H161" s="63">
        <f t="shared" si="8"/>
        <v>130.18940000000001</v>
      </c>
    </row>
    <row r="162" spans="1:8" s="62" customFormat="1" ht="25.5">
      <c r="A162" s="56" t="str">
        <f>IF((LEN('Copy paste to Here'!G166))&gt;5,((CONCATENATE('Copy paste to Here'!G166," &amp; ",'Copy paste to Here'!D166,"  &amp;  ",'Copy paste to Here'!E166))),"Empty Cell")</f>
        <v>One pair of surgical steel ear stud with prong set star shaped Cubic Zirconia stone &amp; Size: 5mm  &amp;  Crystal Color: Lavender</v>
      </c>
      <c r="B162" s="57" t="str">
        <f>'Copy paste to Here'!C166</f>
        <v>ERZSTM</v>
      </c>
      <c r="C162" s="57" t="s">
        <v>959</v>
      </c>
      <c r="D162" s="58">
        <f>Invoice!B166</f>
        <v>3</v>
      </c>
      <c r="E162" s="59">
        <f>'Shipping Invoice'!J166*$N$1</f>
        <v>1.87</v>
      </c>
      <c r="F162" s="59">
        <f t="shared" si="9"/>
        <v>5.61</v>
      </c>
      <c r="G162" s="60">
        <f t="shared" si="7"/>
        <v>65.094700000000003</v>
      </c>
      <c r="H162" s="63">
        <f t="shared" si="8"/>
        <v>195.28410000000002</v>
      </c>
    </row>
    <row r="163" spans="1:8" s="62" customFormat="1" ht="36">
      <c r="A163" s="56" t="str">
        <f>IF((LEN('Copy paste to Here'!G167))&gt;5,((CONCATENATE('Copy paste to Here'!G167," &amp; ",'Copy paste to Here'!D167,"  &amp;  ",'Copy paste to Here'!E167))),"Empty Cell")</f>
        <v xml:space="preserve">High polished 316L steel double flared flesh tunnel with internal screw-fit (The fan spins freely when you blow on it) &amp; Gauge: 8mm  &amp;  </v>
      </c>
      <c r="B163" s="57" t="str">
        <f>'Copy paste to Here'!C167</f>
        <v>FPFA</v>
      </c>
      <c r="C163" s="57" t="s">
        <v>960</v>
      </c>
      <c r="D163" s="58">
        <f>Invoice!B167</f>
        <v>1</v>
      </c>
      <c r="E163" s="59">
        <f>'Shipping Invoice'!J167*$N$1</f>
        <v>2.39</v>
      </c>
      <c r="F163" s="59">
        <f t="shared" si="9"/>
        <v>2.39</v>
      </c>
      <c r="G163" s="60">
        <f t="shared" si="7"/>
        <v>83.195900000000009</v>
      </c>
      <c r="H163" s="63">
        <f t="shared" si="8"/>
        <v>83.195900000000009</v>
      </c>
    </row>
    <row r="164" spans="1:8" s="62" customFormat="1" ht="36">
      <c r="A164" s="56" t="str">
        <f>IF((LEN('Copy paste to Here'!G168))&gt;5,((CONCATENATE('Copy paste to Here'!G168," &amp; ",'Copy paste to Here'!D168,"  &amp;  ",'Copy paste to Here'!E168))),"Empty Cell")</f>
        <v xml:space="preserve">High polished 316L steel double flared flesh tunnel with internal screw-fit (The fan spins freely when you blow on it) &amp; Gauge: 10mm  &amp;  </v>
      </c>
      <c r="B164" s="57" t="str">
        <f>'Copy paste to Here'!C168</f>
        <v>FPFA</v>
      </c>
      <c r="C164" s="57" t="s">
        <v>961</v>
      </c>
      <c r="D164" s="58">
        <f>Invoice!B168</f>
        <v>1</v>
      </c>
      <c r="E164" s="59">
        <f>'Shipping Invoice'!J168*$N$1</f>
        <v>2.59</v>
      </c>
      <c r="F164" s="59">
        <f t="shared" si="9"/>
        <v>2.59</v>
      </c>
      <c r="G164" s="60">
        <f t="shared" si="7"/>
        <v>90.157899999999998</v>
      </c>
      <c r="H164" s="63">
        <f t="shared" si="8"/>
        <v>90.157899999999998</v>
      </c>
    </row>
    <row r="165" spans="1:8" s="62" customFormat="1" ht="24">
      <c r="A165" s="56" t="str">
        <f>IF((LEN('Copy paste to Here'!G169))&gt;5,((CONCATENATE('Copy paste to Here'!G169," &amp; ",'Copy paste to Here'!D169,"  &amp;  ",'Copy paste to Here'!E169))),"Empty Cell")</f>
        <v>High polished surgical steel screw-fit flesh tunnel with crystal studded rim &amp; Gauge: 4mm  &amp;  Crystal Color: Clear</v>
      </c>
      <c r="B165" s="57" t="str">
        <f>'Copy paste to Here'!C169</f>
        <v>FSCPC</v>
      </c>
      <c r="C165" s="57" t="s">
        <v>962</v>
      </c>
      <c r="D165" s="58">
        <f>Invoice!B169</f>
        <v>2</v>
      </c>
      <c r="E165" s="59">
        <f>'Shipping Invoice'!J169*$N$1</f>
        <v>1.99</v>
      </c>
      <c r="F165" s="59">
        <f t="shared" si="9"/>
        <v>3.98</v>
      </c>
      <c r="G165" s="60">
        <f t="shared" si="7"/>
        <v>69.271900000000002</v>
      </c>
      <c r="H165" s="63">
        <f t="shared" si="8"/>
        <v>138.5438</v>
      </c>
    </row>
    <row r="166" spans="1:8" s="62" customFormat="1" ht="24">
      <c r="A166" s="56" t="str">
        <f>IF((LEN('Copy paste to Here'!G170))&gt;5,((CONCATENATE('Copy paste to Here'!G170," &amp; ",'Copy paste to Here'!D170,"  &amp;  ",'Copy paste to Here'!E170))),"Empty Cell")</f>
        <v>High polished surgical steel screw-fit flesh tunnel with crystal studded rim &amp; Gauge: 4mm  &amp;  Crystal Color: Jet</v>
      </c>
      <c r="B166" s="57" t="str">
        <f>'Copy paste to Here'!C170</f>
        <v>FSCPC</v>
      </c>
      <c r="C166" s="57" t="s">
        <v>962</v>
      </c>
      <c r="D166" s="58">
        <f>Invoice!B170</f>
        <v>1</v>
      </c>
      <c r="E166" s="59">
        <f>'Shipping Invoice'!J170*$N$1</f>
        <v>1.99</v>
      </c>
      <c r="F166" s="59">
        <f t="shared" si="9"/>
        <v>1.99</v>
      </c>
      <c r="G166" s="60">
        <f t="shared" si="7"/>
        <v>69.271900000000002</v>
      </c>
      <c r="H166" s="63">
        <f t="shared" si="8"/>
        <v>69.271900000000002</v>
      </c>
    </row>
    <row r="167" spans="1:8" s="62" customFormat="1" ht="24">
      <c r="A167" s="56" t="str">
        <f>IF((LEN('Copy paste to Here'!G171))&gt;5,((CONCATENATE('Copy paste to Here'!G171," &amp; ",'Copy paste to Here'!D171,"  &amp;  ",'Copy paste to Here'!E171))),"Empty Cell")</f>
        <v>High polished surgical steel screw-fit flesh tunnel with crystal studded rim &amp; Gauge: 6mm  &amp;  Crystal Color: Clear</v>
      </c>
      <c r="B167" s="57" t="str">
        <f>'Copy paste to Here'!C171</f>
        <v>FSCPC</v>
      </c>
      <c r="C167" s="57" t="s">
        <v>963</v>
      </c>
      <c r="D167" s="58">
        <f>Invoice!B171</f>
        <v>4</v>
      </c>
      <c r="E167" s="59">
        <f>'Shipping Invoice'!J171*$N$1</f>
        <v>2.44</v>
      </c>
      <c r="F167" s="59">
        <f t="shared" si="9"/>
        <v>9.76</v>
      </c>
      <c r="G167" s="60">
        <f t="shared" si="7"/>
        <v>84.936400000000006</v>
      </c>
      <c r="H167" s="63">
        <f t="shared" si="8"/>
        <v>339.74560000000002</v>
      </c>
    </row>
    <row r="168" spans="1:8" s="62" customFormat="1" ht="24">
      <c r="A168" s="56" t="str">
        <f>IF((LEN('Copy paste to Here'!G172))&gt;5,((CONCATENATE('Copy paste to Here'!G172," &amp; ",'Copy paste to Here'!D172,"  &amp;  ",'Copy paste to Here'!E172))),"Empty Cell")</f>
        <v>PVD plated surgical steel screw-fit flesh tunnel &amp; Gauge: 5mm  &amp;  Color: Rainbow</v>
      </c>
      <c r="B168" s="57" t="str">
        <f>'Copy paste to Here'!C172</f>
        <v>FTPG</v>
      </c>
      <c r="C168" s="57" t="s">
        <v>964</v>
      </c>
      <c r="D168" s="58">
        <f>Invoice!B172</f>
        <v>1</v>
      </c>
      <c r="E168" s="59">
        <f>'Shipping Invoice'!J172*$N$1</f>
        <v>2.74</v>
      </c>
      <c r="F168" s="59">
        <f t="shared" si="9"/>
        <v>2.74</v>
      </c>
      <c r="G168" s="60">
        <f t="shared" si="7"/>
        <v>95.379400000000018</v>
      </c>
      <c r="H168" s="63">
        <f t="shared" si="8"/>
        <v>95.379400000000018</v>
      </c>
    </row>
    <row r="169" spans="1:8" s="62" customFormat="1" ht="36">
      <c r="A169" s="56" t="str">
        <f>IF((LEN('Copy paste to Here'!G173))&gt;5,((CONCATENATE('Copy paste to Here'!G173," &amp; ",'Copy paste to Here'!D173,"  &amp;  ",'Copy paste to Here'!E173))),"Empty Cell")</f>
        <v>PVD plated surgical steel flesh tunnel with crystal studded rim on the front side &amp; Gauge: 5mm  &amp;  Color: Gold Anodized w/ Clear crystal</v>
      </c>
      <c r="B169" s="57" t="str">
        <f>'Copy paste to Here'!C173</f>
        <v>FTSCPC</v>
      </c>
      <c r="C169" s="57" t="s">
        <v>965</v>
      </c>
      <c r="D169" s="58">
        <f>Invoice!B173</f>
        <v>2</v>
      </c>
      <c r="E169" s="59">
        <f>'Shipping Invoice'!J173*$N$1</f>
        <v>2.99</v>
      </c>
      <c r="F169" s="59">
        <f t="shared" si="9"/>
        <v>5.98</v>
      </c>
      <c r="G169" s="60">
        <f t="shared" si="7"/>
        <v>104.08190000000002</v>
      </c>
      <c r="H169" s="63">
        <f t="shared" si="8"/>
        <v>208.16380000000004</v>
      </c>
    </row>
    <row r="170" spans="1:8" s="62" customFormat="1" ht="36">
      <c r="A170" s="56" t="str">
        <f>IF((LEN('Copy paste to Here'!G174))&gt;5,((CONCATENATE('Copy paste to Here'!G174," &amp; ",'Copy paste to Here'!D174,"  &amp;  ",'Copy paste to Here'!E174))),"Empty Cell")</f>
        <v xml:space="preserve">High polished and black anodized surgical steel screw-fit flesh tunnel with clear star-shaped CZ in the center and crystal studded rim &amp; Gauge: 6mm  &amp;  </v>
      </c>
      <c r="B170" s="57" t="str">
        <f>'Copy paste to Here'!C174</f>
        <v>FTSZC</v>
      </c>
      <c r="C170" s="57" t="s">
        <v>966</v>
      </c>
      <c r="D170" s="58">
        <f>Invoice!B174</f>
        <v>3</v>
      </c>
      <c r="E170" s="59">
        <f>'Shipping Invoice'!J174*$N$1</f>
        <v>2.99</v>
      </c>
      <c r="F170" s="59">
        <f t="shared" si="9"/>
        <v>8.9700000000000006</v>
      </c>
      <c r="G170" s="60">
        <f t="shared" si="7"/>
        <v>104.08190000000002</v>
      </c>
      <c r="H170" s="63">
        <f t="shared" si="8"/>
        <v>312.24570000000006</v>
      </c>
    </row>
    <row r="171" spans="1:8" s="62" customFormat="1" ht="24">
      <c r="A171" s="56" t="str">
        <f>IF((LEN('Copy paste to Here'!G175))&gt;5,((CONCATENATE('Copy paste to Here'!G175," &amp; ",'Copy paste to Here'!D175,"  &amp;  ",'Copy paste to Here'!E175))),"Empty Cell")</f>
        <v xml:space="preserve">Surgical steel labret, 20g (0.8mm) with a 3mm ball &amp; Length: 6mm  &amp;  </v>
      </c>
      <c r="B171" s="57" t="str">
        <f>'Copy paste to Here'!C175</f>
        <v>LB20B</v>
      </c>
      <c r="C171" s="57" t="s">
        <v>392</v>
      </c>
      <c r="D171" s="58">
        <f>Invoice!B175</f>
        <v>40</v>
      </c>
      <c r="E171" s="59">
        <f>'Shipping Invoice'!J175*$N$1</f>
        <v>0.39</v>
      </c>
      <c r="F171" s="59">
        <f t="shared" si="9"/>
        <v>15.600000000000001</v>
      </c>
      <c r="G171" s="60">
        <f t="shared" si="7"/>
        <v>13.575900000000001</v>
      </c>
      <c r="H171" s="63">
        <f t="shared" si="8"/>
        <v>543.03600000000006</v>
      </c>
    </row>
    <row r="172" spans="1:8" s="62" customFormat="1" ht="24">
      <c r="A172" s="56" t="str">
        <f>IF((LEN('Copy paste to Here'!G176))&gt;5,((CONCATENATE('Copy paste to Here'!G176," &amp; ",'Copy paste to Here'!D176,"  &amp;  ",'Copy paste to Here'!E176))),"Empty Cell")</f>
        <v xml:space="preserve">Surgical steel labret, 20g (0.8mm) with a 3mm ball &amp; Length: 8mm  &amp;  </v>
      </c>
      <c r="B172" s="57" t="str">
        <f>'Copy paste to Here'!C176</f>
        <v>LB20B</v>
      </c>
      <c r="C172" s="57" t="s">
        <v>392</v>
      </c>
      <c r="D172" s="58">
        <f>Invoice!B176</f>
        <v>18</v>
      </c>
      <c r="E172" s="59">
        <f>'Shipping Invoice'!J176*$N$1</f>
        <v>0.39</v>
      </c>
      <c r="F172" s="59">
        <f t="shared" si="9"/>
        <v>7.0200000000000005</v>
      </c>
      <c r="G172" s="60">
        <f t="shared" si="7"/>
        <v>13.575900000000001</v>
      </c>
      <c r="H172" s="63">
        <f t="shared" si="8"/>
        <v>244.36620000000002</v>
      </c>
    </row>
    <row r="173" spans="1:8" s="62" customFormat="1" ht="24">
      <c r="A173" s="56" t="str">
        <f>IF((LEN('Copy paste to Here'!G177))&gt;5,((CONCATENATE('Copy paste to Here'!G177," &amp; ",'Copy paste to Here'!D177,"  &amp;  ",'Copy paste to Here'!E177))),"Empty Cell")</f>
        <v xml:space="preserve">Surgical steel labret, 20g (0.8mm) with a 3mm ball &amp; Length: 10mm  &amp;  </v>
      </c>
      <c r="B173" s="57" t="str">
        <f>'Copy paste to Here'!C177</f>
        <v>LB20B</v>
      </c>
      <c r="C173" s="57" t="s">
        <v>392</v>
      </c>
      <c r="D173" s="58">
        <f>Invoice!B177</f>
        <v>35</v>
      </c>
      <c r="E173" s="59">
        <f>'Shipping Invoice'!J177*$N$1</f>
        <v>0.39</v>
      </c>
      <c r="F173" s="59">
        <f t="shared" si="9"/>
        <v>13.65</v>
      </c>
      <c r="G173" s="60">
        <f t="shared" si="7"/>
        <v>13.575900000000001</v>
      </c>
      <c r="H173" s="63">
        <f t="shared" si="8"/>
        <v>475.15650000000005</v>
      </c>
    </row>
    <row r="174" spans="1:8" s="62" customFormat="1" ht="24">
      <c r="A174" s="56" t="str">
        <f>IF((LEN('Copy paste to Here'!G178))&gt;5,((CONCATENATE('Copy paste to Here'!G178," &amp; ",'Copy paste to Here'!D178,"  &amp;  ",'Copy paste to Here'!E178))),"Empty Cell")</f>
        <v xml:space="preserve">Surgical steel labret, 20g (0.8mm) with a 3mm ball &amp; Length: 4mm  &amp;  </v>
      </c>
      <c r="B174" s="57" t="str">
        <f>'Copy paste to Here'!C178</f>
        <v>LB20B</v>
      </c>
      <c r="C174" s="57" t="s">
        <v>392</v>
      </c>
      <c r="D174" s="58">
        <f>Invoice!B178</f>
        <v>15</v>
      </c>
      <c r="E174" s="59">
        <f>'Shipping Invoice'!J178*$N$1</f>
        <v>0.39</v>
      </c>
      <c r="F174" s="59">
        <f t="shared" si="9"/>
        <v>5.8500000000000005</v>
      </c>
      <c r="G174" s="60">
        <f t="shared" si="7"/>
        <v>13.575900000000001</v>
      </c>
      <c r="H174" s="63">
        <f t="shared" si="8"/>
        <v>203.63850000000002</v>
      </c>
    </row>
    <row r="175" spans="1:8" s="62" customFormat="1" ht="24">
      <c r="A175" s="56" t="str">
        <f>IF((LEN('Copy paste to Here'!G179))&gt;5,((CONCATENATE('Copy paste to Here'!G179," &amp; ",'Copy paste to Here'!D179,"  &amp;  ",'Copy paste to Here'!E179))),"Empty Cell")</f>
        <v xml:space="preserve">Surgical steel labret, 18g (1mm) with a 2mm ball &amp; Length: 6mm  &amp;  </v>
      </c>
      <c r="B175" s="57" t="str">
        <f>'Copy paste to Here'!C179</f>
        <v>LBB2</v>
      </c>
      <c r="C175" s="57" t="s">
        <v>848</v>
      </c>
      <c r="D175" s="58">
        <f>Invoice!B179</f>
        <v>10</v>
      </c>
      <c r="E175" s="59">
        <f>'Shipping Invoice'!J179*$N$1</f>
        <v>0.28999999999999998</v>
      </c>
      <c r="F175" s="59">
        <f t="shared" si="9"/>
        <v>2.9</v>
      </c>
      <c r="G175" s="60">
        <f t="shared" si="7"/>
        <v>10.094899999999999</v>
      </c>
      <c r="H175" s="63">
        <f t="shared" si="8"/>
        <v>100.94899999999998</v>
      </c>
    </row>
    <row r="176" spans="1:8" s="62" customFormat="1" ht="24">
      <c r="A176" s="56" t="str">
        <f>IF((LEN('Copy paste to Here'!G180))&gt;5,((CONCATENATE('Copy paste to Here'!G180," &amp; ",'Copy paste to Here'!D180,"  &amp;  ",'Copy paste to Here'!E180))),"Empty Cell")</f>
        <v xml:space="preserve">Surgical steel labret, 16g (1.2mm) with a 3mm ball &amp; Length: 14mm  &amp;  </v>
      </c>
      <c r="B176" s="57" t="str">
        <f>'Copy paste to Here'!C180</f>
        <v>LBB3</v>
      </c>
      <c r="C176" s="57" t="s">
        <v>662</v>
      </c>
      <c r="D176" s="58">
        <f>Invoice!B180</f>
        <v>5</v>
      </c>
      <c r="E176" s="59">
        <f>'Shipping Invoice'!J180*$N$1</f>
        <v>0.17</v>
      </c>
      <c r="F176" s="59">
        <f t="shared" si="9"/>
        <v>0.85000000000000009</v>
      </c>
      <c r="G176" s="60">
        <f t="shared" si="7"/>
        <v>5.9177000000000008</v>
      </c>
      <c r="H176" s="63">
        <f t="shared" si="8"/>
        <v>29.588500000000003</v>
      </c>
    </row>
    <row r="177" spans="1:8" s="62" customFormat="1" ht="24">
      <c r="A177" s="56" t="str">
        <f>IF((LEN('Copy paste to Here'!G181))&gt;5,((CONCATENATE('Copy paste to Here'!G181," &amp; ",'Copy paste to Here'!D181,"  &amp;  ",'Copy paste to Here'!E181))),"Empty Cell")</f>
        <v xml:space="preserve">Surgical steel labret, 14g (1.6mm) with a 3mm ball &amp; Length: 6mm  &amp;  </v>
      </c>
      <c r="B177" s="57" t="str">
        <f>'Copy paste to Here'!C181</f>
        <v>LBB3G</v>
      </c>
      <c r="C177" s="57" t="s">
        <v>850</v>
      </c>
      <c r="D177" s="58">
        <f>Invoice!B181</f>
        <v>3</v>
      </c>
      <c r="E177" s="59">
        <f>'Shipping Invoice'!J181*$N$1</f>
        <v>0.17</v>
      </c>
      <c r="F177" s="59">
        <f t="shared" si="9"/>
        <v>0.51</v>
      </c>
      <c r="G177" s="60">
        <f t="shared" si="7"/>
        <v>5.9177000000000008</v>
      </c>
      <c r="H177" s="63">
        <f t="shared" si="8"/>
        <v>17.753100000000003</v>
      </c>
    </row>
    <row r="178" spans="1:8" s="62" customFormat="1" ht="24">
      <c r="A178" s="56" t="str">
        <f>IF((LEN('Copy paste to Here'!G182))&gt;5,((CONCATENATE('Copy paste to Here'!G182," &amp; ",'Copy paste to Here'!D182,"  &amp;  ",'Copy paste to Here'!E182))),"Empty Cell")</f>
        <v xml:space="preserve">Surgical steel labret, 14g (1.6mm) with a 4mm ball &amp; Length: 6mm  &amp;  </v>
      </c>
      <c r="B178" s="57" t="str">
        <f>'Copy paste to Here'!C182</f>
        <v>LBB4</v>
      </c>
      <c r="C178" s="57" t="s">
        <v>852</v>
      </c>
      <c r="D178" s="58">
        <f>Invoice!B182</f>
        <v>3</v>
      </c>
      <c r="E178" s="59">
        <f>'Shipping Invoice'!J182*$N$1</f>
        <v>0.16</v>
      </c>
      <c r="F178" s="59">
        <f t="shared" si="9"/>
        <v>0.48</v>
      </c>
      <c r="G178" s="60">
        <f t="shared" si="7"/>
        <v>5.5696000000000003</v>
      </c>
      <c r="H178" s="63">
        <f t="shared" si="8"/>
        <v>16.7088</v>
      </c>
    </row>
    <row r="179" spans="1:8" s="62" customFormat="1" ht="24">
      <c r="A179" s="56" t="str">
        <f>IF((LEN('Copy paste to Here'!G183))&gt;5,((CONCATENATE('Copy paste to Here'!G183," &amp; ",'Copy paste to Here'!D183,"  &amp;  ",'Copy paste to Here'!E183))),"Empty Cell")</f>
        <v xml:space="preserve">Surgical steel labret, 14g (1.6mm) with a 4mm ball &amp; Length: 11mm  &amp;  </v>
      </c>
      <c r="B179" s="57" t="str">
        <f>'Copy paste to Here'!C183</f>
        <v>LBB4</v>
      </c>
      <c r="C179" s="57" t="s">
        <v>852</v>
      </c>
      <c r="D179" s="58">
        <f>Invoice!B183</f>
        <v>5</v>
      </c>
      <c r="E179" s="59">
        <f>'Shipping Invoice'!J183*$N$1</f>
        <v>0.16</v>
      </c>
      <c r="F179" s="59">
        <f t="shared" si="9"/>
        <v>0.8</v>
      </c>
      <c r="G179" s="60">
        <f t="shared" si="7"/>
        <v>5.5696000000000003</v>
      </c>
      <c r="H179" s="63">
        <f t="shared" si="8"/>
        <v>27.848000000000003</v>
      </c>
    </row>
    <row r="180" spans="1:8" s="62" customFormat="1" ht="24">
      <c r="A180" s="56" t="str">
        <f>IF((LEN('Copy paste to Here'!G184))&gt;5,((CONCATENATE('Copy paste to Here'!G184," &amp; ",'Copy paste to Here'!D184,"  &amp;  ",'Copy paste to Here'!E184))),"Empty Cell")</f>
        <v xml:space="preserve">Surgical steel labret, 14g (1.6mm) with a 5mm ball &amp; Length: 10mm  &amp;  </v>
      </c>
      <c r="B180" s="57" t="str">
        <f>'Copy paste to Here'!C184</f>
        <v>LBB5</v>
      </c>
      <c r="C180" s="57" t="s">
        <v>854</v>
      </c>
      <c r="D180" s="58">
        <f>Invoice!B184</f>
        <v>3</v>
      </c>
      <c r="E180" s="59">
        <f>'Shipping Invoice'!J184*$N$1</f>
        <v>0.16</v>
      </c>
      <c r="F180" s="59">
        <f t="shared" si="9"/>
        <v>0.48</v>
      </c>
      <c r="G180" s="60">
        <f t="shared" si="7"/>
        <v>5.5696000000000003</v>
      </c>
      <c r="H180" s="63">
        <f t="shared" si="8"/>
        <v>16.7088</v>
      </c>
    </row>
    <row r="181" spans="1:8" s="62" customFormat="1" ht="24">
      <c r="A181" s="56" t="str">
        <f>IF((LEN('Copy paste to Here'!G185))&gt;5,((CONCATENATE('Copy paste to Here'!G185," &amp; ",'Copy paste to Here'!D185,"  &amp;  ",'Copy paste to Here'!E185))),"Empty Cell")</f>
        <v xml:space="preserve">Surgical steel labret, 14g (1.6mm) with a 5mm ball &amp; Length: 11mm  &amp;  </v>
      </c>
      <c r="B181" s="57" t="str">
        <f>'Copy paste to Here'!C185</f>
        <v>LBB5</v>
      </c>
      <c r="C181" s="57" t="s">
        <v>854</v>
      </c>
      <c r="D181" s="58">
        <f>Invoice!B185</f>
        <v>5</v>
      </c>
      <c r="E181" s="59">
        <f>'Shipping Invoice'!J185*$N$1</f>
        <v>0.16</v>
      </c>
      <c r="F181" s="59">
        <f t="shared" si="9"/>
        <v>0.8</v>
      </c>
      <c r="G181" s="60">
        <f t="shared" si="7"/>
        <v>5.5696000000000003</v>
      </c>
      <c r="H181" s="63">
        <f t="shared" si="8"/>
        <v>27.848000000000003</v>
      </c>
    </row>
    <row r="182" spans="1:8" s="62" customFormat="1" ht="24">
      <c r="A182" s="56" t="str">
        <f>IF((LEN('Copy paste to Here'!G186))&gt;5,((CONCATENATE('Copy paste to Here'!G186," &amp; ",'Copy paste to Here'!D186,"  &amp;  ",'Copy paste to Here'!E186))),"Empty Cell")</f>
        <v xml:space="preserve">Surgical steel labret, 14g (1.6mm) with a 5mm ball &amp; Length: 12mm  &amp;  </v>
      </c>
      <c r="B182" s="57" t="str">
        <f>'Copy paste to Here'!C186</f>
        <v>LBB5</v>
      </c>
      <c r="C182" s="57" t="s">
        <v>854</v>
      </c>
      <c r="D182" s="58">
        <f>Invoice!B186</f>
        <v>4</v>
      </c>
      <c r="E182" s="59">
        <f>'Shipping Invoice'!J186*$N$1</f>
        <v>0.16</v>
      </c>
      <c r="F182" s="59">
        <f t="shared" si="9"/>
        <v>0.64</v>
      </c>
      <c r="G182" s="60">
        <f t="shared" si="7"/>
        <v>5.5696000000000003</v>
      </c>
      <c r="H182" s="63">
        <f t="shared" si="8"/>
        <v>22.278400000000001</v>
      </c>
    </row>
    <row r="183" spans="1:8" s="62" customFormat="1" ht="24">
      <c r="A183" s="56" t="str">
        <f>IF((LEN('Copy paste to Here'!G187))&gt;5,((CONCATENATE('Copy paste to Here'!G187," &amp; ",'Copy paste to Here'!D187,"  &amp;  ",'Copy paste to Here'!E187))),"Empty Cell")</f>
        <v>Anodized surgical steel labret, 20g (0.8mm) with a 3mm ball &amp; Length: 6mm  &amp;  Color: Rainbow</v>
      </c>
      <c r="B183" s="57" t="str">
        <f>'Copy paste to Here'!C187</f>
        <v>LBT20B</v>
      </c>
      <c r="C183" s="57" t="s">
        <v>856</v>
      </c>
      <c r="D183" s="58">
        <f>Invoice!B187</f>
        <v>6</v>
      </c>
      <c r="E183" s="59">
        <f>'Shipping Invoice'!J187*$N$1</f>
        <v>0.59</v>
      </c>
      <c r="F183" s="59">
        <f t="shared" si="9"/>
        <v>3.54</v>
      </c>
      <c r="G183" s="60">
        <f t="shared" si="7"/>
        <v>20.5379</v>
      </c>
      <c r="H183" s="63">
        <f t="shared" si="8"/>
        <v>123.2274</v>
      </c>
    </row>
    <row r="184" spans="1:8" s="62" customFormat="1" ht="24">
      <c r="A184" s="56" t="str">
        <f>IF((LEN('Copy paste to Here'!G188))&gt;5,((CONCATENATE('Copy paste to Here'!G188," &amp; ",'Copy paste to Here'!D188,"  &amp;  ",'Copy paste to Here'!E188))),"Empty Cell")</f>
        <v>Anodized surgical steel labret, 20g (0.8mm) with a 3mm ball &amp; Length: 6mm  &amp;  Color: Rose-gold</v>
      </c>
      <c r="B184" s="57" t="str">
        <f>'Copy paste to Here'!C188</f>
        <v>LBT20B</v>
      </c>
      <c r="C184" s="57" t="s">
        <v>856</v>
      </c>
      <c r="D184" s="58">
        <f>Invoice!B188</f>
        <v>6</v>
      </c>
      <c r="E184" s="59">
        <f>'Shipping Invoice'!J188*$N$1</f>
        <v>0.59</v>
      </c>
      <c r="F184" s="59">
        <f t="shared" si="9"/>
        <v>3.54</v>
      </c>
      <c r="G184" s="60">
        <f t="shared" si="7"/>
        <v>20.5379</v>
      </c>
      <c r="H184" s="63">
        <f t="shared" si="8"/>
        <v>123.2274</v>
      </c>
    </row>
    <row r="185" spans="1:8" s="62" customFormat="1" ht="24">
      <c r="A185" s="56" t="str">
        <f>IF((LEN('Copy paste to Here'!G189))&gt;5,((CONCATENATE('Copy paste to Here'!G189," &amp; ",'Copy paste to Here'!D189,"  &amp;  ",'Copy paste to Here'!E189))),"Empty Cell")</f>
        <v>Anodized surgical steel labret, 20g (0.8mm) with a 3mm ball &amp; Length: 8mm  &amp;  Color: Rainbow</v>
      </c>
      <c r="B185" s="57" t="str">
        <f>'Copy paste to Here'!C189</f>
        <v>LBT20B</v>
      </c>
      <c r="C185" s="57" t="s">
        <v>856</v>
      </c>
      <c r="D185" s="58">
        <f>Invoice!B189</f>
        <v>6</v>
      </c>
      <c r="E185" s="59">
        <f>'Shipping Invoice'!J189*$N$1</f>
        <v>0.59</v>
      </c>
      <c r="F185" s="59">
        <f t="shared" si="9"/>
        <v>3.54</v>
      </c>
      <c r="G185" s="60">
        <f t="shared" si="7"/>
        <v>20.5379</v>
      </c>
      <c r="H185" s="63">
        <f t="shared" si="8"/>
        <v>123.2274</v>
      </c>
    </row>
    <row r="186" spans="1:8" s="62" customFormat="1" ht="24">
      <c r="A186" s="56" t="str">
        <f>IF((LEN('Copy paste to Here'!G190))&gt;5,((CONCATENATE('Copy paste to Here'!G190," &amp; ",'Copy paste to Here'!D190,"  &amp;  ",'Copy paste to Here'!E190))),"Empty Cell")</f>
        <v>Anodized surgical steel labret, 20g (0.8mm) with a 3mm ball &amp; Length: 8mm  &amp;  Color: Rose-gold</v>
      </c>
      <c r="B186" s="57" t="str">
        <f>'Copy paste to Here'!C190</f>
        <v>LBT20B</v>
      </c>
      <c r="C186" s="57" t="s">
        <v>856</v>
      </c>
      <c r="D186" s="58">
        <f>Invoice!B190</f>
        <v>6</v>
      </c>
      <c r="E186" s="59">
        <f>'Shipping Invoice'!J190*$N$1</f>
        <v>0.59</v>
      </c>
      <c r="F186" s="59">
        <f t="shared" si="9"/>
        <v>3.54</v>
      </c>
      <c r="G186" s="60">
        <f t="shared" si="7"/>
        <v>20.5379</v>
      </c>
      <c r="H186" s="63">
        <f t="shared" si="8"/>
        <v>123.2274</v>
      </c>
    </row>
    <row r="187" spans="1:8" s="62" customFormat="1" ht="24">
      <c r="A187" s="56" t="str">
        <f>IF((LEN('Copy paste to Here'!G191))&gt;5,((CONCATENATE('Copy paste to Here'!G191," &amp; ",'Copy paste to Here'!D191,"  &amp;  ",'Copy paste to Here'!E191))),"Empty Cell")</f>
        <v>Anodized surgical steel labret, 20g (0.8mm) with a 3mm ball &amp; Length: 10mm  &amp;  Color: Rainbow</v>
      </c>
      <c r="B187" s="57" t="str">
        <f>'Copy paste to Here'!C191</f>
        <v>LBT20B</v>
      </c>
      <c r="C187" s="57" t="s">
        <v>856</v>
      </c>
      <c r="D187" s="58">
        <f>Invoice!B191</f>
        <v>6</v>
      </c>
      <c r="E187" s="59">
        <f>'Shipping Invoice'!J191*$N$1</f>
        <v>0.59</v>
      </c>
      <c r="F187" s="59">
        <f t="shared" si="9"/>
        <v>3.54</v>
      </c>
      <c r="G187" s="60">
        <f t="shared" si="7"/>
        <v>20.5379</v>
      </c>
      <c r="H187" s="63">
        <f t="shared" si="8"/>
        <v>123.2274</v>
      </c>
    </row>
    <row r="188" spans="1:8" s="62" customFormat="1" ht="24">
      <c r="A188" s="56" t="str">
        <f>IF((LEN('Copy paste to Here'!G192))&gt;5,((CONCATENATE('Copy paste to Here'!G192," &amp; ",'Copy paste to Here'!D192,"  &amp;  ",'Copy paste to Here'!E192))),"Empty Cell")</f>
        <v>Anodized surgical steel labret, 20g (0.8mm) with a 3mm ball &amp; Length: 10mm  &amp;  Color: Rose-gold</v>
      </c>
      <c r="B188" s="57" t="str">
        <f>'Copy paste to Here'!C192</f>
        <v>LBT20B</v>
      </c>
      <c r="C188" s="57" t="s">
        <v>856</v>
      </c>
      <c r="D188" s="58">
        <f>Invoice!B192</f>
        <v>6</v>
      </c>
      <c r="E188" s="59">
        <f>'Shipping Invoice'!J192*$N$1</f>
        <v>0.59</v>
      </c>
      <c r="F188" s="59">
        <f t="shared" si="9"/>
        <v>3.54</v>
      </c>
      <c r="G188" s="60">
        <f t="shared" si="7"/>
        <v>20.5379</v>
      </c>
      <c r="H188" s="63">
        <f t="shared" si="8"/>
        <v>123.2274</v>
      </c>
    </row>
    <row r="189" spans="1:8" s="62" customFormat="1" ht="24">
      <c r="A189" s="56" t="str">
        <f>IF((LEN('Copy paste to Here'!G193))&gt;5,((CONCATENATE('Copy paste to Here'!G193," &amp; ",'Copy paste to Here'!D193,"  &amp;  ",'Copy paste to Here'!E193))),"Empty Cell")</f>
        <v>Anodized surgical steel labret, 20g (0.8mm) with a 3mm ball &amp; Size: 6mm  &amp;  Color: Gold</v>
      </c>
      <c r="B189" s="57" t="str">
        <f>'Copy paste to Here'!C193</f>
        <v>LBT20B</v>
      </c>
      <c r="C189" s="57" t="s">
        <v>856</v>
      </c>
      <c r="D189" s="58">
        <f>Invoice!B193</f>
        <v>14</v>
      </c>
      <c r="E189" s="59">
        <f>'Shipping Invoice'!J193*$N$1</f>
        <v>0.59</v>
      </c>
      <c r="F189" s="59">
        <f t="shared" si="9"/>
        <v>8.26</v>
      </c>
      <c r="G189" s="60">
        <f t="shared" si="7"/>
        <v>20.5379</v>
      </c>
      <c r="H189" s="63">
        <f t="shared" si="8"/>
        <v>287.53059999999999</v>
      </c>
    </row>
    <row r="190" spans="1:8" s="62" customFormat="1" ht="24">
      <c r="A190" s="56" t="str">
        <f>IF((LEN('Copy paste to Here'!G194))&gt;5,((CONCATENATE('Copy paste to Here'!G194," &amp; ",'Copy paste to Here'!D194,"  &amp;  ",'Copy paste to Here'!E194))),"Empty Cell")</f>
        <v>Anodized surgical steel labret, 20g (0.8mm) with a 3mm ball &amp; Size: 8mm  &amp;  Color: Gold</v>
      </c>
      <c r="B190" s="57" t="str">
        <f>'Copy paste to Here'!C194</f>
        <v>LBT20B</v>
      </c>
      <c r="C190" s="57" t="s">
        <v>856</v>
      </c>
      <c r="D190" s="58">
        <f>Invoice!B194</f>
        <v>3</v>
      </c>
      <c r="E190" s="59">
        <f>'Shipping Invoice'!J194*$N$1</f>
        <v>0.59</v>
      </c>
      <c r="F190" s="59">
        <f t="shared" si="9"/>
        <v>1.77</v>
      </c>
      <c r="G190" s="60">
        <f t="shared" si="7"/>
        <v>20.5379</v>
      </c>
      <c r="H190" s="63">
        <f t="shared" si="8"/>
        <v>61.613700000000001</v>
      </c>
    </row>
    <row r="191" spans="1:8" s="62" customFormat="1" ht="24">
      <c r="A191" s="56" t="str">
        <f>IF((LEN('Copy paste to Here'!G195))&gt;5,((CONCATENATE('Copy paste to Here'!G195," &amp; ",'Copy paste to Here'!D195,"  &amp;  ",'Copy paste to Here'!E195))),"Empty Cell")</f>
        <v>Anodized surgical steel labret, 14g (1.6mm) with a 4mm ball &amp; Length: 8mm  &amp;  Color: Gold</v>
      </c>
      <c r="B191" s="57" t="str">
        <f>'Copy paste to Here'!C195</f>
        <v>LBTB4</v>
      </c>
      <c r="C191" s="57" t="s">
        <v>858</v>
      </c>
      <c r="D191" s="58">
        <f>Invoice!B195</f>
        <v>2</v>
      </c>
      <c r="E191" s="59">
        <f>'Shipping Invoice'!J195*$N$1</f>
        <v>0.59</v>
      </c>
      <c r="F191" s="59">
        <f t="shared" si="9"/>
        <v>1.18</v>
      </c>
      <c r="G191" s="60">
        <f t="shared" si="7"/>
        <v>20.5379</v>
      </c>
      <c r="H191" s="63">
        <f t="shared" si="8"/>
        <v>41.075800000000001</v>
      </c>
    </row>
    <row r="192" spans="1:8" s="62" customFormat="1" ht="24">
      <c r="A192" s="56" t="str">
        <f>IF((LEN('Copy paste to Here'!G196))&gt;5,((CONCATENATE('Copy paste to Here'!G196," &amp; ",'Copy paste to Here'!D196,"  &amp;  ",'Copy paste to Here'!E196))),"Empty Cell")</f>
        <v xml:space="preserve">Surgical steel vertical labret, 16g (1.2mm) with two 4mm balls &amp; Length: 14mm  &amp;  </v>
      </c>
      <c r="B192" s="57" t="str">
        <f>'Copy paste to Here'!C196</f>
        <v>LSB4</v>
      </c>
      <c r="C192" s="57" t="s">
        <v>860</v>
      </c>
      <c r="D192" s="58">
        <f>Invoice!B196</f>
        <v>12</v>
      </c>
      <c r="E192" s="59">
        <f>'Shipping Invoice'!J196*$N$1</f>
        <v>0.49</v>
      </c>
      <c r="F192" s="59">
        <f t="shared" si="9"/>
        <v>5.88</v>
      </c>
      <c r="G192" s="60">
        <f t="shared" si="7"/>
        <v>17.056900000000002</v>
      </c>
      <c r="H192" s="63">
        <f t="shared" si="8"/>
        <v>204.68280000000004</v>
      </c>
    </row>
    <row r="193" spans="1:8" s="62" customFormat="1" ht="24">
      <c r="A193" s="56" t="str">
        <f>IF((LEN('Copy paste to Here'!G197))&gt;5,((CONCATENATE('Copy paste to Here'!G197," &amp; ",'Copy paste to Here'!D197,"  &amp;  ",'Copy paste to Here'!E197))),"Empty Cell")</f>
        <v xml:space="preserve">Surgical steel vertical labret, 16g (1.2mm) with two 4mm balls &amp; Length: 16mm  &amp;  </v>
      </c>
      <c r="B193" s="57" t="str">
        <f>'Copy paste to Here'!C197</f>
        <v>LSB4</v>
      </c>
      <c r="C193" s="57" t="s">
        <v>860</v>
      </c>
      <c r="D193" s="58">
        <f>Invoice!B197</f>
        <v>10</v>
      </c>
      <c r="E193" s="59">
        <f>'Shipping Invoice'!J197*$N$1</f>
        <v>0.49</v>
      </c>
      <c r="F193" s="59">
        <f t="shared" si="9"/>
        <v>4.9000000000000004</v>
      </c>
      <c r="G193" s="60">
        <f t="shared" si="7"/>
        <v>17.056900000000002</v>
      </c>
      <c r="H193" s="63">
        <f t="shared" si="8"/>
        <v>170.56900000000002</v>
      </c>
    </row>
    <row r="194" spans="1:8" s="62" customFormat="1" ht="24">
      <c r="A194" s="56" t="str">
        <f>IF((LEN('Copy paste to Here'!G198))&gt;5,((CONCATENATE('Copy paste to Here'!G198," &amp; ",'Copy paste to Here'!D198,"  &amp;  ",'Copy paste to Here'!E198))),"Empty Cell")</f>
        <v xml:space="preserve">Surgical steel vertical labret, 14g (1.6mm) with two 5mm balls &amp; Length: 14mm  &amp;  </v>
      </c>
      <c r="B194" s="57" t="str">
        <f>'Copy paste to Here'!C198</f>
        <v>LSB5</v>
      </c>
      <c r="C194" s="57" t="s">
        <v>862</v>
      </c>
      <c r="D194" s="58">
        <f>Invoice!B198</f>
        <v>6</v>
      </c>
      <c r="E194" s="59">
        <f>'Shipping Invoice'!J198*$N$1</f>
        <v>0.53</v>
      </c>
      <c r="F194" s="59">
        <f t="shared" si="9"/>
        <v>3.18</v>
      </c>
      <c r="G194" s="60">
        <f t="shared" si="7"/>
        <v>18.449300000000001</v>
      </c>
      <c r="H194" s="63">
        <f t="shared" si="8"/>
        <v>110.69580000000001</v>
      </c>
    </row>
    <row r="195" spans="1:8" s="62" customFormat="1" ht="24">
      <c r="A195" s="56" t="str">
        <f>IF((LEN('Copy paste to Here'!G199))&gt;5,((CONCATENATE('Copy paste to Here'!G199," &amp; ",'Copy paste to Here'!D199,"  &amp;  ",'Copy paste to Here'!E199))),"Empty Cell")</f>
        <v xml:space="preserve">Clear acrylic flexible nose bone retainer with ball 2mm, 20g (0.8mm) &amp;   &amp;  </v>
      </c>
      <c r="B195" s="57" t="str">
        <f>'Copy paste to Here'!C199</f>
        <v>NBRT20</v>
      </c>
      <c r="C195" s="57" t="s">
        <v>864</v>
      </c>
      <c r="D195" s="58">
        <f>Invoice!B199</f>
        <v>30</v>
      </c>
      <c r="E195" s="59">
        <f>'Shipping Invoice'!J199*$N$1</f>
        <v>0.14000000000000001</v>
      </c>
      <c r="F195" s="59">
        <f t="shared" si="9"/>
        <v>4.2</v>
      </c>
      <c r="G195" s="60">
        <f t="shared" si="7"/>
        <v>4.8734000000000011</v>
      </c>
      <c r="H195" s="63">
        <f t="shared" si="8"/>
        <v>146.20200000000003</v>
      </c>
    </row>
    <row r="196" spans="1:8" s="62" customFormat="1" ht="24">
      <c r="A196" s="56" t="str">
        <f>IF((LEN('Copy paste to Here'!G200))&gt;5,((CONCATENATE('Copy paste to Here'!G200," &amp; ",'Copy paste to Here'!D200,"  &amp;  ",'Copy paste to Here'!E200))),"Empty Cell")</f>
        <v xml:space="preserve">Acrylic flexible nose bone retainer, 22g (0.6mm) with 1.5mm ball shaped tops &amp; Color: Clear  &amp;  </v>
      </c>
      <c r="B196" s="57" t="str">
        <f>'Copy paste to Here'!C200</f>
        <v>NBRTA</v>
      </c>
      <c r="C196" s="57" t="s">
        <v>686</v>
      </c>
      <c r="D196" s="58">
        <f>Invoice!B200</f>
        <v>30</v>
      </c>
      <c r="E196" s="59">
        <f>'Shipping Invoice'!J200*$N$1</f>
        <v>0.14000000000000001</v>
      </c>
      <c r="F196" s="59">
        <f t="shared" si="9"/>
        <v>4.2</v>
      </c>
      <c r="G196" s="60">
        <f t="shared" si="7"/>
        <v>4.8734000000000011</v>
      </c>
      <c r="H196" s="63">
        <f t="shared" si="8"/>
        <v>146.20200000000003</v>
      </c>
    </row>
    <row r="197" spans="1:8" s="62" customFormat="1" ht="24">
      <c r="A197" s="56" t="str">
        <f>IF((LEN('Copy paste to Here'!G201))&gt;5,((CONCATENATE('Copy paste to Here'!G201," &amp; ",'Copy paste to Here'!D201,"  &amp;  ",'Copy paste to Here'!E201))),"Empty Cell")</f>
        <v xml:space="preserve">Acrylic flexible nose bone retainer, 22g (0.6mm) with 1.5mm ball shaped tops &amp; Color: Orange  &amp;  </v>
      </c>
      <c r="B197" s="57" t="str">
        <f>'Copy paste to Here'!C201</f>
        <v>NBRTA</v>
      </c>
      <c r="C197" s="57" t="s">
        <v>686</v>
      </c>
      <c r="D197" s="58">
        <f>Invoice!B201</f>
        <v>2</v>
      </c>
      <c r="E197" s="59">
        <f>'Shipping Invoice'!J201*$N$1</f>
        <v>0.14000000000000001</v>
      </c>
      <c r="F197" s="59">
        <f t="shared" si="9"/>
        <v>0.28000000000000003</v>
      </c>
      <c r="G197" s="60">
        <f t="shared" si="7"/>
        <v>4.8734000000000011</v>
      </c>
      <c r="H197" s="63">
        <f t="shared" si="8"/>
        <v>9.7468000000000021</v>
      </c>
    </row>
    <row r="198" spans="1:8" s="62" customFormat="1" ht="24">
      <c r="A198" s="56" t="str">
        <f>IF((LEN('Copy paste to Here'!G202))&gt;5,((CONCATENATE('Copy paste to Here'!G202," &amp; ",'Copy paste to Here'!D202,"  &amp;  ",'Copy paste to Here'!E202))),"Empty Cell")</f>
        <v xml:space="preserve">Surgical steel nose screw, 20g (0.8mm) with 2mm half ball shaped round crystal top &amp; Crystal Color: Clear  &amp;  </v>
      </c>
      <c r="B198" s="57" t="str">
        <f>'Copy paste to Here'!C202</f>
        <v>NSC</v>
      </c>
      <c r="C198" s="57" t="s">
        <v>130</v>
      </c>
      <c r="D198" s="58">
        <f>Invoice!B202</f>
        <v>20</v>
      </c>
      <c r="E198" s="59">
        <f>'Shipping Invoice'!J202*$N$1</f>
        <v>0.24</v>
      </c>
      <c r="F198" s="59">
        <f t="shared" si="9"/>
        <v>4.8</v>
      </c>
      <c r="G198" s="60">
        <f t="shared" si="7"/>
        <v>8.3544</v>
      </c>
      <c r="H198" s="63">
        <f t="shared" si="8"/>
        <v>167.08799999999999</v>
      </c>
    </row>
    <row r="199" spans="1:8" s="62" customFormat="1" ht="24">
      <c r="A199" s="56" t="str">
        <f>IF((LEN('Copy paste to Here'!G203))&gt;5,((CONCATENATE('Copy paste to Here'!G203," &amp; ",'Copy paste to Here'!D203,"  &amp;  ",'Copy paste to Here'!E203))),"Empty Cell")</f>
        <v xml:space="preserve">Surgical steel nose screw, 20g (0.8mm) with 2mm half ball shaped round crystal top &amp; Crystal Color: AB  &amp;  </v>
      </c>
      <c r="B199" s="57" t="str">
        <f>'Copy paste to Here'!C203</f>
        <v>NSC</v>
      </c>
      <c r="C199" s="57" t="s">
        <v>130</v>
      </c>
      <c r="D199" s="58">
        <f>Invoice!B203</f>
        <v>5</v>
      </c>
      <c r="E199" s="59">
        <f>'Shipping Invoice'!J203*$N$1</f>
        <v>0.24</v>
      </c>
      <c r="F199" s="59">
        <f t="shared" si="9"/>
        <v>1.2</v>
      </c>
      <c r="G199" s="60">
        <f t="shared" si="7"/>
        <v>8.3544</v>
      </c>
      <c r="H199" s="63">
        <f t="shared" si="8"/>
        <v>41.771999999999998</v>
      </c>
    </row>
    <row r="200" spans="1:8" s="62" customFormat="1" ht="24">
      <c r="A200" s="56" t="str">
        <f>IF((LEN('Copy paste to Here'!G204))&gt;5,((CONCATENATE('Copy paste to Here'!G204," &amp; ",'Copy paste to Here'!D204,"  &amp;  ",'Copy paste to Here'!E204))),"Empty Cell")</f>
        <v xml:space="preserve">Surgical steel nose screw, 20g (0.8mm) with 2mm half ball shaped round crystal top &amp; Crystal Color: Blue Zircon  &amp;  </v>
      </c>
      <c r="B200" s="57" t="str">
        <f>'Copy paste to Here'!C204</f>
        <v>NSC</v>
      </c>
      <c r="C200" s="57" t="s">
        <v>130</v>
      </c>
      <c r="D200" s="58">
        <f>Invoice!B204</f>
        <v>10</v>
      </c>
      <c r="E200" s="59">
        <f>'Shipping Invoice'!J204*$N$1</f>
        <v>0.24</v>
      </c>
      <c r="F200" s="59">
        <f t="shared" si="9"/>
        <v>2.4</v>
      </c>
      <c r="G200" s="60">
        <f t="shared" si="7"/>
        <v>8.3544</v>
      </c>
      <c r="H200" s="63">
        <f t="shared" si="8"/>
        <v>83.543999999999997</v>
      </c>
    </row>
    <row r="201" spans="1:8" s="62" customFormat="1" ht="24">
      <c r="A201" s="56" t="str">
        <f>IF((LEN('Copy paste to Here'!G205))&gt;5,((CONCATENATE('Copy paste to Here'!G205," &amp; ",'Copy paste to Here'!D205,"  &amp;  ",'Copy paste to Here'!E205))),"Empty Cell")</f>
        <v xml:space="preserve">High polished surgical steel segment ring, 10g (2.5mm) &amp; Length: 14mm  &amp;  </v>
      </c>
      <c r="B201" s="57" t="str">
        <f>'Copy paste to Here'!C205</f>
        <v>SEG10</v>
      </c>
      <c r="C201" s="57" t="s">
        <v>868</v>
      </c>
      <c r="D201" s="58">
        <f>Invoice!B205</f>
        <v>1</v>
      </c>
      <c r="E201" s="59">
        <f>'Shipping Invoice'!J205*$N$1</f>
        <v>1.29</v>
      </c>
      <c r="F201" s="59">
        <f t="shared" si="9"/>
        <v>1.29</v>
      </c>
      <c r="G201" s="60">
        <f t="shared" si="7"/>
        <v>44.904900000000005</v>
      </c>
      <c r="H201" s="63">
        <f t="shared" si="8"/>
        <v>44.904900000000005</v>
      </c>
    </row>
    <row r="202" spans="1:8" s="62" customFormat="1" ht="24">
      <c r="A202" s="56" t="str">
        <f>IF((LEN('Copy paste to Here'!G206))&gt;5,((CONCATENATE('Copy paste to Here'!G206," &amp; ",'Copy paste to Here'!D206,"  &amp;  ",'Copy paste to Here'!E206))),"Empty Cell")</f>
        <v xml:space="preserve">High polished surgical steel segment ring, 6g (4mm) &amp; Length: 14mm  &amp;  </v>
      </c>
      <c r="B202" s="57" t="str">
        <f>'Copy paste to Here'!C206</f>
        <v>SEG6</v>
      </c>
      <c r="C202" s="57" t="s">
        <v>870</v>
      </c>
      <c r="D202" s="58">
        <f>Invoice!B206</f>
        <v>3</v>
      </c>
      <c r="E202" s="59">
        <f>'Shipping Invoice'!J206*$N$1</f>
        <v>1.89</v>
      </c>
      <c r="F202" s="59">
        <f t="shared" si="9"/>
        <v>5.67</v>
      </c>
      <c r="G202" s="60">
        <f t="shared" si="7"/>
        <v>65.790900000000008</v>
      </c>
      <c r="H202" s="63">
        <f t="shared" si="8"/>
        <v>197.37270000000001</v>
      </c>
    </row>
    <row r="203" spans="1:8" s="62" customFormat="1" ht="24">
      <c r="A203" s="56" t="str">
        <f>IF((LEN('Copy paste to Here'!G207))&gt;5,((CONCATENATE('Copy paste to Here'!G207," &amp; ",'Copy paste to Here'!D207,"  &amp;  ",'Copy paste to Here'!E207))),"Empty Cell")</f>
        <v xml:space="preserve">High polished surgical steel segment ring, 8g (3mm) &amp; Length: 14mm  &amp;  </v>
      </c>
      <c r="B203" s="57" t="str">
        <f>'Copy paste to Here'!C207</f>
        <v>SEG8</v>
      </c>
      <c r="C203" s="57" t="s">
        <v>872</v>
      </c>
      <c r="D203" s="58">
        <f>Invoice!B207</f>
        <v>3</v>
      </c>
      <c r="E203" s="59">
        <f>'Shipping Invoice'!J207*$N$1</f>
        <v>1.59</v>
      </c>
      <c r="F203" s="59">
        <f t="shared" si="9"/>
        <v>4.7700000000000005</v>
      </c>
      <c r="G203" s="60">
        <f t="shared" si="7"/>
        <v>55.34790000000001</v>
      </c>
      <c r="H203" s="63">
        <f t="shared" si="8"/>
        <v>166.04370000000003</v>
      </c>
    </row>
    <row r="204" spans="1:8" s="62" customFormat="1" ht="24">
      <c r="A204" s="56" t="str">
        <f>IF((LEN('Copy paste to Here'!G208))&gt;5,((CONCATENATE('Copy paste to Here'!G208," &amp; ",'Copy paste to Here'!D208,"  &amp;  ",'Copy paste to Here'!E208))),"Empty Cell")</f>
        <v xml:space="preserve">High polished surgical steel segment ring, 8g (3mm) &amp; Length: 16mm  &amp;  </v>
      </c>
      <c r="B204" s="57" t="str">
        <f>'Copy paste to Here'!C208</f>
        <v>SEG8</v>
      </c>
      <c r="C204" s="57" t="s">
        <v>872</v>
      </c>
      <c r="D204" s="58">
        <f>Invoice!B208</f>
        <v>5</v>
      </c>
      <c r="E204" s="59">
        <f>'Shipping Invoice'!J208*$N$1</f>
        <v>1.59</v>
      </c>
      <c r="F204" s="59">
        <f t="shared" si="9"/>
        <v>7.95</v>
      </c>
      <c r="G204" s="60">
        <f t="shared" si="7"/>
        <v>55.34790000000001</v>
      </c>
      <c r="H204" s="63">
        <f t="shared" si="8"/>
        <v>276.73950000000002</v>
      </c>
    </row>
    <row r="205" spans="1:8" s="62" customFormat="1" ht="24">
      <c r="A205" s="56" t="str">
        <f>IF((LEN('Copy paste to Here'!G209))&gt;5,((CONCATENATE('Copy paste to Here'!G209," &amp; ",'Copy paste to Here'!D209,"  &amp;  ",'Copy paste to Here'!E209))),"Empty Cell")</f>
        <v xml:space="preserve">High polished surgical steel hinged segment ring, 10g (2.5mm) &amp; Length: 10mm  &amp;  </v>
      </c>
      <c r="B205" s="57" t="str">
        <f>'Copy paste to Here'!C209</f>
        <v>SEGH10</v>
      </c>
      <c r="C205" s="57" t="s">
        <v>874</v>
      </c>
      <c r="D205" s="58">
        <f>Invoice!B209</f>
        <v>12</v>
      </c>
      <c r="E205" s="59">
        <f>'Shipping Invoice'!J209*$N$1</f>
        <v>2.89</v>
      </c>
      <c r="F205" s="59">
        <f t="shared" si="9"/>
        <v>34.68</v>
      </c>
      <c r="G205" s="60">
        <f t="shared" si="7"/>
        <v>100.60090000000001</v>
      </c>
      <c r="H205" s="63">
        <f t="shared" si="8"/>
        <v>1207.2108000000001</v>
      </c>
    </row>
    <row r="206" spans="1:8" s="62" customFormat="1" ht="24">
      <c r="A206" s="56" t="str">
        <f>IF((LEN('Copy paste to Here'!G210))&gt;5,((CONCATENATE('Copy paste to Here'!G210," &amp; ",'Copy paste to Here'!D210,"  &amp;  ",'Copy paste to Here'!E210))),"Empty Cell")</f>
        <v xml:space="preserve">High polished surgical steel hinged segment ring, 10g (2.5mm) &amp; Length: 12mm  &amp;  </v>
      </c>
      <c r="B206" s="57" t="str">
        <f>'Copy paste to Here'!C210</f>
        <v>SEGH10</v>
      </c>
      <c r="C206" s="57" t="s">
        <v>874</v>
      </c>
      <c r="D206" s="58">
        <f>Invoice!B210</f>
        <v>1</v>
      </c>
      <c r="E206" s="59">
        <f>'Shipping Invoice'!J210*$N$1</f>
        <v>2.89</v>
      </c>
      <c r="F206" s="59">
        <f t="shared" si="9"/>
        <v>2.89</v>
      </c>
      <c r="G206" s="60">
        <f t="shared" si="7"/>
        <v>100.60090000000001</v>
      </c>
      <c r="H206" s="63">
        <f t="shared" si="8"/>
        <v>100.60090000000001</v>
      </c>
    </row>
    <row r="207" spans="1:8" s="62" customFormat="1" ht="24">
      <c r="A207" s="56" t="str">
        <f>IF((LEN('Copy paste to Here'!G211))&gt;5,((CONCATENATE('Copy paste to Here'!G211," &amp; ",'Copy paste to Here'!D211,"  &amp;  ",'Copy paste to Here'!E211))),"Empty Cell")</f>
        <v xml:space="preserve">High polished surgical steel hinged segment ring, 10g (2.5mm) &amp; Length: 14mm  &amp;  </v>
      </c>
      <c r="B207" s="57" t="str">
        <f>'Copy paste to Here'!C211</f>
        <v>SEGH10</v>
      </c>
      <c r="C207" s="57" t="s">
        <v>874</v>
      </c>
      <c r="D207" s="58">
        <f>Invoice!B211</f>
        <v>3</v>
      </c>
      <c r="E207" s="59">
        <f>'Shipping Invoice'!J211*$N$1</f>
        <v>2.89</v>
      </c>
      <c r="F207" s="59">
        <f t="shared" si="9"/>
        <v>8.67</v>
      </c>
      <c r="G207" s="60">
        <f t="shared" si="7"/>
        <v>100.60090000000001</v>
      </c>
      <c r="H207" s="63">
        <f t="shared" si="8"/>
        <v>301.80270000000002</v>
      </c>
    </row>
    <row r="208" spans="1:8" s="62" customFormat="1" ht="24">
      <c r="A208" s="56" t="str">
        <f>IF((LEN('Copy paste to Here'!G212))&gt;5,((CONCATENATE('Copy paste to Here'!G212," &amp; ",'Copy paste to Here'!D212,"  &amp;  ",'Copy paste to Here'!E212))),"Empty Cell")</f>
        <v xml:space="preserve">High polished surgical steel hinged segment ring, 10g (2.5mm) &amp; Length: 16mm  &amp;  </v>
      </c>
      <c r="B208" s="57" t="str">
        <f>'Copy paste to Here'!C212</f>
        <v>SEGH10</v>
      </c>
      <c r="C208" s="57" t="s">
        <v>874</v>
      </c>
      <c r="D208" s="58">
        <f>Invoice!B212</f>
        <v>2</v>
      </c>
      <c r="E208" s="59">
        <f>'Shipping Invoice'!J212*$N$1</f>
        <v>2.89</v>
      </c>
      <c r="F208" s="59">
        <f t="shared" si="9"/>
        <v>5.78</v>
      </c>
      <c r="G208" s="60">
        <f t="shared" si="7"/>
        <v>100.60090000000001</v>
      </c>
      <c r="H208" s="63">
        <f t="shared" si="8"/>
        <v>201.20180000000002</v>
      </c>
    </row>
    <row r="209" spans="1:8" s="62" customFormat="1" ht="24">
      <c r="A209" s="56" t="str">
        <f>IF((LEN('Copy paste to Here'!G213))&gt;5,((CONCATENATE('Copy paste to Here'!G213," &amp; ",'Copy paste to Here'!D213,"  &amp;  ",'Copy paste to Here'!E213))),"Empty Cell")</f>
        <v xml:space="preserve">High polished surgical steel hinged segment ring, 12g (2mm) and inner diameter from 8mm to 16mm &amp; Length: 10mm  &amp;  </v>
      </c>
      <c r="B209" s="57" t="str">
        <f>'Copy paste to Here'!C213</f>
        <v>SEGH12</v>
      </c>
      <c r="C209" s="57" t="s">
        <v>356</v>
      </c>
      <c r="D209" s="58">
        <f>Invoice!B213</f>
        <v>3</v>
      </c>
      <c r="E209" s="59">
        <f>'Shipping Invoice'!J213*$N$1</f>
        <v>2.29</v>
      </c>
      <c r="F209" s="59">
        <f t="shared" si="9"/>
        <v>6.87</v>
      </c>
      <c r="G209" s="60">
        <f t="shared" si="7"/>
        <v>79.7149</v>
      </c>
      <c r="H209" s="63">
        <f t="shared" si="8"/>
        <v>239.1447</v>
      </c>
    </row>
    <row r="210" spans="1:8" s="62" customFormat="1" ht="24">
      <c r="A210" s="56" t="str">
        <f>IF((LEN('Copy paste to Here'!G214))&gt;5,((CONCATENATE('Copy paste to Here'!G214," &amp; ",'Copy paste to Here'!D214,"  &amp;  ",'Copy paste to Here'!E214))),"Empty Cell")</f>
        <v xml:space="preserve">High polished surgical steel hinged segment ring, 12g (2mm) and inner diameter from 8mm to 16mm &amp; Length: 14mm  &amp;  </v>
      </c>
      <c r="B210" s="57" t="str">
        <f>'Copy paste to Here'!C214</f>
        <v>SEGH12</v>
      </c>
      <c r="C210" s="57" t="s">
        <v>356</v>
      </c>
      <c r="D210" s="58">
        <f>Invoice!B214</f>
        <v>2</v>
      </c>
      <c r="E210" s="59">
        <f>'Shipping Invoice'!J214*$N$1</f>
        <v>2.29</v>
      </c>
      <c r="F210" s="59">
        <f t="shared" si="9"/>
        <v>4.58</v>
      </c>
      <c r="G210" s="60">
        <f t="shared" si="7"/>
        <v>79.7149</v>
      </c>
      <c r="H210" s="63">
        <f t="shared" si="8"/>
        <v>159.4298</v>
      </c>
    </row>
    <row r="211" spans="1:8" s="62" customFormat="1" ht="24">
      <c r="A211" s="56" t="str">
        <f>IF((LEN('Copy paste to Here'!G215))&gt;5,((CONCATENATE('Copy paste to Here'!G215," &amp; ",'Copy paste to Here'!D215,"  &amp;  ",'Copy paste to Here'!E215))),"Empty Cell")</f>
        <v xml:space="preserve">High polished surgical steel hinged segment ring, 8g (3mm) &amp; Length: 16mm  &amp;  </v>
      </c>
      <c r="B211" s="57" t="str">
        <f>'Copy paste to Here'!C215</f>
        <v>SEGH8</v>
      </c>
      <c r="C211" s="57" t="s">
        <v>877</v>
      </c>
      <c r="D211" s="58">
        <f>Invoice!B215</f>
        <v>1</v>
      </c>
      <c r="E211" s="59">
        <f>'Shipping Invoice'!J215*$N$1</f>
        <v>3.29</v>
      </c>
      <c r="F211" s="59">
        <f t="shared" ref="F211:F274" si="10">D211*E211</f>
        <v>3.29</v>
      </c>
      <c r="G211" s="60">
        <f t="shared" ref="G211:G274" si="11">E211*$E$14</f>
        <v>114.5249</v>
      </c>
      <c r="H211" s="63">
        <f t="shared" ref="H211:H274" si="12">D211*G211</f>
        <v>114.5249</v>
      </c>
    </row>
    <row r="212" spans="1:8" s="62" customFormat="1" ht="25.5">
      <c r="A212" s="56" t="str">
        <f>IF((LEN('Copy paste to Here'!G216))&gt;5,((CONCATENATE('Copy paste to Here'!G216," &amp; ",'Copy paste to Here'!D216,"  &amp;  ",'Copy paste to Here'!E216))),"Empty Cell")</f>
        <v>PVD plated 316L steel hinged segment ring, 2.5mm (10g) &amp; Color: Black  &amp;  Length: 10mm</v>
      </c>
      <c r="B212" s="57" t="str">
        <f>'Copy paste to Here'!C216</f>
        <v>SEGHT10</v>
      </c>
      <c r="C212" s="57" t="s">
        <v>879</v>
      </c>
      <c r="D212" s="58">
        <f>Invoice!B216</f>
        <v>5</v>
      </c>
      <c r="E212" s="59">
        <f>'Shipping Invoice'!J216*$N$1</f>
        <v>3.19</v>
      </c>
      <c r="F212" s="59">
        <f t="shared" si="10"/>
        <v>15.95</v>
      </c>
      <c r="G212" s="60">
        <f t="shared" si="11"/>
        <v>111.04390000000001</v>
      </c>
      <c r="H212" s="63">
        <f t="shared" si="12"/>
        <v>555.21950000000004</v>
      </c>
    </row>
    <row r="213" spans="1:8" s="62" customFormat="1" ht="25.5">
      <c r="A213" s="56" t="str">
        <f>IF((LEN('Copy paste to Here'!G217))&gt;5,((CONCATENATE('Copy paste to Here'!G217," &amp; ",'Copy paste to Here'!D217,"  &amp;  ",'Copy paste to Here'!E217))),"Empty Cell")</f>
        <v>PVD plated 316L steel hinged segment ring, 2.5mm (10g) &amp; Color: Black  &amp;  Length: 12mm</v>
      </c>
      <c r="B213" s="57" t="str">
        <f>'Copy paste to Here'!C217</f>
        <v>SEGHT10</v>
      </c>
      <c r="C213" s="57" t="s">
        <v>879</v>
      </c>
      <c r="D213" s="58">
        <f>Invoice!B217</f>
        <v>4</v>
      </c>
      <c r="E213" s="59">
        <f>'Shipping Invoice'!J217*$N$1</f>
        <v>3.19</v>
      </c>
      <c r="F213" s="59">
        <f t="shared" si="10"/>
        <v>12.76</v>
      </c>
      <c r="G213" s="60">
        <f t="shared" si="11"/>
        <v>111.04390000000001</v>
      </c>
      <c r="H213" s="63">
        <f t="shared" si="12"/>
        <v>444.17560000000003</v>
      </c>
    </row>
    <row r="214" spans="1:8" s="62" customFormat="1" ht="25.5">
      <c r="A214" s="56" t="str">
        <f>IF((LEN('Copy paste to Here'!G218))&gt;5,((CONCATENATE('Copy paste to Here'!G218," &amp; ",'Copy paste to Here'!D218,"  &amp;  ",'Copy paste to Here'!E218))),"Empty Cell")</f>
        <v>PVD plated 316L steel hinged segment ring, 2.5mm (10g) &amp; Color: Black  &amp;  Length: 14mm</v>
      </c>
      <c r="B214" s="57" t="str">
        <f>'Copy paste to Here'!C218</f>
        <v>SEGHT10</v>
      </c>
      <c r="C214" s="57" t="s">
        <v>879</v>
      </c>
      <c r="D214" s="58">
        <f>Invoice!B218</f>
        <v>3</v>
      </c>
      <c r="E214" s="59">
        <f>'Shipping Invoice'!J218*$N$1</f>
        <v>3.19</v>
      </c>
      <c r="F214" s="59">
        <f t="shared" si="10"/>
        <v>9.57</v>
      </c>
      <c r="G214" s="60">
        <f t="shared" si="11"/>
        <v>111.04390000000001</v>
      </c>
      <c r="H214" s="63">
        <f t="shared" si="12"/>
        <v>333.13170000000002</v>
      </c>
    </row>
    <row r="215" spans="1:8" s="62" customFormat="1" ht="25.5">
      <c r="A215" s="56" t="str">
        <f>IF((LEN('Copy paste to Here'!G219))&gt;5,((CONCATENATE('Copy paste to Here'!G219," &amp; ",'Copy paste to Here'!D219,"  &amp;  ",'Copy paste to Here'!E219))),"Empty Cell")</f>
        <v>PVD plated 316L steel hinged segment ring, 2.5mm (10g) &amp; Color: Gold  &amp;  Length: 10mm</v>
      </c>
      <c r="B215" s="57" t="str">
        <f>'Copy paste to Here'!C219</f>
        <v>SEGHT10</v>
      </c>
      <c r="C215" s="57" t="s">
        <v>879</v>
      </c>
      <c r="D215" s="58">
        <f>Invoice!B219</f>
        <v>6</v>
      </c>
      <c r="E215" s="59">
        <f>'Shipping Invoice'!J219*$N$1</f>
        <v>3.19</v>
      </c>
      <c r="F215" s="59">
        <f t="shared" si="10"/>
        <v>19.14</v>
      </c>
      <c r="G215" s="60">
        <f t="shared" si="11"/>
        <v>111.04390000000001</v>
      </c>
      <c r="H215" s="63">
        <f t="shared" si="12"/>
        <v>666.26340000000005</v>
      </c>
    </row>
    <row r="216" spans="1:8" s="62" customFormat="1" ht="25.5">
      <c r="A216" s="56" t="str">
        <f>IF((LEN('Copy paste to Here'!G220))&gt;5,((CONCATENATE('Copy paste to Here'!G220," &amp; ",'Copy paste to Here'!D220,"  &amp;  ",'Copy paste to Here'!E220))),"Empty Cell")</f>
        <v>PVD plated 316L steel hinged segment ring, 2.5mm (10g) &amp; Color: Gold  &amp;  Length: 12mm</v>
      </c>
      <c r="B216" s="57" t="str">
        <f>'Copy paste to Here'!C220</f>
        <v>SEGHT10</v>
      </c>
      <c r="C216" s="57" t="s">
        <v>879</v>
      </c>
      <c r="D216" s="58">
        <f>Invoice!B220</f>
        <v>1</v>
      </c>
      <c r="E216" s="59">
        <f>'Shipping Invoice'!J220*$N$1</f>
        <v>3.19</v>
      </c>
      <c r="F216" s="59">
        <f t="shared" si="10"/>
        <v>3.19</v>
      </c>
      <c r="G216" s="60">
        <f t="shared" si="11"/>
        <v>111.04390000000001</v>
      </c>
      <c r="H216" s="63">
        <f t="shared" si="12"/>
        <v>111.04390000000001</v>
      </c>
    </row>
    <row r="217" spans="1:8" s="62" customFormat="1" ht="25.5">
      <c r="A217" s="56" t="str">
        <f>IF((LEN('Copy paste to Here'!G221))&gt;5,((CONCATENATE('Copy paste to Here'!G221," &amp; ",'Copy paste to Here'!D221,"  &amp;  ",'Copy paste to Here'!E221))),"Empty Cell")</f>
        <v>PVD plated 316L steel hinged segment ring, 2.5mm (10g) &amp; Color: Gold  &amp;  Length: 14mm</v>
      </c>
      <c r="B217" s="57" t="str">
        <f>'Copy paste to Here'!C221</f>
        <v>SEGHT10</v>
      </c>
      <c r="C217" s="57" t="s">
        <v>879</v>
      </c>
      <c r="D217" s="58">
        <f>Invoice!B221</f>
        <v>6</v>
      </c>
      <c r="E217" s="59">
        <f>'Shipping Invoice'!J221*$N$1</f>
        <v>3.19</v>
      </c>
      <c r="F217" s="59">
        <f t="shared" si="10"/>
        <v>19.14</v>
      </c>
      <c r="G217" s="60">
        <f t="shared" si="11"/>
        <v>111.04390000000001</v>
      </c>
      <c r="H217" s="63">
        <f t="shared" si="12"/>
        <v>666.26340000000005</v>
      </c>
    </row>
    <row r="218" spans="1:8" s="62" customFormat="1" ht="25.5">
      <c r="A218" s="56" t="str">
        <f>IF((LEN('Copy paste to Here'!G222))&gt;5,((CONCATENATE('Copy paste to Here'!G222," &amp; ",'Copy paste to Here'!D222,"  &amp;  ",'Copy paste to Here'!E222))),"Empty Cell")</f>
        <v>PVD plated 316L steel hinged segment ring, 2.5mm (10g) &amp; Length: 10mm  &amp;  Color: Rose-gold</v>
      </c>
      <c r="B218" s="57" t="str">
        <f>'Copy paste to Here'!C222</f>
        <v>SEGHT10</v>
      </c>
      <c r="C218" s="57" t="s">
        <v>879</v>
      </c>
      <c r="D218" s="58">
        <f>Invoice!B222</f>
        <v>1</v>
      </c>
      <c r="E218" s="59">
        <f>'Shipping Invoice'!J222*$N$1</f>
        <v>3.19</v>
      </c>
      <c r="F218" s="59">
        <f t="shared" si="10"/>
        <v>3.19</v>
      </c>
      <c r="G218" s="60">
        <f t="shared" si="11"/>
        <v>111.04390000000001</v>
      </c>
      <c r="H218" s="63">
        <f t="shared" si="12"/>
        <v>111.04390000000001</v>
      </c>
    </row>
    <row r="219" spans="1:8" s="62" customFormat="1" ht="25.5">
      <c r="A219" s="56" t="str">
        <f>IF((LEN('Copy paste to Here'!G223))&gt;5,((CONCATENATE('Copy paste to Here'!G223," &amp; ",'Copy paste to Here'!D223,"  &amp;  ",'Copy paste to Here'!E223))),"Empty Cell")</f>
        <v>PVD plated 316L steel hinged segment ring, 2.5mm (10g) &amp; Length: 12mm  &amp;  Color: Rose-gold</v>
      </c>
      <c r="B219" s="57" t="str">
        <f>'Copy paste to Here'!C223</f>
        <v>SEGHT10</v>
      </c>
      <c r="C219" s="57" t="s">
        <v>879</v>
      </c>
      <c r="D219" s="58">
        <f>Invoice!B223</f>
        <v>4</v>
      </c>
      <c r="E219" s="59">
        <f>'Shipping Invoice'!J223*$N$1</f>
        <v>3.19</v>
      </c>
      <c r="F219" s="59">
        <f t="shared" si="10"/>
        <v>12.76</v>
      </c>
      <c r="G219" s="60">
        <f t="shared" si="11"/>
        <v>111.04390000000001</v>
      </c>
      <c r="H219" s="63">
        <f t="shared" si="12"/>
        <v>444.17560000000003</v>
      </c>
    </row>
    <row r="220" spans="1:8" s="62" customFormat="1" ht="25.5">
      <c r="A220" s="56" t="str">
        <f>IF((LEN('Copy paste to Here'!G224))&gt;5,((CONCATENATE('Copy paste to Here'!G224," &amp; ",'Copy paste to Here'!D224,"  &amp;  ",'Copy paste to Here'!E224))),"Empty Cell")</f>
        <v>PVD plated 316L steel hinged segment ring, 2.5mm (10g) &amp; Length: 14mm  &amp;  Color: Rose-gold</v>
      </c>
      <c r="B220" s="57" t="str">
        <f>'Copy paste to Here'!C224</f>
        <v>SEGHT10</v>
      </c>
      <c r="C220" s="57" t="s">
        <v>879</v>
      </c>
      <c r="D220" s="58">
        <f>Invoice!B224</f>
        <v>1</v>
      </c>
      <c r="E220" s="59">
        <f>'Shipping Invoice'!J224*$N$1</f>
        <v>3.19</v>
      </c>
      <c r="F220" s="59">
        <f t="shared" si="10"/>
        <v>3.19</v>
      </c>
      <c r="G220" s="60">
        <f t="shared" si="11"/>
        <v>111.04390000000001</v>
      </c>
      <c r="H220" s="63">
        <f t="shared" si="12"/>
        <v>111.04390000000001</v>
      </c>
    </row>
    <row r="221" spans="1:8" s="62" customFormat="1" ht="25.5">
      <c r="A221" s="56" t="str">
        <f>IF((LEN('Copy paste to Here'!G225))&gt;5,((CONCATENATE('Copy paste to Here'!G225," &amp; ",'Copy paste to Here'!D225,"  &amp;  ",'Copy paste to Here'!E225))),"Empty Cell")</f>
        <v>PVD plated surgical steel hinged segment ring, 12g (2mm) &amp; Length: 8mm  &amp;  Color: Black</v>
      </c>
      <c r="B221" s="57" t="str">
        <f>'Copy paste to Here'!C225</f>
        <v>SEGHT12</v>
      </c>
      <c r="C221" s="57" t="s">
        <v>881</v>
      </c>
      <c r="D221" s="58">
        <f>Invoice!B225</f>
        <v>5</v>
      </c>
      <c r="E221" s="59">
        <f>'Shipping Invoice'!J225*$N$1</f>
        <v>2.69</v>
      </c>
      <c r="F221" s="59">
        <f t="shared" si="10"/>
        <v>13.45</v>
      </c>
      <c r="G221" s="60">
        <f t="shared" si="11"/>
        <v>93.638900000000007</v>
      </c>
      <c r="H221" s="63">
        <f t="shared" si="12"/>
        <v>468.19450000000006</v>
      </c>
    </row>
    <row r="222" spans="1:8" s="62" customFormat="1" ht="25.5">
      <c r="A222" s="56" t="str">
        <f>IF((LEN('Copy paste to Here'!G226))&gt;5,((CONCATENATE('Copy paste to Here'!G226," &amp; ",'Copy paste to Here'!D226,"  &amp;  ",'Copy paste to Here'!E226))),"Empty Cell")</f>
        <v>PVD plated surgical steel hinged segment ring, 12g (2mm) &amp; Length: 8mm  &amp;  Color: Rose-gold</v>
      </c>
      <c r="B222" s="57" t="str">
        <f>'Copy paste to Here'!C226</f>
        <v>SEGHT12</v>
      </c>
      <c r="C222" s="57" t="s">
        <v>881</v>
      </c>
      <c r="D222" s="58">
        <f>Invoice!B226</f>
        <v>6</v>
      </c>
      <c r="E222" s="59">
        <f>'Shipping Invoice'!J226*$N$1</f>
        <v>2.69</v>
      </c>
      <c r="F222" s="59">
        <f t="shared" si="10"/>
        <v>16.14</v>
      </c>
      <c r="G222" s="60">
        <f t="shared" si="11"/>
        <v>93.638900000000007</v>
      </c>
      <c r="H222" s="63">
        <f t="shared" si="12"/>
        <v>561.83339999999998</v>
      </c>
    </row>
    <row r="223" spans="1:8" s="62" customFormat="1" ht="25.5">
      <c r="A223" s="56" t="str">
        <f>IF((LEN('Copy paste to Here'!G227))&gt;5,((CONCATENATE('Copy paste to Here'!G227," &amp; ",'Copy paste to Here'!D227,"  &amp;  ",'Copy paste to Here'!E227))),"Empty Cell")</f>
        <v>PVD plated surgical steel hinged segment ring, 12g (2mm) &amp; Length: 10mm  &amp;  Color: Rose-gold</v>
      </c>
      <c r="B223" s="57" t="str">
        <f>'Copy paste to Here'!C227</f>
        <v>SEGHT12</v>
      </c>
      <c r="C223" s="57" t="s">
        <v>881</v>
      </c>
      <c r="D223" s="58">
        <f>Invoice!B227</f>
        <v>3</v>
      </c>
      <c r="E223" s="59">
        <f>'Shipping Invoice'!J227*$N$1</f>
        <v>2.69</v>
      </c>
      <c r="F223" s="59">
        <f t="shared" si="10"/>
        <v>8.07</v>
      </c>
      <c r="G223" s="60">
        <f t="shared" si="11"/>
        <v>93.638900000000007</v>
      </c>
      <c r="H223" s="63">
        <f t="shared" si="12"/>
        <v>280.91669999999999</v>
      </c>
    </row>
    <row r="224" spans="1:8" s="62" customFormat="1" ht="25.5">
      <c r="A224" s="56" t="str">
        <f>IF((LEN('Copy paste to Here'!G228))&gt;5,((CONCATENATE('Copy paste to Here'!G228," &amp; ",'Copy paste to Here'!D228,"  &amp;  ",'Copy paste to Here'!E228))),"Empty Cell")</f>
        <v>PVD plated surgical steel hinged segment ring, 12g (2mm) &amp; Length: 12mm  &amp;  Color: Rose-gold</v>
      </c>
      <c r="B224" s="57" t="str">
        <f>'Copy paste to Here'!C228</f>
        <v>SEGHT12</v>
      </c>
      <c r="C224" s="57" t="s">
        <v>881</v>
      </c>
      <c r="D224" s="58">
        <f>Invoice!B228</f>
        <v>1</v>
      </c>
      <c r="E224" s="59">
        <f>'Shipping Invoice'!J228*$N$1</f>
        <v>2.69</v>
      </c>
      <c r="F224" s="59">
        <f t="shared" si="10"/>
        <v>2.69</v>
      </c>
      <c r="G224" s="60">
        <f t="shared" si="11"/>
        <v>93.638900000000007</v>
      </c>
      <c r="H224" s="63">
        <f t="shared" si="12"/>
        <v>93.638900000000007</v>
      </c>
    </row>
    <row r="225" spans="1:8" s="62" customFormat="1" ht="25.5">
      <c r="A225" s="56" t="str">
        <f>IF((LEN('Copy paste to Here'!G229))&gt;5,((CONCATENATE('Copy paste to Here'!G229," &amp; ",'Copy paste to Here'!D229,"  &amp;  ",'Copy paste to Here'!E229))),"Empty Cell")</f>
        <v>PVD plated surgical steel hinged segment ring, 12g (2mm) &amp; Size: 10mm  &amp;  Color: Black</v>
      </c>
      <c r="B225" s="57" t="str">
        <f>'Copy paste to Here'!C229</f>
        <v>SEGHT12</v>
      </c>
      <c r="C225" s="57" t="s">
        <v>881</v>
      </c>
      <c r="D225" s="58">
        <f>Invoice!B229</f>
        <v>1</v>
      </c>
      <c r="E225" s="59">
        <f>'Shipping Invoice'!J229*$N$1</f>
        <v>2.69</v>
      </c>
      <c r="F225" s="59">
        <f t="shared" si="10"/>
        <v>2.69</v>
      </c>
      <c r="G225" s="60">
        <f t="shared" si="11"/>
        <v>93.638900000000007</v>
      </c>
      <c r="H225" s="63">
        <f t="shared" si="12"/>
        <v>93.638900000000007</v>
      </c>
    </row>
    <row r="226" spans="1:8" s="62" customFormat="1" ht="25.5">
      <c r="A226" s="56" t="str">
        <f>IF((LEN('Copy paste to Here'!G230))&gt;5,((CONCATENATE('Copy paste to Here'!G230," &amp; ",'Copy paste to Here'!D230,"  &amp;  ",'Copy paste to Here'!E230))),"Empty Cell")</f>
        <v>PVD plated surgical steel hinged segment ring, 12g (2mm) &amp; Size: 10mm  &amp;  Color: Gold</v>
      </c>
      <c r="B226" s="57" t="str">
        <f>'Copy paste to Here'!C230</f>
        <v>SEGHT12</v>
      </c>
      <c r="C226" s="57" t="s">
        <v>881</v>
      </c>
      <c r="D226" s="58">
        <f>Invoice!B230</f>
        <v>5</v>
      </c>
      <c r="E226" s="59">
        <f>'Shipping Invoice'!J230*$N$1</f>
        <v>2.69</v>
      </c>
      <c r="F226" s="59">
        <f t="shared" si="10"/>
        <v>13.45</v>
      </c>
      <c r="G226" s="60">
        <f t="shared" si="11"/>
        <v>93.638900000000007</v>
      </c>
      <c r="H226" s="63">
        <f t="shared" si="12"/>
        <v>468.19450000000006</v>
      </c>
    </row>
    <row r="227" spans="1:8" s="62" customFormat="1" ht="25.5">
      <c r="A227" s="56" t="str">
        <f>IF((LEN('Copy paste to Here'!G231))&gt;5,((CONCATENATE('Copy paste to Here'!G231," &amp; ",'Copy paste to Here'!D231,"  &amp;  ",'Copy paste to Here'!E231))),"Empty Cell")</f>
        <v>PVD plated surgical steel hinged segment ring, 12g (2mm) &amp; Size: 12mm  &amp;  Color: Gold</v>
      </c>
      <c r="B227" s="57" t="str">
        <f>'Copy paste to Here'!C231</f>
        <v>SEGHT12</v>
      </c>
      <c r="C227" s="57" t="s">
        <v>881</v>
      </c>
      <c r="D227" s="58">
        <f>Invoice!B231</f>
        <v>2</v>
      </c>
      <c r="E227" s="59">
        <f>'Shipping Invoice'!J231*$N$1</f>
        <v>2.69</v>
      </c>
      <c r="F227" s="59">
        <f t="shared" si="10"/>
        <v>5.38</v>
      </c>
      <c r="G227" s="60">
        <f t="shared" si="11"/>
        <v>93.638900000000007</v>
      </c>
      <c r="H227" s="63">
        <f t="shared" si="12"/>
        <v>187.27780000000001</v>
      </c>
    </row>
    <row r="228" spans="1:8" s="62" customFormat="1" ht="25.5">
      <c r="A228" s="56" t="str">
        <f>IF((LEN('Copy paste to Here'!G232))&gt;5,((CONCATENATE('Copy paste to Here'!G232," &amp; ",'Copy paste to Here'!D232,"  &amp;  ",'Copy paste to Here'!E232))),"Empty Cell")</f>
        <v>PVD plated surgical steel hinged segment ring, 12g (2mm) &amp; Size: 14mm  &amp;  Color: Black</v>
      </c>
      <c r="B228" s="57" t="str">
        <f>'Copy paste to Here'!C232</f>
        <v>SEGHT12</v>
      </c>
      <c r="C228" s="57" t="s">
        <v>881</v>
      </c>
      <c r="D228" s="58">
        <f>Invoice!B232</f>
        <v>1</v>
      </c>
      <c r="E228" s="59">
        <f>'Shipping Invoice'!J232*$N$1</f>
        <v>2.69</v>
      </c>
      <c r="F228" s="59">
        <f t="shared" si="10"/>
        <v>2.69</v>
      </c>
      <c r="G228" s="60">
        <f t="shared" si="11"/>
        <v>93.638900000000007</v>
      </c>
      <c r="H228" s="63">
        <f t="shared" si="12"/>
        <v>93.638900000000007</v>
      </c>
    </row>
    <row r="229" spans="1:8" s="62" customFormat="1" ht="25.5">
      <c r="A229" s="56" t="str">
        <f>IF((LEN('Copy paste to Here'!G233))&gt;5,((CONCATENATE('Copy paste to Here'!G233," &amp; ",'Copy paste to Here'!D233,"  &amp;  ",'Copy paste to Here'!E233))),"Empty Cell")</f>
        <v>PVD plated surgical steel hinged segment ring, 12g (2mm) &amp; Size: 14mm  &amp;  Color: Gold</v>
      </c>
      <c r="B229" s="57" t="str">
        <f>'Copy paste to Here'!C233</f>
        <v>SEGHT12</v>
      </c>
      <c r="C229" s="57" t="s">
        <v>881</v>
      </c>
      <c r="D229" s="58">
        <f>Invoice!B233</f>
        <v>2</v>
      </c>
      <c r="E229" s="59">
        <f>'Shipping Invoice'!J233*$N$1</f>
        <v>2.69</v>
      </c>
      <c r="F229" s="59">
        <f t="shared" si="10"/>
        <v>5.38</v>
      </c>
      <c r="G229" s="60">
        <f t="shared" si="11"/>
        <v>93.638900000000007</v>
      </c>
      <c r="H229" s="63">
        <f t="shared" si="12"/>
        <v>187.27780000000001</v>
      </c>
    </row>
    <row r="230" spans="1:8" s="62" customFormat="1" ht="24">
      <c r="A230" s="56" t="str">
        <f>IF((LEN('Copy paste to Here'!G234))&gt;5,((CONCATENATE('Copy paste to Here'!G234," &amp; ",'Copy paste to Here'!D234,"  &amp;  ",'Copy paste to Here'!E234))),"Empty Cell")</f>
        <v>PVD plated surgical steel hinged segment ring, 8g (3mm) &amp; Length: 14mm  &amp;  Color: Rose-gold</v>
      </c>
      <c r="B230" s="57" t="str">
        <f>'Copy paste to Here'!C234</f>
        <v>SEGHT8</v>
      </c>
      <c r="C230" s="57" t="s">
        <v>884</v>
      </c>
      <c r="D230" s="58">
        <f>Invoice!B234</f>
        <v>1</v>
      </c>
      <c r="E230" s="59">
        <f>'Shipping Invoice'!J234*$N$1</f>
        <v>3.79</v>
      </c>
      <c r="F230" s="59">
        <f t="shared" si="10"/>
        <v>3.79</v>
      </c>
      <c r="G230" s="60">
        <f t="shared" si="11"/>
        <v>131.9299</v>
      </c>
      <c r="H230" s="63">
        <f t="shared" si="12"/>
        <v>131.9299</v>
      </c>
    </row>
    <row r="231" spans="1:8" s="62" customFormat="1" ht="24">
      <c r="A231" s="56" t="str">
        <f>IF((LEN('Copy paste to Here'!G235))&gt;5,((CONCATENATE('Copy paste to Here'!G235," &amp; ",'Copy paste to Here'!D235,"  &amp;  ",'Copy paste to Here'!E235))),"Empty Cell")</f>
        <v>PVD plated surgical steel hinged segment ring, 8g (3mm) &amp; Size: 10mm  &amp;  Color: Gold</v>
      </c>
      <c r="B231" s="57" t="str">
        <f>'Copy paste to Here'!C235</f>
        <v>SEGHT8</v>
      </c>
      <c r="C231" s="57" t="s">
        <v>884</v>
      </c>
      <c r="D231" s="58">
        <f>Invoice!B235</f>
        <v>6</v>
      </c>
      <c r="E231" s="59">
        <f>'Shipping Invoice'!J235*$N$1</f>
        <v>3.79</v>
      </c>
      <c r="F231" s="59">
        <f t="shared" si="10"/>
        <v>22.740000000000002</v>
      </c>
      <c r="G231" s="60">
        <f t="shared" si="11"/>
        <v>131.9299</v>
      </c>
      <c r="H231" s="63">
        <f t="shared" si="12"/>
        <v>791.57940000000008</v>
      </c>
    </row>
    <row r="232" spans="1:8" s="62" customFormat="1" ht="24">
      <c r="A232" s="56" t="str">
        <f>IF((LEN('Copy paste to Here'!G236))&gt;5,((CONCATENATE('Copy paste to Here'!G236," &amp; ",'Copy paste to Here'!D236,"  &amp;  ",'Copy paste to Here'!E236))),"Empty Cell")</f>
        <v>PVD plated surgical steel hinged segment ring, 8g (3mm) &amp; Size: 14mm  &amp;  Color: Black</v>
      </c>
      <c r="B232" s="57" t="str">
        <f>'Copy paste to Here'!C236</f>
        <v>SEGHT8</v>
      </c>
      <c r="C232" s="57" t="s">
        <v>884</v>
      </c>
      <c r="D232" s="58">
        <f>Invoice!B236</f>
        <v>6</v>
      </c>
      <c r="E232" s="59">
        <f>'Shipping Invoice'!J236*$N$1</f>
        <v>3.79</v>
      </c>
      <c r="F232" s="59">
        <f t="shared" si="10"/>
        <v>22.740000000000002</v>
      </c>
      <c r="G232" s="60">
        <f t="shared" si="11"/>
        <v>131.9299</v>
      </c>
      <c r="H232" s="63">
        <f t="shared" si="12"/>
        <v>791.57940000000008</v>
      </c>
    </row>
    <row r="233" spans="1:8" s="62" customFormat="1" ht="24">
      <c r="A233" s="56" t="str">
        <f>IF((LEN('Copy paste to Here'!G237))&gt;5,((CONCATENATE('Copy paste to Here'!G237," &amp; ",'Copy paste to Here'!D237,"  &amp;  ",'Copy paste to Here'!E237))),"Empty Cell")</f>
        <v>Premium PVD plated surgical steel segment ring, 10g (2.5mm) &amp; Length: 12mm  &amp;  Color: Black</v>
      </c>
      <c r="B233" s="57" t="str">
        <f>'Copy paste to Here'!C237</f>
        <v>SEGT10</v>
      </c>
      <c r="C233" s="57" t="s">
        <v>886</v>
      </c>
      <c r="D233" s="58">
        <f>Invoice!B237</f>
        <v>3</v>
      </c>
      <c r="E233" s="59">
        <f>'Shipping Invoice'!J237*$N$1</f>
        <v>1.49</v>
      </c>
      <c r="F233" s="59">
        <f t="shared" si="10"/>
        <v>4.47</v>
      </c>
      <c r="G233" s="60">
        <f t="shared" si="11"/>
        <v>51.866900000000001</v>
      </c>
      <c r="H233" s="63">
        <f t="shared" si="12"/>
        <v>155.60070000000002</v>
      </c>
    </row>
    <row r="234" spans="1:8" s="62" customFormat="1" ht="24">
      <c r="A234" s="56" t="str">
        <f>IF((LEN('Copy paste to Here'!G238))&gt;5,((CONCATENATE('Copy paste to Here'!G238," &amp; ",'Copy paste to Here'!D238,"  &amp;  ",'Copy paste to Here'!E238))),"Empty Cell")</f>
        <v>Premium PVD plated surgical steel segment ring, 8g (3mm) &amp; Length: 14mm  &amp;  Color: Black</v>
      </c>
      <c r="B234" s="57" t="str">
        <f>'Copy paste to Here'!C238</f>
        <v>SEGT8</v>
      </c>
      <c r="C234" s="57" t="s">
        <v>888</v>
      </c>
      <c r="D234" s="58">
        <f>Invoice!B238</f>
        <v>1</v>
      </c>
      <c r="E234" s="59">
        <f>'Shipping Invoice'!J238*$N$1</f>
        <v>1.79</v>
      </c>
      <c r="F234" s="59">
        <f t="shared" si="10"/>
        <v>1.79</v>
      </c>
      <c r="G234" s="60">
        <f t="shared" si="11"/>
        <v>62.309900000000006</v>
      </c>
      <c r="H234" s="63">
        <f t="shared" si="12"/>
        <v>62.309900000000006</v>
      </c>
    </row>
    <row r="235" spans="1:8" s="62" customFormat="1" ht="24">
      <c r="A235" s="56" t="str">
        <f>IF((LEN('Copy paste to Here'!G239))&gt;5,((CONCATENATE('Copy paste to Here'!G239," &amp; ",'Copy paste to Here'!D239,"  &amp;  ",'Copy paste to Here'!E239))),"Empty Cell")</f>
        <v>Silicone Ultra Thin double flared flesh tunnel &amp; Gauge: 6mm  &amp;  Color: Black</v>
      </c>
      <c r="B235" s="57" t="str">
        <f>'Copy paste to Here'!C239</f>
        <v>SIUT</v>
      </c>
      <c r="C235" s="57" t="s">
        <v>967</v>
      </c>
      <c r="D235" s="58">
        <f>Invoice!B239</f>
        <v>20</v>
      </c>
      <c r="E235" s="59">
        <f>'Shipping Invoice'!J239*$N$1</f>
        <v>0.46</v>
      </c>
      <c r="F235" s="59">
        <f t="shared" si="10"/>
        <v>9.2000000000000011</v>
      </c>
      <c r="G235" s="60">
        <f t="shared" si="11"/>
        <v>16.012600000000003</v>
      </c>
      <c r="H235" s="63">
        <f t="shared" si="12"/>
        <v>320.25200000000007</v>
      </c>
    </row>
    <row r="236" spans="1:8" s="62" customFormat="1" ht="24">
      <c r="A236" s="56" t="str">
        <f>IF((LEN('Copy paste to Here'!G240))&gt;5,((CONCATENATE('Copy paste to Here'!G240," &amp; ",'Copy paste to Here'!D240,"  &amp;  ",'Copy paste to Here'!E240))),"Empty Cell")</f>
        <v>Silicone Ultra Thin double flared flesh tunnel &amp; Gauge: 6mm  &amp;  Color: Clear</v>
      </c>
      <c r="B236" s="57" t="str">
        <f>'Copy paste to Here'!C240</f>
        <v>SIUT</v>
      </c>
      <c r="C236" s="57" t="s">
        <v>967</v>
      </c>
      <c r="D236" s="58">
        <f>Invoice!B240</f>
        <v>20</v>
      </c>
      <c r="E236" s="59">
        <f>'Shipping Invoice'!J240*$N$1</f>
        <v>0.46</v>
      </c>
      <c r="F236" s="59">
        <f t="shared" si="10"/>
        <v>9.2000000000000011</v>
      </c>
      <c r="G236" s="60">
        <f t="shared" si="11"/>
        <v>16.012600000000003</v>
      </c>
      <c r="H236" s="63">
        <f t="shared" si="12"/>
        <v>320.25200000000007</v>
      </c>
    </row>
    <row r="237" spans="1:8" s="62" customFormat="1" ht="24">
      <c r="A237" s="56" t="str">
        <f>IF((LEN('Copy paste to Here'!G241))&gt;5,((CONCATENATE('Copy paste to Here'!G241," &amp; ",'Copy paste to Here'!D241,"  &amp;  ",'Copy paste to Here'!E241))),"Empty Cell")</f>
        <v>Silicone Ultra Thin double flared flesh tunnel &amp; Gauge: 6mm  &amp;  Color: Purple</v>
      </c>
      <c r="B237" s="57" t="str">
        <f>'Copy paste to Here'!C241</f>
        <v>SIUT</v>
      </c>
      <c r="C237" s="57" t="s">
        <v>967</v>
      </c>
      <c r="D237" s="58">
        <f>Invoice!B241</f>
        <v>3</v>
      </c>
      <c r="E237" s="59">
        <f>'Shipping Invoice'!J241*$N$1</f>
        <v>0.46</v>
      </c>
      <c r="F237" s="59">
        <f t="shared" si="10"/>
        <v>1.3800000000000001</v>
      </c>
      <c r="G237" s="60">
        <f t="shared" si="11"/>
        <v>16.012600000000003</v>
      </c>
      <c r="H237" s="63">
        <f t="shared" si="12"/>
        <v>48.037800000000004</v>
      </c>
    </row>
    <row r="238" spans="1:8" s="62" customFormat="1" ht="24">
      <c r="A238" s="56" t="str">
        <f>IF((LEN('Copy paste to Here'!G242))&gt;5,((CONCATENATE('Copy paste to Here'!G242," &amp; ",'Copy paste to Here'!D242,"  &amp;  ",'Copy paste to Here'!E242))),"Empty Cell")</f>
        <v>Silicone Ultra Thin double flared flesh tunnel &amp; Gauge: 6mm  &amp;  Color: Skin Tone</v>
      </c>
      <c r="B238" s="57" t="str">
        <f>'Copy paste to Here'!C242</f>
        <v>SIUT</v>
      </c>
      <c r="C238" s="57" t="s">
        <v>967</v>
      </c>
      <c r="D238" s="58">
        <f>Invoice!B242</f>
        <v>30</v>
      </c>
      <c r="E238" s="59">
        <f>'Shipping Invoice'!J242*$N$1</f>
        <v>0.46</v>
      </c>
      <c r="F238" s="59">
        <f t="shared" si="10"/>
        <v>13.8</v>
      </c>
      <c r="G238" s="60">
        <f t="shared" si="11"/>
        <v>16.012600000000003</v>
      </c>
      <c r="H238" s="63">
        <f t="shared" si="12"/>
        <v>480.3780000000001</v>
      </c>
    </row>
    <row r="239" spans="1:8" s="62" customFormat="1" ht="24">
      <c r="A239" s="56" t="str">
        <f>IF((LEN('Copy paste to Here'!G243))&gt;5,((CONCATENATE('Copy paste to Here'!G243," &amp; ",'Copy paste to Here'!D243,"  &amp;  ",'Copy paste to Here'!E243))),"Empty Cell")</f>
        <v>Silicone Ultra Thin double flared flesh tunnel &amp; Gauge: 6mm  &amp;  Color: Yellow</v>
      </c>
      <c r="B239" s="57" t="str">
        <f>'Copy paste to Here'!C243</f>
        <v>SIUT</v>
      </c>
      <c r="C239" s="57" t="s">
        <v>967</v>
      </c>
      <c r="D239" s="58">
        <f>Invoice!B243</f>
        <v>2</v>
      </c>
      <c r="E239" s="59">
        <f>'Shipping Invoice'!J243*$N$1</f>
        <v>0.46</v>
      </c>
      <c r="F239" s="59">
        <f t="shared" si="10"/>
        <v>0.92</v>
      </c>
      <c r="G239" s="60">
        <f t="shared" si="11"/>
        <v>16.012600000000003</v>
      </c>
      <c r="H239" s="63">
        <f t="shared" si="12"/>
        <v>32.025200000000005</v>
      </c>
    </row>
    <row r="240" spans="1:8" s="62" customFormat="1" ht="24">
      <c r="A240" s="56" t="str">
        <f>IF((LEN('Copy paste to Here'!G244))&gt;5,((CONCATENATE('Copy paste to Here'!G244," &amp; ",'Copy paste to Here'!D244,"  &amp;  ",'Copy paste to Here'!E244))),"Empty Cell")</f>
        <v>Silicone Ultra Thin double flared flesh tunnel &amp; Gauge: 8mm  &amp;  Color: Black</v>
      </c>
      <c r="B240" s="57" t="str">
        <f>'Copy paste to Here'!C244</f>
        <v>SIUT</v>
      </c>
      <c r="C240" s="57" t="s">
        <v>968</v>
      </c>
      <c r="D240" s="58">
        <f>Invoice!B244</f>
        <v>30</v>
      </c>
      <c r="E240" s="59">
        <f>'Shipping Invoice'!J244*$N$1</f>
        <v>0.48</v>
      </c>
      <c r="F240" s="59">
        <f t="shared" si="10"/>
        <v>14.399999999999999</v>
      </c>
      <c r="G240" s="60">
        <f t="shared" si="11"/>
        <v>16.7088</v>
      </c>
      <c r="H240" s="63">
        <f t="shared" si="12"/>
        <v>501.26400000000001</v>
      </c>
    </row>
    <row r="241" spans="1:8" s="62" customFormat="1" ht="24">
      <c r="A241" s="56" t="str">
        <f>IF((LEN('Copy paste to Here'!G245))&gt;5,((CONCATENATE('Copy paste to Here'!G245," &amp; ",'Copy paste to Here'!D245,"  &amp;  ",'Copy paste to Here'!E245))),"Empty Cell")</f>
        <v>Silicone Ultra Thin double flared flesh tunnel &amp; Gauge: 10mm  &amp;  Color: Black</v>
      </c>
      <c r="B241" s="57" t="str">
        <f>'Copy paste to Here'!C245</f>
        <v>SIUT</v>
      </c>
      <c r="C241" s="57" t="s">
        <v>969</v>
      </c>
      <c r="D241" s="58">
        <f>Invoice!B245</f>
        <v>30</v>
      </c>
      <c r="E241" s="59">
        <f>'Shipping Invoice'!J245*$N$1</f>
        <v>0.52</v>
      </c>
      <c r="F241" s="59">
        <f t="shared" si="10"/>
        <v>15.600000000000001</v>
      </c>
      <c r="G241" s="60">
        <f t="shared" si="11"/>
        <v>18.101200000000002</v>
      </c>
      <c r="H241" s="63">
        <f t="shared" si="12"/>
        <v>543.03600000000006</v>
      </c>
    </row>
    <row r="242" spans="1:8" s="62" customFormat="1" ht="24">
      <c r="A242" s="56" t="str">
        <f>IF((LEN('Copy paste to Here'!G246))&gt;5,((CONCATENATE('Copy paste to Here'!G246," &amp; ",'Copy paste to Here'!D246,"  &amp;  ",'Copy paste to Here'!E246))),"Empty Cell")</f>
        <v>Silicone Ultra Thin double flared flesh tunnel &amp; Gauge: 10mm  &amp;  Color: White</v>
      </c>
      <c r="B242" s="57" t="str">
        <f>'Copy paste to Here'!C246</f>
        <v>SIUT</v>
      </c>
      <c r="C242" s="57" t="s">
        <v>969</v>
      </c>
      <c r="D242" s="58">
        <f>Invoice!B246</f>
        <v>2</v>
      </c>
      <c r="E242" s="59">
        <f>'Shipping Invoice'!J246*$N$1</f>
        <v>0.52</v>
      </c>
      <c r="F242" s="59">
        <f t="shared" si="10"/>
        <v>1.04</v>
      </c>
      <c r="G242" s="60">
        <f t="shared" si="11"/>
        <v>18.101200000000002</v>
      </c>
      <c r="H242" s="63">
        <f t="shared" si="12"/>
        <v>36.202400000000004</v>
      </c>
    </row>
    <row r="243" spans="1:8" s="62" customFormat="1" ht="24">
      <c r="A243" s="56" t="str">
        <f>IF((LEN('Copy paste to Here'!G247))&gt;5,((CONCATENATE('Copy paste to Here'!G247," &amp; ",'Copy paste to Here'!D247,"  &amp;  ",'Copy paste to Here'!E247))),"Empty Cell")</f>
        <v>Silicone Ultra Thin double flared flesh tunnel &amp; Gauge: 10mm  &amp;  Color: Clear</v>
      </c>
      <c r="B243" s="57" t="str">
        <f>'Copy paste to Here'!C247</f>
        <v>SIUT</v>
      </c>
      <c r="C243" s="57" t="s">
        <v>969</v>
      </c>
      <c r="D243" s="58">
        <f>Invoice!B247</f>
        <v>10</v>
      </c>
      <c r="E243" s="59">
        <f>'Shipping Invoice'!J247*$N$1</f>
        <v>0.52</v>
      </c>
      <c r="F243" s="59">
        <f t="shared" si="10"/>
        <v>5.2</v>
      </c>
      <c r="G243" s="60">
        <f t="shared" si="11"/>
        <v>18.101200000000002</v>
      </c>
      <c r="H243" s="63">
        <f t="shared" si="12"/>
        <v>181.01200000000003</v>
      </c>
    </row>
    <row r="244" spans="1:8" s="62" customFormat="1" ht="24">
      <c r="A244" s="56" t="str">
        <f>IF((LEN('Copy paste to Here'!G248))&gt;5,((CONCATENATE('Copy paste to Here'!G248," &amp; ",'Copy paste to Here'!D248,"  &amp;  ",'Copy paste to Here'!E248))),"Empty Cell")</f>
        <v>Silicone Ultra Thin double flared flesh tunnel &amp; Gauge: 10mm  &amp;  Color: Green</v>
      </c>
      <c r="B244" s="57" t="str">
        <f>'Copy paste to Here'!C248</f>
        <v>SIUT</v>
      </c>
      <c r="C244" s="57" t="s">
        <v>969</v>
      </c>
      <c r="D244" s="58">
        <f>Invoice!B248</f>
        <v>5</v>
      </c>
      <c r="E244" s="59">
        <f>'Shipping Invoice'!J248*$N$1</f>
        <v>0.52</v>
      </c>
      <c r="F244" s="59">
        <f t="shared" si="10"/>
        <v>2.6</v>
      </c>
      <c r="G244" s="60">
        <f t="shared" si="11"/>
        <v>18.101200000000002</v>
      </c>
      <c r="H244" s="63">
        <f t="shared" si="12"/>
        <v>90.506000000000014</v>
      </c>
    </row>
    <row r="245" spans="1:8" s="62" customFormat="1" ht="24">
      <c r="A245" s="56" t="str">
        <f>IF((LEN('Copy paste to Here'!G249))&gt;5,((CONCATENATE('Copy paste to Here'!G249," &amp; ",'Copy paste to Here'!D249,"  &amp;  ",'Copy paste to Here'!E249))),"Empty Cell")</f>
        <v>Silicone Ultra Thin double flared flesh tunnel &amp; Gauge: 10mm  &amp;  Color: Skin Tone</v>
      </c>
      <c r="B245" s="57" t="str">
        <f>'Copy paste to Here'!C249</f>
        <v>SIUT</v>
      </c>
      <c r="C245" s="57" t="s">
        <v>969</v>
      </c>
      <c r="D245" s="58">
        <f>Invoice!B249</f>
        <v>35</v>
      </c>
      <c r="E245" s="59">
        <f>'Shipping Invoice'!J249*$N$1</f>
        <v>0.52</v>
      </c>
      <c r="F245" s="59">
        <f t="shared" si="10"/>
        <v>18.2</v>
      </c>
      <c r="G245" s="60">
        <f t="shared" si="11"/>
        <v>18.101200000000002</v>
      </c>
      <c r="H245" s="63">
        <f t="shared" si="12"/>
        <v>633.54200000000003</v>
      </c>
    </row>
    <row r="246" spans="1:8" s="62" customFormat="1" ht="24">
      <c r="A246" s="56" t="str">
        <f>IF((LEN('Copy paste to Here'!G250))&gt;5,((CONCATENATE('Copy paste to Here'!G250," &amp; ",'Copy paste to Here'!D250,"  &amp;  ",'Copy paste to Here'!E250))),"Empty Cell")</f>
        <v>Silicone Ultra Thin double flared flesh tunnel &amp; Gauge: 12mm  &amp;  Color: Black</v>
      </c>
      <c r="B246" s="57" t="str">
        <f>'Copy paste to Here'!C250</f>
        <v>SIUT</v>
      </c>
      <c r="C246" s="57" t="s">
        <v>970</v>
      </c>
      <c r="D246" s="58">
        <f>Invoice!B250</f>
        <v>6</v>
      </c>
      <c r="E246" s="59">
        <f>'Shipping Invoice'!J250*$N$1</f>
        <v>0.56000000000000005</v>
      </c>
      <c r="F246" s="59">
        <f t="shared" si="10"/>
        <v>3.3600000000000003</v>
      </c>
      <c r="G246" s="60">
        <f t="shared" si="11"/>
        <v>19.493600000000004</v>
      </c>
      <c r="H246" s="63">
        <f t="shared" si="12"/>
        <v>116.96160000000003</v>
      </c>
    </row>
    <row r="247" spans="1:8" s="62" customFormat="1" ht="24">
      <c r="A247" s="56" t="str">
        <f>IF((LEN('Copy paste to Here'!G251))&gt;5,((CONCATENATE('Copy paste to Here'!G251," &amp; ",'Copy paste to Here'!D251,"  &amp;  ",'Copy paste to Here'!E251))),"Empty Cell")</f>
        <v>Silicone Ultra Thin double flared flesh tunnel &amp; Gauge: 12mm  &amp;  Color: Skin Tone</v>
      </c>
      <c r="B247" s="57" t="str">
        <f>'Copy paste to Here'!C251</f>
        <v>SIUT</v>
      </c>
      <c r="C247" s="57" t="s">
        <v>970</v>
      </c>
      <c r="D247" s="58">
        <f>Invoice!B251</f>
        <v>16</v>
      </c>
      <c r="E247" s="59">
        <f>'Shipping Invoice'!J251*$N$1</f>
        <v>0.56000000000000005</v>
      </c>
      <c r="F247" s="59">
        <f t="shared" si="10"/>
        <v>8.9600000000000009</v>
      </c>
      <c r="G247" s="60">
        <f t="shared" si="11"/>
        <v>19.493600000000004</v>
      </c>
      <c r="H247" s="63">
        <f t="shared" si="12"/>
        <v>311.89760000000007</v>
      </c>
    </row>
    <row r="248" spans="1:8" s="62" customFormat="1" ht="24">
      <c r="A248" s="56" t="str">
        <f>IF((LEN('Copy paste to Here'!G252))&gt;5,((CONCATENATE('Copy paste to Here'!G252," &amp; ",'Copy paste to Here'!D252,"  &amp;  ",'Copy paste to Here'!E252))),"Empty Cell")</f>
        <v xml:space="preserve">Surgical steel ''Bend it yourself'' nose stud, 20g (0.8mm) with a 2mm round crystal tops - length 17mm &amp; Crystal Color: Clear  &amp;  </v>
      </c>
      <c r="B248" s="57" t="str">
        <f>'Copy paste to Here'!C252</f>
        <v>SNS</v>
      </c>
      <c r="C248" s="57" t="s">
        <v>570</v>
      </c>
      <c r="D248" s="58">
        <f>Invoice!B252</f>
        <v>20</v>
      </c>
      <c r="E248" s="59">
        <f>'Shipping Invoice'!J252*$N$1</f>
        <v>0.25</v>
      </c>
      <c r="F248" s="59">
        <f t="shared" si="10"/>
        <v>5</v>
      </c>
      <c r="G248" s="60">
        <f t="shared" si="11"/>
        <v>8.7025000000000006</v>
      </c>
      <c r="H248" s="63">
        <f t="shared" si="12"/>
        <v>174.05</v>
      </c>
    </row>
    <row r="249" spans="1:8" s="62" customFormat="1" ht="24">
      <c r="A249" s="56" t="str">
        <f>IF((LEN('Copy paste to Here'!G253))&gt;5,((CONCATENATE('Copy paste to Here'!G253," &amp; ",'Copy paste to Here'!D253,"  &amp;  ",'Copy paste to Here'!E253))),"Empty Cell")</f>
        <v xml:space="preserve">Surgical steel ''Bend it yourself'' nose stud, 20g (0.8mm) with a 2mm round crystal tops - length 17mm &amp; Crystal Color: AB  &amp;  </v>
      </c>
      <c r="B249" s="57" t="str">
        <f>'Copy paste to Here'!C253</f>
        <v>SNS</v>
      </c>
      <c r="C249" s="57" t="s">
        <v>570</v>
      </c>
      <c r="D249" s="58">
        <f>Invoice!B253</f>
        <v>9</v>
      </c>
      <c r="E249" s="59">
        <f>'Shipping Invoice'!J253*$N$1</f>
        <v>0.25</v>
      </c>
      <c r="F249" s="59">
        <f t="shared" si="10"/>
        <v>2.25</v>
      </c>
      <c r="G249" s="60">
        <f t="shared" si="11"/>
        <v>8.7025000000000006</v>
      </c>
      <c r="H249" s="63">
        <f t="shared" si="12"/>
        <v>78.322500000000005</v>
      </c>
    </row>
    <row r="250" spans="1:8" s="62" customFormat="1" ht="36">
      <c r="A250" s="56" t="str">
        <f>IF((LEN('Copy paste to Here'!G254))&gt;5,((CONCATENATE('Copy paste to Here'!G254," &amp; ",'Copy paste to Here'!D254,"  &amp;  ",'Copy paste to Here'!E254))),"Empty Cell")</f>
        <v xml:space="preserve">Surgical steel ''Bend it yourself'' nose stud, 20g (0.8mm) with a 2mm round crystal tops - length 17mm &amp; Crystal Color: Light Sapphire  &amp;  </v>
      </c>
      <c r="B250" s="57" t="str">
        <f>'Copy paste to Here'!C254</f>
        <v>SNS</v>
      </c>
      <c r="C250" s="57" t="s">
        <v>570</v>
      </c>
      <c r="D250" s="58">
        <f>Invoice!B254</f>
        <v>5</v>
      </c>
      <c r="E250" s="59">
        <f>'Shipping Invoice'!J254*$N$1</f>
        <v>0.25</v>
      </c>
      <c r="F250" s="59">
        <f t="shared" si="10"/>
        <v>1.25</v>
      </c>
      <c r="G250" s="60">
        <f t="shared" si="11"/>
        <v>8.7025000000000006</v>
      </c>
      <c r="H250" s="63">
        <f t="shared" si="12"/>
        <v>43.512500000000003</v>
      </c>
    </row>
    <row r="251" spans="1:8" s="62" customFormat="1" ht="36">
      <c r="A251" s="56" t="str">
        <f>IF((LEN('Copy paste to Here'!G255))&gt;5,((CONCATENATE('Copy paste to Here'!G255," &amp; ",'Copy paste to Here'!D255,"  &amp;  ",'Copy paste to Here'!E255))),"Empty Cell")</f>
        <v xml:space="preserve">Surgical steel ''Bend it yourself'' nose stud, 20g (0.8mm) with a 2mm round crystal tops - length 17mm &amp; Crystal Color: Aquamarine  &amp;  </v>
      </c>
      <c r="B251" s="57" t="str">
        <f>'Copy paste to Here'!C255</f>
        <v>SNS</v>
      </c>
      <c r="C251" s="57" t="s">
        <v>570</v>
      </c>
      <c r="D251" s="58">
        <f>Invoice!B255</f>
        <v>4</v>
      </c>
      <c r="E251" s="59">
        <f>'Shipping Invoice'!J255*$N$1</f>
        <v>0.25</v>
      </c>
      <c r="F251" s="59">
        <f t="shared" si="10"/>
        <v>1</v>
      </c>
      <c r="G251" s="60">
        <f t="shared" si="11"/>
        <v>8.7025000000000006</v>
      </c>
      <c r="H251" s="63">
        <f t="shared" si="12"/>
        <v>34.81</v>
      </c>
    </row>
    <row r="252" spans="1:8" s="62" customFormat="1" ht="36">
      <c r="A252" s="56" t="str">
        <f>IF((LEN('Copy paste to Here'!G256))&gt;5,((CONCATENATE('Copy paste to Here'!G256," &amp; ",'Copy paste to Here'!D256,"  &amp;  ",'Copy paste to Here'!E256))),"Empty Cell")</f>
        <v xml:space="preserve">Surgical steel ''Bend it yourself'' nose stud, 20g (0.8mm) with a 2mm round crystal tops - length 17mm &amp; Crystal Color: Light Siam  &amp;  </v>
      </c>
      <c r="B252" s="57" t="str">
        <f>'Copy paste to Here'!C256</f>
        <v>SNS</v>
      </c>
      <c r="C252" s="57" t="s">
        <v>570</v>
      </c>
      <c r="D252" s="58">
        <f>Invoice!B256</f>
        <v>3</v>
      </c>
      <c r="E252" s="59">
        <f>'Shipping Invoice'!J256*$N$1</f>
        <v>0.25</v>
      </c>
      <c r="F252" s="59">
        <f t="shared" si="10"/>
        <v>0.75</v>
      </c>
      <c r="G252" s="60">
        <f t="shared" si="11"/>
        <v>8.7025000000000006</v>
      </c>
      <c r="H252" s="63">
        <f t="shared" si="12"/>
        <v>26.107500000000002</v>
      </c>
    </row>
    <row r="253" spans="1:8" s="62" customFormat="1" ht="24">
      <c r="A253" s="56" t="str">
        <f>IF((LEN('Copy paste to Here'!G257))&gt;5,((CONCATENATE('Copy paste to Here'!G257," &amp; ",'Copy paste to Here'!D257,"  &amp;  ",'Copy paste to Here'!E257))),"Empty Cell")</f>
        <v xml:space="preserve">Surgical steel eyebrow spiral, 20g (0.8mm) with two 3mm balls &amp; Length: 6mm  &amp;  </v>
      </c>
      <c r="B253" s="57" t="str">
        <f>'Copy paste to Here'!C257</f>
        <v>SP20B</v>
      </c>
      <c r="C253" s="57" t="s">
        <v>896</v>
      </c>
      <c r="D253" s="58">
        <f>Invoice!B257</f>
        <v>6</v>
      </c>
      <c r="E253" s="59">
        <f>'Shipping Invoice'!J257*$N$1</f>
        <v>0.39</v>
      </c>
      <c r="F253" s="59">
        <f t="shared" si="10"/>
        <v>2.34</v>
      </c>
      <c r="G253" s="60">
        <f t="shared" si="11"/>
        <v>13.575900000000001</v>
      </c>
      <c r="H253" s="63">
        <f t="shared" si="12"/>
        <v>81.455399999999997</v>
      </c>
    </row>
    <row r="254" spans="1:8" s="62" customFormat="1" ht="24">
      <c r="A254" s="56" t="str">
        <f>IF((LEN('Copy paste to Here'!G258))&gt;5,((CONCATENATE('Copy paste to Here'!G258," &amp; ",'Copy paste to Here'!D258,"  &amp;  ",'Copy paste to Here'!E258))),"Empty Cell")</f>
        <v xml:space="preserve">Surgical steel eyebrow spiral, 20g (0.8mm) with two 3mm balls &amp; Length: 8mm  &amp;  </v>
      </c>
      <c r="B254" s="57" t="str">
        <f>'Copy paste to Here'!C258</f>
        <v>SP20B</v>
      </c>
      <c r="C254" s="57" t="s">
        <v>896</v>
      </c>
      <c r="D254" s="58">
        <f>Invoice!B258</f>
        <v>6</v>
      </c>
      <c r="E254" s="59">
        <f>'Shipping Invoice'!J258*$N$1</f>
        <v>0.39</v>
      </c>
      <c r="F254" s="59">
        <f t="shared" si="10"/>
        <v>2.34</v>
      </c>
      <c r="G254" s="60">
        <f t="shared" si="11"/>
        <v>13.575900000000001</v>
      </c>
      <c r="H254" s="63">
        <f t="shared" si="12"/>
        <v>81.455399999999997</v>
      </c>
    </row>
    <row r="255" spans="1:8" s="62" customFormat="1" ht="24">
      <c r="A255" s="56" t="str">
        <f>IF((LEN('Copy paste to Here'!G259))&gt;5,((CONCATENATE('Copy paste to Here'!G259," &amp; ",'Copy paste to Here'!D259,"  &amp;  ",'Copy paste to Here'!E259))),"Empty Cell")</f>
        <v xml:space="preserve">Surgical steel eyebrow spiral, 20g (0.8mm) with two 3mm balls &amp; Length: 10mm  &amp;  </v>
      </c>
      <c r="B255" s="57" t="str">
        <f>'Copy paste to Here'!C259</f>
        <v>SP20B</v>
      </c>
      <c r="C255" s="57" t="s">
        <v>896</v>
      </c>
      <c r="D255" s="58">
        <f>Invoice!B259</f>
        <v>6</v>
      </c>
      <c r="E255" s="59">
        <f>'Shipping Invoice'!J259*$N$1</f>
        <v>0.39</v>
      </c>
      <c r="F255" s="59">
        <f t="shared" si="10"/>
        <v>2.34</v>
      </c>
      <c r="G255" s="60">
        <f t="shared" si="11"/>
        <v>13.575900000000001</v>
      </c>
      <c r="H255" s="63">
        <f t="shared" si="12"/>
        <v>81.455399999999997</v>
      </c>
    </row>
    <row r="256" spans="1:8" s="62" customFormat="1" ht="24">
      <c r="A256" s="56" t="str">
        <f>IF((LEN('Copy paste to Here'!G260))&gt;5,((CONCATENATE('Copy paste to Here'!G260," &amp; ",'Copy paste to Here'!D260,"  &amp;  ",'Copy paste to Here'!E260))),"Empty Cell")</f>
        <v xml:space="preserve">Triple surgical steel helix spiral piercing, 16g (1.2mm) with 3mm balls &amp; Length: 8mm  &amp;  </v>
      </c>
      <c r="B256" s="57" t="str">
        <f>'Copy paste to Here'!C260</f>
        <v>SPHEB</v>
      </c>
      <c r="C256" s="57" t="s">
        <v>898</v>
      </c>
      <c r="D256" s="58">
        <f>Invoice!B260</f>
        <v>4</v>
      </c>
      <c r="E256" s="59">
        <f>'Shipping Invoice'!J260*$N$1</f>
        <v>0.79</v>
      </c>
      <c r="F256" s="59">
        <f t="shared" si="10"/>
        <v>3.16</v>
      </c>
      <c r="G256" s="60">
        <f t="shared" si="11"/>
        <v>27.499900000000004</v>
      </c>
      <c r="H256" s="63">
        <f t="shared" si="12"/>
        <v>109.99960000000002</v>
      </c>
    </row>
    <row r="257" spans="1:8" s="62" customFormat="1" ht="24">
      <c r="A257" s="56" t="str">
        <f>IF((LEN('Copy paste to Here'!G261))&gt;5,((CONCATENATE('Copy paste to Here'!G261," &amp; ",'Copy paste to Here'!D261,"  &amp;  ",'Copy paste to Here'!E261))),"Empty Cell")</f>
        <v>PVD plated triple surgical steel helix spiral piercing, 16g (1.2mm) with 3mm balls &amp; Length: 8mm  &amp;  Color: Black</v>
      </c>
      <c r="B257" s="57" t="str">
        <f>'Copy paste to Here'!C261</f>
        <v>SPHETB</v>
      </c>
      <c r="C257" s="57" t="s">
        <v>900</v>
      </c>
      <c r="D257" s="58">
        <f>Invoice!B261</f>
        <v>1</v>
      </c>
      <c r="E257" s="59">
        <f>'Shipping Invoice'!J261*$N$1</f>
        <v>1.19</v>
      </c>
      <c r="F257" s="59">
        <f t="shared" si="10"/>
        <v>1.19</v>
      </c>
      <c r="G257" s="60">
        <f t="shared" si="11"/>
        <v>41.423900000000003</v>
      </c>
      <c r="H257" s="63">
        <f t="shared" si="12"/>
        <v>41.423900000000003</v>
      </c>
    </row>
    <row r="258" spans="1:8" s="62" customFormat="1" ht="24">
      <c r="A258" s="56" t="str">
        <f>IF((LEN('Copy paste to Here'!G262))&gt;5,((CONCATENATE('Copy paste to Here'!G262," &amp; ",'Copy paste to Here'!D262,"  &amp;  ",'Copy paste to Here'!E262))),"Empty Cell")</f>
        <v>PVD plated triple surgical steel helix spiral piercing, 16g (1.2mm) with 3mm balls &amp; Length: 8mm  &amp;  Color: Rainbow</v>
      </c>
      <c r="B258" s="57" t="str">
        <f>'Copy paste to Here'!C262</f>
        <v>SPHETB</v>
      </c>
      <c r="C258" s="57" t="s">
        <v>900</v>
      </c>
      <c r="D258" s="58">
        <f>Invoice!B262</f>
        <v>2</v>
      </c>
      <c r="E258" s="59">
        <f>'Shipping Invoice'!J262*$N$1</f>
        <v>1.19</v>
      </c>
      <c r="F258" s="59">
        <f t="shared" si="10"/>
        <v>2.38</v>
      </c>
      <c r="G258" s="60">
        <f t="shared" si="11"/>
        <v>41.423900000000003</v>
      </c>
      <c r="H258" s="63">
        <f t="shared" si="12"/>
        <v>82.847800000000007</v>
      </c>
    </row>
    <row r="259" spans="1:8" s="62" customFormat="1" ht="24">
      <c r="A259" s="56" t="str">
        <f>IF((LEN('Copy paste to Here'!G263))&gt;5,((CONCATENATE('Copy paste to Here'!G263," &amp; ",'Copy paste to Here'!D263,"  &amp;  ",'Copy paste to Here'!E263))),"Empty Cell")</f>
        <v>Anodized surgical steel eyebrow spiral, 20g (0.8mm) with two 3mm balls &amp; Length: 6mm  &amp;  Color: Gold</v>
      </c>
      <c r="B259" s="57" t="str">
        <f>'Copy paste to Here'!C263</f>
        <v>SPT20B</v>
      </c>
      <c r="C259" s="57" t="s">
        <v>902</v>
      </c>
      <c r="D259" s="58">
        <f>Invoice!B263</f>
        <v>3</v>
      </c>
      <c r="E259" s="59">
        <f>'Shipping Invoice'!J263*$N$1</f>
        <v>0.59</v>
      </c>
      <c r="F259" s="59">
        <f t="shared" si="10"/>
        <v>1.77</v>
      </c>
      <c r="G259" s="60">
        <f t="shared" si="11"/>
        <v>20.5379</v>
      </c>
      <c r="H259" s="63">
        <f t="shared" si="12"/>
        <v>61.613700000000001</v>
      </c>
    </row>
    <row r="260" spans="1:8" s="62" customFormat="1" ht="24">
      <c r="A260" s="56" t="str">
        <f>IF((LEN('Copy paste to Here'!G264))&gt;5,((CONCATENATE('Copy paste to Here'!G264," &amp; ",'Copy paste to Here'!D264,"  &amp;  ",'Copy paste to Here'!E264))),"Empty Cell")</f>
        <v>Anodized titanium G23 tongue barbell, 14g (1.6mm) with two 5mm balls &amp; Length: 16mm  &amp;  Color: Black</v>
      </c>
      <c r="B260" s="57" t="str">
        <f>'Copy paste to Here'!C264</f>
        <v>UTBBS</v>
      </c>
      <c r="C260" s="57" t="s">
        <v>904</v>
      </c>
      <c r="D260" s="58">
        <f>Invoice!B264</f>
        <v>4</v>
      </c>
      <c r="E260" s="59">
        <f>'Shipping Invoice'!J264*$N$1</f>
        <v>1.64</v>
      </c>
      <c r="F260" s="59">
        <f t="shared" si="10"/>
        <v>6.56</v>
      </c>
      <c r="G260" s="60">
        <f t="shared" si="11"/>
        <v>57.0884</v>
      </c>
      <c r="H260" s="63">
        <f t="shared" si="12"/>
        <v>228.3536</v>
      </c>
    </row>
    <row r="261" spans="1:8" s="62" customFormat="1" ht="24">
      <c r="A261" s="56" t="str">
        <f>IF((LEN('Copy paste to Here'!G265))&gt;5,((CONCATENATE('Copy paste to Here'!G265," &amp; ",'Copy paste to Here'!D265,"  &amp;  ",'Copy paste to Here'!E265))),"Empty Cell")</f>
        <v>Anodized titanium G23 tongue barbell, 14g (1.6mm) with two 5mm balls &amp; Length: 16mm  &amp;  Color: Blue</v>
      </c>
      <c r="B261" s="57" t="str">
        <f>'Copy paste to Here'!C265</f>
        <v>UTBBS</v>
      </c>
      <c r="C261" s="57" t="s">
        <v>904</v>
      </c>
      <c r="D261" s="58">
        <f>Invoice!B265</f>
        <v>2</v>
      </c>
      <c r="E261" s="59">
        <f>'Shipping Invoice'!J265*$N$1</f>
        <v>1.64</v>
      </c>
      <c r="F261" s="59">
        <f t="shared" si="10"/>
        <v>3.28</v>
      </c>
      <c r="G261" s="60">
        <f t="shared" si="11"/>
        <v>57.0884</v>
      </c>
      <c r="H261" s="63">
        <f t="shared" si="12"/>
        <v>114.1768</v>
      </c>
    </row>
    <row r="262" spans="1:8" s="62" customFormat="1" ht="24">
      <c r="A262" s="56" t="str">
        <f>IF((LEN('Copy paste to Here'!G266))&gt;5,((CONCATENATE('Copy paste to Here'!G266," &amp; ",'Copy paste to Here'!D266,"  &amp;  ",'Copy paste to Here'!E266))),"Empty Cell")</f>
        <v>Anodized titanium G23 tongue barbell, 14g (1.6mm) with two 5mm balls &amp; Length: 16mm  &amp;  Color: Light blue</v>
      </c>
      <c r="B262" s="57" t="str">
        <f>'Copy paste to Here'!C266</f>
        <v>UTBBS</v>
      </c>
      <c r="C262" s="57" t="s">
        <v>904</v>
      </c>
      <c r="D262" s="58">
        <f>Invoice!B266</f>
        <v>2</v>
      </c>
      <c r="E262" s="59">
        <f>'Shipping Invoice'!J266*$N$1</f>
        <v>1.64</v>
      </c>
      <c r="F262" s="59">
        <f t="shared" si="10"/>
        <v>3.28</v>
      </c>
      <c r="G262" s="60">
        <f t="shared" si="11"/>
        <v>57.0884</v>
      </c>
      <c r="H262" s="63">
        <f t="shared" si="12"/>
        <v>114.1768</v>
      </c>
    </row>
    <row r="263" spans="1:8" s="62" customFormat="1" ht="24">
      <c r="A263" s="56" t="str">
        <f>IF((LEN('Copy paste to Here'!G267))&gt;5,((CONCATENATE('Copy paste to Here'!G267," &amp; ",'Copy paste to Here'!D267,"  &amp;  ",'Copy paste to Here'!E267))),"Empty Cell")</f>
        <v>Anodized titanium G23 tongue barbell, 14g (1.6mm) with two 5mm balls &amp; Length: 16mm  &amp;  Color: Green</v>
      </c>
      <c r="B263" s="57" t="str">
        <f>'Copy paste to Here'!C267</f>
        <v>UTBBS</v>
      </c>
      <c r="C263" s="57" t="s">
        <v>904</v>
      </c>
      <c r="D263" s="58">
        <f>Invoice!B267</f>
        <v>2</v>
      </c>
      <c r="E263" s="59">
        <f>'Shipping Invoice'!J267*$N$1</f>
        <v>1.64</v>
      </c>
      <c r="F263" s="59">
        <f t="shared" si="10"/>
        <v>3.28</v>
      </c>
      <c r="G263" s="60">
        <f t="shared" si="11"/>
        <v>57.0884</v>
      </c>
      <c r="H263" s="63">
        <f t="shared" si="12"/>
        <v>114.1768</v>
      </c>
    </row>
    <row r="264" spans="1:8" s="62" customFormat="1" ht="24">
      <c r="A264" s="56" t="str">
        <f>IF((LEN('Copy paste to Here'!G268))&gt;5,((CONCATENATE('Copy paste to Here'!G268," &amp; ",'Copy paste to Here'!D268,"  &amp;  ",'Copy paste to Here'!E268))),"Empty Cell")</f>
        <v>Anodized titanium G23 tongue barbell, 14g (1.6mm) with two 5mm balls &amp; Length: 16mm  &amp;  Color: Purple</v>
      </c>
      <c r="B264" s="57" t="str">
        <f>'Copy paste to Here'!C268</f>
        <v>UTBBS</v>
      </c>
      <c r="C264" s="57" t="s">
        <v>904</v>
      </c>
      <c r="D264" s="58">
        <f>Invoice!B268</f>
        <v>2</v>
      </c>
      <c r="E264" s="59">
        <f>'Shipping Invoice'!J268*$N$1</f>
        <v>1.64</v>
      </c>
      <c r="F264" s="59">
        <f t="shared" si="10"/>
        <v>3.28</v>
      </c>
      <c r="G264" s="60">
        <f t="shared" si="11"/>
        <v>57.0884</v>
      </c>
      <c r="H264" s="63">
        <f t="shared" si="12"/>
        <v>114.1768</v>
      </c>
    </row>
    <row r="265" spans="1:8" s="62" customFormat="1" ht="24">
      <c r="A265" s="56" t="str">
        <f>IF((LEN('Copy paste to Here'!G269))&gt;5,((CONCATENATE('Copy paste to Here'!G269," &amp; ",'Copy paste to Here'!D269,"  &amp;  ",'Copy paste to Here'!E269))),"Empty Cell")</f>
        <v>Anodized titanium G23 eyebrow banana, 16g (1.2mm) with two 3mm balls &amp; Length: 10mm  &amp;  Color: Black</v>
      </c>
      <c r="B265" s="57" t="str">
        <f>'Copy paste to Here'!C269</f>
        <v>UTBNEB</v>
      </c>
      <c r="C265" s="57" t="s">
        <v>906</v>
      </c>
      <c r="D265" s="58">
        <f>Invoice!B269</f>
        <v>2</v>
      </c>
      <c r="E265" s="59">
        <f>'Shipping Invoice'!J269*$N$1</f>
        <v>1.38</v>
      </c>
      <c r="F265" s="59">
        <f t="shared" si="10"/>
        <v>2.76</v>
      </c>
      <c r="G265" s="60">
        <f t="shared" si="11"/>
        <v>48.037799999999997</v>
      </c>
      <c r="H265" s="63">
        <f t="shared" si="12"/>
        <v>96.075599999999994</v>
      </c>
    </row>
    <row r="266" spans="1:8" s="62" customFormat="1" ht="24">
      <c r="A266" s="56" t="str">
        <f>IF((LEN('Copy paste to Here'!G270))&gt;5,((CONCATENATE('Copy paste to Here'!G270," &amp; ",'Copy paste to Here'!D270,"  &amp;  ",'Copy paste to Here'!E270))),"Empty Cell")</f>
        <v>Anodized titanium G23 eyebrow banana, 16g (1.2mm) with two 3mm balls &amp; Length: 10mm  &amp;  Color: Rainbow</v>
      </c>
      <c r="B266" s="57" t="str">
        <f>'Copy paste to Here'!C270</f>
        <v>UTBNEB</v>
      </c>
      <c r="C266" s="57" t="s">
        <v>906</v>
      </c>
      <c r="D266" s="58">
        <f>Invoice!B270</f>
        <v>1</v>
      </c>
      <c r="E266" s="59">
        <f>'Shipping Invoice'!J270*$N$1</f>
        <v>1.38</v>
      </c>
      <c r="F266" s="59">
        <f t="shared" si="10"/>
        <v>1.38</v>
      </c>
      <c r="G266" s="60">
        <f t="shared" si="11"/>
        <v>48.037799999999997</v>
      </c>
      <c r="H266" s="63">
        <f t="shared" si="12"/>
        <v>48.037799999999997</v>
      </c>
    </row>
    <row r="267" spans="1:8" s="62" customFormat="1" ht="24">
      <c r="A267" s="56" t="str">
        <f>IF((LEN('Copy paste to Here'!G271))&gt;5,((CONCATENATE('Copy paste to Here'!G271," &amp; ",'Copy paste to Here'!D271,"  &amp;  ",'Copy paste to Here'!E271))),"Empty Cell")</f>
        <v>Anodized titanium G23 circular barbell, 14g (1.6mm) with 4mm balls &amp; Length: 10mm  &amp;  Color: Black</v>
      </c>
      <c r="B267" s="57" t="str">
        <f>'Copy paste to Here'!C271</f>
        <v>UTCBB</v>
      </c>
      <c r="C267" s="57" t="s">
        <v>908</v>
      </c>
      <c r="D267" s="58">
        <f>Invoice!B271</f>
        <v>1</v>
      </c>
      <c r="E267" s="59">
        <f>'Shipping Invoice'!J271*$N$1</f>
        <v>1.47</v>
      </c>
      <c r="F267" s="59">
        <f t="shared" si="10"/>
        <v>1.47</v>
      </c>
      <c r="G267" s="60">
        <f t="shared" si="11"/>
        <v>51.170700000000004</v>
      </c>
      <c r="H267" s="63">
        <f t="shared" si="12"/>
        <v>51.170700000000004</v>
      </c>
    </row>
    <row r="268" spans="1:8" s="62" customFormat="1" ht="24">
      <c r="A268" s="56" t="str">
        <f>IF((LEN('Copy paste to Here'!G272))&gt;5,((CONCATENATE('Copy paste to Here'!G272," &amp; ",'Copy paste to Here'!D272,"  &amp;  ",'Copy paste to Here'!E272))),"Empty Cell")</f>
        <v>Anodized titanium G23 circular barbell, 14g (1.6mm) with 4mm balls &amp; Length: 10mm  &amp;  Color: Blue</v>
      </c>
      <c r="B268" s="57" t="str">
        <f>'Copy paste to Here'!C272</f>
        <v>UTCBB</v>
      </c>
      <c r="C268" s="57" t="s">
        <v>908</v>
      </c>
      <c r="D268" s="58">
        <f>Invoice!B272</f>
        <v>1</v>
      </c>
      <c r="E268" s="59">
        <f>'Shipping Invoice'!J272*$N$1</f>
        <v>1.47</v>
      </c>
      <c r="F268" s="59">
        <f t="shared" si="10"/>
        <v>1.47</v>
      </c>
      <c r="G268" s="60">
        <f t="shared" si="11"/>
        <v>51.170700000000004</v>
      </c>
      <c r="H268" s="63">
        <f t="shared" si="12"/>
        <v>51.170700000000004</v>
      </c>
    </row>
    <row r="269" spans="1:8" s="62" customFormat="1" ht="24">
      <c r="A269" s="56" t="str">
        <f>IF((LEN('Copy paste to Here'!G273))&gt;5,((CONCATENATE('Copy paste to Here'!G273," &amp; ",'Copy paste to Here'!D273,"  &amp;  ",'Copy paste to Here'!E273))),"Empty Cell")</f>
        <v>Anodized titanium G23 circular barbell, 14g (1.6mm) with 4mm balls &amp; Length: 10mm  &amp;  Color: Purple</v>
      </c>
      <c r="B269" s="57" t="str">
        <f>'Copy paste to Here'!C273</f>
        <v>UTCBB</v>
      </c>
      <c r="C269" s="57" t="s">
        <v>908</v>
      </c>
      <c r="D269" s="58">
        <f>Invoice!B273</f>
        <v>1</v>
      </c>
      <c r="E269" s="59">
        <f>'Shipping Invoice'!J273*$N$1</f>
        <v>1.47</v>
      </c>
      <c r="F269" s="59">
        <f t="shared" si="10"/>
        <v>1.47</v>
      </c>
      <c r="G269" s="60">
        <f t="shared" si="11"/>
        <v>51.170700000000004</v>
      </c>
      <c r="H269" s="63">
        <f t="shared" si="12"/>
        <v>51.170700000000004</v>
      </c>
    </row>
    <row r="270" spans="1:8" s="62" customFormat="1" ht="24">
      <c r="A270" s="56" t="str">
        <f>IF((LEN('Copy paste to Here'!G274))&gt;5,((CONCATENATE('Copy paste to Here'!G274," &amp; ",'Copy paste to Here'!D274,"  &amp;  ",'Copy paste to Here'!E274))),"Empty Cell")</f>
        <v>Anodized titanium G23 circular eyebrow barbell, 16g (1.2mm) with 3mm balls &amp; Length: 10mm  &amp;  Color: Blue</v>
      </c>
      <c r="B270" s="57" t="str">
        <f>'Copy paste to Here'!C274</f>
        <v>UTCBEB</v>
      </c>
      <c r="C270" s="57" t="s">
        <v>910</v>
      </c>
      <c r="D270" s="58">
        <f>Invoice!B274</f>
        <v>2</v>
      </c>
      <c r="E270" s="59">
        <f>'Shipping Invoice'!J274*$N$1</f>
        <v>1.47</v>
      </c>
      <c r="F270" s="59">
        <f t="shared" si="10"/>
        <v>2.94</v>
      </c>
      <c r="G270" s="60">
        <f t="shared" si="11"/>
        <v>51.170700000000004</v>
      </c>
      <c r="H270" s="63">
        <f t="shared" si="12"/>
        <v>102.34140000000001</v>
      </c>
    </row>
    <row r="271" spans="1:8" s="62" customFormat="1" ht="24">
      <c r="A271" s="56" t="str">
        <f>IF((LEN('Copy paste to Here'!G275))&gt;5,((CONCATENATE('Copy paste to Here'!G275," &amp; ",'Copy paste to Here'!D275,"  &amp;  ",'Copy paste to Here'!E275))),"Empty Cell")</f>
        <v>Anodized titanium G23 circular eyebrow barbell, 16g (1.2mm) with 3mm balls &amp; Length: 10mm  &amp;  Color: Green</v>
      </c>
      <c r="B271" s="57" t="str">
        <f>'Copy paste to Here'!C275</f>
        <v>UTCBEB</v>
      </c>
      <c r="C271" s="57" t="s">
        <v>910</v>
      </c>
      <c r="D271" s="58">
        <f>Invoice!B275</f>
        <v>2</v>
      </c>
      <c r="E271" s="59">
        <f>'Shipping Invoice'!J275*$N$1</f>
        <v>1.47</v>
      </c>
      <c r="F271" s="59">
        <f t="shared" si="10"/>
        <v>2.94</v>
      </c>
      <c r="G271" s="60">
        <f t="shared" si="11"/>
        <v>51.170700000000004</v>
      </c>
      <c r="H271" s="63">
        <f t="shared" si="12"/>
        <v>102.34140000000001</v>
      </c>
    </row>
    <row r="272" spans="1:8" s="62" customFormat="1" ht="24">
      <c r="A272" s="56" t="str">
        <f>IF((LEN('Copy paste to Here'!G276))&gt;5,((CONCATENATE('Copy paste to Here'!G276," &amp; ",'Copy paste to Here'!D276,"  &amp;  ",'Copy paste to Here'!E276))),"Empty Cell")</f>
        <v>Anodized titanium G23 circular eyebrow barbell, 16g (1.2mm) with 3mm balls &amp; Length: 10mm  &amp;  Color: Purple</v>
      </c>
      <c r="B272" s="57" t="str">
        <f>'Copy paste to Here'!C276</f>
        <v>UTCBEB</v>
      </c>
      <c r="C272" s="57" t="s">
        <v>910</v>
      </c>
      <c r="D272" s="58">
        <f>Invoice!B276</f>
        <v>2</v>
      </c>
      <c r="E272" s="59">
        <f>'Shipping Invoice'!J276*$N$1</f>
        <v>1.47</v>
      </c>
      <c r="F272" s="59">
        <f t="shared" si="10"/>
        <v>2.94</v>
      </c>
      <c r="G272" s="60">
        <f t="shared" si="11"/>
        <v>51.170700000000004</v>
      </c>
      <c r="H272" s="63">
        <f t="shared" si="12"/>
        <v>102.34140000000001</v>
      </c>
    </row>
    <row r="273" spans="1:8" s="62" customFormat="1" ht="24">
      <c r="A273" s="56" t="str">
        <f>IF((LEN('Copy paste to Here'!G277))&gt;5,((CONCATENATE('Copy paste to Here'!G277," &amp; ",'Copy paste to Here'!D277,"  &amp;  ",'Copy paste to Here'!E277))),"Empty Cell")</f>
        <v>Anodized titanium G23 labret, 16g (1.2mm) with a 3mm ball &amp; Length: 8mm  &amp;  Color: Black</v>
      </c>
      <c r="B273" s="57" t="str">
        <f>'Copy paste to Here'!C277</f>
        <v>UTLBB3</v>
      </c>
      <c r="C273" s="57" t="s">
        <v>912</v>
      </c>
      <c r="D273" s="58">
        <f>Invoice!B277</f>
        <v>4</v>
      </c>
      <c r="E273" s="59">
        <f>'Shipping Invoice'!J277*$N$1</f>
        <v>1.47</v>
      </c>
      <c r="F273" s="59">
        <f t="shared" si="10"/>
        <v>5.88</v>
      </c>
      <c r="G273" s="60">
        <f t="shared" si="11"/>
        <v>51.170700000000004</v>
      </c>
      <c r="H273" s="63">
        <f t="shared" si="12"/>
        <v>204.68280000000001</v>
      </c>
    </row>
    <row r="274" spans="1:8" s="62" customFormat="1" ht="24">
      <c r="A274" s="56" t="str">
        <f>IF((LEN('Copy paste to Here'!G278))&gt;5,((CONCATENATE('Copy paste to Here'!G278," &amp; ",'Copy paste to Here'!D278,"  &amp;  ",'Copy paste to Here'!E278))),"Empty Cell")</f>
        <v>Anodized titanium G23 labret, 16g (1.2mm) with a 3mm ball &amp; Length: 8mm  &amp;  Color: Blue</v>
      </c>
      <c r="B274" s="57" t="str">
        <f>'Copy paste to Here'!C278</f>
        <v>UTLBB3</v>
      </c>
      <c r="C274" s="57" t="s">
        <v>912</v>
      </c>
      <c r="D274" s="58">
        <f>Invoice!B278</f>
        <v>1</v>
      </c>
      <c r="E274" s="59">
        <f>'Shipping Invoice'!J278*$N$1</f>
        <v>1.47</v>
      </c>
      <c r="F274" s="59">
        <f t="shared" si="10"/>
        <v>1.47</v>
      </c>
      <c r="G274" s="60">
        <f t="shared" si="11"/>
        <v>51.170700000000004</v>
      </c>
      <c r="H274" s="63">
        <f t="shared" si="12"/>
        <v>51.170700000000004</v>
      </c>
    </row>
    <row r="275" spans="1:8" s="62" customFormat="1" ht="24">
      <c r="A275" s="56" t="str">
        <f>IF((LEN('Copy paste to Here'!G279))&gt;5,((CONCATENATE('Copy paste to Here'!G279," &amp; ",'Copy paste to Here'!D279,"  &amp;  ",'Copy paste to Here'!E279))),"Empty Cell")</f>
        <v>Anodized titanium G23 labret, 16g (1.2mm) with a 3mm ball &amp; Length: 8mm  &amp;  Color: Rainbow</v>
      </c>
      <c r="B275" s="57" t="str">
        <f>'Copy paste to Here'!C279</f>
        <v>UTLBB3</v>
      </c>
      <c r="C275" s="57" t="s">
        <v>912</v>
      </c>
      <c r="D275" s="58">
        <f>Invoice!B279</f>
        <v>2</v>
      </c>
      <c r="E275" s="59">
        <f>'Shipping Invoice'!J279*$N$1</f>
        <v>1.47</v>
      </c>
      <c r="F275" s="59">
        <f t="shared" ref="F275:F338" si="13">D275*E275</f>
        <v>2.94</v>
      </c>
      <c r="G275" s="60">
        <f t="shared" ref="G275:G338" si="14">E275*$E$14</f>
        <v>51.170700000000004</v>
      </c>
      <c r="H275" s="63">
        <f t="shared" ref="H275:H338" si="15">D275*G275</f>
        <v>102.34140000000001</v>
      </c>
    </row>
    <row r="276" spans="1:8" s="62" customFormat="1" ht="24">
      <c r="A276" s="56" t="str">
        <f>IF((LEN('Copy paste to Here'!G280))&gt;5,((CONCATENATE('Copy paste to Here'!G280," &amp; ",'Copy paste to Here'!D280,"  &amp;  ",'Copy paste to Here'!E280))),"Empty Cell")</f>
        <v>Anodized titanium G23 labret, 16g (1.2mm) with a 3mm ball &amp; Length: 8mm  &amp;  Color: Light blue</v>
      </c>
      <c r="B276" s="57" t="str">
        <f>'Copy paste to Here'!C280</f>
        <v>UTLBB3</v>
      </c>
      <c r="C276" s="57" t="s">
        <v>912</v>
      </c>
      <c r="D276" s="58">
        <f>Invoice!B280</f>
        <v>2</v>
      </c>
      <c r="E276" s="59">
        <f>'Shipping Invoice'!J280*$N$1</f>
        <v>1.47</v>
      </c>
      <c r="F276" s="59">
        <f t="shared" si="13"/>
        <v>2.94</v>
      </c>
      <c r="G276" s="60">
        <f t="shared" si="14"/>
        <v>51.170700000000004</v>
      </c>
      <c r="H276" s="63">
        <f t="shared" si="15"/>
        <v>102.34140000000001</v>
      </c>
    </row>
    <row r="277" spans="1:8" s="62" customFormat="1" ht="24">
      <c r="A277" s="56" t="str">
        <f>IF((LEN('Copy paste to Here'!G281))&gt;5,((CONCATENATE('Copy paste to Here'!G281," &amp; ",'Copy paste to Here'!D281,"  &amp;  ",'Copy paste to Here'!E281))),"Empty Cell")</f>
        <v>Anodized titanium G23 eyebrow spiral, 16g (1.2mm) with two 3mm balls - length 5/16'' (8mm) &amp; Length: 8mm  &amp;  Color: Black</v>
      </c>
      <c r="B277" s="57" t="str">
        <f>'Copy paste to Here'!C281</f>
        <v>UTSPEB</v>
      </c>
      <c r="C277" s="57" t="s">
        <v>914</v>
      </c>
      <c r="D277" s="58">
        <f>Invoice!B281</f>
        <v>4</v>
      </c>
      <c r="E277" s="59">
        <f>'Shipping Invoice'!J281*$N$1</f>
        <v>1.87</v>
      </c>
      <c r="F277" s="59">
        <f t="shared" si="13"/>
        <v>7.48</v>
      </c>
      <c r="G277" s="60">
        <f t="shared" si="14"/>
        <v>65.094700000000003</v>
      </c>
      <c r="H277" s="63">
        <f t="shared" si="15"/>
        <v>260.37880000000001</v>
      </c>
    </row>
    <row r="278" spans="1:8" s="62" customFormat="1" ht="36">
      <c r="A278" s="56" t="str">
        <f>IF((LEN('Copy paste to Here'!G282))&gt;5,((CONCATENATE('Copy paste to Here'!G282," &amp; ",'Copy paste to Here'!D282,"  &amp;  ",'Copy paste to Here'!E282))),"Empty Cell")</f>
        <v>Anodized titanium G23 eyebrow spiral, 16g (1.2mm) with two 3mm balls - length 5/16'' (8mm) &amp; Length: 8mm  &amp;  Color: Rainbow</v>
      </c>
      <c r="B278" s="57" t="str">
        <f>'Copy paste to Here'!C282</f>
        <v>UTSPEB</v>
      </c>
      <c r="C278" s="57" t="s">
        <v>914</v>
      </c>
      <c r="D278" s="58">
        <f>Invoice!B282</f>
        <v>1</v>
      </c>
      <c r="E278" s="59">
        <f>'Shipping Invoice'!J282*$N$1</f>
        <v>1.87</v>
      </c>
      <c r="F278" s="59">
        <f t="shared" si="13"/>
        <v>1.87</v>
      </c>
      <c r="G278" s="60">
        <f t="shared" si="14"/>
        <v>65.094700000000003</v>
      </c>
      <c r="H278" s="63">
        <f t="shared" si="15"/>
        <v>65.094700000000003</v>
      </c>
    </row>
    <row r="279" spans="1:8" s="62" customFormat="1" ht="24">
      <c r="A279" s="56" t="str">
        <f>IF((LEN('Copy paste to Here'!G283))&gt;5,((CONCATENATE('Copy paste to Here'!G283," &amp; ",'Copy paste to Here'!D283,"  &amp;  ",'Copy paste to Here'!E283))),"Empty Cell")</f>
        <v xml:space="preserve">Pack of 10 pcs. of 2mm high polished surgical steel balls with 1.2mm (16g) and 1mm (18g) threading &amp;   &amp;  </v>
      </c>
      <c r="B279" s="57" t="str">
        <f>'Copy paste to Here'!C283</f>
        <v>XBAL2</v>
      </c>
      <c r="C279" s="57" t="s">
        <v>915</v>
      </c>
      <c r="D279" s="58">
        <f>Invoice!B283</f>
        <v>3</v>
      </c>
      <c r="E279" s="59">
        <f>'Shipping Invoice'!J283*$N$1</f>
        <v>0.73</v>
      </c>
      <c r="F279" s="59">
        <f t="shared" si="13"/>
        <v>2.19</v>
      </c>
      <c r="G279" s="60">
        <f t="shared" si="14"/>
        <v>25.411300000000001</v>
      </c>
      <c r="H279" s="63">
        <f t="shared" si="15"/>
        <v>76.233900000000006</v>
      </c>
    </row>
    <row r="280" spans="1:8" s="62" customFormat="1" ht="24">
      <c r="A280" s="56" t="str">
        <f>IF((LEN('Copy paste to Here'!G284))&gt;5,((CONCATENATE('Copy paste to Here'!G284," &amp; ",'Copy paste to Here'!D284,"  &amp;  ",'Copy paste to Here'!E284))),"Empty Cell")</f>
        <v xml:space="preserve">Pack of 10 pcs. of 4mm high polished surgical steel balls with 0.8mm threading (20g) &amp;   &amp;  </v>
      </c>
      <c r="B280" s="57" t="str">
        <f>'Copy paste to Here'!C284</f>
        <v>XBAL4XS</v>
      </c>
      <c r="C280" s="57" t="s">
        <v>917</v>
      </c>
      <c r="D280" s="58">
        <f>Invoice!B284</f>
        <v>1</v>
      </c>
      <c r="E280" s="59">
        <f>'Shipping Invoice'!J284*$N$1</f>
        <v>1.74</v>
      </c>
      <c r="F280" s="59">
        <f t="shared" si="13"/>
        <v>1.74</v>
      </c>
      <c r="G280" s="60">
        <f t="shared" si="14"/>
        <v>60.569400000000002</v>
      </c>
      <c r="H280" s="63">
        <f t="shared" si="15"/>
        <v>60.569400000000002</v>
      </c>
    </row>
    <row r="281" spans="1:8" s="62" customFormat="1" ht="24">
      <c r="A281" s="56" t="str">
        <f>IF((LEN('Copy paste to Here'!G285))&gt;5,((CONCATENATE('Copy paste to Here'!G285," &amp; ",'Copy paste to Here'!D285,"  &amp;  ",'Copy paste to Here'!E285))),"Empty Cell")</f>
        <v xml:space="preserve">Pack of 10 pcs. of 8mm high polished surgical steel balls with 1.6mm threading (14g) &amp;   &amp;  </v>
      </c>
      <c r="B281" s="57" t="str">
        <f>'Copy paste to Here'!C285</f>
        <v>XBAL8</v>
      </c>
      <c r="C281" s="57" t="s">
        <v>919</v>
      </c>
      <c r="D281" s="58">
        <f>Invoice!B285</f>
        <v>2</v>
      </c>
      <c r="E281" s="59">
        <f>'Shipping Invoice'!J285*$N$1</f>
        <v>1.4</v>
      </c>
      <c r="F281" s="59">
        <f t="shared" si="13"/>
        <v>2.8</v>
      </c>
      <c r="G281" s="60">
        <f t="shared" si="14"/>
        <v>48.734000000000002</v>
      </c>
      <c r="H281" s="63">
        <f t="shared" si="15"/>
        <v>97.468000000000004</v>
      </c>
    </row>
    <row r="282" spans="1:8" s="62" customFormat="1" ht="36">
      <c r="A282" s="56" t="str">
        <f>IF((LEN('Copy paste to Here'!G286))&gt;5,((CONCATENATE('Copy paste to Here'!G286," &amp; ",'Copy paste to Here'!D286,"  &amp;  ",'Copy paste to Here'!E286))),"Empty Cell")</f>
        <v xml:space="preserve">Pack of 10pcs of 5mm 316L steel ball closure ring balls with bezel set crystal suitable for rings in 14g and 16g (1.2mm and 1.6mm) &amp; Crystal Color: Clear  &amp;  </v>
      </c>
      <c r="B282" s="57" t="str">
        <f>'Copy paste to Here'!C286</f>
        <v>XDPBC5</v>
      </c>
      <c r="C282" s="57" t="s">
        <v>921</v>
      </c>
      <c r="D282" s="58">
        <f>Invoice!B286</f>
        <v>2</v>
      </c>
      <c r="E282" s="59">
        <f>'Shipping Invoice'!J286*$N$1</f>
        <v>3.45</v>
      </c>
      <c r="F282" s="59">
        <f t="shared" si="13"/>
        <v>6.9</v>
      </c>
      <c r="G282" s="60">
        <f t="shared" si="14"/>
        <v>120.09450000000001</v>
      </c>
      <c r="H282" s="63">
        <f t="shared" si="15"/>
        <v>240.18900000000002</v>
      </c>
    </row>
    <row r="283" spans="1:8" s="62" customFormat="1" ht="36">
      <c r="A283" s="56" t="str">
        <f>IF((LEN('Copy paste to Here'!G287))&gt;5,((CONCATENATE('Copy paste to Here'!G287," &amp; ",'Copy paste to Here'!D287,"  &amp;  ",'Copy paste to Here'!E287))),"Empty Cell")</f>
        <v xml:space="preserve">Pack of 10pcs of 5mm 316L steel ball closure ring balls with bezel set crystal suitable for rings in 14g and 16g (1.2mm and 1.6mm) &amp; Crystal Color: Rose  &amp;  </v>
      </c>
      <c r="B283" s="57" t="str">
        <f>'Copy paste to Here'!C287</f>
        <v>XDPBC5</v>
      </c>
      <c r="C283" s="57" t="s">
        <v>921</v>
      </c>
      <c r="D283" s="58">
        <f>Invoice!B287</f>
        <v>1</v>
      </c>
      <c r="E283" s="59">
        <f>'Shipping Invoice'!J287*$N$1</f>
        <v>3.45</v>
      </c>
      <c r="F283" s="59">
        <f t="shared" si="13"/>
        <v>3.45</v>
      </c>
      <c r="G283" s="60">
        <f t="shared" si="14"/>
        <v>120.09450000000001</v>
      </c>
      <c r="H283" s="63">
        <f t="shared" si="15"/>
        <v>120.09450000000001</v>
      </c>
    </row>
    <row r="284" spans="1:8" s="62" customFormat="1" ht="36">
      <c r="A284" s="56" t="str">
        <f>IF((LEN('Copy paste to Here'!G288))&gt;5,((CONCATENATE('Copy paste to Here'!G288," &amp; ",'Copy paste to Here'!D288,"  &amp;  ",'Copy paste to Here'!E288))),"Empty Cell")</f>
        <v xml:space="preserve">Pack of 10pcs of 5mm 316L steel ball closure ring balls with bezel set crystal suitable for rings in 14g and 16g (1.2mm and 1.6mm) &amp; Crystal Color: Light Sapphire  &amp;  </v>
      </c>
      <c r="B284" s="57" t="str">
        <f>'Copy paste to Here'!C288</f>
        <v>XDPBC5</v>
      </c>
      <c r="C284" s="57" t="s">
        <v>921</v>
      </c>
      <c r="D284" s="58">
        <f>Invoice!B288</f>
        <v>1</v>
      </c>
      <c r="E284" s="59">
        <f>'Shipping Invoice'!J288*$N$1</f>
        <v>3.45</v>
      </c>
      <c r="F284" s="59">
        <f t="shared" si="13"/>
        <v>3.45</v>
      </c>
      <c r="G284" s="60">
        <f t="shared" si="14"/>
        <v>120.09450000000001</v>
      </c>
      <c r="H284" s="63">
        <f t="shared" si="15"/>
        <v>120.09450000000001</v>
      </c>
    </row>
    <row r="285" spans="1:8" s="62" customFormat="1" ht="36">
      <c r="A285" s="56" t="str">
        <f>IF((LEN('Copy paste to Here'!G289))&gt;5,((CONCATENATE('Copy paste to Here'!G289," &amp; ",'Copy paste to Here'!D289,"  &amp;  ",'Copy paste to Here'!E289))),"Empty Cell")</f>
        <v xml:space="preserve">Pack of 10pcs of 5mm 316L steel ball closure ring balls with bezel set crystal suitable for rings in 14g and 16g (1.2mm and 1.6mm) &amp; Crystal Color: Sapphire  &amp;  </v>
      </c>
      <c r="B285" s="57" t="str">
        <f>'Copy paste to Here'!C289</f>
        <v>XDPBC5</v>
      </c>
      <c r="C285" s="57" t="s">
        <v>921</v>
      </c>
      <c r="D285" s="58">
        <f>Invoice!B289</f>
        <v>1</v>
      </c>
      <c r="E285" s="59">
        <f>'Shipping Invoice'!J289*$N$1</f>
        <v>3.45</v>
      </c>
      <c r="F285" s="59">
        <f t="shared" si="13"/>
        <v>3.45</v>
      </c>
      <c r="G285" s="60">
        <f t="shared" si="14"/>
        <v>120.09450000000001</v>
      </c>
      <c r="H285" s="63">
        <f t="shared" si="15"/>
        <v>120.09450000000001</v>
      </c>
    </row>
    <row r="286" spans="1:8" s="62" customFormat="1" ht="36">
      <c r="A286" s="56" t="str">
        <f>IF((LEN('Copy paste to Here'!G290))&gt;5,((CONCATENATE('Copy paste to Here'!G290," &amp; ",'Copy paste to Here'!D290,"  &amp;  ",'Copy paste to Here'!E290))),"Empty Cell")</f>
        <v xml:space="preserve">Pack of 10pcs of 5mm 316L steel ball closure ring balls with bezel set crystal suitable for rings in 14g and 16g (1.2mm and 1.6mm) &amp; Crystal Color: Aquamarine  &amp;  </v>
      </c>
      <c r="B286" s="57" t="str">
        <f>'Copy paste to Here'!C290</f>
        <v>XDPBC5</v>
      </c>
      <c r="C286" s="57" t="s">
        <v>921</v>
      </c>
      <c r="D286" s="58">
        <f>Invoice!B290</f>
        <v>1</v>
      </c>
      <c r="E286" s="59">
        <f>'Shipping Invoice'!J290*$N$1</f>
        <v>3.45</v>
      </c>
      <c r="F286" s="59">
        <f t="shared" si="13"/>
        <v>3.45</v>
      </c>
      <c r="G286" s="60">
        <f t="shared" si="14"/>
        <v>120.09450000000001</v>
      </c>
      <c r="H286" s="63">
        <f t="shared" si="15"/>
        <v>120.09450000000001</v>
      </c>
    </row>
    <row r="287" spans="1:8" s="62" customFormat="1" ht="36">
      <c r="A287" s="56" t="str">
        <f>IF((LEN('Copy paste to Here'!G291))&gt;5,((CONCATENATE('Copy paste to Here'!G291," &amp; ",'Copy paste to Here'!D291,"  &amp;  ",'Copy paste to Here'!E291))),"Empty Cell")</f>
        <v xml:space="preserve">Pack of 10pcs of 5mm 316L steel ball closure ring balls with bezel set crystal suitable for rings in 14g and 16g (1.2mm and 1.6mm) &amp; Crystal Color: Light Amethyst  &amp;  </v>
      </c>
      <c r="B287" s="57" t="str">
        <f>'Copy paste to Here'!C291</f>
        <v>XDPBC5</v>
      </c>
      <c r="C287" s="57" t="s">
        <v>921</v>
      </c>
      <c r="D287" s="58">
        <f>Invoice!B291</f>
        <v>1</v>
      </c>
      <c r="E287" s="59">
        <f>'Shipping Invoice'!J291*$N$1</f>
        <v>3.45</v>
      </c>
      <c r="F287" s="59">
        <f t="shared" si="13"/>
        <v>3.45</v>
      </c>
      <c r="G287" s="60">
        <f t="shared" si="14"/>
        <v>120.09450000000001</v>
      </c>
      <c r="H287" s="63">
        <f t="shared" si="15"/>
        <v>120.09450000000001</v>
      </c>
    </row>
    <row r="288" spans="1:8" s="62" customFormat="1" ht="36">
      <c r="A288" s="56" t="str">
        <f>IF((LEN('Copy paste to Here'!G292))&gt;5,((CONCATENATE('Copy paste to Here'!G292," &amp; ",'Copy paste to Here'!D292,"  &amp;  ",'Copy paste to Here'!E292))),"Empty Cell")</f>
        <v xml:space="preserve">Pack of 10pcs of 5mm 316L steel ball closure ring balls with bezel set crystal suitable for rings in 14g and 16g (1.2mm and 1.6mm) &amp; Crystal Color: Hyacinth  &amp;  </v>
      </c>
      <c r="B288" s="57" t="str">
        <f>'Copy paste to Here'!C292</f>
        <v>XDPBC5</v>
      </c>
      <c r="C288" s="57" t="s">
        <v>921</v>
      </c>
      <c r="D288" s="58">
        <f>Invoice!B292</f>
        <v>1</v>
      </c>
      <c r="E288" s="59">
        <f>'Shipping Invoice'!J292*$N$1</f>
        <v>3.45</v>
      </c>
      <c r="F288" s="59">
        <f t="shared" si="13"/>
        <v>3.45</v>
      </c>
      <c r="G288" s="60">
        <f t="shared" si="14"/>
        <v>120.09450000000001</v>
      </c>
      <c r="H288" s="63">
        <f t="shared" si="15"/>
        <v>120.09450000000001</v>
      </c>
    </row>
    <row r="289" spans="1:8" s="62" customFormat="1" ht="36">
      <c r="A289" s="56" t="str">
        <f>IF((LEN('Copy paste to Here'!G293))&gt;5,((CONCATENATE('Copy paste to Here'!G293," &amp; ",'Copy paste to Here'!D293,"  &amp;  ",'Copy paste to Here'!E293))),"Empty Cell")</f>
        <v xml:space="preserve">Pack of 10 pcs. of 3mm high polished surgical steel balls with bezel set crystal and with 1.2mm (16g) threading &amp; Crystal Color: Clear  &amp;  </v>
      </c>
      <c r="B289" s="57" t="str">
        <f>'Copy paste to Here'!C293</f>
        <v>XJB3</v>
      </c>
      <c r="C289" s="57" t="s">
        <v>923</v>
      </c>
      <c r="D289" s="58">
        <f>Invoice!B293</f>
        <v>2</v>
      </c>
      <c r="E289" s="59">
        <f>'Shipping Invoice'!J293*$N$1</f>
        <v>2.4</v>
      </c>
      <c r="F289" s="59">
        <f t="shared" si="13"/>
        <v>4.8</v>
      </c>
      <c r="G289" s="60">
        <f t="shared" si="14"/>
        <v>83.543999999999997</v>
      </c>
      <c r="H289" s="63">
        <f t="shared" si="15"/>
        <v>167.08799999999999</v>
      </c>
    </row>
    <row r="290" spans="1:8" s="62" customFormat="1" ht="36">
      <c r="A290" s="56" t="str">
        <f>IF((LEN('Copy paste to Here'!G294))&gt;5,((CONCATENATE('Copy paste to Here'!G294," &amp; ",'Copy paste to Here'!D294,"  &amp;  ",'Copy paste to Here'!E294))),"Empty Cell")</f>
        <v xml:space="preserve">Pack of 10 pcs. of 3mm high polished surgical steel balls with bezel set crystal and with 1.2mm (16g) threading &amp; Crystal Color: Aquamarine  &amp;  </v>
      </c>
      <c r="B290" s="57" t="str">
        <f>'Copy paste to Here'!C294</f>
        <v>XJB3</v>
      </c>
      <c r="C290" s="57" t="s">
        <v>923</v>
      </c>
      <c r="D290" s="58">
        <f>Invoice!B294</f>
        <v>1</v>
      </c>
      <c r="E290" s="59">
        <f>'Shipping Invoice'!J294*$N$1</f>
        <v>2.4</v>
      </c>
      <c r="F290" s="59">
        <f t="shared" si="13"/>
        <v>2.4</v>
      </c>
      <c r="G290" s="60">
        <f t="shared" si="14"/>
        <v>83.543999999999997</v>
      </c>
      <c r="H290" s="63">
        <f t="shared" si="15"/>
        <v>83.543999999999997</v>
      </c>
    </row>
    <row r="291" spans="1:8" s="62" customFormat="1" ht="36">
      <c r="A291" s="56" t="str">
        <f>IF((LEN('Copy paste to Here'!G295))&gt;5,((CONCATENATE('Copy paste to Here'!G295," &amp; ",'Copy paste to Here'!D295,"  &amp;  ",'Copy paste to Here'!E295))),"Empty Cell")</f>
        <v xml:space="preserve">Pack of 10 pcs. of 3mm high polished surgical steel balls with bezel set crystal and with 1.2mm (16g) threading &amp; Crystal Color: Light Siam  &amp;  </v>
      </c>
      <c r="B291" s="57" t="str">
        <f>'Copy paste to Here'!C295</f>
        <v>XJB3</v>
      </c>
      <c r="C291" s="57" t="s">
        <v>923</v>
      </c>
      <c r="D291" s="58">
        <f>Invoice!B295</f>
        <v>1</v>
      </c>
      <c r="E291" s="59">
        <f>'Shipping Invoice'!J295*$N$1</f>
        <v>2.4</v>
      </c>
      <c r="F291" s="59">
        <f t="shared" si="13"/>
        <v>2.4</v>
      </c>
      <c r="G291" s="60">
        <f t="shared" si="14"/>
        <v>83.543999999999997</v>
      </c>
      <c r="H291" s="63">
        <f t="shared" si="15"/>
        <v>83.543999999999997</v>
      </c>
    </row>
    <row r="292" spans="1:8" s="62" customFormat="1" ht="36">
      <c r="A292" s="56" t="str">
        <f>IF((LEN('Copy paste to Here'!G296))&gt;5,((CONCATENATE('Copy paste to Here'!G296," &amp; ",'Copy paste to Here'!D296,"  &amp;  ",'Copy paste to Here'!E296))),"Empty Cell")</f>
        <v xml:space="preserve">Pack of 10 pcs. of 3mm high polished surgical steel balls with bezel set crystal and with 1.2mm (16g) threading &amp; Crystal Color: Emerald  &amp;  </v>
      </c>
      <c r="B292" s="57" t="str">
        <f>'Copy paste to Here'!C296</f>
        <v>XJB3</v>
      </c>
      <c r="C292" s="57" t="s">
        <v>923</v>
      </c>
      <c r="D292" s="58">
        <f>Invoice!B296</f>
        <v>1</v>
      </c>
      <c r="E292" s="59">
        <f>'Shipping Invoice'!J296*$N$1</f>
        <v>2.4</v>
      </c>
      <c r="F292" s="59">
        <f t="shared" si="13"/>
        <v>2.4</v>
      </c>
      <c r="G292" s="60">
        <f t="shared" si="14"/>
        <v>83.543999999999997</v>
      </c>
      <c r="H292" s="63">
        <f t="shared" si="15"/>
        <v>83.543999999999997</v>
      </c>
    </row>
    <row r="293" spans="1:8" s="62" customFormat="1" ht="36">
      <c r="A293" s="56" t="str">
        <f>IF((LEN('Copy paste to Here'!G297))&gt;5,((CONCATENATE('Copy paste to Here'!G297," &amp; ",'Copy paste to Here'!D297,"  &amp;  ",'Copy paste to Here'!E297))),"Empty Cell")</f>
        <v xml:space="preserve">Pack of 10 pcs. of 3mm high polished surgical steel balls with bezel set crystal and with 1.2mm (16g) threading &amp; Crystal Color: Topaz  &amp;  </v>
      </c>
      <c r="B293" s="57" t="str">
        <f>'Copy paste to Here'!C297</f>
        <v>XJB3</v>
      </c>
      <c r="C293" s="57" t="s">
        <v>923</v>
      </c>
      <c r="D293" s="58">
        <f>Invoice!B297</f>
        <v>1</v>
      </c>
      <c r="E293" s="59">
        <f>'Shipping Invoice'!J297*$N$1</f>
        <v>2.4</v>
      </c>
      <c r="F293" s="59">
        <f t="shared" si="13"/>
        <v>2.4</v>
      </c>
      <c r="G293" s="60">
        <f t="shared" si="14"/>
        <v>83.543999999999997</v>
      </c>
      <c r="H293" s="63">
        <f t="shared" si="15"/>
        <v>83.543999999999997</v>
      </c>
    </row>
    <row r="294" spans="1:8" s="62" customFormat="1" ht="36">
      <c r="A294" s="56" t="str">
        <f>IF((LEN('Copy paste to Here'!G298))&gt;5,((CONCATENATE('Copy paste to Here'!G298," &amp; ",'Copy paste to Here'!D298,"  &amp;  ",'Copy paste to Here'!E298))),"Empty Cell")</f>
        <v xml:space="preserve">Pack of 10 pcs. of 3mm high polished surgical steel balls with bezel set crystal and with 1.6mm (14g) threading &amp; Crystal Color: Clear  &amp;  </v>
      </c>
      <c r="B294" s="57" t="str">
        <f>'Copy paste to Here'!C298</f>
        <v>XJB3G</v>
      </c>
      <c r="C294" s="57" t="s">
        <v>925</v>
      </c>
      <c r="D294" s="58">
        <f>Invoice!B298</f>
        <v>2</v>
      </c>
      <c r="E294" s="59">
        <f>'Shipping Invoice'!J298*$N$1</f>
        <v>2.4</v>
      </c>
      <c r="F294" s="59">
        <f t="shared" si="13"/>
        <v>4.8</v>
      </c>
      <c r="G294" s="60">
        <f t="shared" si="14"/>
        <v>83.543999999999997</v>
      </c>
      <c r="H294" s="63">
        <f t="shared" si="15"/>
        <v>167.08799999999999</v>
      </c>
    </row>
    <row r="295" spans="1:8" s="62" customFormat="1" ht="36">
      <c r="A295" s="56" t="str">
        <f>IF((LEN('Copy paste to Here'!G299))&gt;5,((CONCATENATE('Copy paste to Here'!G299," &amp; ",'Copy paste to Here'!D299,"  &amp;  ",'Copy paste to Here'!E299))),"Empty Cell")</f>
        <v xml:space="preserve">Pack of 10 pcs. of 3mm high polished surgical steel balls with bezel set crystal and with 1.6mm (14g) threading &amp; Crystal Color: Emerald  &amp;  </v>
      </c>
      <c r="B295" s="57" t="str">
        <f>'Copy paste to Here'!C299</f>
        <v>XJB3G</v>
      </c>
      <c r="C295" s="57" t="s">
        <v>925</v>
      </c>
      <c r="D295" s="58">
        <f>Invoice!B299</f>
        <v>1</v>
      </c>
      <c r="E295" s="59">
        <f>'Shipping Invoice'!J299*$N$1</f>
        <v>2.4</v>
      </c>
      <c r="F295" s="59">
        <f t="shared" si="13"/>
        <v>2.4</v>
      </c>
      <c r="G295" s="60">
        <f t="shared" si="14"/>
        <v>83.543999999999997</v>
      </c>
      <c r="H295" s="63">
        <f t="shared" si="15"/>
        <v>83.543999999999997</v>
      </c>
    </row>
    <row r="296" spans="1:8" s="62" customFormat="1" ht="36">
      <c r="A296" s="56" t="str">
        <f>IF((LEN('Copy paste to Here'!G300))&gt;5,((CONCATENATE('Copy paste to Here'!G300," &amp; ",'Copy paste to Here'!D300,"  &amp;  ",'Copy paste to Here'!E300))),"Empty Cell")</f>
        <v xml:space="preserve">Pack of 10 pcs. of 3mm high polished surgical steel balls with bezel set crystal and with 0.8mm (20g) threading &amp; Crystal Color: Clear  &amp;  </v>
      </c>
      <c r="B296" s="57" t="str">
        <f>'Copy paste to Here'!C300</f>
        <v>XJB3XS</v>
      </c>
      <c r="C296" s="57" t="s">
        <v>519</v>
      </c>
      <c r="D296" s="58">
        <f>Invoice!B300</f>
        <v>1</v>
      </c>
      <c r="E296" s="59">
        <f>'Shipping Invoice'!J300*$N$1</f>
        <v>2.4</v>
      </c>
      <c r="F296" s="59">
        <f t="shared" si="13"/>
        <v>2.4</v>
      </c>
      <c r="G296" s="60">
        <f t="shared" si="14"/>
        <v>83.543999999999997</v>
      </c>
      <c r="H296" s="63">
        <f t="shared" si="15"/>
        <v>83.543999999999997</v>
      </c>
    </row>
    <row r="297" spans="1:8" s="62" customFormat="1" ht="36">
      <c r="A297" s="56" t="str">
        <f>IF((LEN('Copy paste to Here'!G301))&gt;5,((CONCATENATE('Copy paste to Here'!G301," &amp; ",'Copy paste to Here'!D301,"  &amp;  ",'Copy paste to Here'!E301))),"Empty Cell")</f>
        <v xml:space="preserve">Pack of 10 pcs. of 4mm high polished surgical steel balls with bezel set crystal and with 1.6mm (14g) threading &amp; Crystal Color: Aquamarine  &amp;  </v>
      </c>
      <c r="B297" s="57" t="str">
        <f>'Copy paste to Here'!C301</f>
        <v>XJB4</v>
      </c>
      <c r="C297" s="57" t="s">
        <v>927</v>
      </c>
      <c r="D297" s="58">
        <f>Invoice!B301</f>
        <v>1</v>
      </c>
      <c r="E297" s="59">
        <f>'Shipping Invoice'!J301*$N$1</f>
        <v>2.4</v>
      </c>
      <c r="F297" s="59">
        <f t="shared" si="13"/>
        <v>2.4</v>
      </c>
      <c r="G297" s="60">
        <f t="shared" si="14"/>
        <v>83.543999999999997</v>
      </c>
      <c r="H297" s="63">
        <f t="shared" si="15"/>
        <v>83.543999999999997</v>
      </c>
    </row>
    <row r="298" spans="1:8" s="62" customFormat="1" ht="36">
      <c r="A298" s="56" t="str">
        <f>IF((LEN('Copy paste to Here'!G302))&gt;5,((CONCATENATE('Copy paste to Here'!G302," &amp; ",'Copy paste to Here'!D302,"  &amp;  ",'Copy paste to Here'!E302))),"Empty Cell")</f>
        <v xml:space="preserve">Pack of 10 pcs. of 4mm high polished surgical steel balls with bezel set crystal and with 1.6mm (14g) threading &amp; Crystal Color: Blue Zircon  &amp;  </v>
      </c>
      <c r="B298" s="57" t="str">
        <f>'Copy paste to Here'!C302</f>
        <v>XJB4</v>
      </c>
      <c r="C298" s="57" t="s">
        <v>927</v>
      </c>
      <c r="D298" s="58">
        <f>Invoice!B302</f>
        <v>1</v>
      </c>
      <c r="E298" s="59">
        <f>'Shipping Invoice'!J302*$N$1</f>
        <v>2.4</v>
      </c>
      <c r="F298" s="59">
        <f t="shared" si="13"/>
        <v>2.4</v>
      </c>
      <c r="G298" s="60">
        <f t="shared" si="14"/>
        <v>83.543999999999997</v>
      </c>
      <c r="H298" s="63">
        <f t="shared" si="15"/>
        <v>83.543999999999997</v>
      </c>
    </row>
    <row r="299" spans="1:8" s="62" customFormat="1" ht="36">
      <c r="A299" s="56" t="str">
        <f>IF((LEN('Copy paste to Here'!G303))&gt;5,((CONCATENATE('Copy paste to Here'!G303," &amp; ",'Copy paste to Here'!D303,"  &amp;  ",'Copy paste to Here'!E303))),"Empty Cell")</f>
        <v xml:space="preserve">Pack of 10 pcs. of 4mm high polished surgical steel balls with bezel set crystal and with 1.6mm (14g) threading &amp; Crystal Color: Light Amethyst  &amp;  </v>
      </c>
      <c r="B299" s="57" t="str">
        <f>'Copy paste to Here'!C303</f>
        <v>XJB4</v>
      </c>
      <c r="C299" s="57" t="s">
        <v>927</v>
      </c>
      <c r="D299" s="58">
        <f>Invoice!B303</f>
        <v>1</v>
      </c>
      <c r="E299" s="59">
        <f>'Shipping Invoice'!J303*$N$1</f>
        <v>2.4</v>
      </c>
      <c r="F299" s="59">
        <f t="shared" si="13"/>
        <v>2.4</v>
      </c>
      <c r="G299" s="60">
        <f t="shared" si="14"/>
        <v>83.543999999999997</v>
      </c>
      <c r="H299" s="63">
        <f t="shared" si="15"/>
        <v>83.543999999999997</v>
      </c>
    </row>
    <row r="300" spans="1:8" s="62" customFormat="1" ht="36">
      <c r="A300" s="56" t="str">
        <f>IF((LEN('Copy paste to Here'!G304))&gt;5,((CONCATENATE('Copy paste to Here'!G304," &amp; ",'Copy paste to Here'!D304,"  &amp;  ",'Copy paste to Here'!E304))),"Empty Cell")</f>
        <v xml:space="preserve">Pack of 10 pcs. of 4mm high polished surgical steel balls with bezel set crystal and with 1.2mm (16g) threading &amp; Crystal Color: Clear  &amp;  </v>
      </c>
      <c r="B300" s="57" t="str">
        <f>'Copy paste to Here'!C304</f>
        <v>XJB4S</v>
      </c>
      <c r="C300" s="57" t="s">
        <v>929</v>
      </c>
      <c r="D300" s="58">
        <f>Invoice!B304</f>
        <v>1</v>
      </c>
      <c r="E300" s="59">
        <f>'Shipping Invoice'!J304*$N$1</f>
        <v>2.4</v>
      </c>
      <c r="F300" s="59">
        <f t="shared" si="13"/>
        <v>2.4</v>
      </c>
      <c r="G300" s="60">
        <f t="shared" si="14"/>
        <v>83.543999999999997</v>
      </c>
      <c r="H300" s="63">
        <f t="shared" si="15"/>
        <v>83.543999999999997</v>
      </c>
    </row>
    <row r="301" spans="1:8" s="62" customFormat="1" ht="36">
      <c r="A301" s="56" t="str">
        <f>IF((LEN('Copy paste to Here'!G305))&gt;5,((CONCATENATE('Copy paste to Here'!G305," &amp; ",'Copy paste to Here'!D305,"  &amp;  ",'Copy paste to Here'!E305))),"Empty Cell")</f>
        <v xml:space="preserve">Pack of 10 pcs. of 4mm high polished surgical steel balls with bezel set crystal and with 1.2mm (16g) threading &amp; Crystal Color: AB  &amp;  </v>
      </c>
      <c r="B301" s="57" t="str">
        <f>'Copy paste to Here'!C305</f>
        <v>XJB4S</v>
      </c>
      <c r="C301" s="57" t="s">
        <v>929</v>
      </c>
      <c r="D301" s="58">
        <f>Invoice!B305</f>
        <v>1</v>
      </c>
      <c r="E301" s="59">
        <f>'Shipping Invoice'!J305*$N$1</f>
        <v>2.4</v>
      </c>
      <c r="F301" s="59">
        <f t="shared" si="13"/>
        <v>2.4</v>
      </c>
      <c r="G301" s="60">
        <f t="shared" si="14"/>
        <v>83.543999999999997</v>
      </c>
      <c r="H301" s="63">
        <f t="shared" si="15"/>
        <v>83.543999999999997</v>
      </c>
    </row>
    <row r="302" spans="1:8" s="62" customFormat="1" ht="36">
      <c r="A302" s="56" t="str">
        <f>IF((LEN('Copy paste to Here'!G306))&gt;5,((CONCATENATE('Copy paste to Here'!G306," &amp; ",'Copy paste to Here'!D306,"  &amp;  ",'Copy paste to Here'!E306))),"Empty Cell")</f>
        <v xml:space="preserve">Pack of 10 pcs. of 4mm high polished surgical steel balls with bezel set crystal and with 1.2mm (16g) threading &amp; Crystal Color: Peridot  &amp;  </v>
      </c>
      <c r="B302" s="57" t="str">
        <f>'Copy paste to Here'!C306</f>
        <v>XJB4S</v>
      </c>
      <c r="C302" s="57" t="s">
        <v>929</v>
      </c>
      <c r="D302" s="58">
        <f>Invoice!B306</f>
        <v>1</v>
      </c>
      <c r="E302" s="59">
        <f>'Shipping Invoice'!J306*$N$1</f>
        <v>2.4</v>
      </c>
      <c r="F302" s="59">
        <f t="shared" si="13"/>
        <v>2.4</v>
      </c>
      <c r="G302" s="60">
        <f t="shared" si="14"/>
        <v>83.543999999999997</v>
      </c>
      <c r="H302" s="63">
        <f t="shared" si="15"/>
        <v>83.543999999999997</v>
      </c>
    </row>
    <row r="303" spans="1:8" s="62" customFormat="1" ht="36">
      <c r="A303" s="56" t="str">
        <f>IF((LEN('Copy paste to Here'!G307))&gt;5,((CONCATENATE('Copy paste to Here'!G307," &amp; ",'Copy paste to Here'!D307,"  &amp;  ",'Copy paste to Here'!E307))),"Empty Cell")</f>
        <v xml:space="preserve">Pack of 10 pcs. of 4mm high polished surgical steel balls with bezel set crystal and with 1.2mm (16g) threading &amp; Crystal Color: Topaz  &amp;  </v>
      </c>
      <c r="B303" s="57" t="str">
        <f>'Copy paste to Here'!C307</f>
        <v>XJB4S</v>
      </c>
      <c r="C303" s="57" t="s">
        <v>929</v>
      </c>
      <c r="D303" s="58">
        <f>Invoice!B307</f>
        <v>1</v>
      </c>
      <c r="E303" s="59">
        <f>'Shipping Invoice'!J307*$N$1</f>
        <v>2.4</v>
      </c>
      <c r="F303" s="59">
        <f t="shared" si="13"/>
        <v>2.4</v>
      </c>
      <c r="G303" s="60">
        <f t="shared" si="14"/>
        <v>83.543999999999997</v>
      </c>
      <c r="H303" s="63">
        <f t="shared" si="15"/>
        <v>83.543999999999997</v>
      </c>
    </row>
    <row r="304" spans="1:8" s="62" customFormat="1" ht="36">
      <c r="A304" s="56" t="str">
        <f>IF((LEN('Copy paste to Here'!G308))&gt;5,((CONCATENATE('Copy paste to Here'!G308," &amp; ",'Copy paste to Here'!D308,"  &amp;  ",'Copy paste to Here'!E308))),"Empty Cell")</f>
        <v xml:space="preserve">Pack of 10 pcs. of 4mm high polished surgical steel balls with bezel set crystal and with 1.2mm (16g) threading &amp; Crystal Color: AB Light Siam  &amp;  </v>
      </c>
      <c r="B304" s="57" t="str">
        <f>'Copy paste to Here'!C308</f>
        <v>XJB4S</v>
      </c>
      <c r="C304" s="57" t="s">
        <v>929</v>
      </c>
      <c r="D304" s="58">
        <f>Invoice!B308</f>
        <v>2</v>
      </c>
      <c r="E304" s="59">
        <f>'Shipping Invoice'!J308*$N$1</f>
        <v>2.4</v>
      </c>
      <c r="F304" s="59">
        <f t="shared" si="13"/>
        <v>4.8</v>
      </c>
      <c r="G304" s="60">
        <f t="shared" si="14"/>
        <v>83.543999999999997</v>
      </c>
      <c r="H304" s="63">
        <f t="shared" si="15"/>
        <v>167.08799999999999</v>
      </c>
    </row>
    <row r="305" spans="1:8" s="62" customFormat="1" ht="36">
      <c r="A305" s="56" t="str">
        <f>IF((LEN('Copy paste to Here'!G309))&gt;5,((CONCATENATE('Copy paste to Here'!G309," &amp; ",'Copy paste to Here'!D309,"  &amp;  ",'Copy paste to Here'!E309))),"Empty Cell")</f>
        <v xml:space="preserve">Pack of 10 pcs. of 6mm high polished surgical steel balls with bezel set crystal and with 1.6mm (14g) threading &amp; Crystal Color: Rose  &amp;  </v>
      </c>
      <c r="B305" s="57" t="str">
        <f>'Copy paste to Here'!C309</f>
        <v>XJB6</v>
      </c>
      <c r="C305" s="57" t="s">
        <v>932</v>
      </c>
      <c r="D305" s="58">
        <f>Invoice!B309</f>
        <v>1</v>
      </c>
      <c r="E305" s="59">
        <f>'Shipping Invoice'!J309*$N$1</f>
        <v>2.82</v>
      </c>
      <c r="F305" s="59">
        <f t="shared" si="13"/>
        <v>2.82</v>
      </c>
      <c r="G305" s="60">
        <f t="shared" si="14"/>
        <v>98.164199999999994</v>
      </c>
      <c r="H305" s="63">
        <f t="shared" si="15"/>
        <v>98.164199999999994</v>
      </c>
    </row>
    <row r="306" spans="1:8" s="62" customFormat="1" ht="36">
      <c r="A306" s="56" t="str">
        <f>IF((LEN('Copy paste to Here'!G310))&gt;5,((CONCATENATE('Copy paste to Here'!G310," &amp; ",'Copy paste to Here'!D310,"  &amp;  ",'Copy paste to Here'!E310))),"Empty Cell")</f>
        <v xml:space="preserve">Pack of 10 pcs. of 6mm high polished surgical steel balls with bezel set crystal and with 1.6mm (14g) threading &amp; Crystal Color: Topaz  &amp;  </v>
      </c>
      <c r="B306" s="57" t="str">
        <f>'Copy paste to Here'!C310</f>
        <v>XJB6</v>
      </c>
      <c r="C306" s="57" t="s">
        <v>932</v>
      </c>
      <c r="D306" s="58">
        <f>Invoice!B310</f>
        <v>1</v>
      </c>
      <c r="E306" s="59">
        <f>'Shipping Invoice'!J310*$N$1</f>
        <v>2.82</v>
      </c>
      <c r="F306" s="59">
        <f t="shared" si="13"/>
        <v>2.82</v>
      </c>
      <c r="G306" s="60">
        <f t="shared" si="14"/>
        <v>98.164199999999994</v>
      </c>
      <c r="H306" s="63">
        <f t="shared" si="15"/>
        <v>98.164199999999994</v>
      </c>
    </row>
    <row r="307" spans="1:8" s="62" customFormat="1" ht="36">
      <c r="A307" s="56" t="str">
        <f>IF((LEN('Copy paste to Here'!G311))&gt;5,((CONCATENATE('Copy paste to Here'!G311," &amp; ",'Copy paste to Here'!D311,"  &amp;  ",'Copy paste to Here'!E311))),"Empty Cell")</f>
        <v xml:space="preserve">Pack of 10 pcs. of 6mm high polished surgical steel balls with bezel set crystal and with 1.6mm (14g) threading &amp; Crystal Color: AB Rose  &amp;  </v>
      </c>
      <c r="B307" s="57" t="str">
        <f>'Copy paste to Here'!C311</f>
        <v>XJB6</v>
      </c>
      <c r="C307" s="57" t="s">
        <v>932</v>
      </c>
      <c r="D307" s="58">
        <f>Invoice!B311</f>
        <v>1</v>
      </c>
      <c r="E307" s="59">
        <f>'Shipping Invoice'!J311*$N$1</f>
        <v>2.82</v>
      </c>
      <c r="F307" s="59">
        <f t="shared" si="13"/>
        <v>2.82</v>
      </c>
      <c r="G307" s="60">
        <f t="shared" si="14"/>
        <v>98.164199999999994</v>
      </c>
      <c r="H307" s="63">
        <f t="shared" si="15"/>
        <v>98.164199999999994</v>
      </c>
    </row>
    <row r="308" spans="1:8" s="62" customFormat="1" ht="36">
      <c r="A308" s="56" t="str">
        <f>IF((LEN('Copy paste to Here'!G312))&gt;5,((CONCATENATE('Copy paste to Here'!G312," &amp; ",'Copy paste to Here'!D312,"  &amp;  ",'Copy paste to Here'!E312))),"Empty Cell")</f>
        <v xml:space="preserve">Pack of 10 pcs. of 6mm high polished surgical steel balls with bezel set crystal and with 1.6mm (14g) threading &amp; Crystal Color: AB Sapphire  &amp;  </v>
      </c>
      <c r="B308" s="57" t="str">
        <f>'Copy paste to Here'!C312</f>
        <v>XJB6</v>
      </c>
      <c r="C308" s="57" t="s">
        <v>932</v>
      </c>
      <c r="D308" s="58">
        <f>Invoice!B312</f>
        <v>1</v>
      </c>
      <c r="E308" s="59">
        <f>'Shipping Invoice'!J312*$N$1</f>
        <v>2.82</v>
      </c>
      <c r="F308" s="59">
        <f t="shared" si="13"/>
        <v>2.82</v>
      </c>
      <c r="G308" s="60">
        <f t="shared" si="14"/>
        <v>98.164199999999994</v>
      </c>
      <c r="H308" s="63">
        <f t="shared" si="15"/>
        <v>98.164199999999994</v>
      </c>
    </row>
    <row r="309" spans="1:8" s="62" customFormat="1" ht="24">
      <c r="A309" s="56" t="str">
        <f>IF((LEN('Copy paste to Here'!G313))&gt;5,((CONCATENATE('Copy paste to Here'!G313," &amp; ",'Copy paste to Here'!D313,"  &amp;  ",'Copy paste to Here'!E313))),"Empty Cell")</f>
        <v xml:space="preserve">Pack of 10 pcs. of 3mm high polished surgical steel dices - threading 1.2mm (16g) &amp;   &amp;  </v>
      </c>
      <c r="B309" s="57" t="str">
        <f>'Copy paste to Here'!C313</f>
        <v>XSDI3</v>
      </c>
      <c r="C309" s="57" t="s">
        <v>936</v>
      </c>
      <c r="D309" s="58">
        <f>Invoice!B313</f>
        <v>1</v>
      </c>
      <c r="E309" s="59">
        <f>'Shipping Invoice'!J313*$N$1</f>
        <v>2.44</v>
      </c>
      <c r="F309" s="59">
        <f t="shared" si="13"/>
        <v>2.44</v>
      </c>
      <c r="G309" s="60">
        <f t="shared" si="14"/>
        <v>84.936400000000006</v>
      </c>
      <c r="H309" s="63">
        <f t="shared" si="15"/>
        <v>84.936400000000006</v>
      </c>
    </row>
    <row r="310" spans="1:8" s="62" customFormat="1" ht="24">
      <c r="A310" s="56" t="str">
        <f>IF((LEN('Copy paste to Here'!G314))&gt;5,((CONCATENATE('Copy paste to Here'!G314," &amp; ",'Copy paste to Here'!D314,"  &amp;  ",'Copy paste to Here'!E314))),"Empty Cell")</f>
        <v xml:space="preserve">Pack of 10 pcs. of 4mm surgical steel dices - threading 16g (1.2mm) &amp;   &amp;  </v>
      </c>
      <c r="B310" s="57" t="str">
        <f>'Copy paste to Here'!C314</f>
        <v>XSDI4S</v>
      </c>
      <c r="C310" s="57" t="s">
        <v>938</v>
      </c>
      <c r="D310" s="58">
        <f>Invoice!B314</f>
        <v>1</v>
      </c>
      <c r="E310" s="59">
        <f>'Shipping Invoice'!J314*$N$1</f>
        <v>2.94</v>
      </c>
      <c r="F310" s="59">
        <f t="shared" si="13"/>
        <v>2.94</v>
      </c>
      <c r="G310" s="60">
        <f t="shared" si="14"/>
        <v>102.34140000000001</v>
      </c>
      <c r="H310" s="63">
        <f t="shared" si="15"/>
        <v>102.34140000000001</v>
      </c>
    </row>
    <row r="311" spans="1:8" s="62" customFormat="1" ht="24">
      <c r="A311" s="56" t="str">
        <f>IF((LEN('Copy paste to Here'!G315))&gt;5,((CONCATENATE('Copy paste to Here'!G315," &amp; ",'Copy paste to Here'!D315,"  &amp;  ",'Copy paste to Here'!E315))),"Empty Cell")</f>
        <v xml:space="preserve">Set of 10 pcs. of 4mm acrylic UV dices with 16g (1.2mm) threading &amp; Color: Clear  &amp;  </v>
      </c>
      <c r="B311" s="57" t="str">
        <f>'Copy paste to Here'!C315</f>
        <v>XUVDI4S</v>
      </c>
      <c r="C311" s="57" t="s">
        <v>940</v>
      </c>
      <c r="D311" s="58">
        <f>Invoice!B315</f>
        <v>1</v>
      </c>
      <c r="E311" s="59">
        <f>'Shipping Invoice'!J315*$N$1</f>
        <v>1.24</v>
      </c>
      <c r="F311" s="59">
        <f t="shared" si="13"/>
        <v>1.24</v>
      </c>
      <c r="G311" s="60">
        <f t="shared" si="14"/>
        <v>43.164400000000001</v>
      </c>
      <c r="H311" s="63">
        <f t="shared" si="15"/>
        <v>43.164400000000001</v>
      </c>
    </row>
    <row r="312" spans="1:8" s="62" customFormat="1" ht="24">
      <c r="A312" s="56" t="str">
        <f>IF((LEN('Copy paste to Here'!G316))&gt;5,((CONCATENATE('Copy paste to Here'!G316," &amp; ",'Copy paste to Here'!D316,"  &amp;  ",'Copy paste to Here'!E316))),"Empty Cell")</f>
        <v xml:space="preserve">Set of 10 pcs. of 4mm acrylic UV dices with 16g (1.2mm) threading &amp; Color: Light blue  &amp;  </v>
      </c>
      <c r="B312" s="57" t="str">
        <f>'Copy paste to Here'!C316</f>
        <v>XUVDI4S</v>
      </c>
      <c r="C312" s="57" t="s">
        <v>940</v>
      </c>
      <c r="D312" s="58">
        <f>Invoice!B316</f>
        <v>1</v>
      </c>
      <c r="E312" s="59">
        <f>'Shipping Invoice'!J316*$N$1</f>
        <v>1.24</v>
      </c>
      <c r="F312" s="59">
        <f t="shared" si="13"/>
        <v>1.24</v>
      </c>
      <c r="G312" s="60">
        <f t="shared" si="14"/>
        <v>43.164400000000001</v>
      </c>
      <c r="H312" s="63">
        <f t="shared" si="15"/>
        <v>43.164400000000001</v>
      </c>
    </row>
    <row r="313" spans="1:8" s="62" customFormat="1" ht="24">
      <c r="A313" s="56" t="str">
        <f>IF((LEN('Copy paste to Here'!G317))&gt;5,((CONCATENATE('Copy paste to Here'!G317," &amp; ",'Copy paste to Here'!D317,"  &amp;  ",'Copy paste to Here'!E317))),"Empty Cell")</f>
        <v xml:space="preserve">Set of 10 pcs. of 4mm acrylic UV dices with 16g (1.2mm) threading &amp; Color: Green  &amp;  </v>
      </c>
      <c r="B313" s="57" t="str">
        <f>'Copy paste to Here'!C317</f>
        <v>XUVDI4S</v>
      </c>
      <c r="C313" s="57" t="s">
        <v>940</v>
      </c>
      <c r="D313" s="58">
        <f>Invoice!B317</f>
        <v>1</v>
      </c>
      <c r="E313" s="59">
        <f>'Shipping Invoice'!J317*$N$1</f>
        <v>1.24</v>
      </c>
      <c r="F313" s="59">
        <f t="shared" si="13"/>
        <v>1.24</v>
      </c>
      <c r="G313" s="60">
        <f t="shared" si="14"/>
        <v>43.164400000000001</v>
      </c>
      <c r="H313" s="63">
        <f t="shared" si="15"/>
        <v>43.164400000000001</v>
      </c>
    </row>
    <row r="314" spans="1:8" s="62" customFormat="1" ht="24">
      <c r="A314" s="56" t="str">
        <f>IF((LEN('Copy paste to Here'!G318))&gt;5,((CONCATENATE('Copy paste to Here'!G318," &amp; ",'Copy paste to Here'!D318,"  &amp;  ",'Copy paste to Here'!E318))),"Empty Cell")</f>
        <v xml:space="preserve">Set of 10 pcs. of 4mm acrylic UV dices with 16g (1.2mm) threading &amp; Color: Pink  &amp;  </v>
      </c>
      <c r="B314" s="57" t="str">
        <f>'Copy paste to Here'!C318</f>
        <v>XUVDI4S</v>
      </c>
      <c r="C314" s="57" t="s">
        <v>940</v>
      </c>
      <c r="D314" s="58">
        <f>Invoice!B318</f>
        <v>1</v>
      </c>
      <c r="E314" s="59">
        <f>'Shipping Invoice'!J318*$N$1</f>
        <v>1.24</v>
      </c>
      <c r="F314" s="59">
        <f t="shared" si="13"/>
        <v>1.24</v>
      </c>
      <c r="G314" s="60">
        <f t="shared" si="14"/>
        <v>43.164400000000001</v>
      </c>
      <c r="H314" s="63">
        <f t="shared" si="15"/>
        <v>43.164400000000001</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1313.3600000000013</v>
      </c>
      <c r="G1000" s="60"/>
      <c r="H1000" s="61">
        <f t="shared" ref="H1000:H1007" si="49">F1000*$E$14</f>
        <v>45718.061600000045</v>
      </c>
    </row>
    <row r="1001" spans="1:8" s="62" customFormat="1">
      <c r="A1001" s="56" t="s">
        <v>191</v>
      </c>
      <c r="B1001" s="75"/>
      <c r="C1001" s="75"/>
      <c r="D1001" s="76"/>
      <c r="E1001" s="67"/>
      <c r="F1001" s="59">
        <f>Invoice!J320</f>
        <v>-39.400800000000039</v>
      </c>
      <c r="G1001" s="60"/>
      <c r="H1001" s="61">
        <f t="shared" si="49"/>
        <v>-1371.5418480000014</v>
      </c>
    </row>
    <row r="1002" spans="1:8" s="62" customFormat="1" outlineLevel="1">
      <c r="A1002" s="56" t="s">
        <v>11</v>
      </c>
      <c r="B1002" s="75"/>
      <c r="C1002" s="75"/>
      <c r="D1002" s="76"/>
      <c r="E1002" s="67"/>
      <c r="F1002" s="59">
        <f>Invoice!J321</f>
        <v>0</v>
      </c>
      <c r="G1002" s="60"/>
      <c r="H1002" s="61">
        <f t="shared" si="49"/>
        <v>0</v>
      </c>
    </row>
    <row r="1003" spans="1:8" s="62" customFormat="1">
      <c r="A1003" s="56" t="str">
        <f>'[2]Copy paste to Here'!T4</f>
        <v>Total:</v>
      </c>
      <c r="B1003" s="75"/>
      <c r="C1003" s="75"/>
      <c r="D1003" s="76"/>
      <c r="E1003" s="67"/>
      <c r="F1003" s="59">
        <f>SUM(F1000:F1002)</f>
        <v>1273.9592000000011</v>
      </c>
      <c r="G1003" s="60"/>
      <c r="H1003" s="61">
        <f t="shared" si="49"/>
        <v>44346.519752000044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45718.061600000059</v>
      </c>
    </row>
    <row r="1010" spans="1:8" s="21" customFormat="1">
      <c r="A1010" s="22"/>
      <c r="E1010" s="21" t="s">
        <v>182</v>
      </c>
      <c r="H1010" s="84">
        <f>(SUMIF($A$1000:$A$1008,"Total:",$H$1000:$H$1008))</f>
        <v>44346.519752000044</v>
      </c>
    </row>
    <row r="1011" spans="1:8" s="21" customFormat="1">
      <c r="E1011" s="21" t="s">
        <v>183</v>
      </c>
      <c r="H1011" s="85">
        <f>H1013-H1012</f>
        <v>41445.35</v>
      </c>
    </row>
    <row r="1012" spans="1:8" s="21" customFormat="1">
      <c r="E1012" s="21" t="s">
        <v>184</v>
      </c>
      <c r="H1012" s="85">
        <f>ROUND((H1013*7)/107,2)</f>
        <v>2901.17</v>
      </c>
    </row>
    <row r="1013" spans="1:8" s="21" customFormat="1">
      <c r="E1013" s="22" t="s">
        <v>185</v>
      </c>
      <c r="H1013" s="86">
        <f>ROUND((SUMIF($A$1000:$A$1008,"Total:",$H$1000:$H$1008)),2)</f>
        <v>44346.52</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FD23F-5FA4-4AE5-9C52-FC14C85E1637}">
  <sheetPr codeName="shShippingInvoice1">
    <tabColor rgb="FFFF0000"/>
  </sheetPr>
  <dimension ref="A1:O117"/>
  <sheetViews>
    <sheetView topLeftCell="A84" zoomScale="85" zoomScaleNormal="85" workbookViewId="0">
      <selection activeCell="U27" sqref="U27"/>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v>0.15</v>
      </c>
      <c r="O1" t="s">
        <v>187</v>
      </c>
    </row>
    <row r="2" spans="1:15" ht="15.75" customHeight="1">
      <c r="A2" s="126"/>
      <c r="B2" s="136" t="s">
        <v>139</v>
      </c>
      <c r="C2" s="132"/>
      <c r="D2" s="132"/>
      <c r="E2" s="132"/>
      <c r="F2" s="132"/>
      <c r="G2" s="132"/>
      <c r="H2" s="132"/>
      <c r="I2" s="132"/>
      <c r="J2" s="132"/>
      <c r="K2" s="137" t="s">
        <v>145</v>
      </c>
      <c r="L2" s="127"/>
      <c r="N2">
        <v>1313.3600000000013</v>
      </c>
      <c r="O2" t="s">
        <v>188</v>
      </c>
    </row>
    <row r="3" spans="1:15" ht="12.75" customHeight="1">
      <c r="A3" s="126"/>
      <c r="B3" s="133" t="s">
        <v>140</v>
      </c>
      <c r="C3" s="132"/>
      <c r="D3" s="132"/>
      <c r="E3" s="132"/>
      <c r="F3" s="132"/>
      <c r="G3" s="132"/>
      <c r="H3" s="132"/>
      <c r="I3" s="132"/>
      <c r="J3" s="132"/>
      <c r="K3" s="132"/>
      <c r="L3" s="127"/>
      <c r="N3">
        <v>1313.3600000000013</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hidden="1" customHeight="1">
      <c r="A6" s="126"/>
      <c r="B6" s="133" t="s">
        <v>143</v>
      </c>
      <c r="C6" s="132"/>
      <c r="D6" s="132"/>
      <c r="E6" s="132"/>
      <c r="F6" s="132"/>
      <c r="G6" s="132"/>
      <c r="H6" s="132"/>
      <c r="I6" s="132"/>
      <c r="J6" s="132"/>
      <c r="K6" s="132"/>
      <c r="L6" s="127"/>
    </row>
    <row r="7" spans="1:15" ht="12.75" hidden="1"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718</v>
      </c>
      <c r="C10" s="132"/>
      <c r="D10" s="132"/>
      <c r="E10" s="132"/>
      <c r="F10" s="127"/>
      <c r="G10" s="128"/>
      <c r="H10" s="128" t="s">
        <v>718</v>
      </c>
      <c r="I10" s="132"/>
      <c r="J10" s="132"/>
      <c r="K10" s="151">
        <f>IF(Invoice!J10&lt;&gt;"",Invoice!J10,"")</f>
        <v>51235</v>
      </c>
      <c r="L10" s="127"/>
    </row>
    <row r="11" spans="1:15" ht="12.75" customHeight="1">
      <c r="A11" s="126"/>
      <c r="B11" s="126" t="s">
        <v>719</v>
      </c>
      <c r="C11" s="132"/>
      <c r="D11" s="132"/>
      <c r="E11" s="132"/>
      <c r="F11" s="127"/>
      <c r="G11" s="128"/>
      <c r="H11" s="128" t="s">
        <v>719</v>
      </c>
      <c r="I11" s="132"/>
      <c r="J11" s="132"/>
      <c r="K11" s="152"/>
      <c r="L11" s="127"/>
    </row>
    <row r="12" spans="1:15" ht="12.75" customHeight="1">
      <c r="A12" s="126"/>
      <c r="B12" s="126" t="s">
        <v>720</v>
      </c>
      <c r="C12" s="132"/>
      <c r="D12" s="132"/>
      <c r="E12" s="132"/>
      <c r="F12" s="127"/>
      <c r="G12" s="128"/>
      <c r="H12" s="128" t="s">
        <v>720</v>
      </c>
      <c r="I12" s="132"/>
      <c r="J12" s="132"/>
      <c r="K12" s="132"/>
      <c r="L12" s="127"/>
    </row>
    <row r="13" spans="1:15" ht="12.75" customHeight="1">
      <c r="A13" s="126"/>
      <c r="B13" s="126" t="s">
        <v>721</v>
      </c>
      <c r="C13" s="132"/>
      <c r="D13" s="132"/>
      <c r="E13" s="132"/>
      <c r="F13" s="127"/>
      <c r="G13" s="128"/>
      <c r="H13" s="128" t="s">
        <v>721</v>
      </c>
      <c r="I13" s="132"/>
      <c r="J13" s="132"/>
      <c r="K13" s="111" t="s">
        <v>16</v>
      </c>
      <c r="L13" s="127"/>
    </row>
    <row r="14" spans="1:15" ht="15" customHeight="1">
      <c r="A14" s="126"/>
      <c r="B14" s="126" t="s">
        <v>722</v>
      </c>
      <c r="C14" s="132"/>
      <c r="D14" s="132"/>
      <c r="E14" s="132"/>
      <c r="F14" s="127"/>
      <c r="G14" s="128"/>
      <c r="H14" s="128" t="s">
        <v>722</v>
      </c>
      <c r="I14" s="132"/>
      <c r="J14" s="132"/>
      <c r="K14" s="153">
        <f>Invoice!J14</f>
        <v>45168</v>
      </c>
      <c r="L14" s="127"/>
    </row>
    <row r="15" spans="1:15" ht="15" customHeight="1">
      <c r="A15" s="126"/>
      <c r="B15" s="6" t="s">
        <v>11</v>
      </c>
      <c r="C15" s="7"/>
      <c r="D15" s="7"/>
      <c r="E15" s="7"/>
      <c r="F15" s="8"/>
      <c r="G15" s="128"/>
      <c r="H15" s="9" t="s">
        <v>11</v>
      </c>
      <c r="I15" s="132"/>
      <c r="J15" s="132"/>
      <c r="K15" s="154"/>
      <c r="L15" s="127"/>
    </row>
    <row r="16" spans="1:15" ht="15" customHeight="1">
      <c r="A16" s="126"/>
      <c r="B16" s="132"/>
      <c r="C16" s="132"/>
      <c r="D16" s="132"/>
      <c r="E16" s="132"/>
      <c r="F16" s="132"/>
      <c r="G16" s="132"/>
      <c r="H16" s="132"/>
      <c r="I16" s="135" t="s">
        <v>147</v>
      </c>
      <c r="J16" s="135" t="s">
        <v>147</v>
      </c>
      <c r="K16" s="141">
        <v>39803</v>
      </c>
      <c r="L16" s="127"/>
    </row>
    <row r="17" spans="1:12" ht="12.75" customHeight="1">
      <c r="A17" s="126"/>
      <c r="B17" s="132" t="s">
        <v>723</v>
      </c>
      <c r="C17" s="132"/>
      <c r="D17" s="132"/>
      <c r="E17" s="132"/>
      <c r="F17" s="132"/>
      <c r="G17" s="132"/>
      <c r="H17" s="132"/>
      <c r="I17" s="135" t="s">
        <v>148</v>
      </c>
      <c r="J17" s="135" t="s">
        <v>148</v>
      </c>
      <c r="K17" s="141" t="str">
        <f>IF(Invoice!J17&lt;&gt;"",Invoice!J17,"")</f>
        <v>Sunny</v>
      </c>
      <c r="L17" s="127"/>
    </row>
    <row r="18" spans="1:12" ht="18" customHeight="1">
      <c r="A18" s="126"/>
      <c r="B18" s="132" t="s">
        <v>724</v>
      </c>
      <c r="C18" s="132"/>
      <c r="D18" s="132"/>
      <c r="E18" s="132"/>
      <c r="F18" s="132"/>
      <c r="G18" s="132"/>
      <c r="H18" s="132"/>
      <c r="I18" s="134" t="s">
        <v>264</v>
      </c>
      <c r="J18" s="134" t="s">
        <v>264</v>
      </c>
      <c r="K18" s="116" t="s">
        <v>164</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5" t="s">
        <v>207</v>
      </c>
      <c r="G20" s="156"/>
      <c r="H20" s="112" t="s">
        <v>174</v>
      </c>
      <c r="I20" s="112" t="s">
        <v>208</v>
      </c>
      <c r="J20" s="112" t="s">
        <v>208</v>
      </c>
      <c r="K20" s="112" t="s">
        <v>26</v>
      </c>
      <c r="L20" s="127"/>
    </row>
    <row r="21" spans="1:12">
      <c r="A21" s="126"/>
      <c r="B21" s="117"/>
      <c r="C21" s="117"/>
      <c r="D21" s="117"/>
      <c r="E21" s="118"/>
      <c r="F21" s="157"/>
      <c r="G21" s="158"/>
      <c r="H21" s="142" t="s">
        <v>979</v>
      </c>
      <c r="I21" s="117"/>
      <c r="J21" s="117"/>
      <c r="K21" s="117"/>
      <c r="L21" s="127"/>
    </row>
    <row r="22" spans="1:12" ht="13.5" customHeight="1">
      <c r="A22" s="126"/>
      <c r="B22" s="119">
        <v>2</v>
      </c>
      <c r="C22" s="10" t="s">
        <v>725</v>
      </c>
      <c r="D22" s="10" t="s">
        <v>725</v>
      </c>
      <c r="E22" s="130" t="s">
        <v>983</v>
      </c>
      <c r="F22" s="147"/>
      <c r="G22" s="148"/>
      <c r="H22" s="11" t="s">
        <v>1012</v>
      </c>
      <c r="I22" s="14">
        <f t="shared" ref="I22:I42" si="0">ROUNDUP(J22*$N$1,2)</f>
        <v>0.25</v>
      </c>
      <c r="J22" s="14">
        <v>1.63</v>
      </c>
      <c r="K22" s="121">
        <f t="shared" ref="K22:K42" si="1">I22*B22</f>
        <v>0.5</v>
      </c>
      <c r="L22" s="127"/>
    </row>
    <row r="23" spans="1:12" ht="13.5" customHeight="1">
      <c r="A23" s="126"/>
      <c r="B23" s="119">
        <v>80</v>
      </c>
      <c r="C23" s="10" t="s">
        <v>726</v>
      </c>
      <c r="D23" s="10" t="s">
        <v>726</v>
      </c>
      <c r="E23" s="130" t="s">
        <v>983</v>
      </c>
      <c r="F23" s="147"/>
      <c r="G23" s="148"/>
      <c r="H23" s="11" t="s">
        <v>984</v>
      </c>
      <c r="I23" s="14">
        <f t="shared" si="0"/>
        <v>6.0000000000000005E-2</v>
      </c>
      <c r="J23" s="14">
        <v>0.39</v>
      </c>
      <c r="K23" s="121">
        <f t="shared" si="1"/>
        <v>4.8000000000000007</v>
      </c>
      <c r="L23" s="127"/>
    </row>
    <row r="24" spans="1:12" ht="13.5" customHeight="1">
      <c r="A24" s="126"/>
      <c r="B24" s="119">
        <v>24</v>
      </c>
      <c r="C24" s="10" t="s">
        <v>728</v>
      </c>
      <c r="D24" s="10" t="s">
        <v>728</v>
      </c>
      <c r="E24" s="130" t="s">
        <v>983</v>
      </c>
      <c r="F24" s="147"/>
      <c r="G24" s="148"/>
      <c r="H24" s="11" t="s">
        <v>1003</v>
      </c>
      <c r="I24" s="14">
        <f t="shared" si="0"/>
        <v>6.0000000000000005E-2</v>
      </c>
      <c r="J24" s="14">
        <v>0.39</v>
      </c>
      <c r="K24" s="121">
        <f t="shared" si="1"/>
        <v>1.4400000000000002</v>
      </c>
      <c r="L24" s="127"/>
    </row>
    <row r="25" spans="1:12" ht="13.5" customHeight="1">
      <c r="A25" s="126"/>
      <c r="B25" s="119">
        <v>5</v>
      </c>
      <c r="C25" s="10" t="s">
        <v>730</v>
      </c>
      <c r="D25" s="10" t="s">
        <v>730</v>
      </c>
      <c r="E25" s="130" t="s">
        <v>983</v>
      </c>
      <c r="F25" s="147"/>
      <c r="G25" s="148"/>
      <c r="H25" s="11" t="s">
        <v>1004</v>
      </c>
      <c r="I25" s="14">
        <f t="shared" si="0"/>
        <v>0.15000000000000002</v>
      </c>
      <c r="J25" s="14">
        <v>0.99</v>
      </c>
      <c r="K25" s="121">
        <f t="shared" si="1"/>
        <v>0.75000000000000011</v>
      </c>
      <c r="L25" s="127"/>
    </row>
    <row r="26" spans="1:12" ht="13.5" customHeight="1">
      <c r="A26" s="126"/>
      <c r="B26" s="119">
        <f>'Tax Invoice'!D27</f>
        <v>2</v>
      </c>
      <c r="C26" s="10" t="s">
        <v>732</v>
      </c>
      <c r="D26" s="10" t="s">
        <v>732</v>
      </c>
      <c r="E26" s="130" t="s">
        <v>983</v>
      </c>
      <c r="F26" s="147"/>
      <c r="G26" s="148"/>
      <c r="H26" s="11" t="s">
        <v>1005</v>
      </c>
      <c r="I26" s="14">
        <f t="shared" si="0"/>
        <v>0.11</v>
      </c>
      <c r="J26" s="14">
        <v>0.73</v>
      </c>
      <c r="K26" s="121">
        <f t="shared" si="1"/>
        <v>0.22</v>
      </c>
      <c r="L26" s="127"/>
    </row>
    <row r="27" spans="1:12" ht="13.5" customHeight="1">
      <c r="A27" s="126"/>
      <c r="B27" s="119">
        <v>36</v>
      </c>
      <c r="C27" s="10" t="s">
        <v>109</v>
      </c>
      <c r="D27" s="10" t="s">
        <v>109</v>
      </c>
      <c r="E27" s="130" t="s">
        <v>983</v>
      </c>
      <c r="F27" s="147"/>
      <c r="G27" s="148"/>
      <c r="H27" s="11" t="s">
        <v>985</v>
      </c>
      <c r="I27" s="14">
        <v>0.06</v>
      </c>
      <c r="J27" s="14">
        <v>0.16</v>
      </c>
      <c r="K27" s="121">
        <f t="shared" si="1"/>
        <v>2.16</v>
      </c>
      <c r="L27" s="127"/>
    </row>
    <row r="28" spans="1:12" ht="13.5" customHeight="1">
      <c r="A28" s="126"/>
      <c r="B28" s="119">
        <f>'Tax Invoice'!D30</f>
        <v>5</v>
      </c>
      <c r="C28" s="10" t="s">
        <v>735</v>
      </c>
      <c r="D28" s="10" t="s">
        <v>735</v>
      </c>
      <c r="E28" s="130" t="s">
        <v>983</v>
      </c>
      <c r="F28" s="147"/>
      <c r="G28" s="148"/>
      <c r="H28" s="11" t="s">
        <v>987</v>
      </c>
      <c r="I28" s="14">
        <v>0.06</v>
      </c>
      <c r="J28" s="14">
        <v>0.2</v>
      </c>
      <c r="K28" s="121">
        <f t="shared" si="1"/>
        <v>0.3</v>
      </c>
      <c r="L28" s="127"/>
    </row>
    <row r="29" spans="1:12" ht="13.5" customHeight="1">
      <c r="A29" s="126"/>
      <c r="B29" s="119">
        <v>27</v>
      </c>
      <c r="C29" s="10" t="s">
        <v>737</v>
      </c>
      <c r="D29" s="10" t="s">
        <v>737</v>
      </c>
      <c r="E29" s="130" t="s">
        <v>983</v>
      </c>
      <c r="F29" s="147" t="s">
        <v>986</v>
      </c>
      <c r="G29" s="148"/>
      <c r="H29" s="11" t="s">
        <v>988</v>
      </c>
      <c r="I29" s="14">
        <f t="shared" si="0"/>
        <v>0.12</v>
      </c>
      <c r="J29" s="14">
        <v>0.74</v>
      </c>
      <c r="K29" s="121">
        <f t="shared" si="1"/>
        <v>3.2399999999999998</v>
      </c>
      <c r="L29" s="127"/>
    </row>
    <row r="30" spans="1:12" ht="13.5" customHeight="1">
      <c r="A30" s="126"/>
      <c r="B30" s="119">
        <f>'Tax Invoice'!D38</f>
        <v>10</v>
      </c>
      <c r="C30" s="10" t="s">
        <v>739</v>
      </c>
      <c r="D30" s="10" t="s">
        <v>739</v>
      </c>
      <c r="E30" s="130" t="s">
        <v>983</v>
      </c>
      <c r="F30" s="147"/>
      <c r="G30" s="148"/>
      <c r="H30" s="11" t="s">
        <v>989</v>
      </c>
      <c r="I30" s="14">
        <f t="shared" si="0"/>
        <v>0.03</v>
      </c>
      <c r="J30" s="14">
        <v>0.2</v>
      </c>
      <c r="K30" s="121">
        <f t="shared" si="1"/>
        <v>0.3</v>
      </c>
      <c r="L30" s="127"/>
    </row>
    <row r="31" spans="1:12" ht="13.5" customHeight="1">
      <c r="A31" s="126"/>
      <c r="B31" s="119">
        <f>'Tax Invoice'!D39</f>
        <v>3</v>
      </c>
      <c r="C31" s="10" t="s">
        <v>741</v>
      </c>
      <c r="D31" s="10" t="s">
        <v>741</v>
      </c>
      <c r="E31" s="130" t="s">
        <v>983</v>
      </c>
      <c r="F31" s="147"/>
      <c r="G31" s="148"/>
      <c r="H31" s="11" t="s">
        <v>990</v>
      </c>
      <c r="I31" s="14">
        <f t="shared" si="0"/>
        <v>0.08</v>
      </c>
      <c r="J31" s="14">
        <v>0.49</v>
      </c>
      <c r="K31" s="121">
        <f t="shared" si="1"/>
        <v>0.24</v>
      </c>
      <c r="L31" s="127"/>
    </row>
    <row r="32" spans="1:12" ht="13.5" customHeight="1">
      <c r="A32" s="126"/>
      <c r="B32" s="119">
        <f>'Tax Invoice'!D40</f>
        <v>25</v>
      </c>
      <c r="C32" s="10" t="s">
        <v>743</v>
      </c>
      <c r="D32" s="10" t="s">
        <v>743</v>
      </c>
      <c r="E32" s="130" t="s">
        <v>983</v>
      </c>
      <c r="F32" s="147"/>
      <c r="G32" s="148"/>
      <c r="H32" s="11" t="s">
        <v>1006</v>
      </c>
      <c r="I32" s="14">
        <v>0.06</v>
      </c>
      <c r="J32" s="14">
        <v>0.18</v>
      </c>
      <c r="K32" s="121">
        <f t="shared" si="1"/>
        <v>1.5</v>
      </c>
      <c r="L32" s="127"/>
    </row>
    <row r="33" spans="1:12" ht="13.5" customHeight="1">
      <c r="A33" s="126"/>
      <c r="B33" s="119">
        <v>9</v>
      </c>
      <c r="C33" s="10" t="s">
        <v>745</v>
      </c>
      <c r="D33" s="10" t="s">
        <v>745</v>
      </c>
      <c r="E33" s="130" t="s">
        <v>983</v>
      </c>
      <c r="F33" s="147" t="s">
        <v>986</v>
      </c>
      <c r="G33" s="148"/>
      <c r="H33" s="11" t="s">
        <v>1007</v>
      </c>
      <c r="I33" s="14">
        <f t="shared" si="0"/>
        <v>0.15000000000000002</v>
      </c>
      <c r="J33" s="14">
        <v>0.99</v>
      </c>
      <c r="K33" s="121">
        <f t="shared" si="1"/>
        <v>1.35</v>
      </c>
      <c r="L33" s="127"/>
    </row>
    <row r="34" spans="1:12" ht="13.5" customHeight="1">
      <c r="A34" s="126"/>
      <c r="B34" s="119">
        <v>35</v>
      </c>
      <c r="C34" s="10" t="s">
        <v>35</v>
      </c>
      <c r="D34" s="10" t="s">
        <v>942</v>
      </c>
      <c r="E34" s="130" t="s">
        <v>983</v>
      </c>
      <c r="F34" s="147"/>
      <c r="G34" s="148"/>
      <c r="H34" s="11" t="s">
        <v>1008</v>
      </c>
      <c r="I34" s="14">
        <v>0.06</v>
      </c>
      <c r="J34" s="14">
        <v>0.25</v>
      </c>
      <c r="K34" s="121">
        <f t="shared" si="1"/>
        <v>2.1</v>
      </c>
      <c r="L34" s="127"/>
    </row>
    <row r="35" spans="1:12" ht="13.5" customHeight="1">
      <c r="A35" s="126"/>
      <c r="B35" s="119">
        <v>16</v>
      </c>
      <c r="C35" s="10" t="s">
        <v>750</v>
      </c>
      <c r="D35" s="10" t="s">
        <v>944</v>
      </c>
      <c r="E35" s="130" t="s">
        <v>983</v>
      </c>
      <c r="F35" s="147"/>
      <c r="G35" s="148"/>
      <c r="H35" s="11" t="s">
        <v>1009</v>
      </c>
      <c r="I35" s="14">
        <v>0.06</v>
      </c>
      <c r="J35" s="14">
        <v>0.25</v>
      </c>
      <c r="K35" s="121">
        <f t="shared" si="1"/>
        <v>0.96</v>
      </c>
      <c r="L35" s="127"/>
    </row>
    <row r="36" spans="1:12" ht="13.5" customHeight="1">
      <c r="A36" s="126"/>
      <c r="B36" s="119">
        <v>44</v>
      </c>
      <c r="C36" s="10" t="s">
        <v>752</v>
      </c>
      <c r="D36" s="10" t="s">
        <v>752</v>
      </c>
      <c r="E36" s="130" t="s">
        <v>983</v>
      </c>
      <c r="F36" s="147" t="s">
        <v>986</v>
      </c>
      <c r="G36" s="148"/>
      <c r="H36" s="11" t="s">
        <v>1008</v>
      </c>
      <c r="I36" s="14">
        <f t="shared" si="0"/>
        <v>0.12</v>
      </c>
      <c r="J36" s="14">
        <v>0.74</v>
      </c>
      <c r="K36" s="121">
        <f t="shared" si="1"/>
        <v>5.2799999999999994</v>
      </c>
      <c r="L36" s="127"/>
    </row>
    <row r="37" spans="1:12" ht="13.5" customHeight="1">
      <c r="A37" s="126"/>
      <c r="B37" s="119">
        <f>'Tax Invoice'!D65</f>
        <v>8</v>
      </c>
      <c r="C37" s="10" t="s">
        <v>48</v>
      </c>
      <c r="D37" s="10" t="s">
        <v>48</v>
      </c>
      <c r="E37" s="130" t="s">
        <v>983</v>
      </c>
      <c r="F37" s="147"/>
      <c r="G37" s="148"/>
      <c r="H37" s="11" t="s">
        <v>1008</v>
      </c>
      <c r="I37" s="14">
        <v>0.06</v>
      </c>
      <c r="J37" s="14">
        <v>0.19</v>
      </c>
      <c r="K37" s="121">
        <f t="shared" si="1"/>
        <v>0.48</v>
      </c>
      <c r="L37" s="127"/>
    </row>
    <row r="38" spans="1:12" ht="13.5" customHeight="1">
      <c r="A38" s="126"/>
      <c r="B38" s="119">
        <f>'Tax Invoice'!D66</f>
        <v>30</v>
      </c>
      <c r="C38" s="10" t="s">
        <v>495</v>
      </c>
      <c r="D38" s="10" t="s">
        <v>495</v>
      </c>
      <c r="E38" s="130"/>
      <c r="F38" s="147"/>
      <c r="G38" s="148"/>
      <c r="H38" s="11" t="s">
        <v>1010</v>
      </c>
      <c r="I38" s="14">
        <f t="shared" si="0"/>
        <v>0.21000000000000002</v>
      </c>
      <c r="J38" s="14">
        <v>1.35</v>
      </c>
      <c r="K38" s="121">
        <f t="shared" si="1"/>
        <v>6.3000000000000007</v>
      </c>
      <c r="L38" s="127"/>
    </row>
    <row r="39" spans="1:12" ht="13.5" customHeight="1">
      <c r="A39" s="126"/>
      <c r="B39" s="119">
        <f>'Tax Invoice'!D67</f>
        <v>6</v>
      </c>
      <c r="C39" s="10" t="s">
        <v>757</v>
      </c>
      <c r="D39" s="10" t="s">
        <v>757</v>
      </c>
      <c r="E39" s="130"/>
      <c r="F39" s="147"/>
      <c r="G39" s="148"/>
      <c r="H39" s="11" t="s">
        <v>1011</v>
      </c>
      <c r="I39" s="14">
        <f t="shared" si="0"/>
        <v>0.12</v>
      </c>
      <c r="J39" s="14">
        <v>0.75</v>
      </c>
      <c r="K39" s="121">
        <f t="shared" si="1"/>
        <v>0.72</v>
      </c>
      <c r="L39" s="127"/>
    </row>
    <row r="40" spans="1:12" ht="13.5" customHeight="1">
      <c r="A40" s="126"/>
      <c r="B40" s="119">
        <v>29</v>
      </c>
      <c r="C40" s="10" t="s">
        <v>991</v>
      </c>
      <c r="D40" s="10" t="s">
        <v>768</v>
      </c>
      <c r="E40" s="130" t="s">
        <v>983</v>
      </c>
      <c r="F40" s="147"/>
      <c r="G40" s="148"/>
      <c r="H40" s="11" t="s">
        <v>992</v>
      </c>
      <c r="I40" s="14">
        <f t="shared" si="0"/>
        <v>0.24000000000000002</v>
      </c>
      <c r="J40" s="14">
        <v>1.59</v>
      </c>
      <c r="K40" s="121">
        <f t="shared" si="1"/>
        <v>6.9600000000000009</v>
      </c>
      <c r="L40" s="127"/>
    </row>
    <row r="41" spans="1:12" ht="13.5" customHeight="1">
      <c r="A41" s="126"/>
      <c r="B41" s="119">
        <v>12</v>
      </c>
      <c r="C41" s="10" t="s">
        <v>769</v>
      </c>
      <c r="D41" s="10" t="s">
        <v>946</v>
      </c>
      <c r="E41" s="130" t="s">
        <v>983</v>
      </c>
      <c r="F41" s="147"/>
      <c r="G41" s="148"/>
      <c r="H41" s="11" t="s">
        <v>1013</v>
      </c>
      <c r="I41" s="14">
        <f t="shared" si="0"/>
        <v>0.03</v>
      </c>
      <c r="J41" s="14">
        <v>0.19</v>
      </c>
      <c r="K41" s="121">
        <f t="shared" si="1"/>
        <v>0.36</v>
      </c>
      <c r="L41" s="127"/>
    </row>
    <row r="42" spans="1:12" ht="13.5" customHeight="1">
      <c r="A42" s="126"/>
      <c r="B42" s="119">
        <v>44</v>
      </c>
      <c r="C42" s="10" t="s">
        <v>771</v>
      </c>
      <c r="D42" s="10" t="s">
        <v>947</v>
      </c>
      <c r="E42" s="130" t="s">
        <v>983</v>
      </c>
      <c r="F42" s="147"/>
      <c r="G42" s="148"/>
      <c r="H42" s="11" t="s">
        <v>1014</v>
      </c>
      <c r="I42" s="14">
        <f t="shared" si="0"/>
        <v>0.08</v>
      </c>
      <c r="J42" s="14">
        <v>0.48</v>
      </c>
      <c r="K42" s="121">
        <f t="shared" si="1"/>
        <v>3.52</v>
      </c>
      <c r="L42" s="127"/>
    </row>
    <row r="43" spans="1:12" ht="13.5" customHeight="1">
      <c r="A43" s="126"/>
      <c r="B43" s="119">
        <v>16</v>
      </c>
      <c r="C43" s="10" t="s">
        <v>714</v>
      </c>
      <c r="D43" s="10" t="s">
        <v>714</v>
      </c>
      <c r="E43" s="130" t="s">
        <v>983</v>
      </c>
      <c r="F43" s="147"/>
      <c r="G43" s="148"/>
      <c r="H43" s="11" t="s">
        <v>1015</v>
      </c>
      <c r="I43" s="14">
        <v>0.06</v>
      </c>
      <c r="J43" s="14">
        <v>0.19</v>
      </c>
      <c r="K43" s="121">
        <f t="shared" ref="K43:K69" si="2">I43*B43</f>
        <v>0.96</v>
      </c>
      <c r="L43" s="127"/>
    </row>
    <row r="44" spans="1:12" ht="13.5" customHeight="1">
      <c r="A44" s="126"/>
      <c r="B44" s="119">
        <v>30</v>
      </c>
      <c r="C44" s="10" t="s">
        <v>716</v>
      </c>
      <c r="D44" s="10" t="s">
        <v>716</v>
      </c>
      <c r="E44" s="130" t="s">
        <v>983</v>
      </c>
      <c r="F44" s="147"/>
      <c r="G44" s="148"/>
      <c r="H44" s="11" t="s">
        <v>1016</v>
      </c>
      <c r="I44" s="14">
        <v>0.06</v>
      </c>
      <c r="J44" s="14">
        <v>0.14000000000000001</v>
      </c>
      <c r="K44" s="121">
        <f t="shared" si="2"/>
        <v>1.7999999999999998</v>
      </c>
      <c r="L44" s="127"/>
    </row>
    <row r="45" spans="1:12" ht="13.5" customHeight="1">
      <c r="A45" s="126"/>
      <c r="B45" s="119">
        <f>'Tax Invoice'!D87</f>
        <v>22</v>
      </c>
      <c r="C45" s="10" t="s">
        <v>774</v>
      </c>
      <c r="D45" s="10" t="s">
        <v>774</v>
      </c>
      <c r="E45" s="130" t="s">
        <v>983</v>
      </c>
      <c r="F45" s="147"/>
      <c r="G45" s="148"/>
      <c r="H45" s="11" t="s">
        <v>1017</v>
      </c>
      <c r="I45" s="14">
        <v>0.06</v>
      </c>
      <c r="J45" s="14">
        <v>0.21</v>
      </c>
      <c r="K45" s="121">
        <f t="shared" si="2"/>
        <v>1.3199999999999998</v>
      </c>
      <c r="L45" s="127"/>
    </row>
    <row r="46" spans="1:12" ht="13.5" customHeight="1">
      <c r="A46" s="126"/>
      <c r="B46" s="119">
        <v>36</v>
      </c>
      <c r="C46" s="10" t="s">
        <v>776</v>
      </c>
      <c r="D46" s="10" t="s">
        <v>776</v>
      </c>
      <c r="E46" s="130" t="s">
        <v>983</v>
      </c>
      <c r="F46" s="147"/>
      <c r="G46" s="148"/>
      <c r="H46" s="11" t="s">
        <v>1018</v>
      </c>
      <c r="I46" s="14">
        <v>0.06</v>
      </c>
      <c r="J46" s="14">
        <v>0.21</v>
      </c>
      <c r="K46" s="121">
        <f t="shared" si="2"/>
        <v>2.16</v>
      </c>
      <c r="L46" s="127"/>
    </row>
    <row r="47" spans="1:12" ht="13.5" customHeight="1">
      <c r="A47" s="126"/>
      <c r="B47" s="119">
        <v>6</v>
      </c>
      <c r="C47" s="10" t="s">
        <v>778</v>
      </c>
      <c r="D47" s="10" t="s">
        <v>778</v>
      </c>
      <c r="E47" s="130" t="s">
        <v>983</v>
      </c>
      <c r="F47" s="147"/>
      <c r="G47" s="148"/>
      <c r="H47" s="11" t="s">
        <v>1019</v>
      </c>
      <c r="I47" s="14">
        <f t="shared" ref="I47:I69" si="3">ROUNDUP(J47*$N$1,2)</f>
        <v>0.11</v>
      </c>
      <c r="J47" s="14">
        <v>0.69</v>
      </c>
      <c r="K47" s="121">
        <f t="shared" si="2"/>
        <v>0.66</v>
      </c>
      <c r="L47" s="127"/>
    </row>
    <row r="48" spans="1:12" ht="13.5" customHeight="1">
      <c r="A48" s="126"/>
      <c r="B48" s="119">
        <v>39</v>
      </c>
      <c r="C48" s="10" t="s">
        <v>780</v>
      </c>
      <c r="D48" s="10" t="s">
        <v>951</v>
      </c>
      <c r="E48" s="130" t="s">
        <v>983</v>
      </c>
      <c r="F48" s="147"/>
      <c r="G48" s="148"/>
      <c r="H48" s="11" t="s">
        <v>1020</v>
      </c>
      <c r="I48" s="14">
        <f t="shared" si="3"/>
        <v>6.9999999999999993E-2</v>
      </c>
      <c r="J48" s="14">
        <v>0.42</v>
      </c>
      <c r="K48" s="121">
        <f t="shared" si="2"/>
        <v>2.7299999999999995</v>
      </c>
      <c r="L48" s="127"/>
    </row>
    <row r="49" spans="1:12" ht="13.5" customHeight="1">
      <c r="A49" s="126"/>
      <c r="B49" s="119">
        <f>'Tax Invoice'!D96</f>
        <v>4</v>
      </c>
      <c r="C49" s="10" t="s">
        <v>782</v>
      </c>
      <c r="D49" s="10" t="s">
        <v>782</v>
      </c>
      <c r="E49" s="130" t="s">
        <v>983</v>
      </c>
      <c r="F49" s="147" t="s">
        <v>986</v>
      </c>
      <c r="G49" s="148"/>
      <c r="H49" s="11" t="s">
        <v>1021</v>
      </c>
      <c r="I49" s="14">
        <f t="shared" si="3"/>
        <v>0.17</v>
      </c>
      <c r="J49" s="14">
        <v>1.0900000000000001</v>
      </c>
      <c r="K49" s="121">
        <f t="shared" si="2"/>
        <v>0.68</v>
      </c>
      <c r="L49" s="127"/>
    </row>
    <row r="50" spans="1:12" ht="13.5" customHeight="1">
      <c r="A50" s="126"/>
      <c r="B50" s="119">
        <f>'Tax Invoice'!D97</f>
        <v>4</v>
      </c>
      <c r="C50" s="10" t="s">
        <v>784</v>
      </c>
      <c r="D50" s="10" t="s">
        <v>784</v>
      </c>
      <c r="E50" s="130" t="s">
        <v>983</v>
      </c>
      <c r="F50" s="147" t="s">
        <v>986</v>
      </c>
      <c r="G50" s="148"/>
      <c r="H50" s="11" t="s">
        <v>1022</v>
      </c>
      <c r="I50" s="14">
        <f t="shared" si="3"/>
        <v>0.15000000000000002</v>
      </c>
      <c r="J50" s="14">
        <v>0.94</v>
      </c>
      <c r="K50" s="121">
        <f t="shared" si="2"/>
        <v>0.60000000000000009</v>
      </c>
      <c r="L50" s="127"/>
    </row>
    <row r="51" spans="1:12" ht="13.5" customHeight="1">
      <c r="A51" s="126"/>
      <c r="B51" s="119">
        <v>66</v>
      </c>
      <c r="C51" s="10" t="s">
        <v>786</v>
      </c>
      <c r="D51" s="10" t="s">
        <v>786</v>
      </c>
      <c r="E51" s="130" t="s">
        <v>983</v>
      </c>
      <c r="F51" s="147" t="s">
        <v>986</v>
      </c>
      <c r="G51" s="148"/>
      <c r="H51" s="11" t="s">
        <v>1023</v>
      </c>
      <c r="I51" s="14">
        <f t="shared" si="3"/>
        <v>9.9999999999999992E-2</v>
      </c>
      <c r="J51" s="14">
        <v>0.64</v>
      </c>
      <c r="K51" s="121">
        <f t="shared" si="2"/>
        <v>6.6</v>
      </c>
      <c r="L51" s="127"/>
    </row>
    <row r="52" spans="1:12" ht="13.5" customHeight="1">
      <c r="A52" s="126"/>
      <c r="B52" s="119">
        <f>'Tax Invoice'!D109</f>
        <v>6</v>
      </c>
      <c r="C52" s="10" t="s">
        <v>789</v>
      </c>
      <c r="D52" s="10" t="s">
        <v>789</v>
      </c>
      <c r="E52" s="130" t="s">
        <v>983</v>
      </c>
      <c r="F52" s="147" t="s">
        <v>986</v>
      </c>
      <c r="G52" s="148"/>
      <c r="H52" s="11" t="s">
        <v>1024</v>
      </c>
      <c r="I52" s="14">
        <f t="shared" si="3"/>
        <v>9.9999999999999992E-2</v>
      </c>
      <c r="J52" s="14">
        <v>0.64</v>
      </c>
      <c r="K52" s="121">
        <f t="shared" si="2"/>
        <v>0.6</v>
      </c>
      <c r="L52" s="127"/>
    </row>
    <row r="53" spans="1:12" ht="13.5" customHeight="1">
      <c r="A53" s="126"/>
      <c r="B53" s="119">
        <f>'Tax Invoice'!D110</f>
        <v>4</v>
      </c>
      <c r="C53" s="10" t="s">
        <v>791</v>
      </c>
      <c r="D53" s="10" t="s">
        <v>791</v>
      </c>
      <c r="E53" s="130" t="s">
        <v>983</v>
      </c>
      <c r="F53" s="147" t="s">
        <v>986</v>
      </c>
      <c r="G53" s="148"/>
      <c r="H53" s="11" t="s">
        <v>1025</v>
      </c>
      <c r="I53" s="14">
        <f t="shared" si="3"/>
        <v>0.2</v>
      </c>
      <c r="J53" s="14">
        <v>1.29</v>
      </c>
      <c r="K53" s="121">
        <f t="shared" si="2"/>
        <v>0.8</v>
      </c>
      <c r="L53" s="127"/>
    </row>
    <row r="54" spans="1:12" ht="13.5" customHeight="1">
      <c r="A54" s="126"/>
      <c r="B54" s="119">
        <v>5</v>
      </c>
      <c r="C54" s="10" t="s">
        <v>668</v>
      </c>
      <c r="D54" s="10" t="s">
        <v>668</v>
      </c>
      <c r="E54" s="130" t="s">
        <v>983</v>
      </c>
      <c r="F54" s="147" t="s">
        <v>986</v>
      </c>
      <c r="G54" s="148"/>
      <c r="H54" s="11" t="s">
        <v>1026</v>
      </c>
      <c r="I54" s="14">
        <f t="shared" si="3"/>
        <v>0.12</v>
      </c>
      <c r="J54" s="14">
        <v>0.79</v>
      </c>
      <c r="K54" s="121">
        <f t="shared" si="2"/>
        <v>0.6</v>
      </c>
      <c r="L54" s="127"/>
    </row>
    <row r="55" spans="1:12" ht="13.5" customHeight="1">
      <c r="A55" s="126"/>
      <c r="B55" s="119">
        <v>30</v>
      </c>
      <c r="C55" s="10" t="s">
        <v>794</v>
      </c>
      <c r="D55" s="10" t="s">
        <v>794</v>
      </c>
      <c r="E55" s="130" t="s">
        <v>983</v>
      </c>
      <c r="F55" s="147"/>
      <c r="G55" s="148"/>
      <c r="H55" s="11" t="s">
        <v>1027</v>
      </c>
      <c r="I55" s="14">
        <f t="shared" si="3"/>
        <v>6.0000000000000005E-2</v>
      </c>
      <c r="J55" s="14">
        <v>0.39</v>
      </c>
      <c r="K55" s="121">
        <f t="shared" si="2"/>
        <v>1.8</v>
      </c>
      <c r="L55" s="127"/>
    </row>
    <row r="56" spans="1:12" ht="13.5" customHeight="1">
      <c r="A56" s="126"/>
      <c r="B56" s="119">
        <v>38</v>
      </c>
      <c r="C56" s="10" t="s">
        <v>796</v>
      </c>
      <c r="D56" s="10" t="s">
        <v>796</v>
      </c>
      <c r="E56" s="130" t="s">
        <v>983</v>
      </c>
      <c r="F56" s="147" t="s">
        <v>986</v>
      </c>
      <c r="G56" s="148"/>
      <c r="H56" s="11" t="s">
        <v>1028</v>
      </c>
      <c r="I56" s="14">
        <f t="shared" si="3"/>
        <v>0.09</v>
      </c>
      <c r="J56" s="14">
        <v>0.59</v>
      </c>
      <c r="K56" s="121">
        <f t="shared" si="2"/>
        <v>3.42</v>
      </c>
      <c r="L56" s="127"/>
    </row>
    <row r="57" spans="1:12" ht="13.5" customHeight="1">
      <c r="A57" s="126"/>
      <c r="B57" s="119">
        <f>'Tax Invoice'!D122</f>
        <v>2</v>
      </c>
      <c r="C57" s="10" t="s">
        <v>798</v>
      </c>
      <c r="D57" s="10" t="s">
        <v>798</v>
      </c>
      <c r="E57" s="130" t="s">
        <v>983</v>
      </c>
      <c r="F57" s="147" t="s">
        <v>986</v>
      </c>
      <c r="G57" s="148"/>
      <c r="H57" s="11" t="s">
        <v>1029</v>
      </c>
      <c r="I57" s="14">
        <f t="shared" si="3"/>
        <v>0.09</v>
      </c>
      <c r="J57" s="14">
        <v>0.59</v>
      </c>
      <c r="K57" s="121">
        <f t="shared" si="2"/>
        <v>0.18</v>
      </c>
      <c r="L57" s="127"/>
    </row>
    <row r="58" spans="1:12" ht="13.5" customHeight="1">
      <c r="A58" s="126"/>
      <c r="B58" s="119">
        <f>'Tax Invoice'!D123</f>
        <v>4</v>
      </c>
      <c r="C58" s="10" t="s">
        <v>800</v>
      </c>
      <c r="D58" s="10" t="s">
        <v>800</v>
      </c>
      <c r="E58" s="130" t="s">
        <v>983</v>
      </c>
      <c r="F58" s="147" t="s">
        <v>986</v>
      </c>
      <c r="G58" s="148"/>
      <c r="H58" s="11" t="s">
        <v>1030</v>
      </c>
      <c r="I58" s="14">
        <f t="shared" si="3"/>
        <v>0.11</v>
      </c>
      <c r="J58" s="14">
        <v>0.69</v>
      </c>
      <c r="K58" s="121">
        <f t="shared" si="2"/>
        <v>0.44</v>
      </c>
      <c r="L58" s="127"/>
    </row>
    <row r="59" spans="1:12" ht="13.5" customHeight="1">
      <c r="A59" s="126"/>
      <c r="B59" s="119">
        <v>3</v>
      </c>
      <c r="C59" s="10" t="s">
        <v>802</v>
      </c>
      <c r="D59" s="10" t="s">
        <v>955</v>
      </c>
      <c r="E59" s="130" t="s">
        <v>983</v>
      </c>
      <c r="F59" s="147" t="s">
        <v>986</v>
      </c>
      <c r="G59" s="148"/>
      <c r="H59" s="11" t="s">
        <v>1031</v>
      </c>
      <c r="I59" s="14">
        <f t="shared" si="3"/>
        <v>0.32</v>
      </c>
      <c r="J59" s="14">
        <v>2.13</v>
      </c>
      <c r="K59" s="121">
        <f t="shared" si="2"/>
        <v>0.96</v>
      </c>
      <c r="L59" s="127"/>
    </row>
    <row r="60" spans="1:12" ht="13.5" customHeight="1">
      <c r="A60" s="126"/>
      <c r="B60" s="119">
        <v>10</v>
      </c>
      <c r="C60" s="10" t="s">
        <v>806</v>
      </c>
      <c r="D60" s="10" t="s">
        <v>806</v>
      </c>
      <c r="E60" s="130" t="s">
        <v>983</v>
      </c>
      <c r="F60" s="147"/>
      <c r="G60" s="148"/>
      <c r="H60" s="11" t="s">
        <v>1032</v>
      </c>
      <c r="I60" s="14">
        <f t="shared" si="3"/>
        <v>0.05</v>
      </c>
      <c r="J60" s="14">
        <v>0.28999999999999998</v>
      </c>
      <c r="K60" s="121">
        <f t="shared" si="2"/>
        <v>0.5</v>
      </c>
      <c r="L60" s="127"/>
    </row>
    <row r="61" spans="1:12" ht="13.5" customHeight="1">
      <c r="A61" s="126"/>
      <c r="B61" s="119">
        <v>35</v>
      </c>
      <c r="C61" s="10" t="s">
        <v>808</v>
      </c>
      <c r="D61" s="10" t="s">
        <v>808</v>
      </c>
      <c r="E61" s="130" t="s">
        <v>983</v>
      </c>
      <c r="F61" s="147"/>
      <c r="G61" s="148"/>
      <c r="H61" s="11" t="s">
        <v>1027</v>
      </c>
      <c r="I61" s="14">
        <f t="shared" si="3"/>
        <v>6.0000000000000005E-2</v>
      </c>
      <c r="J61" s="14">
        <v>0.39</v>
      </c>
      <c r="K61" s="121">
        <f t="shared" si="2"/>
        <v>2.1</v>
      </c>
      <c r="L61" s="127"/>
    </row>
    <row r="62" spans="1:12" ht="13.5" customHeight="1">
      <c r="A62" s="126"/>
      <c r="B62" s="119">
        <v>18</v>
      </c>
      <c r="C62" s="10" t="s">
        <v>810</v>
      </c>
      <c r="D62" s="10" t="s">
        <v>810</v>
      </c>
      <c r="E62" s="130" t="s">
        <v>983</v>
      </c>
      <c r="F62" s="147"/>
      <c r="G62" s="148"/>
      <c r="H62" s="11" t="s">
        <v>1033</v>
      </c>
      <c r="I62" s="14">
        <v>0.06</v>
      </c>
      <c r="J62" s="14">
        <v>0.24</v>
      </c>
      <c r="K62" s="121">
        <f t="shared" si="2"/>
        <v>1.08</v>
      </c>
      <c r="L62" s="127"/>
    </row>
    <row r="63" spans="1:12" ht="13.5" customHeight="1">
      <c r="A63" s="126"/>
      <c r="B63" s="119">
        <f>'Tax Invoice'!D133</f>
        <v>6</v>
      </c>
      <c r="C63" s="10" t="s">
        <v>812</v>
      </c>
      <c r="D63" s="10" t="s">
        <v>812</v>
      </c>
      <c r="E63" s="130" t="s">
        <v>983</v>
      </c>
      <c r="F63" s="147"/>
      <c r="G63" s="148"/>
      <c r="H63" s="11" t="s">
        <v>1030</v>
      </c>
      <c r="I63" s="14">
        <f t="shared" si="3"/>
        <v>6.0000000000000005E-2</v>
      </c>
      <c r="J63" s="14">
        <v>0.35</v>
      </c>
      <c r="K63" s="121">
        <f t="shared" si="2"/>
        <v>0.36000000000000004</v>
      </c>
      <c r="L63" s="127"/>
    </row>
    <row r="64" spans="1:12" ht="13.5" customHeight="1">
      <c r="A64" s="126"/>
      <c r="B64" s="119">
        <f>'Tax Invoice'!D134</f>
        <v>8</v>
      </c>
      <c r="C64" s="10" t="s">
        <v>615</v>
      </c>
      <c r="D64" s="10" t="s">
        <v>615</v>
      </c>
      <c r="E64" s="130" t="s">
        <v>983</v>
      </c>
      <c r="F64" s="147"/>
      <c r="G64" s="148"/>
      <c r="H64" s="11" t="s">
        <v>1034</v>
      </c>
      <c r="I64" s="14">
        <v>0.06</v>
      </c>
      <c r="J64" s="14">
        <v>0.26</v>
      </c>
      <c r="K64" s="121">
        <f t="shared" si="2"/>
        <v>0.48</v>
      </c>
      <c r="L64" s="127"/>
    </row>
    <row r="65" spans="1:12" ht="13.5" customHeight="1">
      <c r="A65" s="126"/>
      <c r="B65" s="119">
        <f>'Tax Invoice'!D135</f>
        <v>2</v>
      </c>
      <c r="C65" s="10" t="s">
        <v>814</v>
      </c>
      <c r="D65" s="10" t="s">
        <v>814</v>
      </c>
      <c r="E65" s="130" t="s">
        <v>983</v>
      </c>
      <c r="F65" s="147" t="s">
        <v>986</v>
      </c>
      <c r="G65" s="148"/>
      <c r="H65" s="11" t="s">
        <v>1035</v>
      </c>
      <c r="I65" s="14">
        <f t="shared" si="3"/>
        <v>0.09</v>
      </c>
      <c r="J65" s="14">
        <v>0.59</v>
      </c>
      <c r="K65" s="121">
        <f t="shared" si="2"/>
        <v>0.18</v>
      </c>
      <c r="L65" s="127"/>
    </row>
    <row r="66" spans="1:12" ht="13.5" customHeight="1">
      <c r="A66" s="126"/>
      <c r="B66" s="119">
        <v>24</v>
      </c>
      <c r="C66" s="10" t="s">
        <v>816</v>
      </c>
      <c r="D66" s="10" t="s">
        <v>816</v>
      </c>
      <c r="E66" s="130" t="s">
        <v>983</v>
      </c>
      <c r="F66" s="147"/>
      <c r="G66" s="148"/>
      <c r="H66" s="11" t="s">
        <v>1036</v>
      </c>
      <c r="I66" s="14">
        <f t="shared" si="3"/>
        <v>0.05</v>
      </c>
      <c r="J66" s="14">
        <v>0.28999999999999998</v>
      </c>
      <c r="K66" s="121">
        <f t="shared" si="2"/>
        <v>1.2000000000000002</v>
      </c>
      <c r="L66" s="127"/>
    </row>
    <row r="67" spans="1:12" ht="13.5" customHeight="1">
      <c r="A67" s="126"/>
      <c r="B67" s="119">
        <f>'Tax Invoice'!D138</f>
        <v>3</v>
      </c>
      <c r="C67" s="10" t="s">
        <v>818</v>
      </c>
      <c r="D67" s="10" t="s">
        <v>818</v>
      </c>
      <c r="E67" s="130" t="s">
        <v>983</v>
      </c>
      <c r="F67" s="147"/>
      <c r="G67" s="148"/>
      <c r="H67" s="11" t="s">
        <v>1037</v>
      </c>
      <c r="I67" s="14">
        <f t="shared" si="3"/>
        <v>0.71</v>
      </c>
      <c r="J67" s="14">
        <v>4.6900000000000004</v>
      </c>
      <c r="K67" s="121">
        <f t="shared" si="2"/>
        <v>2.13</v>
      </c>
      <c r="L67" s="127"/>
    </row>
    <row r="68" spans="1:12" ht="13.5" customHeight="1">
      <c r="A68" s="126"/>
      <c r="B68" s="119">
        <f>'Tax Invoice'!D139</f>
        <v>2</v>
      </c>
      <c r="C68" s="10" t="s">
        <v>820</v>
      </c>
      <c r="D68" s="10" t="s">
        <v>820</v>
      </c>
      <c r="E68" s="130" t="s">
        <v>983</v>
      </c>
      <c r="F68" s="147" t="s">
        <v>986</v>
      </c>
      <c r="G68" s="148"/>
      <c r="H68" s="11" t="s">
        <v>1038</v>
      </c>
      <c r="I68" s="14">
        <f t="shared" si="3"/>
        <v>0.21000000000000002</v>
      </c>
      <c r="J68" s="14">
        <v>1.34</v>
      </c>
      <c r="K68" s="121">
        <f t="shared" si="2"/>
        <v>0.42000000000000004</v>
      </c>
      <c r="L68" s="127"/>
    </row>
    <row r="69" spans="1:12" ht="13.5" customHeight="1">
      <c r="A69" s="126"/>
      <c r="B69" s="119">
        <v>91</v>
      </c>
      <c r="C69" s="10" t="s">
        <v>822</v>
      </c>
      <c r="D69" s="10" t="s">
        <v>822</v>
      </c>
      <c r="E69" s="130" t="s">
        <v>983</v>
      </c>
      <c r="F69" s="147" t="s">
        <v>986</v>
      </c>
      <c r="G69" s="148"/>
      <c r="H69" s="11" t="s">
        <v>1039</v>
      </c>
      <c r="I69" s="14">
        <f t="shared" si="3"/>
        <v>0.11</v>
      </c>
      <c r="J69" s="14">
        <v>0.69</v>
      </c>
      <c r="K69" s="121">
        <f t="shared" si="2"/>
        <v>10.01</v>
      </c>
      <c r="L69" s="127"/>
    </row>
    <row r="70" spans="1:12" ht="13.5" customHeight="1">
      <c r="A70" s="126"/>
      <c r="B70" s="119">
        <f>'Tax Invoice'!D154</f>
        <v>4</v>
      </c>
      <c r="C70" s="10" t="s">
        <v>824</v>
      </c>
      <c r="D70" s="10" t="s">
        <v>824</v>
      </c>
      <c r="E70" s="130" t="s">
        <v>983</v>
      </c>
      <c r="F70" s="147" t="s">
        <v>986</v>
      </c>
      <c r="G70" s="148"/>
      <c r="H70" s="11" t="s">
        <v>1040</v>
      </c>
      <c r="I70" s="14">
        <f t="shared" ref="I70:I87" si="4">ROUNDUP(J70*$N$1,2)</f>
        <v>9.9999999999999992E-2</v>
      </c>
      <c r="J70" s="14">
        <v>0.64</v>
      </c>
      <c r="K70" s="121">
        <f t="shared" ref="K70:K87" si="5">I70*B70</f>
        <v>0.39999999999999997</v>
      </c>
      <c r="L70" s="127"/>
    </row>
    <row r="71" spans="1:12" ht="13.5" customHeight="1">
      <c r="A71" s="126"/>
      <c r="B71" s="119">
        <f>'Tax Invoice'!D155</f>
        <v>1</v>
      </c>
      <c r="C71" s="10" t="s">
        <v>826</v>
      </c>
      <c r="D71" s="10" t="s">
        <v>826</v>
      </c>
      <c r="E71" s="130" t="s">
        <v>983</v>
      </c>
      <c r="F71" s="147"/>
      <c r="G71" s="148"/>
      <c r="H71" s="11" t="s">
        <v>1041</v>
      </c>
      <c r="I71" s="14">
        <v>0.06</v>
      </c>
      <c r="J71" s="14">
        <v>0.14000000000000001</v>
      </c>
      <c r="K71" s="121">
        <f t="shared" si="5"/>
        <v>0.06</v>
      </c>
      <c r="L71" s="127"/>
    </row>
    <row r="72" spans="1:12" ht="13.5" customHeight="1">
      <c r="A72" s="126"/>
      <c r="B72" s="119">
        <v>21</v>
      </c>
      <c r="C72" s="10" t="s">
        <v>827</v>
      </c>
      <c r="D72" s="10" t="s">
        <v>957</v>
      </c>
      <c r="E72" s="130" t="s">
        <v>983</v>
      </c>
      <c r="F72" s="147" t="s">
        <v>986</v>
      </c>
      <c r="G72" s="148"/>
      <c r="H72" s="11" t="s">
        <v>1042</v>
      </c>
      <c r="I72" s="14">
        <f t="shared" si="4"/>
        <v>0.2</v>
      </c>
      <c r="J72" s="14">
        <v>1.28</v>
      </c>
      <c r="K72" s="121">
        <f t="shared" si="5"/>
        <v>4.2</v>
      </c>
      <c r="L72" s="127"/>
    </row>
    <row r="73" spans="1:12" ht="13.5" customHeight="1">
      <c r="A73" s="126"/>
      <c r="B73" s="119">
        <v>2</v>
      </c>
      <c r="C73" s="10" t="s">
        <v>832</v>
      </c>
      <c r="D73" s="10" t="s">
        <v>960</v>
      </c>
      <c r="E73" s="130" t="s">
        <v>983</v>
      </c>
      <c r="F73" s="147"/>
      <c r="G73" s="148"/>
      <c r="H73" s="11" t="s">
        <v>1043</v>
      </c>
      <c r="I73" s="14">
        <f t="shared" si="4"/>
        <v>0.36</v>
      </c>
      <c r="J73" s="14">
        <v>2.39</v>
      </c>
      <c r="K73" s="121">
        <f t="shared" si="5"/>
        <v>0.72</v>
      </c>
      <c r="L73" s="127"/>
    </row>
    <row r="74" spans="1:12" ht="13.5" customHeight="1">
      <c r="A74" s="126"/>
      <c r="B74" s="119">
        <v>7</v>
      </c>
      <c r="C74" s="10" t="s">
        <v>836</v>
      </c>
      <c r="D74" s="10" t="s">
        <v>962</v>
      </c>
      <c r="E74" s="130" t="s">
        <v>983</v>
      </c>
      <c r="F74" s="147" t="s">
        <v>986</v>
      </c>
      <c r="G74" s="148"/>
      <c r="H74" s="11" t="s">
        <v>1044</v>
      </c>
      <c r="I74" s="14">
        <f t="shared" si="4"/>
        <v>0.3</v>
      </c>
      <c r="J74" s="14">
        <v>1.99</v>
      </c>
      <c r="K74" s="121">
        <f t="shared" si="5"/>
        <v>2.1</v>
      </c>
      <c r="L74" s="127"/>
    </row>
    <row r="75" spans="1:12" ht="13.5" customHeight="1">
      <c r="A75" s="126"/>
      <c r="B75" s="119">
        <f>'Tax Invoice'!D168</f>
        <v>1</v>
      </c>
      <c r="C75" s="10" t="s">
        <v>840</v>
      </c>
      <c r="D75" s="10" t="s">
        <v>964</v>
      </c>
      <c r="E75" s="130" t="s">
        <v>983</v>
      </c>
      <c r="F75" s="147" t="s">
        <v>986</v>
      </c>
      <c r="G75" s="148"/>
      <c r="H75" s="11" t="s">
        <v>1044</v>
      </c>
      <c r="I75" s="14">
        <f t="shared" si="4"/>
        <v>0.42</v>
      </c>
      <c r="J75" s="14">
        <v>2.74</v>
      </c>
      <c r="K75" s="121">
        <f t="shared" si="5"/>
        <v>0.42</v>
      </c>
      <c r="L75" s="127"/>
    </row>
    <row r="76" spans="1:12" ht="13.5" customHeight="1">
      <c r="A76" s="126"/>
      <c r="B76" s="119">
        <f>'Tax Invoice'!D169</f>
        <v>2</v>
      </c>
      <c r="C76" s="10" t="s">
        <v>842</v>
      </c>
      <c r="D76" s="10" t="s">
        <v>965</v>
      </c>
      <c r="E76" s="130" t="s">
        <v>983</v>
      </c>
      <c r="F76" s="147" t="s">
        <v>986</v>
      </c>
      <c r="G76" s="148"/>
      <c r="H76" s="11" t="s">
        <v>1044</v>
      </c>
      <c r="I76" s="14">
        <f t="shared" si="4"/>
        <v>0.45</v>
      </c>
      <c r="J76" s="14">
        <v>2.99</v>
      </c>
      <c r="K76" s="121">
        <f t="shared" si="5"/>
        <v>0.9</v>
      </c>
      <c r="L76" s="127"/>
    </row>
    <row r="77" spans="1:12" ht="13.5" customHeight="1">
      <c r="A77" s="126"/>
      <c r="B77" s="119">
        <f>'Tax Invoice'!D170</f>
        <v>3</v>
      </c>
      <c r="C77" s="10" t="s">
        <v>845</v>
      </c>
      <c r="D77" s="10" t="s">
        <v>966</v>
      </c>
      <c r="E77" s="130" t="s">
        <v>983</v>
      </c>
      <c r="F77" s="147"/>
      <c r="G77" s="148"/>
      <c r="H77" s="11" t="s">
        <v>1045</v>
      </c>
      <c r="I77" s="14">
        <f t="shared" si="4"/>
        <v>0.45</v>
      </c>
      <c r="J77" s="14">
        <v>2.99</v>
      </c>
      <c r="K77" s="121">
        <f t="shared" si="5"/>
        <v>1.35</v>
      </c>
      <c r="L77" s="127"/>
    </row>
    <row r="78" spans="1:12" ht="13.5" customHeight="1">
      <c r="A78" s="126"/>
      <c r="B78" s="119">
        <v>108</v>
      </c>
      <c r="C78" s="10" t="s">
        <v>392</v>
      </c>
      <c r="D78" s="10" t="s">
        <v>392</v>
      </c>
      <c r="E78" s="130" t="s">
        <v>983</v>
      </c>
      <c r="F78" s="147"/>
      <c r="G78" s="148"/>
      <c r="H78" s="11" t="s">
        <v>1046</v>
      </c>
      <c r="I78" s="14">
        <f t="shared" si="4"/>
        <v>6.0000000000000005E-2</v>
      </c>
      <c r="J78" s="14">
        <v>0.39</v>
      </c>
      <c r="K78" s="121">
        <f t="shared" si="5"/>
        <v>6.48</v>
      </c>
      <c r="L78" s="127"/>
    </row>
    <row r="79" spans="1:12" ht="13.5" customHeight="1">
      <c r="A79" s="126"/>
      <c r="B79" s="119">
        <v>38</v>
      </c>
      <c r="C79" s="10" t="s">
        <v>993</v>
      </c>
      <c r="D79" s="10" t="s">
        <v>848</v>
      </c>
      <c r="E79" s="130" t="s">
        <v>983</v>
      </c>
      <c r="F79" s="147"/>
      <c r="G79" s="148"/>
      <c r="H79" s="11" t="s">
        <v>1047</v>
      </c>
      <c r="I79" s="14">
        <f t="shared" si="4"/>
        <v>0.05</v>
      </c>
      <c r="J79" s="14">
        <v>0.28999999999999998</v>
      </c>
      <c r="K79" s="121">
        <f t="shared" si="5"/>
        <v>1.9000000000000001</v>
      </c>
      <c r="L79" s="127"/>
    </row>
    <row r="80" spans="1:12" ht="13.5" customHeight="1">
      <c r="A80" s="126"/>
      <c r="B80" s="119">
        <v>53</v>
      </c>
      <c r="C80" s="10" t="s">
        <v>856</v>
      </c>
      <c r="D80" s="10" t="s">
        <v>856</v>
      </c>
      <c r="E80" s="130" t="s">
        <v>983</v>
      </c>
      <c r="F80" s="147" t="s">
        <v>986</v>
      </c>
      <c r="G80" s="148"/>
      <c r="H80" s="11" t="s">
        <v>1046</v>
      </c>
      <c r="I80" s="14">
        <f t="shared" si="4"/>
        <v>0.09</v>
      </c>
      <c r="J80" s="14">
        <v>0.59</v>
      </c>
      <c r="K80" s="121">
        <f t="shared" si="5"/>
        <v>4.7699999999999996</v>
      </c>
      <c r="L80" s="127"/>
    </row>
    <row r="81" spans="1:12" ht="13.5" customHeight="1">
      <c r="A81" s="126"/>
      <c r="B81" s="119">
        <f>'Tax Invoice'!D191</f>
        <v>2</v>
      </c>
      <c r="C81" s="10" t="s">
        <v>858</v>
      </c>
      <c r="D81" s="10" t="s">
        <v>858</v>
      </c>
      <c r="E81" s="130" t="s">
        <v>983</v>
      </c>
      <c r="F81" s="147" t="s">
        <v>986</v>
      </c>
      <c r="G81" s="148"/>
      <c r="H81" s="11" t="s">
        <v>1013</v>
      </c>
      <c r="I81" s="14">
        <f t="shared" si="4"/>
        <v>0.09</v>
      </c>
      <c r="J81" s="14">
        <v>0.59</v>
      </c>
      <c r="K81" s="121">
        <f t="shared" si="5"/>
        <v>0.18</v>
      </c>
      <c r="L81" s="127"/>
    </row>
    <row r="82" spans="1:12" ht="13.5" customHeight="1">
      <c r="A82" s="126"/>
      <c r="B82" s="119">
        <v>28</v>
      </c>
      <c r="C82" s="10" t="s">
        <v>994</v>
      </c>
      <c r="D82" s="10" t="s">
        <v>860</v>
      </c>
      <c r="E82" s="130" t="s">
        <v>983</v>
      </c>
      <c r="F82" s="147"/>
      <c r="G82" s="148"/>
      <c r="H82" s="11" t="s">
        <v>1009</v>
      </c>
      <c r="I82" s="14">
        <f t="shared" si="4"/>
        <v>0.08</v>
      </c>
      <c r="J82" s="14">
        <v>0.49</v>
      </c>
      <c r="K82" s="121">
        <f t="shared" si="5"/>
        <v>2.2400000000000002</v>
      </c>
      <c r="L82" s="127"/>
    </row>
    <row r="83" spans="1:12" ht="13.5" customHeight="1">
      <c r="A83" s="126"/>
      <c r="B83" s="119">
        <f>'Tax Invoice'!D195</f>
        <v>30</v>
      </c>
      <c r="C83" s="10" t="s">
        <v>864</v>
      </c>
      <c r="D83" s="10" t="s">
        <v>864</v>
      </c>
      <c r="E83" s="130"/>
      <c r="F83" s="147"/>
      <c r="G83" s="148"/>
      <c r="H83" s="11" t="s">
        <v>1048</v>
      </c>
      <c r="I83" s="14">
        <f t="shared" si="4"/>
        <v>0.03</v>
      </c>
      <c r="J83" s="14">
        <v>0.14000000000000001</v>
      </c>
      <c r="K83" s="121">
        <f t="shared" si="5"/>
        <v>0.89999999999999991</v>
      </c>
      <c r="L83" s="127"/>
    </row>
    <row r="84" spans="1:12" ht="13.5" customHeight="1">
      <c r="A84" s="126"/>
      <c r="B84" s="119">
        <v>32</v>
      </c>
      <c r="C84" s="10" t="s">
        <v>686</v>
      </c>
      <c r="D84" s="10" t="s">
        <v>686</v>
      </c>
      <c r="E84" s="130" t="s">
        <v>986</v>
      </c>
      <c r="F84" s="147"/>
      <c r="G84" s="148"/>
      <c r="H84" s="11" t="s">
        <v>1049</v>
      </c>
      <c r="I84" s="14">
        <v>0.06</v>
      </c>
      <c r="J84" s="14">
        <v>0.14000000000000001</v>
      </c>
      <c r="K84" s="121">
        <f t="shared" si="5"/>
        <v>1.92</v>
      </c>
      <c r="L84" s="127"/>
    </row>
    <row r="85" spans="1:12" ht="13.5" customHeight="1">
      <c r="A85" s="126"/>
      <c r="B85" s="119">
        <v>35</v>
      </c>
      <c r="C85" s="10" t="s">
        <v>130</v>
      </c>
      <c r="D85" s="10" t="s">
        <v>130</v>
      </c>
      <c r="E85" s="130" t="s">
        <v>986</v>
      </c>
      <c r="F85" s="147"/>
      <c r="G85" s="148"/>
      <c r="H85" s="11" t="s">
        <v>1050</v>
      </c>
      <c r="I85" s="14">
        <v>0.06</v>
      </c>
      <c r="J85" s="14">
        <v>0.24</v>
      </c>
      <c r="K85" s="121">
        <f t="shared" si="5"/>
        <v>2.1</v>
      </c>
      <c r="L85" s="127"/>
    </row>
    <row r="86" spans="1:12" ht="13.5" customHeight="1">
      <c r="A86" s="126"/>
      <c r="B86" s="119">
        <v>12</v>
      </c>
      <c r="C86" s="10" t="s">
        <v>995</v>
      </c>
      <c r="D86" s="10" t="s">
        <v>868</v>
      </c>
      <c r="E86" s="130" t="s">
        <v>983</v>
      </c>
      <c r="F86" s="147"/>
      <c r="G86" s="148"/>
      <c r="H86" s="11" t="s">
        <v>1051</v>
      </c>
      <c r="I86" s="14">
        <f t="shared" si="4"/>
        <v>0.2</v>
      </c>
      <c r="J86" s="14">
        <v>1.29</v>
      </c>
      <c r="K86" s="121">
        <f t="shared" si="5"/>
        <v>2.4000000000000004</v>
      </c>
      <c r="L86" s="127"/>
    </row>
    <row r="87" spans="1:12" ht="13.5" customHeight="1">
      <c r="A87" s="126"/>
      <c r="B87" s="119">
        <v>24</v>
      </c>
      <c r="C87" s="10" t="s">
        <v>996</v>
      </c>
      <c r="D87" s="10" t="s">
        <v>874</v>
      </c>
      <c r="E87" s="130" t="s">
        <v>983</v>
      </c>
      <c r="F87" s="147"/>
      <c r="G87" s="148"/>
      <c r="H87" s="11" t="s">
        <v>1052</v>
      </c>
      <c r="I87" s="14">
        <f t="shared" si="4"/>
        <v>0.44</v>
      </c>
      <c r="J87" s="14">
        <v>2.89</v>
      </c>
      <c r="K87" s="121">
        <f t="shared" si="5"/>
        <v>10.56</v>
      </c>
      <c r="L87" s="127"/>
    </row>
    <row r="88" spans="1:12" ht="13.5" customHeight="1">
      <c r="A88" s="126"/>
      <c r="B88" s="119">
        <v>70</v>
      </c>
      <c r="C88" s="10" t="s">
        <v>997</v>
      </c>
      <c r="D88" s="10" t="s">
        <v>884</v>
      </c>
      <c r="E88" s="130" t="s">
        <v>983</v>
      </c>
      <c r="F88" s="147" t="s">
        <v>986</v>
      </c>
      <c r="G88" s="148"/>
      <c r="H88" s="11" t="s">
        <v>1053</v>
      </c>
      <c r="I88" s="14">
        <f t="shared" ref="I88:I99" si="6">ROUNDUP(J88*$N$1,2)</f>
        <v>0.57000000000000006</v>
      </c>
      <c r="J88" s="14">
        <v>3.79</v>
      </c>
      <c r="K88" s="121">
        <f t="shared" ref="K88:K99" si="7">I88*B88</f>
        <v>39.900000000000006</v>
      </c>
      <c r="L88" s="127"/>
    </row>
    <row r="89" spans="1:12" ht="13.5" customHeight="1">
      <c r="A89" s="126"/>
      <c r="B89" s="119">
        <v>4</v>
      </c>
      <c r="C89" s="10" t="s">
        <v>998</v>
      </c>
      <c r="D89" s="10" t="s">
        <v>886</v>
      </c>
      <c r="E89" s="130" t="s">
        <v>983</v>
      </c>
      <c r="F89" s="147" t="s">
        <v>986</v>
      </c>
      <c r="G89" s="148"/>
      <c r="H89" s="11" t="s">
        <v>1052</v>
      </c>
      <c r="I89" s="14">
        <f t="shared" si="6"/>
        <v>0.23</v>
      </c>
      <c r="J89" s="14">
        <v>1.49</v>
      </c>
      <c r="K89" s="121">
        <f t="shared" si="7"/>
        <v>0.92</v>
      </c>
      <c r="L89" s="127"/>
    </row>
    <row r="90" spans="1:12" ht="13.5" customHeight="1">
      <c r="A90" s="126"/>
      <c r="B90" s="119">
        <v>209</v>
      </c>
      <c r="C90" s="10" t="s">
        <v>890</v>
      </c>
      <c r="D90" s="10" t="s">
        <v>967</v>
      </c>
      <c r="E90" s="130" t="s">
        <v>983</v>
      </c>
      <c r="F90" s="147" t="s">
        <v>986</v>
      </c>
      <c r="G90" s="148"/>
      <c r="H90" s="11" t="s">
        <v>1054</v>
      </c>
      <c r="I90" s="14">
        <f t="shared" si="6"/>
        <v>6.9999999999999993E-2</v>
      </c>
      <c r="J90" s="14">
        <v>0.46</v>
      </c>
      <c r="K90" s="121">
        <f t="shared" si="7"/>
        <v>14.629999999999999</v>
      </c>
      <c r="L90" s="127"/>
    </row>
    <row r="91" spans="1:12" ht="13.5" customHeight="1">
      <c r="A91" s="126"/>
      <c r="B91" s="119">
        <v>41</v>
      </c>
      <c r="C91" s="10" t="s">
        <v>570</v>
      </c>
      <c r="D91" s="10" t="s">
        <v>570</v>
      </c>
      <c r="E91" s="130" t="s">
        <v>986</v>
      </c>
      <c r="F91" s="147"/>
      <c r="G91" s="148"/>
      <c r="H91" s="11" t="s">
        <v>1055</v>
      </c>
      <c r="I91" s="14">
        <v>0.06</v>
      </c>
      <c r="J91" s="14">
        <v>0.25</v>
      </c>
      <c r="K91" s="121">
        <f t="shared" si="7"/>
        <v>2.46</v>
      </c>
      <c r="L91" s="127"/>
    </row>
    <row r="92" spans="1:12" ht="13.5" customHeight="1">
      <c r="A92" s="126"/>
      <c r="B92" s="119">
        <v>18</v>
      </c>
      <c r="C92" s="10" t="s">
        <v>896</v>
      </c>
      <c r="D92" s="10" t="s">
        <v>896</v>
      </c>
      <c r="E92" s="130" t="s">
        <v>983</v>
      </c>
      <c r="F92" s="147"/>
      <c r="G92" s="148"/>
      <c r="H92" s="11" t="s">
        <v>897</v>
      </c>
      <c r="I92" s="14">
        <f t="shared" si="6"/>
        <v>6.0000000000000005E-2</v>
      </c>
      <c r="J92" s="14">
        <v>0.39</v>
      </c>
      <c r="K92" s="121">
        <f t="shared" si="7"/>
        <v>1.08</v>
      </c>
      <c r="L92" s="127"/>
    </row>
    <row r="93" spans="1:12" ht="13.5" customHeight="1">
      <c r="A93" s="126"/>
      <c r="B93" s="119">
        <v>7</v>
      </c>
      <c r="C93" s="10" t="s">
        <v>999</v>
      </c>
      <c r="D93" s="10" t="s">
        <v>898</v>
      </c>
      <c r="E93" s="130" t="s">
        <v>983</v>
      </c>
      <c r="F93" s="147"/>
      <c r="G93" s="148"/>
      <c r="H93" s="11" t="s">
        <v>1056</v>
      </c>
      <c r="I93" s="14">
        <f t="shared" si="6"/>
        <v>0.12</v>
      </c>
      <c r="J93" s="14">
        <v>0.79</v>
      </c>
      <c r="K93" s="121">
        <f t="shared" si="7"/>
        <v>0.84</v>
      </c>
      <c r="L93" s="127"/>
    </row>
    <row r="94" spans="1:12" ht="13.5" customHeight="1">
      <c r="A94" s="126"/>
      <c r="B94" s="119">
        <f>'Tax Invoice'!D259</f>
        <v>3</v>
      </c>
      <c r="C94" s="10" t="s">
        <v>902</v>
      </c>
      <c r="D94" s="10" t="s">
        <v>902</v>
      </c>
      <c r="E94" s="130" t="s">
        <v>983</v>
      </c>
      <c r="F94" s="147" t="s">
        <v>986</v>
      </c>
      <c r="G94" s="148"/>
      <c r="H94" s="11" t="s">
        <v>1027</v>
      </c>
      <c r="I94" s="14">
        <f t="shared" si="6"/>
        <v>0.09</v>
      </c>
      <c r="J94" s="14">
        <v>0.59</v>
      </c>
      <c r="K94" s="121">
        <f t="shared" si="7"/>
        <v>0.27</v>
      </c>
      <c r="L94" s="127"/>
    </row>
    <row r="95" spans="1:12" ht="13.5" customHeight="1">
      <c r="A95" s="126"/>
      <c r="B95" s="119">
        <v>12</v>
      </c>
      <c r="C95" s="10" t="s">
        <v>904</v>
      </c>
      <c r="D95" s="10" t="s">
        <v>904</v>
      </c>
      <c r="E95" s="130" t="s">
        <v>983</v>
      </c>
      <c r="F95" s="147" t="s">
        <v>986</v>
      </c>
      <c r="G95" s="148"/>
      <c r="H95" s="11" t="s">
        <v>1008</v>
      </c>
      <c r="I95" s="14">
        <f t="shared" si="6"/>
        <v>0.25</v>
      </c>
      <c r="J95" s="14">
        <v>1.64</v>
      </c>
      <c r="K95" s="121">
        <f t="shared" si="7"/>
        <v>3</v>
      </c>
      <c r="L95" s="127"/>
    </row>
    <row r="96" spans="1:12" ht="13.5" customHeight="1">
      <c r="A96" s="126"/>
      <c r="B96" s="119">
        <v>3</v>
      </c>
      <c r="C96" s="10" t="s">
        <v>906</v>
      </c>
      <c r="D96" s="10" t="s">
        <v>906</v>
      </c>
      <c r="E96" s="130" t="s">
        <v>983</v>
      </c>
      <c r="F96" s="147" t="s">
        <v>986</v>
      </c>
      <c r="G96" s="148"/>
      <c r="H96" s="11" t="s">
        <v>1029</v>
      </c>
      <c r="I96" s="14">
        <f t="shared" si="6"/>
        <v>0.21000000000000002</v>
      </c>
      <c r="J96" s="14">
        <v>1.38</v>
      </c>
      <c r="K96" s="121">
        <f t="shared" si="7"/>
        <v>0.63000000000000012</v>
      </c>
      <c r="L96" s="127"/>
    </row>
    <row r="97" spans="1:12" ht="13.5" customHeight="1">
      <c r="A97" s="126"/>
      <c r="B97" s="119">
        <v>3</v>
      </c>
      <c r="C97" s="10" t="s">
        <v>908</v>
      </c>
      <c r="D97" s="10" t="s">
        <v>908</v>
      </c>
      <c r="E97" s="130" t="s">
        <v>983</v>
      </c>
      <c r="F97" s="147" t="s">
        <v>986</v>
      </c>
      <c r="G97" s="148"/>
      <c r="H97" s="11" t="s">
        <v>1057</v>
      </c>
      <c r="I97" s="14">
        <f t="shared" si="6"/>
        <v>0.23</v>
      </c>
      <c r="J97" s="14">
        <v>1.47</v>
      </c>
      <c r="K97" s="121">
        <f t="shared" si="7"/>
        <v>0.69000000000000006</v>
      </c>
      <c r="L97" s="127"/>
    </row>
    <row r="98" spans="1:12" ht="13.5" customHeight="1">
      <c r="A98" s="126"/>
      <c r="B98" s="119">
        <v>6</v>
      </c>
      <c r="C98" s="10" t="s">
        <v>910</v>
      </c>
      <c r="D98" s="10" t="s">
        <v>910</v>
      </c>
      <c r="E98" s="130" t="s">
        <v>983</v>
      </c>
      <c r="F98" s="147" t="s">
        <v>986</v>
      </c>
      <c r="G98" s="148"/>
      <c r="H98" s="11" t="s">
        <v>1058</v>
      </c>
      <c r="I98" s="14">
        <f t="shared" si="6"/>
        <v>0.23</v>
      </c>
      <c r="J98" s="14">
        <v>1.47</v>
      </c>
      <c r="K98" s="121">
        <f t="shared" si="7"/>
        <v>1.3800000000000001</v>
      </c>
      <c r="L98" s="127"/>
    </row>
    <row r="99" spans="1:12" ht="13.5" customHeight="1">
      <c r="A99" s="126"/>
      <c r="B99" s="119">
        <v>9</v>
      </c>
      <c r="C99" s="10" t="s">
        <v>912</v>
      </c>
      <c r="D99" s="10" t="s">
        <v>912</v>
      </c>
      <c r="E99" s="130" t="s">
        <v>983</v>
      </c>
      <c r="F99" s="147" t="s">
        <v>986</v>
      </c>
      <c r="G99" s="148"/>
      <c r="H99" s="11" t="s">
        <v>1015</v>
      </c>
      <c r="I99" s="14">
        <f t="shared" si="6"/>
        <v>0.23</v>
      </c>
      <c r="J99" s="14">
        <v>1.47</v>
      </c>
      <c r="K99" s="121">
        <f t="shared" si="7"/>
        <v>2.0700000000000003</v>
      </c>
      <c r="L99" s="127"/>
    </row>
    <row r="100" spans="1:12" ht="13.5" customHeight="1">
      <c r="A100" s="126"/>
      <c r="B100" s="119">
        <v>5</v>
      </c>
      <c r="C100" s="10" t="s">
        <v>914</v>
      </c>
      <c r="D100" s="10" t="s">
        <v>914</v>
      </c>
      <c r="E100" s="130" t="s">
        <v>983</v>
      </c>
      <c r="F100" s="147" t="s">
        <v>986</v>
      </c>
      <c r="G100" s="148"/>
      <c r="H100" s="11" t="s">
        <v>1059</v>
      </c>
      <c r="I100" s="14">
        <f t="shared" ref="I100:I105" si="8">ROUNDUP(J100*$N$1,2)</f>
        <v>0.29000000000000004</v>
      </c>
      <c r="J100" s="14">
        <v>1.87</v>
      </c>
      <c r="K100" s="121">
        <f t="shared" ref="K100:K105" si="9">I100*B100</f>
        <v>1.4500000000000002</v>
      </c>
      <c r="L100" s="127"/>
    </row>
    <row r="101" spans="1:12" ht="13.5" customHeight="1">
      <c r="A101" s="126"/>
      <c r="B101" s="119">
        <v>6</v>
      </c>
      <c r="C101" s="10" t="s">
        <v>1000</v>
      </c>
      <c r="D101" s="10" t="s">
        <v>915</v>
      </c>
      <c r="E101" s="130" t="s">
        <v>983</v>
      </c>
      <c r="F101" s="147"/>
      <c r="G101" s="148"/>
      <c r="H101" s="11" t="s">
        <v>1060</v>
      </c>
      <c r="I101" s="14">
        <f t="shared" si="8"/>
        <v>0.11</v>
      </c>
      <c r="J101" s="14">
        <v>0.73</v>
      </c>
      <c r="K101" s="121">
        <f t="shared" si="9"/>
        <v>0.66</v>
      </c>
      <c r="L101" s="127"/>
    </row>
    <row r="102" spans="1:12" ht="13.5" customHeight="1">
      <c r="A102" s="126"/>
      <c r="B102" s="119">
        <v>8</v>
      </c>
      <c r="C102" s="10" t="s">
        <v>1001</v>
      </c>
      <c r="D102" s="10" t="s">
        <v>921</v>
      </c>
      <c r="E102" s="130" t="s">
        <v>983</v>
      </c>
      <c r="F102" s="147" t="s">
        <v>986</v>
      </c>
      <c r="G102" s="148"/>
      <c r="H102" s="11" t="s">
        <v>1061</v>
      </c>
      <c r="I102" s="14">
        <f t="shared" si="8"/>
        <v>0.52</v>
      </c>
      <c r="J102" s="14">
        <v>3.45</v>
      </c>
      <c r="K102" s="121">
        <f t="shared" si="9"/>
        <v>4.16</v>
      </c>
      <c r="L102" s="127"/>
    </row>
    <row r="103" spans="1:12" ht="13.5" customHeight="1">
      <c r="A103" s="126"/>
      <c r="B103" s="119">
        <v>23</v>
      </c>
      <c r="C103" s="10" t="s">
        <v>1002</v>
      </c>
      <c r="D103" s="10" t="s">
        <v>923</v>
      </c>
      <c r="E103" s="130" t="s">
        <v>983</v>
      </c>
      <c r="F103" s="147" t="s">
        <v>986</v>
      </c>
      <c r="G103" s="148"/>
      <c r="H103" s="11" t="s">
        <v>1062</v>
      </c>
      <c r="I103" s="14">
        <f t="shared" si="8"/>
        <v>0.36</v>
      </c>
      <c r="J103" s="14">
        <v>2.4</v>
      </c>
      <c r="K103" s="121">
        <f t="shared" si="9"/>
        <v>8.2799999999999994</v>
      </c>
      <c r="L103" s="127"/>
    </row>
    <row r="104" spans="1:12" ht="13.5" customHeight="1">
      <c r="A104" s="126"/>
      <c r="B104" s="119">
        <v>2</v>
      </c>
      <c r="C104" s="10" t="s">
        <v>936</v>
      </c>
      <c r="D104" s="10" t="s">
        <v>936</v>
      </c>
      <c r="E104" s="130"/>
      <c r="F104" s="147"/>
      <c r="G104" s="148"/>
      <c r="H104" s="11" t="s">
        <v>1063</v>
      </c>
      <c r="I104" s="14">
        <f t="shared" si="8"/>
        <v>0.37</v>
      </c>
      <c r="J104" s="14">
        <v>2.44</v>
      </c>
      <c r="K104" s="121">
        <f t="shared" si="9"/>
        <v>0.74</v>
      </c>
      <c r="L104" s="127"/>
    </row>
    <row r="105" spans="1:12" ht="13.5" customHeight="1">
      <c r="A105" s="126"/>
      <c r="B105" s="120">
        <v>4</v>
      </c>
      <c r="C105" s="12" t="s">
        <v>940</v>
      </c>
      <c r="D105" s="12" t="s">
        <v>940</v>
      </c>
      <c r="E105" s="131"/>
      <c r="F105" s="149"/>
      <c r="G105" s="150"/>
      <c r="H105" s="13" t="s">
        <v>1064</v>
      </c>
      <c r="I105" s="15">
        <f t="shared" si="8"/>
        <v>0.19</v>
      </c>
      <c r="J105" s="15">
        <v>1.24</v>
      </c>
      <c r="K105" s="122">
        <f t="shared" si="9"/>
        <v>0.76</v>
      </c>
      <c r="L105" s="127"/>
    </row>
    <row r="106" spans="1:12" ht="12.75" customHeight="1">
      <c r="A106" s="126"/>
      <c r="B106" s="138">
        <f>SUM(B22:B105)</f>
        <v>1802</v>
      </c>
      <c r="C106" s="138" t="s">
        <v>149</v>
      </c>
      <c r="D106" s="138"/>
      <c r="E106" s="138"/>
      <c r="F106" s="138"/>
      <c r="G106" s="138"/>
      <c r="H106" s="138"/>
      <c r="I106" s="139" t="s">
        <v>261</v>
      </c>
      <c r="J106" s="139" t="s">
        <v>261</v>
      </c>
      <c r="K106" s="140">
        <f>SUM(K22:K105)</f>
        <v>215.77</v>
      </c>
      <c r="L106" s="127"/>
    </row>
    <row r="107" spans="1:12" ht="12.75" customHeight="1">
      <c r="A107" s="126"/>
      <c r="B107" s="138"/>
      <c r="C107" s="138"/>
      <c r="D107" s="138"/>
      <c r="E107" s="138"/>
      <c r="F107" s="138"/>
      <c r="G107" s="138"/>
      <c r="H107" s="138"/>
      <c r="I107" s="143" t="s">
        <v>1065</v>
      </c>
      <c r="J107" s="139" t="s">
        <v>190</v>
      </c>
      <c r="K107" s="140">
        <v>0</v>
      </c>
      <c r="L107" s="127"/>
    </row>
    <row r="108" spans="1:12" ht="12.75" hidden="1" customHeight="1" outlineLevel="1">
      <c r="A108" s="126"/>
      <c r="B108" s="138"/>
      <c r="C108" s="138"/>
      <c r="D108" s="138"/>
      <c r="E108" s="138"/>
      <c r="F108" s="138"/>
      <c r="G108" s="138"/>
      <c r="H108" s="138"/>
      <c r="I108" s="139" t="s">
        <v>191</v>
      </c>
      <c r="J108" s="139" t="s">
        <v>191</v>
      </c>
      <c r="K108" s="140">
        <f>Invoice!J321</f>
        <v>0</v>
      </c>
      <c r="L108" s="127"/>
    </row>
    <row r="109" spans="1:12" ht="12.75" customHeight="1" collapsed="1">
      <c r="A109" s="126"/>
      <c r="B109" s="138"/>
      <c r="C109" s="138"/>
      <c r="D109" s="138"/>
      <c r="E109" s="138"/>
      <c r="F109" s="138"/>
      <c r="G109" s="138"/>
      <c r="H109" s="138"/>
      <c r="I109" s="139" t="s">
        <v>263</v>
      </c>
      <c r="J109" s="139" t="s">
        <v>263</v>
      </c>
      <c r="K109" s="140">
        <f>SUM(K106:K108)</f>
        <v>215.77</v>
      </c>
      <c r="L109" s="127"/>
    </row>
    <row r="110" spans="1:12" ht="12.75" customHeight="1">
      <c r="A110" s="6"/>
      <c r="B110" s="7"/>
      <c r="C110" s="7"/>
      <c r="D110" s="7"/>
      <c r="E110" s="7"/>
      <c r="F110" s="7"/>
      <c r="G110" s="7"/>
      <c r="H110" s="144" t="s">
        <v>1066</v>
      </c>
      <c r="I110" s="7"/>
      <c r="J110" s="7"/>
      <c r="K110" s="7"/>
      <c r="L110" s="8"/>
    </row>
    <row r="111" spans="1:12" ht="12.75" customHeight="1"/>
    <row r="112" spans="1:12" ht="12.75" customHeight="1"/>
    <row r="113" spans="15:15" ht="12.75" customHeight="1"/>
    <row r="114" spans="15:15" ht="12.75" customHeight="1"/>
    <row r="115" spans="15:15" ht="12.75" customHeight="1">
      <c r="O115" s="145"/>
    </row>
    <row r="116" spans="15:15" ht="12.75" customHeight="1"/>
    <row r="117" spans="15:15" ht="12.75" customHeight="1"/>
  </sheetData>
  <mergeCells count="88">
    <mergeCell ref="F23:G23"/>
    <mergeCell ref="F24:G24"/>
    <mergeCell ref="F25:G25"/>
    <mergeCell ref="K10:K11"/>
    <mergeCell ref="K14:K15"/>
    <mergeCell ref="F20:G20"/>
    <mergeCell ref="F21:G21"/>
    <mergeCell ref="F22:G22"/>
    <mergeCell ref="F26:G26"/>
    <mergeCell ref="F27:G27"/>
    <mergeCell ref="F28:G28"/>
    <mergeCell ref="F29:G29"/>
    <mergeCell ref="F34:G34"/>
    <mergeCell ref="F35:G35"/>
    <mergeCell ref="F30:G30"/>
    <mergeCell ref="F31:G31"/>
    <mergeCell ref="F32:G32"/>
    <mergeCell ref="F33:G33"/>
    <mergeCell ref="F36:G36"/>
    <mergeCell ref="F37:G37"/>
    <mergeCell ref="F38:G38"/>
    <mergeCell ref="F39:G39"/>
    <mergeCell ref="F43:G43"/>
    <mergeCell ref="F44:G44"/>
    <mergeCell ref="F40:G40"/>
    <mergeCell ref="F41:G41"/>
    <mergeCell ref="F42:G42"/>
    <mergeCell ref="F48:G48"/>
    <mergeCell ref="F49:G49"/>
    <mergeCell ref="F50:G50"/>
    <mergeCell ref="F45:G45"/>
    <mergeCell ref="F46:G46"/>
    <mergeCell ref="F47:G47"/>
    <mergeCell ref="F52:G52"/>
    <mergeCell ref="F51:G51"/>
    <mergeCell ref="F53:G53"/>
    <mergeCell ref="F54:G54"/>
    <mergeCell ref="F55:G55"/>
    <mergeCell ref="F56:G56"/>
    <mergeCell ref="F61:G61"/>
    <mergeCell ref="F62:G62"/>
    <mergeCell ref="F63:G63"/>
    <mergeCell ref="F57:G57"/>
    <mergeCell ref="F58:G58"/>
    <mergeCell ref="F59:G59"/>
    <mergeCell ref="F60:G60"/>
    <mergeCell ref="F69:G69"/>
    <mergeCell ref="F64:G64"/>
    <mergeCell ref="F65:G65"/>
    <mergeCell ref="F66:G66"/>
    <mergeCell ref="F67:G67"/>
    <mergeCell ref="F68:G68"/>
    <mergeCell ref="F70:G70"/>
    <mergeCell ref="F71:G71"/>
    <mergeCell ref="F72:G72"/>
    <mergeCell ref="F74:G74"/>
    <mergeCell ref="F75:G75"/>
    <mergeCell ref="F76:G76"/>
    <mergeCell ref="F73:G73"/>
    <mergeCell ref="F77:G77"/>
    <mergeCell ref="F78:G78"/>
    <mergeCell ref="F79:G79"/>
    <mergeCell ref="F81:G81"/>
    <mergeCell ref="F82:G82"/>
    <mergeCell ref="F80:G80"/>
    <mergeCell ref="F86:G86"/>
    <mergeCell ref="F87:G87"/>
    <mergeCell ref="F83:G83"/>
    <mergeCell ref="F84:G84"/>
    <mergeCell ref="F85:G85"/>
    <mergeCell ref="F88:G88"/>
    <mergeCell ref="F89:G89"/>
    <mergeCell ref="F90:G90"/>
    <mergeCell ref="F91:G91"/>
    <mergeCell ref="F92:G92"/>
    <mergeCell ref="F95:G95"/>
    <mergeCell ref="F96:G96"/>
    <mergeCell ref="F93:G93"/>
    <mergeCell ref="F94:G94"/>
    <mergeCell ref="F99:G99"/>
    <mergeCell ref="F105:G105"/>
    <mergeCell ref="F104:G104"/>
    <mergeCell ref="F100:G100"/>
    <mergeCell ref="F97:G97"/>
    <mergeCell ref="F98:G98"/>
    <mergeCell ref="F102:G102"/>
    <mergeCell ref="F103:G103"/>
    <mergeCell ref="F101:G10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97"/>
  <sheetViews>
    <sheetView workbookViewId="0">
      <selection activeCell="A5" sqref="A5"/>
    </sheetView>
  </sheetViews>
  <sheetFormatPr defaultRowHeight="15"/>
  <sheetData>
    <row r="1" spans="1:1">
      <c r="A1" s="2" t="s">
        <v>725</v>
      </c>
    </row>
    <row r="2" spans="1:1">
      <c r="A2" s="2" t="s">
        <v>725</v>
      </c>
    </row>
    <row r="3" spans="1:1">
      <c r="A3" s="2" t="s">
        <v>726</v>
      </c>
    </row>
    <row r="4" spans="1:1">
      <c r="A4" s="2" t="s">
        <v>726</v>
      </c>
    </row>
    <row r="5" spans="1:1">
      <c r="A5" s="2" t="s">
        <v>728</v>
      </c>
    </row>
    <row r="6" spans="1:1">
      <c r="A6" s="2" t="s">
        <v>728</v>
      </c>
    </row>
    <row r="7" spans="1:1">
      <c r="A7" s="2" t="s">
        <v>728</v>
      </c>
    </row>
    <row r="8" spans="1:1">
      <c r="A8" s="2" t="s">
        <v>730</v>
      </c>
    </row>
    <row r="9" spans="1:1">
      <c r="A9" s="2" t="s">
        <v>730</v>
      </c>
    </row>
    <row r="10" spans="1:1">
      <c r="A10" s="2" t="s">
        <v>732</v>
      </c>
    </row>
    <row r="11" spans="1:1">
      <c r="A11" s="2" t="s">
        <v>109</v>
      </c>
    </row>
    <row r="12" spans="1:1">
      <c r="A12" s="2" t="s">
        <v>109</v>
      </c>
    </row>
    <row r="13" spans="1:1">
      <c r="A13" s="2" t="s">
        <v>735</v>
      </c>
    </row>
    <row r="14" spans="1:1">
      <c r="A14" s="2" t="s">
        <v>737</v>
      </c>
    </row>
    <row r="15" spans="1:1">
      <c r="A15" s="2" t="s">
        <v>737</v>
      </c>
    </row>
    <row r="16" spans="1:1">
      <c r="A16" s="2" t="s">
        <v>737</v>
      </c>
    </row>
    <row r="17" spans="1:1">
      <c r="A17" s="2" t="s">
        <v>737</v>
      </c>
    </row>
    <row r="18" spans="1:1">
      <c r="A18" s="2" t="s">
        <v>737</v>
      </c>
    </row>
    <row r="19" spans="1:1">
      <c r="A19" s="2" t="s">
        <v>737</v>
      </c>
    </row>
    <row r="20" spans="1:1">
      <c r="A20" s="2" t="s">
        <v>737</v>
      </c>
    </row>
    <row r="21" spans="1:1">
      <c r="A21" s="2" t="s">
        <v>739</v>
      </c>
    </row>
    <row r="22" spans="1:1">
      <c r="A22" s="2" t="s">
        <v>741</v>
      </c>
    </row>
    <row r="23" spans="1:1">
      <c r="A23" s="2" t="s">
        <v>743</v>
      </c>
    </row>
    <row r="24" spans="1:1">
      <c r="A24" s="2" t="s">
        <v>745</v>
      </c>
    </row>
    <row r="25" spans="1:1">
      <c r="A25" s="2" t="s">
        <v>745</v>
      </c>
    </row>
    <row r="26" spans="1:1">
      <c r="A26" s="2" t="s">
        <v>745</v>
      </c>
    </row>
    <row r="27" spans="1:1">
      <c r="A27" s="2" t="s">
        <v>745</v>
      </c>
    </row>
    <row r="28" spans="1:1">
      <c r="A28" s="2" t="s">
        <v>942</v>
      </c>
    </row>
    <row r="29" spans="1:1">
      <c r="A29" s="2" t="s">
        <v>942</v>
      </c>
    </row>
    <row r="30" spans="1:1">
      <c r="A30" s="2" t="s">
        <v>942</v>
      </c>
    </row>
    <row r="31" spans="1:1">
      <c r="A31" s="2" t="s">
        <v>943</v>
      </c>
    </row>
    <row r="32" spans="1:1">
      <c r="A32" s="2" t="s">
        <v>944</v>
      </c>
    </row>
    <row r="33" spans="1:1">
      <c r="A33" s="2" t="s">
        <v>945</v>
      </c>
    </row>
    <row r="34" spans="1:1">
      <c r="A34" s="2" t="s">
        <v>945</v>
      </c>
    </row>
    <row r="35" spans="1:1">
      <c r="A35" s="2" t="s">
        <v>752</v>
      </c>
    </row>
    <row r="36" spans="1:1">
      <c r="A36" s="2" t="s">
        <v>752</v>
      </c>
    </row>
    <row r="37" spans="1:1">
      <c r="A37" s="2" t="s">
        <v>752</v>
      </c>
    </row>
    <row r="38" spans="1:1">
      <c r="A38" s="2" t="s">
        <v>752</v>
      </c>
    </row>
    <row r="39" spans="1:1">
      <c r="A39" s="2" t="s">
        <v>752</v>
      </c>
    </row>
    <row r="40" spans="1:1">
      <c r="A40" s="2" t="s">
        <v>752</v>
      </c>
    </row>
    <row r="41" spans="1:1">
      <c r="A41" s="2" t="s">
        <v>752</v>
      </c>
    </row>
    <row r="42" spans="1:1">
      <c r="A42" s="2" t="s">
        <v>752</v>
      </c>
    </row>
    <row r="43" spans="1:1">
      <c r="A43" s="2" t="s">
        <v>752</v>
      </c>
    </row>
    <row r="44" spans="1:1">
      <c r="A44" s="2" t="s">
        <v>752</v>
      </c>
    </row>
    <row r="45" spans="1:1">
      <c r="A45" s="2" t="s">
        <v>752</v>
      </c>
    </row>
    <row r="46" spans="1:1">
      <c r="A46" s="2" t="s">
        <v>752</v>
      </c>
    </row>
    <row r="47" spans="1:1">
      <c r="A47" s="2" t="s">
        <v>752</v>
      </c>
    </row>
    <row r="48" spans="1:1">
      <c r="A48" s="2" t="s">
        <v>48</v>
      </c>
    </row>
    <row r="49" spans="1:1">
      <c r="A49" s="2" t="s">
        <v>495</v>
      </c>
    </row>
    <row r="50" spans="1:1">
      <c r="A50" s="2" t="s">
        <v>757</v>
      </c>
    </row>
    <row r="51" spans="1:1">
      <c r="A51" s="2" t="s">
        <v>758</v>
      </c>
    </row>
    <row r="52" spans="1:1">
      <c r="A52" s="2" t="s">
        <v>760</v>
      </c>
    </row>
    <row r="53" spans="1:1">
      <c r="A53" s="2" t="s">
        <v>762</v>
      </c>
    </row>
    <row r="54" spans="1:1">
      <c r="A54" s="2" t="s">
        <v>764</v>
      </c>
    </row>
    <row r="55" spans="1:1">
      <c r="A55" s="2" t="s">
        <v>766</v>
      </c>
    </row>
    <row r="56" spans="1:1">
      <c r="A56" s="2" t="s">
        <v>768</v>
      </c>
    </row>
    <row r="57" spans="1:1">
      <c r="A57" s="2" t="s">
        <v>768</v>
      </c>
    </row>
    <row r="58" spans="1:1">
      <c r="A58" s="2" t="s">
        <v>768</v>
      </c>
    </row>
    <row r="59" spans="1:1">
      <c r="A59" s="2" t="s">
        <v>946</v>
      </c>
    </row>
    <row r="60" spans="1:1">
      <c r="A60" s="2" t="s">
        <v>946</v>
      </c>
    </row>
    <row r="61" spans="1:1">
      <c r="A61" s="2" t="s">
        <v>947</v>
      </c>
    </row>
    <row r="62" spans="1:1">
      <c r="A62" s="2" t="s">
        <v>948</v>
      </c>
    </row>
    <row r="63" spans="1:1">
      <c r="A63" s="2" t="s">
        <v>949</v>
      </c>
    </row>
    <row r="64" spans="1:1">
      <c r="A64" s="2" t="s">
        <v>950</v>
      </c>
    </row>
    <row r="65" spans="1:1">
      <c r="A65" s="2" t="s">
        <v>714</v>
      </c>
    </row>
    <row r="66" spans="1:1">
      <c r="A66" s="2" t="s">
        <v>714</v>
      </c>
    </row>
    <row r="67" spans="1:1">
      <c r="A67" s="2" t="s">
        <v>716</v>
      </c>
    </row>
    <row r="68" spans="1:1">
      <c r="A68" s="2" t="s">
        <v>716</v>
      </c>
    </row>
    <row r="69" spans="1:1">
      <c r="A69" s="2" t="s">
        <v>716</v>
      </c>
    </row>
    <row r="70" spans="1:1">
      <c r="A70" s="2" t="s">
        <v>774</v>
      </c>
    </row>
    <row r="71" spans="1:1">
      <c r="A71" s="2" t="s">
        <v>776</v>
      </c>
    </row>
    <row r="72" spans="1:1">
      <c r="A72" s="2" t="s">
        <v>776</v>
      </c>
    </row>
    <row r="73" spans="1:1">
      <c r="A73" s="2" t="s">
        <v>778</v>
      </c>
    </row>
    <row r="74" spans="1:1">
      <c r="A74" s="2" t="s">
        <v>778</v>
      </c>
    </row>
    <row r="75" spans="1:1">
      <c r="A75" s="2" t="s">
        <v>951</v>
      </c>
    </row>
    <row r="76" spans="1:1">
      <c r="A76" s="2" t="s">
        <v>952</v>
      </c>
    </row>
    <row r="77" spans="1:1">
      <c r="A77" s="2" t="s">
        <v>953</v>
      </c>
    </row>
    <row r="78" spans="1:1">
      <c r="A78" s="2" t="s">
        <v>954</v>
      </c>
    </row>
    <row r="79" spans="1:1">
      <c r="A79" s="2" t="s">
        <v>782</v>
      </c>
    </row>
    <row r="80" spans="1:1">
      <c r="A80" s="2" t="s">
        <v>784</v>
      </c>
    </row>
    <row r="81" spans="1:1">
      <c r="A81" s="2" t="s">
        <v>786</v>
      </c>
    </row>
    <row r="82" spans="1:1">
      <c r="A82" s="2" t="s">
        <v>786</v>
      </c>
    </row>
    <row r="83" spans="1:1">
      <c r="A83" s="2" t="s">
        <v>786</v>
      </c>
    </row>
    <row r="84" spans="1:1">
      <c r="A84" s="2" t="s">
        <v>786</v>
      </c>
    </row>
    <row r="85" spans="1:1">
      <c r="A85" s="2" t="s">
        <v>786</v>
      </c>
    </row>
    <row r="86" spans="1:1">
      <c r="A86" s="2" t="s">
        <v>786</v>
      </c>
    </row>
    <row r="87" spans="1:1">
      <c r="A87" s="2" t="s">
        <v>786</v>
      </c>
    </row>
    <row r="88" spans="1:1">
      <c r="A88" s="2" t="s">
        <v>786</v>
      </c>
    </row>
    <row r="89" spans="1:1">
      <c r="A89" s="2" t="s">
        <v>786</v>
      </c>
    </row>
    <row r="90" spans="1:1">
      <c r="A90" s="2" t="s">
        <v>786</v>
      </c>
    </row>
    <row r="91" spans="1:1">
      <c r="A91" s="2" t="s">
        <v>786</v>
      </c>
    </row>
    <row r="92" spans="1:1">
      <c r="A92" s="2" t="s">
        <v>789</v>
      </c>
    </row>
    <row r="93" spans="1:1">
      <c r="A93" s="2" t="s">
        <v>791</v>
      </c>
    </row>
    <row r="94" spans="1:1">
      <c r="A94" s="2" t="s">
        <v>668</v>
      </c>
    </row>
    <row r="95" spans="1:1">
      <c r="A95" s="2" t="s">
        <v>668</v>
      </c>
    </row>
    <row r="96" spans="1:1">
      <c r="A96" s="2" t="s">
        <v>794</v>
      </c>
    </row>
    <row r="97" spans="1:1">
      <c r="A97" s="2" t="s">
        <v>794</v>
      </c>
    </row>
    <row r="98" spans="1:1">
      <c r="A98" s="2" t="s">
        <v>796</v>
      </c>
    </row>
    <row r="99" spans="1:1">
      <c r="A99" s="2" t="s">
        <v>796</v>
      </c>
    </row>
    <row r="100" spans="1:1">
      <c r="A100" s="2" t="s">
        <v>796</v>
      </c>
    </row>
    <row r="101" spans="1:1">
      <c r="A101" s="2" t="s">
        <v>796</v>
      </c>
    </row>
    <row r="102" spans="1:1">
      <c r="A102" s="2" t="s">
        <v>796</v>
      </c>
    </row>
    <row r="103" spans="1:1">
      <c r="A103" s="2" t="s">
        <v>796</v>
      </c>
    </row>
    <row r="104" spans="1:1">
      <c r="A104" s="2" t="s">
        <v>796</v>
      </c>
    </row>
    <row r="105" spans="1:1">
      <c r="A105" s="2" t="s">
        <v>798</v>
      </c>
    </row>
    <row r="106" spans="1:1">
      <c r="A106" s="2" t="s">
        <v>800</v>
      </c>
    </row>
    <row r="107" spans="1:1">
      <c r="A107" s="2" t="s">
        <v>955</v>
      </c>
    </row>
    <row r="108" spans="1:1">
      <c r="A108" s="2" t="s">
        <v>956</v>
      </c>
    </row>
    <row r="109" spans="1:1">
      <c r="A109" s="2" t="s">
        <v>806</v>
      </c>
    </row>
    <row r="110" spans="1:1">
      <c r="A110" s="2" t="s">
        <v>806</v>
      </c>
    </row>
    <row r="111" spans="1:1">
      <c r="A111" s="2" t="s">
        <v>808</v>
      </c>
    </row>
    <row r="112" spans="1:1">
      <c r="A112" s="2" t="s">
        <v>808</v>
      </c>
    </row>
    <row r="113" spans="1:1">
      <c r="A113" s="2" t="s">
        <v>808</v>
      </c>
    </row>
    <row r="114" spans="1:1">
      <c r="A114" s="2" t="s">
        <v>810</v>
      </c>
    </row>
    <row r="115" spans="1:1">
      <c r="A115" s="2" t="s">
        <v>810</v>
      </c>
    </row>
    <row r="116" spans="1:1">
      <c r="A116" s="2" t="s">
        <v>812</v>
      </c>
    </row>
    <row r="117" spans="1:1">
      <c r="A117" s="2" t="s">
        <v>615</v>
      </c>
    </row>
    <row r="118" spans="1:1">
      <c r="A118" s="2" t="s">
        <v>814</v>
      </c>
    </row>
    <row r="119" spans="1:1">
      <c r="A119" s="2" t="s">
        <v>816</v>
      </c>
    </row>
    <row r="120" spans="1:1">
      <c r="A120" s="2" t="s">
        <v>816</v>
      </c>
    </row>
    <row r="121" spans="1:1">
      <c r="A121" s="2" t="s">
        <v>818</v>
      </c>
    </row>
    <row r="122" spans="1:1">
      <c r="A122" s="2" t="s">
        <v>820</v>
      </c>
    </row>
    <row r="123" spans="1:1">
      <c r="A123" s="2" t="s">
        <v>822</v>
      </c>
    </row>
    <row r="124" spans="1:1">
      <c r="A124" s="2" t="s">
        <v>822</v>
      </c>
    </row>
    <row r="125" spans="1:1">
      <c r="A125" s="2" t="s">
        <v>822</v>
      </c>
    </row>
    <row r="126" spans="1:1">
      <c r="A126" s="2" t="s">
        <v>822</v>
      </c>
    </row>
    <row r="127" spans="1:1">
      <c r="A127" s="2" t="s">
        <v>822</v>
      </c>
    </row>
    <row r="128" spans="1:1">
      <c r="A128" s="2" t="s">
        <v>822</v>
      </c>
    </row>
    <row r="129" spans="1:1">
      <c r="A129" s="2" t="s">
        <v>822</v>
      </c>
    </row>
    <row r="130" spans="1:1">
      <c r="A130" s="2" t="s">
        <v>822</v>
      </c>
    </row>
    <row r="131" spans="1:1">
      <c r="A131" s="2" t="s">
        <v>822</v>
      </c>
    </row>
    <row r="132" spans="1:1">
      <c r="A132" s="2" t="s">
        <v>822</v>
      </c>
    </row>
    <row r="133" spans="1:1">
      <c r="A133" s="2" t="s">
        <v>822</v>
      </c>
    </row>
    <row r="134" spans="1:1">
      <c r="A134" s="2" t="s">
        <v>822</v>
      </c>
    </row>
    <row r="135" spans="1:1">
      <c r="A135" s="2" t="s">
        <v>822</v>
      </c>
    </row>
    <row r="136" spans="1:1">
      <c r="A136" s="2" t="s">
        <v>822</v>
      </c>
    </row>
    <row r="137" spans="1:1">
      <c r="A137" s="2" t="s">
        <v>824</v>
      </c>
    </row>
    <row r="138" spans="1:1">
      <c r="A138" s="2" t="s">
        <v>826</v>
      </c>
    </row>
    <row r="139" spans="1:1">
      <c r="A139" s="2" t="s">
        <v>957</v>
      </c>
    </row>
    <row r="140" spans="1:1">
      <c r="A140" s="2" t="s">
        <v>957</v>
      </c>
    </row>
    <row r="141" spans="1:1">
      <c r="A141" s="2" t="s">
        <v>957</v>
      </c>
    </row>
    <row r="142" spans="1:1">
      <c r="A142" s="2" t="s">
        <v>957</v>
      </c>
    </row>
    <row r="143" spans="1:1">
      <c r="A143" s="2" t="s">
        <v>958</v>
      </c>
    </row>
    <row r="144" spans="1:1">
      <c r="A144" s="2" t="s">
        <v>959</v>
      </c>
    </row>
    <row r="145" spans="1:1">
      <c r="A145" s="2" t="s">
        <v>959</v>
      </c>
    </row>
    <row r="146" spans="1:1">
      <c r="A146" s="2" t="s">
        <v>960</v>
      </c>
    </row>
    <row r="147" spans="1:1">
      <c r="A147" s="2" t="s">
        <v>961</v>
      </c>
    </row>
    <row r="148" spans="1:1">
      <c r="A148" s="2" t="s">
        <v>962</v>
      </c>
    </row>
    <row r="149" spans="1:1">
      <c r="A149" s="2" t="s">
        <v>962</v>
      </c>
    </row>
    <row r="150" spans="1:1">
      <c r="A150" s="2" t="s">
        <v>963</v>
      </c>
    </row>
    <row r="151" spans="1:1">
      <c r="A151" s="2" t="s">
        <v>964</v>
      </c>
    </row>
    <row r="152" spans="1:1">
      <c r="A152" s="2" t="s">
        <v>965</v>
      </c>
    </row>
    <row r="153" spans="1:1">
      <c r="A153" s="2" t="s">
        <v>966</v>
      </c>
    </row>
    <row r="154" spans="1:1">
      <c r="A154" s="2" t="s">
        <v>392</v>
      </c>
    </row>
    <row r="155" spans="1:1">
      <c r="A155" s="2" t="s">
        <v>392</v>
      </c>
    </row>
    <row r="156" spans="1:1">
      <c r="A156" s="2" t="s">
        <v>392</v>
      </c>
    </row>
    <row r="157" spans="1:1">
      <c r="A157" s="2" t="s">
        <v>392</v>
      </c>
    </row>
    <row r="158" spans="1:1">
      <c r="A158" s="2" t="s">
        <v>848</v>
      </c>
    </row>
    <row r="159" spans="1:1">
      <c r="A159" s="2" t="s">
        <v>662</v>
      </c>
    </row>
    <row r="160" spans="1:1">
      <c r="A160" s="2" t="s">
        <v>850</v>
      </c>
    </row>
    <row r="161" spans="1:1">
      <c r="A161" s="2" t="s">
        <v>852</v>
      </c>
    </row>
    <row r="162" spans="1:1">
      <c r="A162" s="2" t="s">
        <v>852</v>
      </c>
    </row>
    <row r="163" spans="1:1">
      <c r="A163" s="2" t="s">
        <v>854</v>
      </c>
    </row>
    <row r="164" spans="1:1">
      <c r="A164" s="2" t="s">
        <v>854</v>
      </c>
    </row>
    <row r="165" spans="1:1">
      <c r="A165" s="2" t="s">
        <v>854</v>
      </c>
    </row>
    <row r="166" spans="1:1">
      <c r="A166" s="2" t="s">
        <v>856</v>
      </c>
    </row>
    <row r="167" spans="1:1">
      <c r="A167" s="2" t="s">
        <v>856</v>
      </c>
    </row>
    <row r="168" spans="1:1">
      <c r="A168" s="2" t="s">
        <v>856</v>
      </c>
    </row>
    <row r="169" spans="1:1">
      <c r="A169" s="2" t="s">
        <v>856</v>
      </c>
    </row>
    <row r="170" spans="1:1">
      <c r="A170" s="2" t="s">
        <v>856</v>
      </c>
    </row>
    <row r="171" spans="1:1">
      <c r="A171" s="2" t="s">
        <v>856</v>
      </c>
    </row>
    <row r="172" spans="1:1">
      <c r="A172" s="2" t="s">
        <v>856</v>
      </c>
    </row>
    <row r="173" spans="1:1">
      <c r="A173" s="2" t="s">
        <v>856</v>
      </c>
    </row>
    <row r="174" spans="1:1">
      <c r="A174" s="2" t="s">
        <v>858</v>
      </c>
    </row>
    <row r="175" spans="1:1">
      <c r="A175" s="2" t="s">
        <v>860</v>
      </c>
    </row>
    <row r="176" spans="1:1">
      <c r="A176" s="2" t="s">
        <v>860</v>
      </c>
    </row>
    <row r="177" spans="1:1">
      <c r="A177" s="2" t="s">
        <v>862</v>
      </c>
    </row>
    <row r="178" spans="1:1">
      <c r="A178" s="2" t="s">
        <v>864</v>
      </c>
    </row>
    <row r="179" spans="1:1">
      <c r="A179" s="2" t="s">
        <v>686</v>
      </c>
    </row>
    <row r="180" spans="1:1">
      <c r="A180" s="2" t="s">
        <v>686</v>
      </c>
    </row>
    <row r="181" spans="1:1">
      <c r="A181" s="2" t="s">
        <v>130</v>
      </c>
    </row>
    <row r="182" spans="1:1">
      <c r="A182" s="2" t="s">
        <v>130</v>
      </c>
    </row>
    <row r="183" spans="1:1">
      <c r="A183" s="2" t="s">
        <v>130</v>
      </c>
    </row>
    <row r="184" spans="1:1">
      <c r="A184" s="2" t="s">
        <v>868</v>
      </c>
    </row>
    <row r="185" spans="1:1">
      <c r="A185" s="2" t="s">
        <v>870</v>
      </c>
    </row>
    <row r="186" spans="1:1">
      <c r="A186" s="2" t="s">
        <v>872</v>
      </c>
    </row>
    <row r="187" spans="1:1">
      <c r="A187" s="2" t="s">
        <v>872</v>
      </c>
    </row>
    <row r="188" spans="1:1">
      <c r="A188" s="2" t="s">
        <v>874</v>
      </c>
    </row>
    <row r="189" spans="1:1">
      <c r="A189" s="2" t="s">
        <v>874</v>
      </c>
    </row>
    <row r="190" spans="1:1">
      <c r="A190" s="2" t="s">
        <v>874</v>
      </c>
    </row>
    <row r="191" spans="1:1">
      <c r="A191" s="2" t="s">
        <v>874</v>
      </c>
    </row>
    <row r="192" spans="1:1">
      <c r="A192" s="2" t="s">
        <v>356</v>
      </c>
    </row>
    <row r="193" spans="1:1">
      <c r="A193" s="2" t="s">
        <v>356</v>
      </c>
    </row>
    <row r="194" spans="1:1">
      <c r="A194" s="2" t="s">
        <v>877</v>
      </c>
    </row>
    <row r="195" spans="1:1">
      <c r="A195" s="2" t="s">
        <v>879</v>
      </c>
    </row>
    <row r="196" spans="1:1">
      <c r="A196" s="2" t="s">
        <v>879</v>
      </c>
    </row>
    <row r="197" spans="1:1">
      <c r="A197" s="2" t="s">
        <v>879</v>
      </c>
    </row>
    <row r="198" spans="1:1">
      <c r="A198" s="2" t="s">
        <v>879</v>
      </c>
    </row>
    <row r="199" spans="1:1">
      <c r="A199" s="2" t="s">
        <v>879</v>
      </c>
    </row>
    <row r="200" spans="1:1">
      <c r="A200" s="2" t="s">
        <v>879</v>
      </c>
    </row>
    <row r="201" spans="1:1">
      <c r="A201" s="2" t="s">
        <v>879</v>
      </c>
    </row>
    <row r="202" spans="1:1">
      <c r="A202" s="2" t="s">
        <v>879</v>
      </c>
    </row>
    <row r="203" spans="1:1">
      <c r="A203" s="2" t="s">
        <v>879</v>
      </c>
    </row>
    <row r="204" spans="1:1">
      <c r="A204" s="2" t="s">
        <v>881</v>
      </c>
    </row>
    <row r="205" spans="1:1">
      <c r="A205" s="2" t="s">
        <v>881</v>
      </c>
    </row>
    <row r="206" spans="1:1">
      <c r="A206" s="2" t="s">
        <v>881</v>
      </c>
    </row>
    <row r="207" spans="1:1">
      <c r="A207" s="2" t="s">
        <v>881</v>
      </c>
    </row>
    <row r="208" spans="1:1">
      <c r="A208" s="2" t="s">
        <v>881</v>
      </c>
    </row>
    <row r="209" spans="1:1">
      <c r="A209" s="2" t="s">
        <v>881</v>
      </c>
    </row>
    <row r="210" spans="1:1">
      <c r="A210" s="2" t="s">
        <v>881</v>
      </c>
    </row>
    <row r="211" spans="1:1">
      <c r="A211" s="2" t="s">
        <v>881</v>
      </c>
    </row>
    <row r="212" spans="1:1">
      <c r="A212" s="2" t="s">
        <v>881</v>
      </c>
    </row>
    <row r="213" spans="1:1">
      <c r="A213" s="2" t="s">
        <v>884</v>
      </c>
    </row>
    <row r="214" spans="1:1">
      <c r="A214" s="2" t="s">
        <v>884</v>
      </c>
    </row>
    <row r="215" spans="1:1">
      <c r="A215" s="2" t="s">
        <v>884</v>
      </c>
    </row>
    <row r="216" spans="1:1">
      <c r="A216" s="2" t="s">
        <v>886</v>
      </c>
    </row>
    <row r="217" spans="1:1">
      <c r="A217" s="2" t="s">
        <v>888</v>
      </c>
    </row>
    <row r="218" spans="1:1">
      <c r="A218" s="2" t="s">
        <v>967</v>
      </c>
    </row>
    <row r="219" spans="1:1">
      <c r="A219" s="2" t="s">
        <v>967</v>
      </c>
    </row>
    <row r="220" spans="1:1">
      <c r="A220" s="2" t="s">
        <v>967</v>
      </c>
    </row>
    <row r="221" spans="1:1">
      <c r="A221" s="2" t="s">
        <v>967</v>
      </c>
    </row>
    <row r="222" spans="1:1">
      <c r="A222" s="2" t="s">
        <v>967</v>
      </c>
    </row>
    <row r="223" spans="1:1">
      <c r="A223" s="2" t="s">
        <v>968</v>
      </c>
    </row>
    <row r="224" spans="1:1">
      <c r="A224" s="2" t="s">
        <v>969</v>
      </c>
    </row>
    <row r="225" spans="1:1">
      <c r="A225" s="2" t="s">
        <v>969</v>
      </c>
    </row>
    <row r="226" spans="1:1">
      <c r="A226" s="2" t="s">
        <v>969</v>
      </c>
    </row>
    <row r="227" spans="1:1">
      <c r="A227" s="2" t="s">
        <v>969</v>
      </c>
    </row>
    <row r="228" spans="1:1">
      <c r="A228" s="2" t="s">
        <v>969</v>
      </c>
    </row>
    <row r="229" spans="1:1">
      <c r="A229" s="2" t="s">
        <v>970</v>
      </c>
    </row>
    <row r="230" spans="1:1">
      <c r="A230" s="2" t="s">
        <v>970</v>
      </c>
    </row>
    <row r="231" spans="1:1">
      <c r="A231" s="2" t="s">
        <v>570</v>
      </c>
    </row>
    <row r="232" spans="1:1">
      <c r="A232" s="2" t="s">
        <v>570</v>
      </c>
    </row>
    <row r="233" spans="1:1">
      <c r="A233" s="2" t="s">
        <v>570</v>
      </c>
    </row>
    <row r="234" spans="1:1">
      <c r="A234" s="2" t="s">
        <v>570</v>
      </c>
    </row>
    <row r="235" spans="1:1">
      <c r="A235" s="2" t="s">
        <v>570</v>
      </c>
    </row>
    <row r="236" spans="1:1">
      <c r="A236" s="2" t="s">
        <v>896</v>
      </c>
    </row>
    <row r="237" spans="1:1">
      <c r="A237" s="2" t="s">
        <v>896</v>
      </c>
    </row>
    <row r="238" spans="1:1">
      <c r="A238" s="2" t="s">
        <v>896</v>
      </c>
    </row>
    <row r="239" spans="1:1">
      <c r="A239" s="2" t="s">
        <v>898</v>
      </c>
    </row>
    <row r="240" spans="1:1">
      <c r="A240" s="2" t="s">
        <v>900</v>
      </c>
    </row>
    <row r="241" spans="1:1">
      <c r="A241" s="2" t="s">
        <v>900</v>
      </c>
    </row>
    <row r="242" spans="1:1">
      <c r="A242" s="2" t="s">
        <v>902</v>
      </c>
    </row>
    <row r="243" spans="1:1">
      <c r="A243" s="2" t="s">
        <v>904</v>
      </c>
    </row>
    <row r="244" spans="1:1">
      <c r="A244" s="2" t="s">
        <v>904</v>
      </c>
    </row>
    <row r="245" spans="1:1">
      <c r="A245" s="2" t="s">
        <v>904</v>
      </c>
    </row>
    <row r="246" spans="1:1">
      <c r="A246" s="2" t="s">
        <v>904</v>
      </c>
    </row>
    <row r="247" spans="1:1">
      <c r="A247" s="2" t="s">
        <v>904</v>
      </c>
    </row>
    <row r="248" spans="1:1">
      <c r="A248" s="2" t="s">
        <v>906</v>
      </c>
    </row>
    <row r="249" spans="1:1">
      <c r="A249" s="2" t="s">
        <v>906</v>
      </c>
    </row>
    <row r="250" spans="1:1">
      <c r="A250" s="2" t="s">
        <v>908</v>
      </c>
    </row>
    <row r="251" spans="1:1">
      <c r="A251" s="2" t="s">
        <v>908</v>
      </c>
    </row>
    <row r="252" spans="1:1">
      <c r="A252" s="2" t="s">
        <v>908</v>
      </c>
    </row>
    <row r="253" spans="1:1">
      <c r="A253" s="2" t="s">
        <v>910</v>
      </c>
    </row>
    <row r="254" spans="1:1">
      <c r="A254" s="2" t="s">
        <v>910</v>
      </c>
    </row>
    <row r="255" spans="1:1">
      <c r="A255" s="2" t="s">
        <v>910</v>
      </c>
    </row>
    <row r="256" spans="1:1">
      <c r="A256" s="2" t="s">
        <v>912</v>
      </c>
    </row>
    <row r="257" spans="1:1">
      <c r="A257" s="2" t="s">
        <v>912</v>
      </c>
    </row>
    <row r="258" spans="1:1">
      <c r="A258" s="2" t="s">
        <v>912</v>
      </c>
    </row>
    <row r="259" spans="1:1">
      <c r="A259" s="2" t="s">
        <v>912</v>
      </c>
    </row>
    <row r="260" spans="1:1">
      <c r="A260" s="2" t="s">
        <v>914</v>
      </c>
    </row>
    <row r="261" spans="1:1">
      <c r="A261" s="2" t="s">
        <v>914</v>
      </c>
    </row>
    <row r="262" spans="1:1">
      <c r="A262" s="2" t="s">
        <v>915</v>
      </c>
    </row>
    <row r="263" spans="1:1">
      <c r="A263" s="2" t="s">
        <v>917</v>
      </c>
    </row>
    <row r="264" spans="1:1">
      <c r="A264" s="2" t="s">
        <v>919</v>
      </c>
    </row>
    <row r="265" spans="1:1">
      <c r="A265" s="2" t="s">
        <v>921</v>
      </c>
    </row>
    <row r="266" spans="1:1">
      <c r="A266" s="2" t="s">
        <v>921</v>
      </c>
    </row>
    <row r="267" spans="1:1">
      <c r="A267" s="2" t="s">
        <v>921</v>
      </c>
    </row>
    <row r="268" spans="1:1">
      <c r="A268" s="2" t="s">
        <v>921</v>
      </c>
    </row>
    <row r="269" spans="1:1">
      <c r="A269" s="2" t="s">
        <v>921</v>
      </c>
    </row>
    <row r="270" spans="1:1">
      <c r="A270" s="2" t="s">
        <v>921</v>
      </c>
    </row>
    <row r="271" spans="1:1">
      <c r="A271" s="2" t="s">
        <v>921</v>
      </c>
    </row>
    <row r="272" spans="1:1">
      <c r="A272" s="2" t="s">
        <v>923</v>
      </c>
    </row>
    <row r="273" spans="1:1">
      <c r="A273" s="2" t="s">
        <v>923</v>
      </c>
    </row>
    <row r="274" spans="1:1">
      <c r="A274" s="2" t="s">
        <v>923</v>
      </c>
    </row>
    <row r="275" spans="1:1">
      <c r="A275" s="2" t="s">
        <v>923</v>
      </c>
    </row>
    <row r="276" spans="1:1">
      <c r="A276" s="2" t="s">
        <v>923</v>
      </c>
    </row>
    <row r="277" spans="1:1">
      <c r="A277" s="2" t="s">
        <v>925</v>
      </c>
    </row>
    <row r="278" spans="1:1">
      <c r="A278" s="2" t="s">
        <v>925</v>
      </c>
    </row>
    <row r="279" spans="1:1">
      <c r="A279" s="2" t="s">
        <v>519</v>
      </c>
    </row>
    <row r="280" spans="1:1">
      <c r="A280" s="2" t="s">
        <v>927</v>
      </c>
    </row>
    <row r="281" spans="1:1">
      <c r="A281" s="2" t="s">
        <v>927</v>
      </c>
    </row>
    <row r="282" spans="1:1">
      <c r="A282" s="2" t="s">
        <v>927</v>
      </c>
    </row>
    <row r="283" spans="1:1">
      <c r="A283" s="2" t="s">
        <v>929</v>
      </c>
    </row>
    <row r="284" spans="1:1">
      <c r="A284" s="2" t="s">
        <v>929</v>
      </c>
    </row>
    <row r="285" spans="1:1">
      <c r="A285" s="2" t="s">
        <v>929</v>
      </c>
    </row>
    <row r="286" spans="1:1">
      <c r="A286" s="2" t="s">
        <v>929</v>
      </c>
    </row>
    <row r="287" spans="1:1">
      <c r="A287" s="2" t="s">
        <v>929</v>
      </c>
    </row>
    <row r="288" spans="1:1">
      <c r="A288" s="2" t="s">
        <v>932</v>
      </c>
    </row>
    <row r="289" spans="1:1">
      <c r="A289" s="2" t="s">
        <v>932</v>
      </c>
    </row>
    <row r="290" spans="1:1">
      <c r="A290" s="2" t="s">
        <v>932</v>
      </c>
    </row>
    <row r="291" spans="1:1">
      <c r="A291" s="2" t="s">
        <v>932</v>
      </c>
    </row>
    <row r="292" spans="1:1">
      <c r="A292" s="2" t="s">
        <v>936</v>
      </c>
    </row>
    <row r="293" spans="1:1">
      <c r="A293" s="2" t="s">
        <v>938</v>
      </c>
    </row>
    <row r="294" spans="1:1">
      <c r="A294" s="2" t="s">
        <v>940</v>
      </c>
    </row>
    <row r="295" spans="1:1">
      <c r="A295" s="2" t="s">
        <v>940</v>
      </c>
    </row>
    <row r="296" spans="1:1">
      <c r="A296" s="2" t="s">
        <v>940</v>
      </c>
    </row>
    <row r="297" spans="1:1">
      <c r="A297" s="2" t="s">
        <v>940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vt:lpstr>
      <vt:lpstr>Copy paste to Here</vt:lpstr>
      <vt:lpstr>Shipping Invoice</vt:lpstr>
      <vt:lpstr>Tax Invoice</vt:lpstr>
      <vt:lpstr>Shipping Customer</vt:lpstr>
      <vt:lpstr>Old Code</vt:lpstr>
      <vt:lpstr>Just data</vt:lpstr>
      <vt:lpstr>Just data 2</vt:lpstr>
      <vt:lpstr>Just Data 3</vt:lpstr>
      <vt:lpstr>Control!Print_Area</vt:lpstr>
      <vt:lpstr>Invoice!Print_Area</vt:lpstr>
      <vt:lpstr>'Shipping Customer'!Print_Area</vt:lpstr>
      <vt:lpstr>'Shipping Invoice'!Print_Area</vt:lpstr>
      <vt:lpstr>'Tax Invoice'!Print_Area</vt:lpstr>
      <vt:lpstr>Invoice!Print_Titles</vt:lpstr>
      <vt:lpstr>'Shipping Customer'!Print_Titles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Sunny</cp:lastModifiedBy>
  <cp:lastPrinted>2023-09-02T03:30:15Z</cp:lastPrinted>
  <dcterms:created xsi:type="dcterms:W3CDTF">2009-06-02T18:56:54Z</dcterms:created>
  <dcterms:modified xsi:type="dcterms:W3CDTF">2023-09-02T03:47:02Z</dcterms:modified>
</cp:coreProperties>
</file>