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7AFC308-570F-41E8-A7D0-619461A2AD80}"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Invoice!$A$1:$K$102</definedName>
    <definedName name="_xlnm.Print_Area" localSheetId="3">'Shipping Invoice'!$A$1:$L$94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1" i="2" l="1"/>
  <c r="K91" i="7" s="1"/>
  <c r="K92" i="7"/>
  <c r="E27" i="6"/>
  <c r="K14" i="7"/>
  <c r="K17" i="7"/>
  <c r="K10" i="7"/>
  <c r="I89" i="7"/>
  <c r="I88" i="7"/>
  <c r="I87" i="7"/>
  <c r="I84" i="7"/>
  <c r="B82" i="7"/>
  <c r="I82" i="7"/>
  <c r="I75" i="7"/>
  <c r="B74" i="7"/>
  <c r="I74" i="7"/>
  <c r="B73" i="7"/>
  <c r="I68" i="7"/>
  <c r="B66" i="7"/>
  <c r="B62" i="7"/>
  <c r="I62" i="7"/>
  <c r="I61" i="7"/>
  <c r="I60" i="7"/>
  <c r="I54" i="7"/>
  <c r="B51" i="7"/>
  <c r="I48" i="7"/>
  <c r="I47" i="7"/>
  <c r="I46" i="7"/>
  <c r="I45" i="7"/>
  <c r="B41" i="7"/>
  <c r="I40" i="7"/>
  <c r="B35" i="7"/>
  <c r="I34" i="7"/>
  <c r="I33" i="7"/>
  <c r="I32" i="7"/>
  <c r="I31" i="7"/>
  <c r="B30" i="7"/>
  <c r="B26" i="7"/>
  <c r="N1" i="7"/>
  <c r="I79" i="7" s="1"/>
  <c r="N1" i="6"/>
  <c r="E60" i="6" s="1"/>
  <c r="F1002" i="6"/>
  <c r="F1001" i="6"/>
  <c r="D85" i="6"/>
  <c r="B89" i="7" s="1"/>
  <c r="K89" i="7" s="1"/>
  <c r="D84" i="6"/>
  <c r="B88" i="7" s="1"/>
  <c r="D83" i="6"/>
  <c r="B87" i="7" s="1"/>
  <c r="D82" i="6"/>
  <c r="B86" i="7" s="1"/>
  <c r="D81" i="6"/>
  <c r="B85" i="7" s="1"/>
  <c r="D80" i="6"/>
  <c r="B84" i="7" s="1"/>
  <c r="D79" i="6"/>
  <c r="B83" i="7" s="1"/>
  <c r="D78" i="6"/>
  <c r="D77" i="6"/>
  <c r="B81" i="7" s="1"/>
  <c r="D76" i="6"/>
  <c r="B80" i="7" s="1"/>
  <c r="D75" i="6"/>
  <c r="B79" i="7" s="1"/>
  <c r="D74" i="6"/>
  <c r="B78" i="7" s="1"/>
  <c r="D73" i="6"/>
  <c r="B77" i="7" s="1"/>
  <c r="D72" i="6"/>
  <c r="B76" i="7" s="1"/>
  <c r="D71" i="6"/>
  <c r="B75" i="7" s="1"/>
  <c r="K75" i="7" s="1"/>
  <c r="D70" i="6"/>
  <c r="D69" i="6"/>
  <c r="D68" i="6"/>
  <c r="B72" i="7" s="1"/>
  <c r="D67" i="6"/>
  <c r="B71" i="7" s="1"/>
  <c r="D66" i="6"/>
  <c r="B70" i="7" s="1"/>
  <c r="D65" i="6"/>
  <c r="B69" i="7" s="1"/>
  <c r="D64" i="6"/>
  <c r="B68" i="7" s="1"/>
  <c r="D63" i="6"/>
  <c r="B67" i="7" s="1"/>
  <c r="D62" i="6"/>
  <c r="D61" i="6"/>
  <c r="B65" i="7" s="1"/>
  <c r="D60" i="6"/>
  <c r="B64" i="7" s="1"/>
  <c r="D59" i="6"/>
  <c r="B63" i="7" s="1"/>
  <c r="D58" i="6"/>
  <c r="D57" i="6"/>
  <c r="B61" i="7" s="1"/>
  <c r="D56" i="6"/>
  <c r="B60" i="7" s="1"/>
  <c r="D55" i="6"/>
  <c r="B59" i="7" s="1"/>
  <c r="D54" i="6"/>
  <c r="B58" i="7" s="1"/>
  <c r="D53" i="6"/>
  <c r="B57" i="7" s="1"/>
  <c r="D52" i="6"/>
  <c r="B56" i="7" s="1"/>
  <c r="D51" i="6"/>
  <c r="B55" i="7" s="1"/>
  <c r="D50" i="6"/>
  <c r="B54" i="7" s="1"/>
  <c r="D49" i="6"/>
  <c r="B53" i="7" s="1"/>
  <c r="D48" i="6"/>
  <c r="B52" i="7" s="1"/>
  <c r="D47" i="6"/>
  <c r="D46" i="6"/>
  <c r="B50" i="7" s="1"/>
  <c r="D45" i="6"/>
  <c r="B49" i="7" s="1"/>
  <c r="D44" i="6"/>
  <c r="B48" i="7" s="1"/>
  <c r="D43" i="6"/>
  <c r="B47" i="7" s="1"/>
  <c r="D42" i="6"/>
  <c r="B46" i="7" s="1"/>
  <c r="D41" i="6"/>
  <c r="B45" i="7" s="1"/>
  <c r="D40" i="6"/>
  <c r="B44" i="7" s="1"/>
  <c r="D39" i="6"/>
  <c r="B43" i="7" s="1"/>
  <c r="D38" i="6"/>
  <c r="B42" i="7" s="1"/>
  <c r="D37" i="6"/>
  <c r="D36" i="6"/>
  <c r="B40" i="7" s="1"/>
  <c r="D35" i="6"/>
  <c r="B39" i="7" s="1"/>
  <c r="D34" i="6"/>
  <c r="B38" i="7" s="1"/>
  <c r="D33" i="6"/>
  <c r="B37" i="7" s="1"/>
  <c r="D32" i="6"/>
  <c r="B36" i="7" s="1"/>
  <c r="D31" i="6"/>
  <c r="D30" i="6"/>
  <c r="B34" i="7" s="1"/>
  <c r="D29" i="6"/>
  <c r="B33" i="7" s="1"/>
  <c r="D28" i="6"/>
  <c r="B32" i="7" s="1"/>
  <c r="D27" i="6"/>
  <c r="B31" i="7" s="1"/>
  <c r="D26" i="6"/>
  <c r="D25" i="6"/>
  <c r="B29" i="7" s="1"/>
  <c r="D24" i="6"/>
  <c r="B28" i="7" s="1"/>
  <c r="D23" i="6"/>
  <c r="B27" i="7" s="1"/>
  <c r="D22" i="6"/>
  <c r="D21" i="6"/>
  <c r="B25" i="7" s="1"/>
  <c r="D20" i="6"/>
  <c r="B24" i="7" s="1"/>
  <c r="D19" i="6"/>
  <c r="B23" i="7" s="1"/>
  <c r="D18" i="6"/>
  <c r="B22" i="7" s="1"/>
  <c r="G3" i="6"/>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90" i="2" s="1"/>
  <c r="J25" i="2"/>
  <c r="J24" i="2"/>
  <c r="J23" i="2"/>
  <c r="J22" i="2"/>
  <c r="A1007" i="6"/>
  <c r="A1006" i="6"/>
  <c r="A1005" i="6"/>
  <c r="F1004" i="6"/>
  <c r="A1004" i="6"/>
  <c r="A1003" i="6"/>
  <c r="A1002" i="6"/>
  <c r="A1001" i="6"/>
  <c r="K44" i="7" l="1"/>
  <c r="K33" i="7"/>
  <c r="K81" i="7"/>
  <c r="I25" i="7"/>
  <c r="K25" i="7" s="1"/>
  <c r="I38" i="7"/>
  <c r="I52" i="7"/>
  <c r="I80" i="7"/>
  <c r="K34" i="7"/>
  <c r="I26" i="7"/>
  <c r="K26" i="7" s="1"/>
  <c r="I39" i="7"/>
  <c r="K39" i="7" s="1"/>
  <c r="I53" i="7"/>
  <c r="K53" i="7" s="1"/>
  <c r="I67" i="7"/>
  <c r="I81" i="7"/>
  <c r="K74" i="7"/>
  <c r="K68" i="7"/>
  <c r="K84" i="7"/>
  <c r="I27" i="7"/>
  <c r="K27" i="7" s="1"/>
  <c r="I41" i="7"/>
  <c r="K41" i="7" s="1"/>
  <c r="I55" i="7"/>
  <c r="I69" i="7"/>
  <c r="K82" i="7"/>
  <c r="K69" i="7"/>
  <c r="K85" i="7"/>
  <c r="I28" i="7"/>
  <c r="I56" i="7"/>
  <c r="K56" i="7" s="1"/>
  <c r="I70" i="7"/>
  <c r="I83" i="7"/>
  <c r="K83" i="7" s="1"/>
  <c r="K67" i="7"/>
  <c r="K36" i="7"/>
  <c r="K54" i="7"/>
  <c r="I42" i="7"/>
  <c r="I71" i="7"/>
  <c r="K55" i="7"/>
  <c r="K71" i="7"/>
  <c r="K87" i="7"/>
  <c r="I30" i="7"/>
  <c r="K30" i="7" s="1"/>
  <c r="I43" i="7"/>
  <c r="I58" i="7"/>
  <c r="K58" i="7" s="1"/>
  <c r="I72" i="7"/>
  <c r="K72" i="7" s="1"/>
  <c r="I85" i="7"/>
  <c r="K42" i="7"/>
  <c r="K52" i="7"/>
  <c r="K38" i="7"/>
  <c r="K70" i="7"/>
  <c r="I29" i="7"/>
  <c r="I57" i="7"/>
  <c r="K57" i="7" s="1"/>
  <c r="K24" i="7"/>
  <c r="K40" i="7"/>
  <c r="K88" i="7"/>
  <c r="I44" i="7"/>
  <c r="I59" i="7"/>
  <c r="I73" i="7"/>
  <c r="K73" i="7" s="1"/>
  <c r="I86" i="7"/>
  <c r="K86" i="7" s="1"/>
  <c r="K62" i="7"/>
  <c r="K45" i="7"/>
  <c r="K61" i="7"/>
  <c r="I35" i="7"/>
  <c r="K35" i="7" s="1"/>
  <c r="I49" i="7"/>
  <c r="K49" i="7" s="1"/>
  <c r="I76" i="7"/>
  <c r="I77" i="7"/>
  <c r="K77" i="7" s="1"/>
  <c r="K31" i="7"/>
  <c r="K47" i="7"/>
  <c r="K63" i="7"/>
  <c r="K79" i="7"/>
  <c r="I23" i="7"/>
  <c r="K23" i="7" s="1"/>
  <c r="I36" i="7"/>
  <c r="I51" i="7"/>
  <c r="I65" i="7"/>
  <c r="K65" i="7" s="1"/>
  <c r="I78" i="7"/>
  <c r="K78" i="7" s="1"/>
  <c r="K43" i="7"/>
  <c r="K28" i="7"/>
  <c r="K76" i="7"/>
  <c r="K29" i="7"/>
  <c r="I63" i="7"/>
  <c r="K46" i="7"/>
  <c r="I22" i="7"/>
  <c r="K22" i="7" s="1"/>
  <c r="I50" i="7"/>
  <c r="K50" i="7" s="1"/>
  <c r="I64" i="7"/>
  <c r="K64" i="7" s="1"/>
  <c r="K32" i="7"/>
  <c r="K48" i="7"/>
  <c r="K80" i="7"/>
  <c r="I24" i="7"/>
  <c r="I37" i="7"/>
  <c r="K37" i="7" s="1"/>
  <c r="K51" i="7"/>
  <c r="I66" i="7"/>
  <c r="K66" i="7" s="1"/>
  <c r="K59" i="7"/>
  <c r="K60" i="7"/>
  <c r="E28" i="6"/>
  <c r="E44" i="6"/>
  <c r="E76" i="6"/>
  <c r="E29" i="6"/>
  <c r="E45" i="6"/>
  <c r="E61" i="6"/>
  <c r="E59" i="6"/>
  <c r="E77" i="6"/>
  <c r="E30" i="6"/>
  <c r="E46" i="6"/>
  <c r="E62" i="6"/>
  <c r="E78" i="6"/>
  <c r="E31" i="6"/>
  <c r="E47" i="6"/>
  <c r="E63" i="6"/>
  <c r="E79" i="6"/>
  <c r="E32" i="6"/>
  <c r="E48" i="6"/>
  <c r="E64" i="6"/>
  <c r="E80" i="6"/>
  <c r="E33" i="6"/>
  <c r="E49" i="6"/>
  <c r="E65" i="6"/>
  <c r="E81" i="6"/>
  <c r="E66" i="6"/>
  <c r="E18" i="6"/>
  <c r="E34" i="6"/>
  <c r="E50" i="6"/>
  <c r="E82" i="6"/>
  <c r="E19" i="6"/>
  <c r="E35" i="6"/>
  <c r="E51" i="6"/>
  <c r="E67" i="6"/>
  <c r="E83" i="6"/>
  <c r="E20" i="6"/>
  <c r="E36" i="6"/>
  <c r="E52" i="6"/>
  <c r="E68" i="6"/>
  <c r="E84" i="6"/>
  <c r="E85" i="6"/>
  <c r="E21" i="6"/>
  <c r="E37" i="6"/>
  <c r="E53" i="6"/>
  <c r="E69" i="6"/>
  <c r="E22" i="6"/>
  <c r="E38" i="6"/>
  <c r="E54" i="6"/>
  <c r="E70" i="6"/>
  <c r="E23" i="6"/>
  <c r="E39" i="6"/>
  <c r="E55" i="6"/>
  <c r="E71" i="6"/>
  <c r="E24" i="6"/>
  <c r="E40" i="6"/>
  <c r="E56" i="6"/>
  <c r="E72" i="6"/>
  <c r="E25" i="6"/>
  <c r="E41" i="6"/>
  <c r="E57" i="6"/>
  <c r="E73" i="6"/>
  <c r="E26" i="6"/>
  <c r="E42" i="6"/>
  <c r="E58" i="6"/>
  <c r="E74" i="6"/>
  <c r="E43" i="6"/>
  <c r="E75" i="6"/>
  <c r="J93" i="2"/>
  <c r="B90" i="7"/>
  <c r="M11" i="6"/>
  <c r="I97" i="2" s="1"/>
  <c r="K90" i="7" l="1"/>
  <c r="K9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96" i="2" s="1"/>
  <c r="I100" i="2" l="1"/>
  <c r="I98" i="2" s="1"/>
  <c r="I101" i="2"/>
  <c r="I9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<sst xmlns="http://schemas.openxmlformats.org/spreadsheetml/2006/main" count="2915" uniqueCount="803">
  <si>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</si>
  <si>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</si>
  <si>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</si>
  <si>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</si>
  <si>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</si>
  <si>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</si>
  <si>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</si>
  <si>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</si>
  <si>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</si>
  <si>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</si>
  <si>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</si>
  <si>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</si>
  <si>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</si>
  <si>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</si>
  <si>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</si>
  <si>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</si>
  <si>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</si>
  <si>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</si>
  <si>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</si>
  <si>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</si>
  <si>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</si>
  <si>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</si>
  <si>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</si>
  <si>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</si>
  <si>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</si>
  <si>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</si>
  <si>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</si>
  <si>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</si>
  <si>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</si>
  <si>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</si>
  <si>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</si>
  <si>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</si>
  <si>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</si>
  <si>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</si>
  <si>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</si>
  <si>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</si>
  <si>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</si>
  <si>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</si>
  <si>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</si>
  <si>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</si>
  <si>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</si>
  <si>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</si>
  <si>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</si>
  <si>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</si>
  <si>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</si>
  <si>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</si>
  <si>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</si>
  <si>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</si>
  <si>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</si>
  <si>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</si>
  <si>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</si>
  <si>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</si>
  <si>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</si>
  <si>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</si>
  <si>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</si>
  <si>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</si>
  <si>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</si>
  <si>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</si>
  <si>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</si>
  <si>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</si>
  <si>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</si>
  <si>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</si>
  <si>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</si>
  <si>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</si>
  <si>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</si>
  <si>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</si>
  <si>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</si>
  <si>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</si>
  <si>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</si>
  <si>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</si>
  <si>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</si>
  <si>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</si>
  <si>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</si>
  <si>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</si>
  <si>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</si>
  <si>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</si>
  <si>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</si>
  <si>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</si>
  <si>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</si>
  <si>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</si>
  <si>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</si>
  <si>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</si>
  <si>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</si>
  <si>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</si>
  <si>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</si>
  <si>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</si>
  <si>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</si>
  <si>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</si>
  <si>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</si>
  <si>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</si>
  <si>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</si>
  <si>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</si>
  <si>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</si>
  <si>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</si>
  <si>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</si>
  <si>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</si>
  <si>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</si>
  <si>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</si>
  <si>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</si>
  <si>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</si>
  <si>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</si>
  <si>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</si>
  <si>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</si>
  <si>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</si>
  <si>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</si>
  <si>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</si>
  <si>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</si>
  <si>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</si>
  <si>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</si>
  <si>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</si>
  <si>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</si>
  <si>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</si>
  <si>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</si>
  <si>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</si>
  <si>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</si>
  <si>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</si>
  <si>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</si>
  <si>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</si>
  <si>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</si>
  <si>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</si>
  <si>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</si>
  <si>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</si>
  <si>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</si>
  <si>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</si>
  <si>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</si>
  <si>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</si>
  <si>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</si>
  <si>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</si>
  <si>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</si>
  <si>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</si>
  <si>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</si>
  <si>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</si>
  <si>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</si>
  <si>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</si>
  <si>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</si>
  <si>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</si>
  <si>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</si>
  <si>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</si>
  <si>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</si>
  <si>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</si>
  <si>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</si>
  <si>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</si>
  <si>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</si>
  <si>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</si>
  <si>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</si>
  <si>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</si>
  <si>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</si>
  <si>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</si>
  <si>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</si>
  <si>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</si>
  <si>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</si>
  <si>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</si>
  <si>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</si>
  <si>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</si>
  <si>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</si>
  <si>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</si>
  <si>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</si>
  <si>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</si>
  <si>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</si>
  <si>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</si>
  <si>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</si>
  <si>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</si>
  <si>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</si>
  <si>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</si>
  <si>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</si>
  <si>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</si>
  <si>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</si>
  <si>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</si>
  <si>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</si>
  <si>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</si>
  <si>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</si>
  <si>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</si>
  <si>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</si>
  <si>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</si>
  <si>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</si>
  <si>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</si>
  <si>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</si>
  <si>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</si>
  <si>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</si>
  <si>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</si>
  <si>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</si>
  <si>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</si>
  <si>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</si>
  <si>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</si>
  <si>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</si>
  <si>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</si>
  <si>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</si>
  <si>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</si>
  <si>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</si>
  <si>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</si>
  <si>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</si>
  <si>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</si>
  <si>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</si>
  <si>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</si>
  <si>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</si>
  <si>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</si>
  <si>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</si>
  <si>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</si>
  <si>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</si>
  <si>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</si>
  <si>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</si>
  <si>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</si>
  <si>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</si>
  <si>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</si>
  <si>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</si>
  <si>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</si>
  <si>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</si>
  <si>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</si>
  <si>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</si>
  <si>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</si>
  <si>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</si>
  <si>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</si>
  <si>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</si>
  <si>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</si>
  <si>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</si>
  <si>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</si>
  <si>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</si>
  <si>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</si>
  <si>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</si>
  <si>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</si>
  <si>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</si>
  <si>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</si>
  <si>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</si>
  <si>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</si>
  <si>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</si>
  <si>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</si>
  <si>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</si>
  <si>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</si>
  <si>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</si>
  <si>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</si>
  <si>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</si>
  <si>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</si>
  <si>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</si>
  <si>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</si>
  <si>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</si>
  <si>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</si>
  <si>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</si>
  <si>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</si>
  <si>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</si>
  <si>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</si>
  <si>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</si>
  <si>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</si>
  <si>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</si>
  <si>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</si>
  <si>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</si>
  <si>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</si>
  <si>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</si>
  <si>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</si>
  <si>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</si>
  <si>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</si>
  <si>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</si>
  <si>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</si>
  <si>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</si>
  <si>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</si>
  <si>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</si>
  <si>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</si>
  <si>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</si>
  <si>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</si>
  <si>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</si>
  <si>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</si>
  <si>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</si>
  <si>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</si>
  <si>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</si>
  <si>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</si>
  <si>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</si>
  <si>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</si>
  <si>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</si>
  <si>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</si>
  <si>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</si>
  <si>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</si>
  <si>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</si>
  <si>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</si>
  <si>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</si>
  <si>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</si>
  <si>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</si>
  <si>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</si>
  <si>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</si>
  <si>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</si>
  <si>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</si>
  <si>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</si>
  <si>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</si>
  <si>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</si>
  <si>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</si>
  <si>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</si>
  <si>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</si>
  <si>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</si>
  <si>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</si>
  <si>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</si>
  <si>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</si>
  <si>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</si>
  <si>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</si>
  <si>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</si>
  <si>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</si>
  <si>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</si>
  <si>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</si>
  <si>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</si>
  <si>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</si>
  <si>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</si>
  <si>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</si>
  <si>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</si>
  <si>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</si>
  <si>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</si>
  <si>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</si>
  <si>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</si>
  <si>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</si>
  <si>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</si>
  <si>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</si>
  <si>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</si>
  <si>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</si>
  <si>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</si>
  <si>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</si>
  <si>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</si>
  <si>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</si>
  <si>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</si>
  <si>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</si>
  <si>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</si>
  <si>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</si>
  <si>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</si>
  <si>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</si>
  <si>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</si>
  <si>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</si>
  <si>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</si>
  <si>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</si>
  <si>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</si>
  <si>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</si>
  <si>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</si>
  <si>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</si>
  <si>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</si>
  <si>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</si>
  <si>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</si>
  <si>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</si>
  <si>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</si>
  <si>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</si>
  <si>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</si>
  <si>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</si>
  <si>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</si>
  <si>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</si>
  <si>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</si>
  <si>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</si>
  <si>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</si>
  <si>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</si>
  <si>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</si>
  <si>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</si>
  <si>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</si>
  <si>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</si>
  <si>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</si>
  <si>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</si>
  <si>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</si>
  <si>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</si>
  <si>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</si>
  <si>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</si>
  <si>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</si>
  <si>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</si>
  <si>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</si>
  <si>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</si>
  <si>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</si>
  <si>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</si>
  <si>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</si>
  <si>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</si>
  <si>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</si>
  <si>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</si>
  <si>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</si>
  <si>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</si>
  <si>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</si>
  <si>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</si>
  <si>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</si>
  <si>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</si>
  <si>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</si>
  <si>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</si>
  <si>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</si>
  <si>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</si>
  <si>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</si>
  <si>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</si>
  <si>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</si>
  <si>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</si>
  <si>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</si>
  <si>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</si>
  <si>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</si>
  <si>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</si>
  <si>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</si>
  <si>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</si>
  <si>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</si>
  <si>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</si>
  <si>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</si>
  <si>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</si>
  <si>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</si>
  <si>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</si>
  <si>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</si>
  <si>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</si>
  <si>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</si>
  <si>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</si>
  <si>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</si>
  <si>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</si>
  <si>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</si>
  <si>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</si>
  <si>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</si>
  <si>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</si>
  <si>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</si>
  <si>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</si>
  <si>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</si>
  <si>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</si>
  <si>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</si>
  <si>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</si>
  <si>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</si>
  <si>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</si>
  <si>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</si>
  <si>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</si>
  <si>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</si>
  <si>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</si>
  <si>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</si>
  <si>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</si>
  <si>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</si>
  <si>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</si>
  <si>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</si>
  <si>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</si>
  <si>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</si>
  <si>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</si>
  <si>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</si>
  <si>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</si>
  <si>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</si>
  <si>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</si>
  <si>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</si>
  <si>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</si>
  <si>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</si>
  <si>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</si>
  <si>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</si>
  <si>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</si>
  <si>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</si>
  <si>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</si>
  <si>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</si>
  <si>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</si>
  <si>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</si>
  <si>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</si>
  <si>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</si>
  <si>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</si>
  <si>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</si>
  <si>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</si>
  <si>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</si>
  <si>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</si>
  <si>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</si>
  <si>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</si>
  <si>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</si>
  <si>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</si>
  <si>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</si>
  <si>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</si>
  <si>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</si>
  <si>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</si>
  <si>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</si>
  <si>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</si>
  <si>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</si>
  <si>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</si>
  <si>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</si>
  <si>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</si>
  <si>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</si>
  <si>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</si>
  <si>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</si>
  <si>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</si>
  <si>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</si>
  <si>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</si>
  <si>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</si>
  <si>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</si>
  <si>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</si>
  <si>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</si>
  <si>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</si>
  <si>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</si>
  <si>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</si>
  <si>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</si>
  <si>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</si>
  <si>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</si>
  <si>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</si>
  <si>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</si>
  <si>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</si>
  <si>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</si>
  <si>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</si>
  <si>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</si>
  <si>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</si>
  <si>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</si>
  <si>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</si>
  <si>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</si>
  <si>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</si>
  <si>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</si>
  <si>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</si>
  <si>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</si>
  <si>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</si>
  <si>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</si>
  <si>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</si>
  <si>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</si>
  <si>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</si>
  <si>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</si>
  <si>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</si>
  <si>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</si>
  <si>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</si>
  <si>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</si>
  <si>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</si>
  <si>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</si>
  <si>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</si>
  <si>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</si>
  <si>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</si>
  <si>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</si>
  <si>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</si>
  <si>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</si>
  <si>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</si>
  <si>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</si>
  <si>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</si>
  <si>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</si>
  <si>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</si>
  <si>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</si>
  <si>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</si>
  <si>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</si>
  <si>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</si>
  <si>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</si>
  <si>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</si>
  <si>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</si>
  <si>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</si>
  <si>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</si>
  <si>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</si>
  <si>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</si>
  <si>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</si>
  <si>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</si>
  <si>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</si>
  <si>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</si>
  <si>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</si>
  <si>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</si>
  <si>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</si>
  <si>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</si>
  <si>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</si>
  <si>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</si>
  <si>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</si>
  <si>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</si>
  <si>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</si>
  <si>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</si>
  <si>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</si>
  <si>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</si>
  <si>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</si>
  <si>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</si>
  <si>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</si>
  <si>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</si>
  <si>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</si>
  <si>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</si>
  <si>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</si>
  <si>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</si>
  <si>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</si>
  <si>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</si>
  <si>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</si>
  <si>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</si>
  <si>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</si>
  <si>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</si>
  <si>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</si>
  <si>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</si>
  <si>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</si>
  <si>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</si>
  <si>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</si>
  <si>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</si>
  <si>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</si>
  <si>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</si>
  <si>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</si>
  <si>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</si>
  <si>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</si>
  <si>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</si>
  <si>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</si>
  <si>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</si>
  <si>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</si>
  <si>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</si>
  <si>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</si>
  <si>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</si>
  <si>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</si>
  <si>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</si>
  <si>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</si>
  <si>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</si>
  <si>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</si>
  <si>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</si>
  <si>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</si>
  <si>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</si>
  <si>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</si>
  <si>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</si>
  <si>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</si>
  <si>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</si>
  <si>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</si>
  <si>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</si>
  <si>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</si>
  <si>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</si>
  <si>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</si>
  <si>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</si>
  <si>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</si>
  <si>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</si>
  <si>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</si>
  <si>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</si>
  <si>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</si>
  <si>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</si>
  <si>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</si>
  <si>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</si>
  <si>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</si>
  <si>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</si>
  <si>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</si>
  <si>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</si>
  <si>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</si>
  <si>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</si>
  <si>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</si>
  <si>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</si>
  <si>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</si>
  <si>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</si>
  <si>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</si>
  <si>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</si>
  <si>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</si>
  <si>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</si>
  <si>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</si>
  <si>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</si>
  <si>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</si>
  <si>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</si>
  <si>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</si>
  <si>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</si>
  <si>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</si>
  <si>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</si>
  <si>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</si>
  <si>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</si>
  <si>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</si>
  <si>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</si>
  <si>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</si>
  <si>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</si>
  <si>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</si>
  <si>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</si>
  <si>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</si>
  <si>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</si>
  <si>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</si>
  <si>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</si>
  <si>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</si>
  <si>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</si>
  <si>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</si>
  <si>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</si>
  <si>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</si>
  <si>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</si>
  <si>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</si>
  <si>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</si>
  <si>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</si>
  <si>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</si>
  <si>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</si>
  <si>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</si>
  <si>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</si>
  <si>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</si>
  <si>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</si>
  <si>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</si>
  <si>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</si>
  <si>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</si>
  <si>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</si>
  <si>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</si>
  <si>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</si>
  <si>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</si>
  <si>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</si>
  <si>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</si>
  <si>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</si>
  <si>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</si>
  <si>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</si>
  <si>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</si>
  <si>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</si>
  <si>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</si>
  <si>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</si>
  <si>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</si>
  <si>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</si>
  <si>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</si>
  <si>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</si>
  <si>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</si>
  <si>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</si>
  <si>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</si>
  <si>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</si>
  <si>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</si>
  <si>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</si>
  <si>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</si>
  <si>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</si>
  <si>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</si>
  <si>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</si>
  <si>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</si>
  <si>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</si>
  <si>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</si>
  <si>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</si>
  <si>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</si>
  <si>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</si>
  <si>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</si>
  <si>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</si>
  <si>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</si>
  <si>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</si>
  <si>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</si>
  <si>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</si>
  <si>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</si>
  <si>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</si>
  <si>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</si>
  <si>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</si>
  <si>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</si>
  <si>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</si>
  <si>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</si>
  <si>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</si>
  <si>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</si>
  <si>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</si>
  <si>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</si>
  <si>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</si>
  <si>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</si>
  <si>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</si>
  <si>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</si>
  <si>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</si>
  <si>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</si>
  <si>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</si>
  <si>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</si>
  <si>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</si>
  <si>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</si>
  <si>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</si>
  <si>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</si>
  <si>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</si>
  <si>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</si>
  <si>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</si>
  <si>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</si>
  <si>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</si>
  <si>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</si>
  <si>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</si>
  <si>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</si>
  <si>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</si>
  <si>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</si>
  <si>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</si>
  <si>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Gauge: 8mm</t>
  </si>
  <si>
    <t>Gauge: 12mm</t>
  </si>
  <si>
    <t>316L steel belly banana, 14g (1.6m) with a 8mm and a 5mm bezel set jewel ball using original Czech Preciosa crystals.</t>
  </si>
  <si>
    <t>Gauge: 6mm</t>
  </si>
  <si>
    <t>Mabuti GmbH</t>
  </si>
  <si>
    <t>Felix Hanspach</t>
  </si>
  <si>
    <t>Slevogtstraße 59</t>
  </si>
  <si>
    <t>09114 Chemnitz</t>
  </si>
  <si>
    <t>Germany</t>
  </si>
  <si>
    <t>Tel: +49 004937135572496</t>
  </si>
  <si>
    <t>Email: einkauf@murostar.com</t>
  </si>
  <si>
    <t>BBTB5</t>
  </si>
  <si>
    <t>Anodized surgical steel nipple or tongue barbell, 14g (1.6mm) with two 5mm balls</t>
  </si>
  <si>
    <t>BLK317</t>
  </si>
  <si>
    <t>Bulk body jewelry: 24 pcs or 100 pcs. of 5mm multi-crystal balls with 14g (1.6mm) threading and resin cover. Price as low as 1.34$ per pcs.</t>
  </si>
  <si>
    <t>BN1CG</t>
  </si>
  <si>
    <t>Surgical steel belly banana, 14g (1.6mm) with an 8mm bezel set jewel ball and an upper 5mm plain steel ball using original Czech Preciosa crystals.</t>
  </si>
  <si>
    <t>BNETB</t>
  </si>
  <si>
    <t>Premium PVD plated surgical steel eyebrow banana, 16g (1.2mm) with two 3mm balls</t>
  </si>
  <si>
    <t>DTTPG</t>
  </si>
  <si>
    <t>Gauge: 16mm</t>
  </si>
  <si>
    <t>Rose gold PVD plated surgical steel double flared flesh tunnel</t>
  </si>
  <si>
    <t>FTPG</t>
  </si>
  <si>
    <t>Gauge: 2mm</t>
  </si>
  <si>
    <t>PVD plated surgical steel screw-fit flesh tunnel</t>
  </si>
  <si>
    <t>Gauge: 2.5mm</t>
  </si>
  <si>
    <t>Gauge: 3mm</t>
  </si>
  <si>
    <t>FTTSCPC</t>
  </si>
  <si>
    <t>Gauge: 4mm</t>
  </si>
  <si>
    <t>Rose gold PVD plated surgical steel flesh tunnel with crystal studded rim on the front side</t>
  </si>
  <si>
    <t>LBIFO3</t>
  </si>
  <si>
    <t>Clear bio flexible labret, 16g (1.2mm) with a 316L steel push in 3mm frosted steel ball</t>
  </si>
  <si>
    <t>LBPR3</t>
  </si>
  <si>
    <t>Color: # 11 in picture</t>
  </si>
  <si>
    <t>Color: # 12 in picture</t>
  </si>
  <si>
    <t>Color: # 25 in picture</t>
  </si>
  <si>
    <t>NBS</t>
  </si>
  <si>
    <t>High polished surgical steel nose bone, 18g (1mm) with 2mm round crystal top</t>
  </si>
  <si>
    <t>SEGH16J</t>
  </si>
  <si>
    <t>High polished surgical steel hinged segment ring, 16g (1.2mm) with crystal and an inner diameter of 6mm to 10mm</t>
  </si>
  <si>
    <t>SEGH18</t>
  </si>
  <si>
    <t>Length: 5mm</t>
  </si>
  <si>
    <t>High polished surgical steel hinged segment ring, 18g (1.0mm)</t>
  </si>
  <si>
    <t>PVD plated surgical steel hinged segment ring, 16g (1.2mm)</t>
  </si>
  <si>
    <t>SEGHT18</t>
  </si>
  <si>
    <t xml:space="preserve">PVD plated surgical steel hinged segment ring, 18g (1.0mm) </t>
  </si>
  <si>
    <t>SIUT</t>
  </si>
  <si>
    <t>Silicone Ultra Thin double flared flesh tunnel</t>
  </si>
  <si>
    <t>Gauge: 14mm</t>
  </si>
  <si>
    <t>Color: Red</t>
  </si>
  <si>
    <t>UBN1CG</t>
  </si>
  <si>
    <t>Titanium G23 belly banana, 14g (1.6mm) with an 8mm bezel set jewel ball and an upper 5mm plain titanium ball</t>
  </si>
  <si>
    <t>UBN2CG</t>
  </si>
  <si>
    <t>UBNE25</t>
  </si>
  <si>
    <t>Titanium G23 banana, 16g (1.2mm) with two 2.5mm balls</t>
  </si>
  <si>
    <t>ULBB3</t>
  </si>
  <si>
    <t>Titanium G23 labret, 16g (1.2mm) with a 3mm ball</t>
  </si>
  <si>
    <t>ULBC3</t>
  </si>
  <si>
    <t>Titanium G23 labret, 16g (1.2mm) with a 3mm bezel set jewel ball</t>
  </si>
  <si>
    <t>Length: 4mm</t>
  </si>
  <si>
    <t>XBT4S</t>
  </si>
  <si>
    <t>Pack of 10 pcs. of 4mm anodized surgical steel balls with threading 1.2mm (16g)</t>
  </si>
  <si>
    <t>XJB25</t>
  </si>
  <si>
    <t>Pack of 10 pcs. of surgical steel balls with tiny 2.5mm bezel set crystals with 1.2mm threading (16g)</t>
  </si>
  <si>
    <t>XJB4S</t>
  </si>
  <si>
    <t>Pack of 10 pcs. of 4mm high polished surgical steel balls with bezel set crystal and with 1.2mm (16g) threading</t>
  </si>
  <si>
    <t>XUJB3</t>
  </si>
  <si>
    <t>Pack of 2 pcs. of 3mm high polished titanium G23 balls with bezel set color crystals - threading 1.2mm (16g)</t>
  </si>
  <si>
    <t>BLK317A</t>
  </si>
  <si>
    <t>DTTPG5/8</t>
  </si>
  <si>
    <t>FTPG12</t>
  </si>
  <si>
    <t>FTPG10</t>
  </si>
  <si>
    <t>FTPG8</t>
  </si>
  <si>
    <t>FTPG0</t>
  </si>
  <si>
    <t>FTTSCPC6</t>
  </si>
  <si>
    <t>SIUT2</t>
  </si>
  <si>
    <t>SIUT1/2</t>
  </si>
  <si>
    <t>SIUT9/16</t>
  </si>
  <si>
    <t>Two Thousand Nine Hundred Seven and 11 cents EUR</t>
  </si>
  <si>
    <t>Surgical steel labret, 16g (1.2mm) with a 3mm faux pearl ball - length 1/4'' to 5/16'' (6mm - 8mm)</t>
  </si>
  <si>
    <t>Exchange Rate EUR-THB</t>
  </si>
  <si>
    <t>Sunny</t>
  </si>
  <si>
    <t xml:space="preserve">DHL Acc.-Nr.: 6267213350 // EORI: DE291191680 </t>
  </si>
  <si>
    <r>
      <t xml:space="preserve">Discount 40% as per </t>
    </r>
    <r>
      <rPr>
        <b/>
        <sz val="10"/>
        <color theme="1"/>
        <rFont val="Arial"/>
        <family val="2"/>
      </rPr>
      <t>Platinum Membership:</t>
    </r>
  </si>
  <si>
    <r>
      <t xml:space="preserve">Free Shipping to Germany via DHL as per </t>
    </r>
    <r>
      <rPr>
        <b/>
        <sz val="10"/>
        <color theme="1"/>
        <rFont val="Arial"/>
        <family val="2"/>
      </rPr>
      <t>Platinum Membership:</t>
    </r>
  </si>
  <si>
    <t>One Thousand Nine Hundred Thirty Eight and 07 cents EUR</t>
  </si>
  <si>
    <t>Stainless steel imitation jewelry
Labret, Belly Banana, Segment Ring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</si>
</sst>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614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43" fontId="29" fillId="0" borderId="0" applyFon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14" fillId="0" borderId="0" applyNumberFormat="0" applyFill="0" applyBorder="0" applyAlignment="0" applyProtection="0">
      <alignment vertical="top"/>
      <protection locked="0"/>
    </xf>
    <xf numFmtId="44" fontId="5" fillId="0" borderId="0" applyFont="0" applyFill="0" applyBorder="0" applyAlignment="0" applyProtection="0"/>
    <xf numFmtId="0" fontId="5" fillId="0" borderId="0"/>
    <xf numFmtId="0" fontId="8" fillId="0" borderId="0" applyNumberForma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8" fillId="0" borderId="0" applyFont="0" applyFill="0" applyBorder="0" applyAlignment="0" applyProtection="0"/>
    <xf numFmtId="9"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39"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5" fillId="0" borderId="0"/>
    <xf numFmtId="0" fontId="5" fillId="0" borderId="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0" fontId="8" fillId="2" borderId="14" xfId="0" applyFont="1" applyFill="1" applyBorder="1"/>
    <xf numFmtId="0" fontId="21" fillId="3" borderId="19" xfId="0" applyFont="1" applyFill="1" applyBorder="1" applyAlignment="1">
      <alignment horizontal="center" vertical="center" wrapText="1"/>
    </xf>
    <xf numFmtId="2" fontId="4" fillId="2" borderId="0" xfId="62" applyNumberFormat="1" applyFont="1" applyFill="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6148">
    <cellStyle name="Comma 2" xfId="7" xr:uid="{5ADB51B3-8BAD-47CC-9CFE-14C83218A14C}"/>
    <cellStyle name="Comma 2 2" xfId="4758" xr:uid="{BB4ACFB7-D770-4427-B397-2A913EBE8B68}"/>
    <cellStyle name="Comma 2 2 2" xfId="5330" xr:uid="{92D4EBAD-BF5F-40D5-84D1-B1A108698C6A}"/>
    <cellStyle name="Comma 2 2 2 2" xfId="5335" xr:uid="{FFCB8A8A-B1B7-42F0-8B40-0F74DE309CB1}"/>
    <cellStyle name="Comma 2 2 3" xfId="5327" xr:uid="{528FEA45-4018-4FB0-BFCD-8F8628968321}"/>
    <cellStyle name="Comma 2 2 4" xfId="5322" xr:uid="{9AB8852D-09A5-4E72-A4D4-02224ED3FF39}"/>
    <cellStyle name="Comma 2 2 5" xfId="5358" xr:uid="{2FA39A4B-A52B-41CF-9A51-3B12B248F1F5}"/>
    <cellStyle name="Comma 2 2 6" xfId="5352" xr:uid="{1EC5D024-BDC1-4C1F-A3FA-FEB47130BDD9}"/>
    <cellStyle name="Comma 2 3" xfId="5366" xr:uid="{98128AE4-DB33-4A2B-8FF5-132068E5DD9A}"/>
    <cellStyle name="Comma 3" xfId="4292" xr:uid="{6876B997-BF30-47C8-8946-860B2D1E5527}"/>
    <cellStyle name="Comma 3 2" xfId="4759" xr:uid="{E7F1CE6E-9539-4E01-BBBA-6042CDD6FAB0}"/>
    <cellStyle name="Comma 3 2 2" xfId="5331" xr:uid="{3CED4D41-4323-4F35-AC71-5DEFC1A7974B}"/>
    <cellStyle name="Comma 3 2 2 2" xfId="5336" xr:uid="{4435074B-4172-40E5-8832-EEED59816108}"/>
    <cellStyle name="Comma 3 2 3" xfId="5334" xr:uid="{E7612AE0-AC95-4C75-B24C-E78E41F02356}"/>
    <cellStyle name="Comma 3 2 4" xfId="5323" xr:uid="{AC3B6820-2E8D-44B7-A93F-009ECB79F92A}"/>
    <cellStyle name="Comma 3 2 5" xfId="5359" xr:uid="{E1B5BE20-7EF6-4F65-8FEA-0E94DE9D4C4B}"/>
    <cellStyle name="Currency 10" xfId="8" xr:uid="{C90571BB-348E-45C9-A040-FCD555107034}"/>
    <cellStyle name="Currency 10 2" xfId="9" xr:uid="{7550EB2C-44B8-4C9F-A62D-095E45BF8B10}"/>
    <cellStyle name="Currency 10 2 2" xfId="3674" xr:uid="{3DFB3F06-8069-4AE2-980C-60D375ED5F3F}"/>
    <cellStyle name="Currency 10 2 2 2" xfId="4486" xr:uid="{EF88231B-5816-4F7B-92C4-4D349C5784B6}"/>
    <cellStyle name="Currency 10 2 3" xfId="4487" xr:uid="{C4CEB827-BDA8-41CF-A2A1-1CC5BCFBD4E2}"/>
    <cellStyle name="Currency 10 3" xfId="10" xr:uid="{68A1AF37-6191-46E5-9566-FF24CDBB82C7}"/>
    <cellStyle name="Currency 10 3 2" xfId="3675" xr:uid="{E375F41B-63B7-432D-9619-1940DF85B9DD}"/>
    <cellStyle name="Currency 10 3 2 2" xfId="4488" xr:uid="{C5171EFB-8C8D-4703-A394-A41672F6FDC4}"/>
    <cellStyle name="Currency 10 3 3" xfId="4489" xr:uid="{8D4F173F-59AA-4C3B-8EAF-7CF47DFD6072}"/>
    <cellStyle name="Currency 10 4" xfId="3676" xr:uid="{29EDAA75-8289-4522-86BB-03BE5CDB3F98}"/>
    <cellStyle name="Currency 10 4 2" xfId="4490" xr:uid="{EA0DE944-0E5D-4F66-96C8-EDF4EA2EC39C}"/>
    <cellStyle name="Currency 10 5" xfId="4491" xr:uid="{435E686D-46EA-43BD-B639-E5D40D092F28}"/>
    <cellStyle name="Currency 10 5 2" xfId="6038" xr:uid="{EFEB7990-D4BB-441F-BC1D-7ABBF6F900AC}"/>
    <cellStyle name="Currency 10 6" xfId="4681" xr:uid="{CBB15EA5-D034-4F34-8CD8-FC270E3AF878}"/>
    <cellStyle name="Currency 11" xfId="11" xr:uid="{F71947B5-203D-4512-AA2D-B9644E309354}"/>
    <cellStyle name="Currency 11 2" xfId="12" xr:uid="{9F1D2D9D-FD1B-47C3-A2EE-8D1D23524DD9}"/>
    <cellStyle name="Currency 11 2 2" xfId="3677" xr:uid="{9227D780-580F-4B78-A2C2-0CEB73C605A7}"/>
    <cellStyle name="Currency 11 2 2 2" xfId="4492" xr:uid="{9DACEFC4-385B-499F-B0EA-556C9E3D100B}"/>
    <cellStyle name="Currency 11 2 3" xfId="4493" xr:uid="{FE112C54-74D4-42C2-8D43-9EC76C815CEB}"/>
    <cellStyle name="Currency 11 3" xfId="13" xr:uid="{6C179A1E-1B66-4196-AE95-B64823A01F2B}"/>
    <cellStyle name="Currency 11 3 2" xfId="3678" xr:uid="{7A1E9810-B9CF-40E4-82C5-6E7C3DC724B2}"/>
    <cellStyle name="Currency 11 3 2 2" xfId="4494" xr:uid="{962A67EC-617E-4127-922E-6A2FD70C1D9D}"/>
    <cellStyle name="Currency 11 3 3" xfId="4495" xr:uid="{C320985E-C36A-4D53-B836-E755CDB8B92D}"/>
    <cellStyle name="Currency 11 4" xfId="3679" xr:uid="{4C355B4A-995A-42B6-A118-E8CBED90B306}"/>
    <cellStyle name="Currency 11 4 2" xfId="4496" xr:uid="{8B40ABA8-5E11-409E-99A4-408484086A1F}"/>
    <cellStyle name="Currency 11 5" xfId="4293" xr:uid="{A52EFC60-DE24-4A00-8693-BAE195ECC3AA}"/>
    <cellStyle name="Currency 11 5 2" xfId="4497" xr:uid="{D27825DA-9DC7-44AF-B037-AE6AB8F10D1D}"/>
    <cellStyle name="Currency 11 5 3" xfId="4713" xr:uid="{996B278C-FCC9-4424-BB18-C52C102B8D4C}"/>
    <cellStyle name="Currency 11 5 3 2" xfId="5318" xr:uid="{AE447EBD-D815-44EB-B1CA-71DCFF96CBB7}"/>
    <cellStyle name="Currency 11 5 3 3" xfId="4760" xr:uid="{91388156-D8CD-4892-BA6E-93295868B0BB}"/>
    <cellStyle name="Currency 11 5 3 4" xfId="5367" xr:uid="{93CC08DF-FEB1-45A2-8E49-3F9B85C67825}"/>
    <cellStyle name="Currency 11 5 3 5" xfId="6090" xr:uid="{06CD5168-AFF2-4974-9947-C067D5D7167B}"/>
    <cellStyle name="Currency 11 5 4" xfId="4690" xr:uid="{CA35FB66-647C-4623-B7E6-87AB8AFF03A8}"/>
    <cellStyle name="Currency 11 6" xfId="4682" xr:uid="{44C44AFB-09E7-4A6F-8EE9-B71534E363CB}"/>
    <cellStyle name="Currency 12" xfId="14" xr:uid="{71011C3A-D9B5-4C64-9CAD-C6CB7461CC16}"/>
    <cellStyle name="Currency 12 2" xfId="15" xr:uid="{9408325F-4CE1-459C-8748-46459B6B087C}"/>
    <cellStyle name="Currency 12 2 2" xfId="3680" xr:uid="{566F063A-9ECE-4045-A460-E09DAF101D82}"/>
    <cellStyle name="Currency 12 2 2 2" xfId="4498" xr:uid="{A4C88C19-6C83-4385-8FC7-49ADCB5DE587}"/>
    <cellStyle name="Currency 12 2 3" xfId="4499" xr:uid="{8E7F8FEC-80ED-4B25-9105-FC3D410FF72C}"/>
    <cellStyle name="Currency 12 3" xfId="3681" xr:uid="{2674C894-D6AA-490A-939F-64ED057E9AAE}"/>
    <cellStyle name="Currency 12 3 2" xfId="4500" xr:uid="{553F75EB-8E96-4745-992F-74EF6518ECA4}"/>
    <cellStyle name="Currency 12 4" xfId="4501" xr:uid="{CDB71981-DB45-4671-B70F-0E45D0CD7E91}"/>
    <cellStyle name="Currency 13" xfId="16" xr:uid="{90C9A691-2BC4-4E2A-8C1B-A4CFAFC21C8C}"/>
    <cellStyle name="Currency 13 2" xfId="4295" xr:uid="{44C58BAC-F1C8-439D-9EB9-B022B177171A}"/>
    <cellStyle name="Currency 13 2 2" xfId="6059" xr:uid="{B00993A6-0FBD-4C20-A1DA-0380C201937B}"/>
    <cellStyle name="Currency 13 2 3" xfId="5368" xr:uid="{0241BCBD-8345-4303-9C29-1A7EE59392D8}"/>
    <cellStyle name="Currency 13 2 4" xfId="5348" xr:uid="{1831E2B6-5075-40B9-9522-66EB571CEE2E}"/>
    <cellStyle name="Currency 13 3" xfId="4296" xr:uid="{792A5DAF-C694-4E8E-BE7C-D35D8FC6D854}"/>
    <cellStyle name="Currency 13 3 2" xfId="4762" xr:uid="{D9A5E7DA-F300-42B2-8441-F3C21A5651C0}"/>
    <cellStyle name="Currency 13 4" xfId="4294" xr:uid="{2C901B8C-E4D6-4C63-921B-7B32AF97B53A}"/>
    <cellStyle name="Currency 13 5" xfId="4761" xr:uid="{9BEE9FF7-158C-41A0-A4B3-2B429BDBB837}"/>
    <cellStyle name="Currency 14" xfId="17" xr:uid="{DA7C42B3-09E6-4102-B410-3A92DF7379D1}"/>
    <cellStyle name="Currency 14 2" xfId="3682" xr:uid="{60EAA423-3442-40BC-8E5F-D5450D03BA94}"/>
    <cellStyle name="Currency 14 2 2" xfId="4502" xr:uid="{3652AA9E-B94B-489F-9EEB-BFB4105AA6F8}"/>
    <cellStyle name="Currency 14 3" xfId="4503" xr:uid="{42055837-F060-49F1-81E8-B406417016D9}"/>
    <cellStyle name="Currency 15" xfId="4388" xr:uid="{B73AE9B1-363F-454D-A75C-9762890B01E9}"/>
    <cellStyle name="Currency 15 2" xfId="6039" xr:uid="{4F556015-9E62-4665-8084-73DC2D9E40D3}"/>
    <cellStyle name="Currency 16" xfId="5353" xr:uid="{4C9A3F9D-51BA-41C3-A431-6BA5AD1667B6}"/>
    <cellStyle name="Currency 17" xfId="4297" xr:uid="{489BC46B-7B43-484C-8814-EADE1A1A7CD1}"/>
    <cellStyle name="Currency 2" xfId="18" xr:uid="{1A6207D3-998C-4240-A3D4-78C266D4A9AB}"/>
    <cellStyle name="Currency 2 2" xfId="19" xr:uid="{7D4ABC35-698F-441B-AEA4-66DBEC00A0FD}"/>
    <cellStyle name="Currency 2 2 2" xfId="20" xr:uid="{895D7341-F7D7-42D4-A112-CCC5544CC297}"/>
    <cellStyle name="Currency 2 2 2 2" xfId="21" xr:uid="{7B943F35-8391-4CE2-951D-5D7B17B919A2}"/>
    <cellStyle name="Currency 2 2 2 2 2" xfId="4763" xr:uid="{7D0F68E1-10AF-4093-A020-C341C45603B4}"/>
    <cellStyle name="Currency 2 2 2 2 2 2" xfId="5351" xr:uid="{BACD9763-471F-48B5-A845-43A2A75BA91A}"/>
    <cellStyle name="Currency 2 2 2 2 3" xfId="5369" xr:uid="{E2FC294D-1C4C-4486-892C-A61F7333E774}"/>
    <cellStyle name="Currency 2 2 2 3" xfId="22" xr:uid="{BA3C1147-45E1-479E-A6AA-6E229E47E56F}"/>
    <cellStyle name="Currency 2 2 2 3 2" xfId="3683" xr:uid="{B9E4A51F-0F51-4C51-AFE2-179A54A4D93A}"/>
    <cellStyle name="Currency 2 2 2 3 2 2" xfId="4504" xr:uid="{8CBA3FE7-95C4-4ACC-BF9A-11C416CDCE60}"/>
    <cellStyle name="Currency 2 2 2 3 3" xfId="4505" xr:uid="{333CE4DC-AB87-407A-80E1-47AFA79B2498}"/>
    <cellStyle name="Currency 2 2 2 4" xfId="3684" xr:uid="{17C6C158-8170-4D66-936E-F0B427F7BF72}"/>
    <cellStyle name="Currency 2 2 2 4 2" xfId="4506" xr:uid="{BC47BC46-9D73-40F4-A9C4-80E5D22407F0}"/>
    <cellStyle name="Currency 2 2 2 5" xfId="4507" xr:uid="{F380A6C4-6398-4949-A273-9ED3BF0C3D21}"/>
    <cellStyle name="Currency 2 2 3" xfId="3685" xr:uid="{31DDE8DC-F3C0-42A0-AC9F-8E0C8682719B}"/>
    <cellStyle name="Currency 2 2 3 2" xfId="4508" xr:uid="{D694E223-49DF-496D-868F-8150E1288692}"/>
    <cellStyle name="Currency 2 2 4" xfId="4509" xr:uid="{E80BD196-93AA-42B2-9825-4AAC4ED1B8C1}"/>
    <cellStyle name="Currency 2 3" xfId="23" xr:uid="{F261DFE0-2364-4F6B-A6BD-71AACDD8958A}"/>
    <cellStyle name="Currency 2 3 2" xfId="3686" xr:uid="{44C6562E-7590-4E2A-A18A-13C21BC58E85}"/>
    <cellStyle name="Currency 2 3 2 2" xfId="4510" xr:uid="{4B935F46-8C4B-4357-87C9-F4FB31758ED8}"/>
    <cellStyle name="Currency 2 3 3" xfId="4511" xr:uid="{344CB8C7-BF42-47AA-8848-828AE0A4916C}"/>
    <cellStyle name="Currency 2 4" xfId="3687" xr:uid="{16E6E772-520C-4D42-8081-5145B9DCE9EF}"/>
    <cellStyle name="Currency 2 4 2" xfId="4421" xr:uid="{950BB77F-1000-4011-920F-5E522A7F948B}"/>
    <cellStyle name="Currency 2 5" xfId="4422" xr:uid="{F6D8CA2A-C2B5-4297-8915-86548934CB39}"/>
    <cellStyle name="Currency 2 5 2" xfId="4423" xr:uid="{4546F021-5026-4274-827D-19142F747A1E}"/>
    <cellStyle name="Currency 2 6" xfId="4424" xr:uid="{712CE666-9B3C-4B3A-B293-D2D52A7E254D}"/>
    <cellStyle name="Currency 3" xfId="24" xr:uid="{71293F5B-A3BF-48A2-9E58-BC1068288020}"/>
    <cellStyle name="Currency 3 2" xfId="25" xr:uid="{325B7C92-3618-42EA-880E-49C27ACCB108}"/>
    <cellStyle name="Currency 3 2 2" xfId="3688" xr:uid="{734082C8-5DB6-4BD8-8F1A-3552C52FEB91}"/>
    <cellStyle name="Currency 3 2 2 2" xfId="4512" xr:uid="{F5133CC5-250C-4DA9-B612-7EACD9CDDB83}"/>
    <cellStyle name="Currency 3 2 3" xfId="4513" xr:uid="{9A50508B-D3C2-4012-9894-5F43AC294B1A}"/>
    <cellStyle name="Currency 3 3" xfId="26" xr:uid="{309977E1-E3A4-4781-9BBF-E5DDBE258FF2}"/>
    <cellStyle name="Currency 3 3 2" xfId="3689" xr:uid="{C3B6C6B4-E788-4D5E-896A-E4BC72E35B10}"/>
    <cellStyle name="Currency 3 3 2 2" xfId="4514" xr:uid="{36644471-4CB5-4093-9828-BF241742D8F7}"/>
    <cellStyle name="Currency 3 3 3" xfId="4515" xr:uid="{1AE17576-EEEC-4164-9119-5E2FA904168C}"/>
    <cellStyle name="Currency 3 4" xfId="27" xr:uid="{0FC699C0-A221-489F-BD70-458419721C8F}"/>
    <cellStyle name="Currency 3 4 2" xfId="3690" xr:uid="{E9CDF6D9-70D7-4B22-B0DC-EF80967EC741}"/>
    <cellStyle name="Currency 3 4 2 2" xfId="4516" xr:uid="{FC7F11EC-AD6B-4FEE-BA3A-69FD34FE92F2}"/>
    <cellStyle name="Currency 3 4 3" xfId="4517" xr:uid="{52BE2310-2A02-4C4C-99C1-7BB7BE4611E8}"/>
    <cellStyle name="Currency 3 5" xfId="3691" xr:uid="{049BB745-40E0-49AB-8B57-35970CA577B7}"/>
    <cellStyle name="Currency 3 5 2" xfId="4518" xr:uid="{23D5BB9F-65D0-47BA-B011-D39B2D0AEF99}"/>
    <cellStyle name="Currency 3 6" xfId="4519" xr:uid="{2E34206A-D54A-44D8-86B1-A7C2C9E6781B}"/>
    <cellStyle name="Currency 4" xfId="28" xr:uid="{676E6FE9-4579-4D5C-A861-AB3ABB24682D}"/>
    <cellStyle name="Currency 4 2" xfId="29" xr:uid="{9C991213-D9BC-488F-8103-AB84309332A7}"/>
    <cellStyle name="Currency 4 2 2" xfId="3692" xr:uid="{441F63E2-AC76-451A-885C-D8FAF3D02EA7}"/>
    <cellStyle name="Currency 4 2 2 2" xfId="4520" xr:uid="{8CE7BE03-7A7E-497A-8CE1-753F996613EF}"/>
    <cellStyle name="Currency 4 2 3" xfId="4521" xr:uid="{A09B6B3E-3E28-4F74-891F-B0F3DC32D25F}"/>
    <cellStyle name="Currency 4 3" xfId="30" xr:uid="{F8E23097-24BD-4855-AAED-D257D439828A}"/>
    <cellStyle name="Currency 4 3 2" xfId="3693" xr:uid="{71D1AB56-68EF-4EE6-A3A2-89FF0330C38A}"/>
    <cellStyle name="Currency 4 3 2 2" xfId="4522" xr:uid="{99814C9F-A38A-4CC0-9E54-1EFD2EF3964E}"/>
    <cellStyle name="Currency 4 3 3" xfId="4523" xr:uid="{5BE47821-70F5-40AC-98AA-56F882B93429}"/>
    <cellStyle name="Currency 4 4" xfId="3694" xr:uid="{4EEA82B4-0348-4DE1-8AC0-C4C8073BF4F3}"/>
    <cellStyle name="Currency 4 4 2" xfId="4524" xr:uid="{A8EC3DA5-144A-499A-9E06-AAD2D91AFD40}"/>
    <cellStyle name="Currency 4 5" xfId="4298" xr:uid="{27A23E7A-AE1B-4A2E-8F1E-3E569F4FA60A}"/>
    <cellStyle name="Currency 4 5 2" xfId="4525" xr:uid="{05CF8C14-D428-4145-A963-33A25B0F452F}"/>
    <cellStyle name="Currency 4 5 3" xfId="4714" xr:uid="{87E1AE6A-AF43-4D53-B658-CB35AEE58FDE}"/>
    <cellStyle name="Currency 4 5 3 2" xfId="5319" xr:uid="{38F88AFB-8809-49CE-8ADF-F3702D5A311E}"/>
    <cellStyle name="Currency 4 5 3 3" xfId="4764" xr:uid="{FDECE886-60E7-44B9-9D12-05330B002702}"/>
    <cellStyle name="Currency 4 5 3 4" xfId="5370" xr:uid="{EE2718C6-B8A1-4E5E-8936-37D2C96396BB}"/>
    <cellStyle name="Currency 4 5 3 5" xfId="6096" xr:uid="{ED0C6D39-DA89-4882-A0D1-1EFC0FE5FDF9}"/>
    <cellStyle name="Currency 4 5 4" xfId="4691" xr:uid="{BE701134-7FB1-4E0F-83BF-B63CC4A532B1}"/>
    <cellStyle name="Currency 4 6" xfId="4683" xr:uid="{B23E95A5-3973-4329-B908-F0BC854E70C0}"/>
    <cellStyle name="Currency 5" xfId="31" xr:uid="{E23B4D49-F8A9-40AE-9786-FCCA2793272E}"/>
    <cellStyle name="Currency 5 2" xfId="32" xr:uid="{6FF84DB6-E335-40C2-BAC2-80F6E0A2E3DB}"/>
    <cellStyle name="Currency 5 2 2" xfId="3695" xr:uid="{BDABFBAB-DF8A-4727-A75D-396A72C3AACE}"/>
    <cellStyle name="Currency 5 2 2 2" xfId="4526" xr:uid="{468A316C-8B55-45D6-81BB-B65600F76045}"/>
    <cellStyle name="Currency 5 2 3" xfId="4527" xr:uid="{F77C8565-14AF-44B7-B9D7-E4945278991B}"/>
    <cellStyle name="Currency 5 3" xfId="4299" xr:uid="{41539777-9397-4523-A685-0A485C99634B}"/>
    <cellStyle name="Currency 5 3 2" xfId="4623" xr:uid="{60B20951-D9FD-4B1F-A780-1486DA2FF60B}"/>
    <cellStyle name="Currency 5 3 2 2" xfId="5309" xr:uid="{86235CC8-B80A-490F-A404-0ABEE22A1284}"/>
    <cellStyle name="Currency 5 3 2 3" xfId="4766" xr:uid="{18979DC7-AA3A-4E42-B72B-0C803369AAE2}"/>
    <cellStyle name="Currency 5 3 3" xfId="5372" xr:uid="{3BDD7347-9075-4402-A879-CB44BD1475BC}"/>
    <cellStyle name="Currency 5 4" xfId="4765" xr:uid="{70D41870-1CCE-4765-8F57-F1463EBA783A}"/>
    <cellStyle name="Currency 5 5" xfId="5371" xr:uid="{C1CC14F8-03D8-4C0E-A490-36A7221D2B9F}"/>
    <cellStyle name="Currency 6" xfId="33" xr:uid="{9AE9AFCF-8781-466D-B0DE-A34055974460}"/>
    <cellStyle name="Currency 6 2" xfId="3696" xr:uid="{65E4C038-08A3-4D3F-82C7-FD9DE3D2F049}"/>
    <cellStyle name="Currency 6 2 2" xfId="4528" xr:uid="{20542871-FC89-4036-8892-CE22C2C39F3B}"/>
    <cellStyle name="Currency 6 3" xfId="4300" xr:uid="{64E0EB7F-E39E-40D8-9921-97B5B70E675B}"/>
    <cellStyle name="Currency 6 3 2" xfId="4529" xr:uid="{233E0C2A-0A5F-4F08-9578-169B5ECDDEED}"/>
    <cellStyle name="Currency 6 3 3" xfId="4715" xr:uid="{71A2185C-582A-4D9A-9311-791528EE2495}"/>
    <cellStyle name="Currency 6 3 3 2" xfId="5320" xr:uid="{5AE1DA51-C48E-4507-8990-CBC09110DDB6}"/>
    <cellStyle name="Currency 6 3 3 3" xfId="4767" xr:uid="{4C6FD152-53FC-479B-9A39-1027747248AE}"/>
    <cellStyle name="Currency 6 3 3 4" xfId="5373" xr:uid="{949DCAB9-2FDF-440A-BDEF-A2509EA9389A}"/>
    <cellStyle name="Currency 6 3 3 5" xfId="6083" xr:uid="{C7045594-6D11-45B0-B832-2B3F4C6C94B1}"/>
    <cellStyle name="Currency 6 3 4" xfId="4692" xr:uid="{4D58B3D0-21AE-4998-97C4-8DDA564B8D77}"/>
    <cellStyle name="Currency 6 4" xfId="4684" xr:uid="{1DAD6013-7E08-4CA0-8FFB-E045FA55966F}"/>
    <cellStyle name="Currency 7" xfId="34" xr:uid="{E180B144-3E3B-4EE5-B21B-21EFD493EB4D}"/>
    <cellStyle name="Currency 7 2" xfId="35" xr:uid="{5C0627B7-232C-41C5-9FBB-C5DD014DB60B}"/>
    <cellStyle name="Currency 7 2 2" xfId="3697" xr:uid="{0B81EECA-FF48-47D2-96B1-551B092D65C1}"/>
    <cellStyle name="Currency 7 2 2 2" xfId="4530" xr:uid="{15DB1F17-989A-49E5-B816-F277328D95D1}"/>
    <cellStyle name="Currency 7 2 3" xfId="4531" xr:uid="{3A741EAA-9741-4214-85A3-BD969A53DC7B}"/>
    <cellStyle name="Currency 7 3" xfId="3698" xr:uid="{6A152213-A385-4478-A3FA-130051CD3FA3}"/>
    <cellStyle name="Currency 7 3 2" xfId="4532" xr:uid="{D2F72B18-F362-4BFA-9CCA-8D33FE3AE5BD}"/>
    <cellStyle name="Currency 7 4" xfId="4533" xr:uid="{8584D6EB-50BC-4B58-A97E-C22E4C13E543}"/>
    <cellStyle name="Currency 7 4 2" xfId="6040" xr:uid="{FFC9DCEB-A95B-4046-918A-1BFA511D1F14}"/>
    <cellStyle name="Currency 7 5" xfId="4685" xr:uid="{FF3C82E5-0681-4811-A3A7-2CCE7D219A68}"/>
    <cellStyle name="Currency 8" xfId="36" xr:uid="{2EF33499-BCD4-45F2-BCE4-F37094AA1844}"/>
    <cellStyle name="Currency 8 2" xfId="37" xr:uid="{65989256-C6BC-4257-A5A7-4AA27FA56F0A}"/>
    <cellStyle name="Currency 8 2 2" xfId="3699" xr:uid="{4FAB8775-41AD-45AB-837D-08C2204A4001}"/>
    <cellStyle name="Currency 8 2 2 2" xfId="4534" xr:uid="{97B4C2A2-8CEC-4FEA-A067-8BC8B7E75833}"/>
    <cellStyle name="Currency 8 2 3" xfId="4535" xr:uid="{F9827005-4559-4797-AF13-672A60752967}"/>
    <cellStyle name="Currency 8 3" xfId="38" xr:uid="{CF739D24-E210-4EAC-8A39-C9BB1D3B5A7A}"/>
    <cellStyle name="Currency 8 3 2" xfId="3700" xr:uid="{DD81FB65-84CC-4DD0-B17C-DACC5CEC71FC}"/>
    <cellStyle name="Currency 8 3 2 2" xfId="4536" xr:uid="{03C56192-FA0D-41B2-A002-B6A806999FC2}"/>
    <cellStyle name="Currency 8 3 3" xfId="4537" xr:uid="{2A19A3A3-987D-44B7-872D-FE7900D114B8}"/>
    <cellStyle name="Currency 8 4" xfId="39" xr:uid="{6A1B214E-A942-40FC-B2B0-2D02925D4555}"/>
    <cellStyle name="Currency 8 4 2" xfId="3701" xr:uid="{73F51FAF-D3A1-4347-AF28-57EE74D4929A}"/>
    <cellStyle name="Currency 8 4 2 2" xfId="4538" xr:uid="{D96D7E12-7653-4BD6-950C-0D4509EFB7D1}"/>
    <cellStyle name="Currency 8 4 3" xfId="4539" xr:uid="{249DB25B-3FA2-446B-AA22-1A0B7225075E}"/>
    <cellStyle name="Currency 8 5" xfId="3702" xr:uid="{4D695912-C6CB-4164-85E5-C75CDDFE4EE2}"/>
    <cellStyle name="Currency 8 5 2" xfId="4540" xr:uid="{75D6CCD2-F86A-46B4-960E-B7448308EB94}"/>
    <cellStyle name="Currency 8 6" xfId="4541" xr:uid="{47A66100-E9C3-4488-B41C-1333A8C89126}"/>
    <cellStyle name="Currency 8 6 2" xfId="6041" xr:uid="{5AFF3BE3-51E4-4F3E-A41D-C999BF8DD311}"/>
    <cellStyle name="Currency 8 7" xfId="4686" xr:uid="{F8B64A4F-8EB0-4C37-AD1D-4D1898712E42}"/>
    <cellStyle name="Currency 9" xfId="40" xr:uid="{4148C779-A342-46D5-A87F-A0F0FA40098D}"/>
    <cellStyle name="Currency 9 2" xfId="41" xr:uid="{E74BD0CE-ADDA-49E5-9E41-48AADD910C95}"/>
    <cellStyle name="Currency 9 2 2" xfId="3703" xr:uid="{57604833-6F9B-4B70-81AF-AB9B0F90FD70}"/>
    <cellStyle name="Currency 9 2 2 2" xfId="4542" xr:uid="{419C425D-40D8-40C7-8449-76D7F92F942B}"/>
    <cellStyle name="Currency 9 2 3" xfId="4543" xr:uid="{E2CD3B5C-D689-4DA7-BD78-1029C9CA9F50}"/>
    <cellStyle name="Currency 9 3" xfId="42" xr:uid="{D6775108-CF2B-4174-8325-DFE3750E45E8}"/>
    <cellStyle name="Currency 9 3 2" xfId="3704" xr:uid="{4CCF1813-6E5A-4124-A984-BD11BE33427B}"/>
    <cellStyle name="Currency 9 3 2 2" xfId="4544" xr:uid="{9F31ECE6-E5BC-495F-BD5D-8A011C8340AC}"/>
    <cellStyle name="Currency 9 3 3" xfId="4545" xr:uid="{C572FE68-F3CB-49D4-9F0F-CB90B22A671A}"/>
    <cellStyle name="Currency 9 4" xfId="3705" xr:uid="{F5202BFC-F489-4CAE-95A7-8FEB52DEFA83}"/>
    <cellStyle name="Currency 9 4 2" xfId="4546" xr:uid="{D5CE6122-ADA4-4B07-B3F3-996BEBABA2A3}"/>
    <cellStyle name="Currency 9 5" xfId="4301" xr:uid="{A4E9400C-0E3E-4796-B551-BE094E640910}"/>
    <cellStyle name="Currency 9 5 2" xfId="4547" xr:uid="{CBFC7B8B-9C3F-4E65-8297-8F1EC17F8A98}"/>
    <cellStyle name="Currency 9 5 3" xfId="4716" xr:uid="{44061DB9-930F-493A-AD4E-158AD7C8380C}"/>
    <cellStyle name="Currency 9 5 3 2" xfId="5374" xr:uid="{AB206D7B-B76C-47F0-9F3F-5F60CCDA7B25}"/>
    <cellStyle name="Currency 9 5 3 3" xfId="6074" xr:uid="{9EF19905-BC85-4458-B0ED-C4F832E61A5E}"/>
    <cellStyle name="Currency 9 5 4" xfId="4693" xr:uid="{6C89D76D-94A0-4083-9A35-8877BC7F7F7A}"/>
    <cellStyle name="Currency 9 6" xfId="4687" xr:uid="{7DB1691C-1751-4B2F-AB2C-79CACE5C4122}"/>
    <cellStyle name="Hyperlink 2" xfId="6" xr:uid="{6CFFD761-E1C4-4FFC-9C82-FDD569F38491}"/>
    <cellStyle name="Hyperlink 3" xfId="82" xr:uid="{87A9F5CC-A852-495F-B573-F5F7B6AE1648}"/>
    <cellStyle name="Hyperlink 3 2" xfId="4389" xr:uid="{11C76859-0D73-4575-983F-6BF2C91FE677}"/>
    <cellStyle name="Hyperlink 3 3" xfId="4302" xr:uid="{B44F161A-552E-4734-8BD8-8CE9964DF3BA}"/>
    <cellStyle name="Hyperlink 3 4" xfId="6060" xr:uid="{32643581-3158-459C-8EA9-243D843E49B7}"/>
    <cellStyle name="Hyperlink 4" xfId="4303" xr:uid="{4178DCCD-D18E-404D-A544-8862358B5C99}"/>
    <cellStyle name="Hyperlink 4 2" xfId="5347" xr:uid="{F2591E31-3BD9-43DE-A60A-99BB096F5E40}"/>
    <cellStyle name="Normal" xfId="0" builtinId="0"/>
    <cellStyle name="Normal 10" xfId="43" xr:uid="{1B238EF1-C83E-4666-8145-9FBE0D89D2A7}"/>
    <cellStyle name="Normal 10 10" xfId="332" xr:uid="{0C776FD6-D891-4445-B560-BBECF30F1711}"/>
    <cellStyle name="Normal 10 10 2" xfId="333" xr:uid="{9B317D2F-90C1-4834-A239-35B42CF5E056}"/>
    <cellStyle name="Normal 10 10 2 2" xfId="4305" xr:uid="{30C2BA74-3FD2-4A41-95E2-3FAFEF531E86}"/>
    <cellStyle name="Normal 10 10 2 3" xfId="4601" xr:uid="{7A8ABC9C-033F-42E9-99A3-9DFD298F1798}"/>
    <cellStyle name="Normal 10 10 3" xfId="334" xr:uid="{FA2370C0-E7BC-4741-B6CC-70D56072355B}"/>
    <cellStyle name="Normal 10 10 4" xfId="335" xr:uid="{A8828CE2-5DA1-4551-AB7C-B72D6E96D431}"/>
    <cellStyle name="Normal 10 11" xfId="336" xr:uid="{4271D48B-150B-4FFC-9AA7-CA5D95C4262E}"/>
    <cellStyle name="Normal 10 11 2" xfId="337" xr:uid="{ED72CA16-CFC5-4515-84D5-32275A2576C4}"/>
    <cellStyle name="Normal 10 11 3" xfId="338" xr:uid="{42D5A81B-7F00-445F-87CF-F1360FE97208}"/>
    <cellStyle name="Normal 10 11 4" xfId="339" xr:uid="{D04F450B-3F29-4912-9197-52D052A6BD1B}"/>
    <cellStyle name="Normal 10 12" xfId="340" xr:uid="{2E61D0C5-606A-460E-B46E-50B58A36C3D4}"/>
    <cellStyle name="Normal 10 12 2" xfId="341" xr:uid="{66ADAC24-5110-46CC-B7FE-BC332B3F7FE4}"/>
    <cellStyle name="Normal 10 13" xfId="342" xr:uid="{6BD839AA-E26F-4358-91B7-73AC3347F8C4}"/>
    <cellStyle name="Normal 10 14" xfId="343" xr:uid="{1F36986C-BEBC-466A-87BC-E028CB1FAF21}"/>
    <cellStyle name="Normal 10 15" xfId="344" xr:uid="{0468C010-C44B-432E-9C68-80BEF6CCDAC4}"/>
    <cellStyle name="Normal 10 2" xfId="83" xr:uid="{06C9EB70-A740-48FC-817E-F2098D8D1CEF}"/>
    <cellStyle name="Normal 10 2 10" xfId="345" xr:uid="{FFF5C88F-975A-46D5-95D2-AD895D1E2823}"/>
    <cellStyle name="Normal 10 2 11" xfId="346" xr:uid="{44016322-C11B-41B4-B9FC-1D2E650954B2}"/>
    <cellStyle name="Normal 10 2 2" xfId="84" xr:uid="{2998F291-EC36-4288-B4D0-4B9A650D2507}"/>
    <cellStyle name="Normal 10 2 2 2" xfId="85" xr:uid="{DFED73AD-3246-400C-86C9-AACF1771550D}"/>
    <cellStyle name="Normal 10 2 2 2 2" xfId="86" xr:uid="{862EB965-B114-4A85-A195-EDA69B1CF326}"/>
    <cellStyle name="Normal 10 2 2 2 2 2" xfId="87" xr:uid="{6EC0EE5D-1E41-4E3A-A087-87A135834442}"/>
    <cellStyle name="Normal 10 2 2 2 2 2 2" xfId="347" xr:uid="{85497604-39E0-44E6-9F42-E808D83E0281}"/>
    <cellStyle name="Normal 10 2 2 2 2 2 2 2" xfId="3743" xr:uid="{BF9E70FE-A9AD-4574-B15D-5935C91A12BD}"/>
    <cellStyle name="Normal 10 2 2 2 2 2 2 2 2" xfId="3744" xr:uid="{9777E123-3213-424B-887D-D3AC5EB1F0F7}"/>
    <cellStyle name="Normal 10 2 2 2 2 2 2 2 2 2" xfId="5375" xr:uid="{5D29179A-C599-4511-988F-ED99B2A51647}"/>
    <cellStyle name="Normal 10 2 2 2 2 2 2 2 3" xfId="5376" xr:uid="{7126C21D-09FE-4975-A94C-8A2654FD6D5F}"/>
    <cellStyle name="Normal 10 2 2 2 2 2 2 3" xfId="3745" xr:uid="{6B36CF84-D1ED-41C6-8C30-C160C600A337}"/>
    <cellStyle name="Normal 10 2 2 2 2 2 2 3 2" xfId="5377" xr:uid="{715730E8-8F38-49BC-A87A-8D8A4A192973}"/>
    <cellStyle name="Normal 10 2 2 2 2 2 2 4" xfId="5378" xr:uid="{0E8EEA4C-7059-484E-BFFD-9D47A468CB4A}"/>
    <cellStyle name="Normal 10 2 2 2 2 2 3" xfId="348" xr:uid="{DDE515F1-CE8B-465C-BCF3-2DC24633DFA8}"/>
    <cellStyle name="Normal 10 2 2 2 2 2 3 2" xfId="3746" xr:uid="{7ECD3839-F7E1-48D6-B273-D71F150C62A2}"/>
    <cellStyle name="Normal 10 2 2 2 2 2 3 2 2" xfId="5379" xr:uid="{813A3D4B-12F1-4270-8CAA-1D59F9A902D2}"/>
    <cellStyle name="Normal 10 2 2 2 2 2 3 3" xfId="5380" xr:uid="{6AF41222-AB8C-456E-87DA-26248294A0E8}"/>
    <cellStyle name="Normal 10 2 2 2 2 2 4" xfId="349" xr:uid="{4ACADE1E-C7FE-457E-8BC5-8543E8FB43C6}"/>
    <cellStyle name="Normal 10 2 2 2 2 2 4 2" xfId="5381" xr:uid="{3C2B97E9-7230-4772-BD12-B237C2FC6E21}"/>
    <cellStyle name="Normal 10 2 2 2 2 2 5" xfId="5382" xr:uid="{6C07123B-0960-4165-B9E5-39E3AB531E11}"/>
    <cellStyle name="Normal 10 2 2 2 2 3" xfId="350" xr:uid="{2480C14D-2450-41E9-8F48-3CE690C90A08}"/>
    <cellStyle name="Normal 10 2 2 2 2 3 2" xfId="351" xr:uid="{BFC83FBE-3ECD-4945-83AE-87AC374740EA}"/>
    <cellStyle name="Normal 10 2 2 2 2 3 2 2" xfId="3747" xr:uid="{9B0DA8C2-A75F-4D21-AEB0-3C875D02652A}"/>
    <cellStyle name="Normal 10 2 2 2 2 3 2 2 2" xfId="5383" xr:uid="{055D6AC6-0E26-4236-90B3-B710D1ECAEAD}"/>
    <cellStyle name="Normal 10 2 2 2 2 3 2 3" xfId="5384" xr:uid="{37D9200A-CB03-4894-86A2-1D8A37FB2A16}"/>
    <cellStyle name="Normal 10 2 2 2 2 3 3" xfId="352" xr:uid="{CE9A85F7-C52C-4CA1-B1A5-3D0F5946DD3E}"/>
    <cellStyle name="Normal 10 2 2 2 2 3 3 2" xfId="5385" xr:uid="{A9609206-CA1F-4D40-9C24-457111EA7679}"/>
    <cellStyle name="Normal 10 2 2 2 2 3 4" xfId="353" xr:uid="{0C41EAA2-B36C-4059-A23E-0ED94499920D}"/>
    <cellStyle name="Normal 10 2 2 2 2 4" xfId="354" xr:uid="{3D8FDEB6-C0BB-4EE0-8239-CD09DE1AD1EC}"/>
    <cellStyle name="Normal 10 2 2 2 2 4 2" xfId="3748" xr:uid="{2ABEC8C2-F92B-493C-AB94-1A30934643A7}"/>
    <cellStyle name="Normal 10 2 2 2 2 4 2 2" xfId="5386" xr:uid="{000CBA87-F961-4DD4-97CD-9F8CB548FDF8}"/>
    <cellStyle name="Normal 10 2 2 2 2 4 3" xfId="5387" xr:uid="{BCF1B1DA-DF7A-4A16-8215-99F8F86A3A27}"/>
    <cellStyle name="Normal 10 2 2 2 2 5" xfId="355" xr:uid="{CAEA3D15-E745-4488-A101-3B16AECFF8AA}"/>
    <cellStyle name="Normal 10 2 2 2 2 5 2" xfId="5388" xr:uid="{675DF690-FD12-4295-B5FD-2C1587A060A0}"/>
    <cellStyle name="Normal 10 2 2 2 2 6" xfId="356" xr:uid="{065D171E-A88D-42CF-A90A-FA1A13629B58}"/>
    <cellStyle name="Normal 10 2 2 2 3" xfId="88" xr:uid="{98EC9394-6968-4F8E-99E1-1709C3F5DA3D}"/>
    <cellStyle name="Normal 10 2 2 2 3 2" xfId="357" xr:uid="{B13B9D95-427B-43E1-A84A-0E6D72051060}"/>
    <cellStyle name="Normal 10 2 2 2 3 2 2" xfId="358" xr:uid="{1905F73F-6686-4378-B976-6A3C197C2CEC}"/>
    <cellStyle name="Normal 10 2 2 2 3 2 2 2" xfId="3749" xr:uid="{75859378-73D7-4D39-948C-0AA71355A9DC}"/>
    <cellStyle name="Normal 10 2 2 2 3 2 2 2 2" xfId="3750" xr:uid="{9536465A-7F28-422F-9A7B-657F21E72147}"/>
    <cellStyle name="Normal 10 2 2 2 3 2 2 3" xfId="3751" xr:uid="{50DC1BD7-3F53-4A4B-83DB-FAC94C8F1705}"/>
    <cellStyle name="Normal 10 2 2 2 3 2 3" xfId="359" xr:uid="{D8FCC05E-3311-462F-A695-962959092B68}"/>
    <cellStyle name="Normal 10 2 2 2 3 2 3 2" xfId="3752" xr:uid="{3948CC8A-A328-4A9B-9175-8623831C7E24}"/>
    <cellStyle name="Normal 10 2 2 2 3 2 4" xfId="360" xr:uid="{326A4965-8266-4F22-980A-0BFC389B350B}"/>
    <cellStyle name="Normal 10 2 2 2 3 3" xfId="361" xr:uid="{EAD013A3-F9F8-4FDE-8026-1E289CD454AE}"/>
    <cellStyle name="Normal 10 2 2 2 3 3 2" xfId="3753" xr:uid="{881FE8BC-B1D2-4DD2-9417-18850142B5E1}"/>
    <cellStyle name="Normal 10 2 2 2 3 3 2 2" xfId="3754" xr:uid="{98544FAD-6803-4B9B-85D7-11089D8CE940}"/>
    <cellStyle name="Normal 10 2 2 2 3 3 3" xfId="3755" xr:uid="{9C5E28C1-7359-42BC-B9EF-D55D9093F09B}"/>
    <cellStyle name="Normal 10 2 2 2 3 4" xfId="362" xr:uid="{EF145F53-17F9-43D2-BC20-33F8B251B974}"/>
    <cellStyle name="Normal 10 2 2 2 3 4 2" xfId="3756" xr:uid="{C3AA02D3-589E-4B8C-9EA9-6AFA1B8D5E92}"/>
    <cellStyle name="Normal 10 2 2 2 3 5" xfId="363" xr:uid="{A588A65C-462B-433E-8DDF-F2A8FABC2A99}"/>
    <cellStyle name="Normal 10 2 2 2 4" xfId="364" xr:uid="{A5519407-E08E-4DAD-8FC5-DFC4621487A5}"/>
    <cellStyle name="Normal 10 2 2 2 4 2" xfId="365" xr:uid="{14CB9F2C-569F-4F98-9AF5-4A2DE0B6F5FE}"/>
    <cellStyle name="Normal 10 2 2 2 4 2 2" xfId="3757" xr:uid="{32F8289B-AB52-495D-9637-4F574E173B7B}"/>
    <cellStyle name="Normal 10 2 2 2 4 2 2 2" xfId="3758" xr:uid="{F195F06A-E1D0-4D21-A158-C57346002E8E}"/>
    <cellStyle name="Normal 10 2 2 2 4 2 3" xfId="3759" xr:uid="{3B98EB05-99C4-47F8-8C0E-DCBD50E399D1}"/>
    <cellStyle name="Normal 10 2 2 2 4 3" xfId="366" xr:uid="{18429741-C75D-4510-A7B8-58E13E135BF8}"/>
    <cellStyle name="Normal 10 2 2 2 4 3 2" xfId="3760" xr:uid="{C8E37ACE-C56D-4F31-96C5-A27AFF0BE0E7}"/>
    <cellStyle name="Normal 10 2 2 2 4 4" xfId="367" xr:uid="{59AE2206-28AC-44E5-A2D5-15C08D3EF812}"/>
    <cellStyle name="Normal 10 2 2 2 5" xfId="368" xr:uid="{527476A9-54F6-4FEA-BE89-289075EB2272}"/>
    <cellStyle name="Normal 10 2 2 2 5 2" xfId="369" xr:uid="{D4F18212-DDCE-4BCC-8568-F882FD8F138A}"/>
    <cellStyle name="Normal 10 2 2 2 5 2 2" xfId="3761" xr:uid="{C43F8166-712F-44A0-9227-C8E2BCA2F038}"/>
    <cellStyle name="Normal 10 2 2 2 5 3" xfId="370" xr:uid="{0C082ADD-970A-47EF-B58A-9A8538C82271}"/>
    <cellStyle name="Normal 10 2 2 2 5 4" xfId="371" xr:uid="{AC163387-A9E7-498C-9890-EE9F51597978}"/>
    <cellStyle name="Normal 10 2 2 2 6" xfId="372" xr:uid="{C76DA606-F0EA-4D24-8031-EAE46C84EFA0}"/>
    <cellStyle name="Normal 10 2 2 2 6 2" xfId="3762" xr:uid="{2B3D9445-F021-4893-982F-C3A6421E28CF}"/>
    <cellStyle name="Normal 10 2 2 2 7" xfId="373" xr:uid="{55D3DB8F-E99B-41B7-B6FD-C62CB11DEDF6}"/>
    <cellStyle name="Normal 10 2 2 2 8" xfId="374" xr:uid="{67C7F5DF-6DA5-4B5D-B87A-0328C63627E0}"/>
    <cellStyle name="Normal 10 2 2 3" xfId="89" xr:uid="{D42874E5-D3CF-4A29-AFD1-C325EDCD9F29}"/>
    <cellStyle name="Normal 10 2 2 3 2" xfId="90" xr:uid="{50BC7EEF-E085-4171-AF74-33F3E787922A}"/>
    <cellStyle name="Normal 10 2 2 3 2 2" xfId="375" xr:uid="{02DB13FC-84C1-4B19-84DB-B12A6BF8C2F1}"/>
    <cellStyle name="Normal 10 2 2 3 2 2 2" xfId="3763" xr:uid="{82CAEF33-1888-4364-A587-A301926C65A0}"/>
    <cellStyle name="Normal 10 2 2 3 2 2 2 2" xfId="3764" xr:uid="{491C6926-A20F-4E11-962D-13F9ECD02347}"/>
    <cellStyle name="Normal 10 2 2 3 2 2 2 2 2" xfId="5389" xr:uid="{5EF81326-92C1-4FD5-B23E-EC112E24EB12}"/>
    <cellStyle name="Normal 10 2 2 3 2 2 2 3" xfId="5390" xr:uid="{A542B91A-0979-4E0C-ACE0-419DC3E48EF2}"/>
    <cellStyle name="Normal 10 2 2 3 2 2 3" xfId="3765" xr:uid="{6A94988F-1476-4D92-9FF7-E199C17B7F77}"/>
    <cellStyle name="Normal 10 2 2 3 2 2 3 2" xfId="5391" xr:uid="{FA8E54DD-5A84-4D2D-A0E3-53C5E59BAD67}"/>
    <cellStyle name="Normal 10 2 2 3 2 2 4" xfId="5392" xr:uid="{42C16137-1ACC-4D2F-8BC5-B1BB532A0E21}"/>
    <cellStyle name="Normal 10 2 2 3 2 3" xfId="376" xr:uid="{59FAFE36-9129-4641-AFCE-981070A813F6}"/>
    <cellStyle name="Normal 10 2 2 3 2 3 2" xfId="3766" xr:uid="{79FB590D-F50D-4B29-B8E8-FB7A5FCDB84C}"/>
    <cellStyle name="Normal 10 2 2 3 2 3 2 2" xfId="5393" xr:uid="{89569360-34E8-4F76-8E3F-D59B35C59B2A}"/>
    <cellStyle name="Normal 10 2 2 3 2 3 3" xfId="5394" xr:uid="{617B582C-A00E-4CE2-8157-194E8C145443}"/>
    <cellStyle name="Normal 10 2 2 3 2 4" xfId="377" xr:uid="{D80E0055-7861-4B0E-A824-1397DC190A3F}"/>
    <cellStyle name="Normal 10 2 2 3 2 4 2" xfId="5395" xr:uid="{367BACAC-03C4-4B21-A757-59CCD2252238}"/>
    <cellStyle name="Normal 10 2 2 3 2 5" xfId="5396" xr:uid="{BF9AC4EA-0EA8-43B0-9BC8-E3CE3A87E46E}"/>
    <cellStyle name="Normal 10 2 2 3 3" xfId="378" xr:uid="{D184B8D0-DC42-404B-8651-0D47036FC3AA}"/>
    <cellStyle name="Normal 10 2 2 3 3 2" xfId="379" xr:uid="{60F25CCA-379C-4EAF-9846-2A9461119BE9}"/>
    <cellStyle name="Normal 10 2 2 3 3 2 2" xfId="3767" xr:uid="{8EF6D686-331F-4870-8AD3-D504D8361474}"/>
    <cellStyle name="Normal 10 2 2 3 3 2 2 2" xfId="5397" xr:uid="{6E855B93-BFC9-411C-BFF5-7D2FDF2B8469}"/>
    <cellStyle name="Normal 10 2 2 3 3 2 3" xfId="5398" xr:uid="{170658D0-B350-4E1B-A886-6AEF7F38DFE1}"/>
    <cellStyle name="Normal 10 2 2 3 3 3" xfId="380" xr:uid="{FCDA6CCC-AA36-4228-BF7F-94B686E2BA5E}"/>
    <cellStyle name="Normal 10 2 2 3 3 3 2" xfId="5399" xr:uid="{B657E5A0-4D76-4939-8ACB-DB59138F7D7A}"/>
    <cellStyle name="Normal 10 2 2 3 3 4" xfId="381" xr:uid="{5826553A-BF63-4DF0-8381-75FF2CB3102C}"/>
    <cellStyle name="Normal 10 2 2 3 4" xfId="382" xr:uid="{D034B505-843B-419B-92B1-BAE140F713DA}"/>
    <cellStyle name="Normal 10 2 2 3 4 2" xfId="3768" xr:uid="{9A0CD87E-35EC-4DB7-AA6A-D8A5181B5202}"/>
    <cellStyle name="Normal 10 2 2 3 4 2 2" xfId="5400" xr:uid="{93226E2D-8420-4B78-BC8D-39CBA8F9E749}"/>
    <cellStyle name="Normal 10 2 2 3 4 3" xfId="5401" xr:uid="{507AC140-4FEA-4C70-B2DD-CAE21F3725CF}"/>
    <cellStyle name="Normal 10 2 2 3 5" xfId="383" xr:uid="{5AA7C008-5B9F-4403-A6EF-3F3B8AFC2C68}"/>
    <cellStyle name="Normal 10 2 2 3 5 2" xfId="5402" xr:uid="{88C58C5E-BE42-4E60-8D3B-18BD4FEE4471}"/>
    <cellStyle name="Normal 10 2 2 3 6" xfId="384" xr:uid="{6307E044-1DD8-4DCE-948B-C2A389360C14}"/>
    <cellStyle name="Normal 10 2 2 4" xfId="91" xr:uid="{C99D23FC-E108-4BE9-9844-9B57E73471BF}"/>
    <cellStyle name="Normal 10 2 2 4 2" xfId="385" xr:uid="{9AF8EC1D-0A13-4E66-AFAE-E327B9D8845B}"/>
    <cellStyle name="Normal 10 2 2 4 2 2" xfId="386" xr:uid="{0B516FF3-31E2-41DA-B83D-7EEF23001F5C}"/>
    <cellStyle name="Normal 10 2 2 4 2 2 2" xfId="3769" xr:uid="{0D09FAE8-2F54-4EED-BCD2-8382B51A6E85}"/>
    <cellStyle name="Normal 10 2 2 4 2 2 2 2" xfId="3770" xr:uid="{CB0FBA48-CF9A-44BA-B91F-C2C8C85A89AE}"/>
    <cellStyle name="Normal 10 2 2 4 2 2 3" xfId="3771" xr:uid="{07381E93-81A9-4425-8CC5-A04242FA066B}"/>
    <cellStyle name="Normal 10 2 2 4 2 3" xfId="387" xr:uid="{84E0B9B9-7833-4F2D-8CA8-AD3055304366}"/>
    <cellStyle name="Normal 10 2 2 4 2 3 2" xfId="3772" xr:uid="{C6FB8024-B674-4112-9B86-E2AABCE8C75F}"/>
    <cellStyle name="Normal 10 2 2 4 2 4" xfId="388" xr:uid="{A4440A73-37D1-42A6-B4A8-0F272F877BA1}"/>
    <cellStyle name="Normal 10 2 2 4 3" xfId="389" xr:uid="{D566BBE8-5757-4BC5-8910-50A4A4176D88}"/>
    <cellStyle name="Normal 10 2 2 4 3 2" xfId="3773" xr:uid="{19BBF308-957B-4C91-9754-F78427A9354A}"/>
    <cellStyle name="Normal 10 2 2 4 3 2 2" xfId="3774" xr:uid="{3B106443-38F6-44A4-B4C8-9AD40B9448D4}"/>
    <cellStyle name="Normal 10 2 2 4 3 3" xfId="3775" xr:uid="{0ED20DE9-66EC-4416-8050-47C7ACD71846}"/>
    <cellStyle name="Normal 10 2 2 4 4" xfId="390" xr:uid="{5D7D186C-F07C-4C12-97CC-3F24000949E6}"/>
    <cellStyle name="Normal 10 2 2 4 4 2" xfId="3776" xr:uid="{F8BEAE85-D525-4A2C-9714-39645ED5B6AE}"/>
    <cellStyle name="Normal 10 2 2 4 5" xfId="391" xr:uid="{25082407-B177-4FB2-8E5D-28A9547107B7}"/>
    <cellStyle name="Normal 10 2 2 5" xfId="392" xr:uid="{643B0931-C263-418F-868D-893691217BCC}"/>
    <cellStyle name="Normal 10 2 2 5 2" xfId="393" xr:uid="{87811F4A-3A97-4E14-A114-07F89FB277AD}"/>
    <cellStyle name="Normal 10 2 2 5 2 2" xfId="3777" xr:uid="{97EC3570-6008-4CAE-AA2F-0EBBFCAAADBB}"/>
    <cellStyle name="Normal 10 2 2 5 2 2 2" xfId="3778" xr:uid="{5992132B-65D2-4822-8366-69E4198CA752}"/>
    <cellStyle name="Normal 10 2 2 5 2 3" xfId="3779" xr:uid="{17B65B2B-AA39-4798-B1E2-305DDB55752E}"/>
    <cellStyle name="Normal 10 2 2 5 3" xfId="394" xr:uid="{01C3D3D3-2742-4C9F-926B-FA35C4A0D8B6}"/>
    <cellStyle name="Normal 10 2 2 5 3 2" xfId="3780" xr:uid="{73178CFF-6FE2-4659-9A74-F273E88415FB}"/>
    <cellStyle name="Normal 10 2 2 5 4" xfId="395" xr:uid="{B1E0B764-74EE-469C-BBE1-91E2EC284B8F}"/>
    <cellStyle name="Normal 10 2 2 6" xfId="396" xr:uid="{A73557BD-E300-452F-9AA4-9D532D5324F6}"/>
    <cellStyle name="Normal 10 2 2 6 2" xfId="397" xr:uid="{B92F4340-7821-40E8-82EF-12EECAFE894B}"/>
    <cellStyle name="Normal 10 2 2 6 2 2" xfId="3781" xr:uid="{9E0F86DF-231A-42BA-8ACD-AC0CF4269416}"/>
    <cellStyle name="Normal 10 2 2 6 2 3" xfId="4307" xr:uid="{6623489F-5535-4A98-8D21-3266CDABCA31}"/>
    <cellStyle name="Normal 10 2 2 6 2 3 2" xfId="5403" xr:uid="{2976AACA-4646-4C9E-8F80-0CD250DA59D4}"/>
    <cellStyle name="Normal 10 2 2 6 3" xfId="398" xr:uid="{49F176EA-5EFC-4DBE-845A-609DC01284F7}"/>
    <cellStyle name="Normal 10 2 2 6 4" xfId="399" xr:uid="{5695D274-F9D6-40F4-ACCB-8CF11B5DFB76}"/>
    <cellStyle name="Normal 10 2 2 6 4 2" xfId="4742" xr:uid="{93950211-630B-43EA-ADFD-77643E0DA6CB}"/>
    <cellStyle name="Normal 10 2 2 6 4 3" xfId="4602" xr:uid="{843F2E66-1652-4A8E-95B3-6AAA8E1D1D90}"/>
    <cellStyle name="Normal 10 2 2 6 4 4" xfId="4450" xr:uid="{CFCCE16B-C43F-46F3-984F-0B10333CCA4F}"/>
    <cellStyle name="Normal 10 2 2 7" xfId="400" xr:uid="{95851E12-E2B7-4503-8E2A-6605397097C8}"/>
    <cellStyle name="Normal 10 2 2 7 2" xfId="3782" xr:uid="{75755033-3435-453C-8AE9-44EA8F29DD84}"/>
    <cellStyle name="Normal 10 2 2 8" xfId="401" xr:uid="{2BFE3FA4-1407-4BB0-942F-AF6BAE95288E}"/>
    <cellStyle name="Normal 10 2 2 9" xfId="402" xr:uid="{4BF77B52-93A1-4100-BD5D-B70C6155A15E}"/>
    <cellStyle name="Normal 10 2 3" xfId="92" xr:uid="{8C2D51BA-7092-44D3-85B0-84055D8677A6}"/>
    <cellStyle name="Normal 10 2 3 2" xfId="93" xr:uid="{A0AB25B6-0AE5-47F5-BFD3-0F6575971803}"/>
    <cellStyle name="Normal 10 2 3 2 2" xfId="94" xr:uid="{BD92D071-EFA2-4C7D-8096-97763A1DDD48}"/>
    <cellStyle name="Normal 10 2 3 2 2 2" xfId="403" xr:uid="{A2827265-89F7-4B96-A22C-1D5387071D95}"/>
    <cellStyle name="Normal 10 2 3 2 2 2 2" xfId="3783" xr:uid="{E2F840D4-AF2C-42AE-86BF-55CC24F0EACA}"/>
    <cellStyle name="Normal 10 2 3 2 2 2 2 2" xfId="3784" xr:uid="{ACCB682C-7953-43D5-8022-6A1C17AF7ECA}"/>
    <cellStyle name="Normal 10 2 3 2 2 2 2 2 2" xfId="5404" xr:uid="{6B6637BE-73CB-4E3F-A922-D6796150356D}"/>
    <cellStyle name="Normal 10 2 3 2 2 2 2 3" xfId="5405" xr:uid="{EA29A38E-416C-4153-8BC7-88DAA8C75457}"/>
    <cellStyle name="Normal 10 2 3 2 2 2 3" xfId="3785" xr:uid="{DE3D531B-836B-481D-A990-B15CA5F3FADB}"/>
    <cellStyle name="Normal 10 2 3 2 2 2 3 2" xfId="5406" xr:uid="{DB49A44A-06AA-4B3E-B317-8062B027B2B3}"/>
    <cellStyle name="Normal 10 2 3 2 2 2 4" xfId="5407" xr:uid="{672D5E53-6B5C-43B2-89DA-BA01F9A9D908}"/>
    <cellStyle name="Normal 10 2 3 2 2 3" xfId="404" xr:uid="{7515287C-CE6A-4F12-8C5F-356EB2D59357}"/>
    <cellStyle name="Normal 10 2 3 2 2 3 2" xfId="3786" xr:uid="{2FDD0BCA-6067-4499-8678-AD6D872D1707}"/>
    <cellStyle name="Normal 10 2 3 2 2 3 2 2" xfId="5408" xr:uid="{C3F095B6-02E8-463D-9904-DA4031A23483}"/>
    <cellStyle name="Normal 10 2 3 2 2 3 3" xfId="5409" xr:uid="{203B1E12-0234-4AD8-9353-890DECAE4DC2}"/>
    <cellStyle name="Normal 10 2 3 2 2 4" xfId="405" xr:uid="{E59465E3-A916-4F0C-9F9A-A3C69ECF3591}"/>
    <cellStyle name="Normal 10 2 3 2 2 4 2" xfId="5410" xr:uid="{FDA14ADE-7DAB-419E-A555-33B2BBC0CB6F}"/>
    <cellStyle name="Normal 10 2 3 2 2 5" xfId="5411" xr:uid="{5F130BBA-1B36-488F-BB94-85428CE828E4}"/>
    <cellStyle name="Normal 10 2 3 2 3" xfId="406" xr:uid="{B1EF703C-0ED3-4E6D-A260-E20B9A528C14}"/>
    <cellStyle name="Normal 10 2 3 2 3 2" xfId="407" xr:uid="{665F1605-7A7E-437C-9551-26C33FAE88CB}"/>
    <cellStyle name="Normal 10 2 3 2 3 2 2" xfId="3787" xr:uid="{64504263-D422-4899-967B-2C7BDD64C3A8}"/>
    <cellStyle name="Normal 10 2 3 2 3 2 2 2" xfId="5412" xr:uid="{59B740B4-DF23-400B-8E0D-E67C3389FFCB}"/>
    <cellStyle name="Normal 10 2 3 2 3 2 3" xfId="5413" xr:uid="{A5F086D0-ED99-4C82-A7AB-0EC87964CD7B}"/>
    <cellStyle name="Normal 10 2 3 2 3 3" xfId="408" xr:uid="{967E6235-AD16-4D40-827B-37ECB151666B}"/>
    <cellStyle name="Normal 10 2 3 2 3 3 2" xfId="5414" xr:uid="{D9922F2B-5A6B-4604-ABBE-13C299306C31}"/>
    <cellStyle name="Normal 10 2 3 2 3 4" xfId="409" xr:uid="{46DDF836-2A1B-4F5C-B622-0B72FA5640A0}"/>
    <cellStyle name="Normal 10 2 3 2 4" xfId="410" xr:uid="{47A91F1C-755E-40C4-9A78-4C9942AE1874}"/>
    <cellStyle name="Normal 10 2 3 2 4 2" xfId="3788" xr:uid="{347E0632-4C79-4142-9BFF-DC78B4C39699}"/>
    <cellStyle name="Normal 10 2 3 2 4 2 2" xfId="5415" xr:uid="{03CBCB6B-A8E5-44DA-B050-7D460E6AC345}"/>
    <cellStyle name="Normal 10 2 3 2 4 3" xfId="5416" xr:uid="{A9184436-A1FE-4C8A-A164-C473E0305C4A}"/>
    <cellStyle name="Normal 10 2 3 2 5" xfId="411" xr:uid="{6E10CF12-2871-4CE2-B54D-68C485F0608B}"/>
    <cellStyle name="Normal 10 2 3 2 5 2" xfId="5417" xr:uid="{25827BDA-4A6B-408A-B28E-E3ABDA21B417}"/>
    <cellStyle name="Normal 10 2 3 2 6" xfId="412" xr:uid="{C0B64396-FF0E-404A-ADB8-FFCE8AF98525}"/>
    <cellStyle name="Normal 10 2 3 3" xfId="95" xr:uid="{AB4A690F-3397-4829-9CD0-C84190060981}"/>
    <cellStyle name="Normal 10 2 3 3 2" xfId="413" xr:uid="{B828E04F-8960-44B5-AADC-2A75207CB828}"/>
    <cellStyle name="Normal 10 2 3 3 2 2" xfId="414" xr:uid="{CB24D594-59BA-468D-8B76-147586644F23}"/>
    <cellStyle name="Normal 10 2 3 3 2 2 2" xfId="3789" xr:uid="{D40682D8-815B-4C90-BC9F-0C93CED86DC8}"/>
    <cellStyle name="Normal 10 2 3 3 2 2 2 2" xfId="3790" xr:uid="{0853BDFE-D296-48F5-BAA7-BA30AAB5D12F}"/>
    <cellStyle name="Normal 10 2 3 3 2 2 3" xfId="3791" xr:uid="{ECF60538-8102-4B7B-9D29-8B93C3D9FD39}"/>
    <cellStyle name="Normal 10 2 3 3 2 3" xfId="415" xr:uid="{C5F7A438-DCB8-4D5F-A902-5A707CD6540E}"/>
    <cellStyle name="Normal 10 2 3 3 2 3 2" xfId="3792" xr:uid="{FE3A84A4-278C-4A17-8C86-83ED99D3D424}"/>
    <cellStyle name="Normal 10 2 3 3 2 4" xfId="416" xr:uid="{309DA34F-1048-48F7-BA46-0A4C108CAC70}"/>
    <cellStyle name="Normal 10 2 3 3 3" xfId="417" xr:uid="{8E616E40-FA15-4265-99A8-E4F1D8B3CE5B}"/>
    <cellStyle name="Normal 10 2 3 3 3 2" xfId="3793" xr:uid="{3AF0C403-EB16-4670-A3DF-942B7ABA22A0}"/>
    <cellStyle name="Normal 10 2 3 3 3 2 2" xfId="3794" xr:uid="{7D0FB2FF-C904-4842-9946-CD2427234DD6}"/>
    <cellStyle name="Normal 10 2 3 3 3 3" xfId="3795" xr:uid="{FB2C003F-593E-481E-82E0-E7D85B1D677A}"/>
    <cellStyle name="Normal 10 2 3 3 4" xfId="418" xr:uid="{779209E8-4225-4641-B0D4-5F281E2D6E86}"/>
    <cellStyle name="Normal 10 2 3 3 4 2" xfId="3796" xr:uid="{BA7A3DD4-52E5-47A4-8E83-9226BA23FB98}"/>
    <cellStyle name="Normal 10 2 3 3 5" xfId="419" xr:uid="{CFD21E27-EAA6-4A76-929D-B38C3B71BCBA}"/>
    <cellStyle name="Normal 10 2 3 4" xfId="420" xr:uid="{71238287-0A7F-4FC5-9959-5689E37D2EB5}"/>
    <cellStyle name="Normal 10 2 3 4 2" xfId="421" xr:uid="{28FD7925-7FFA-4FA3-92C3-8629115BC435}"/>
    <cellStyle name="Normal 10 2 3 4 2 2" xfId="3797" xr:uid="{2A6F780C-2A5A-402F-9133-76B3B9CEF199}"/>
    <cellStyle name="Normal 10 2 3 4 2 2 2" xfId="3798" xr:uid="{B715A200-32DD-44E0-9027-4BEB8AC2E8C7}"/>
    <cellStyle name="Normal 10 2 3 4 2 3" xfId="3799" xr:uid="{90CC5E40-E13B-4E70-B2EC-CA94CB00BD35}"/>
    <cellStyle name="Normal 10 2 3 4 3" xfId="422" xr:uid="{DBAD5677-F75A-48FA-9C26-FB4B4F27E480}"/>
    <cellStyle name="Normal 10 2 3 4 3 2" xfId="3800" xr:uid="{DA2D4E83-930B-469E-BFB1-654C441605D3}"/>
    <cellStyle name="Normal 10 2 3 4 4" xfId="423" xr:uid="{68CD9EA0-97DB-4898-8C14-46CF58E30D36}"/>
    <cellStyle name="Normal 10 2 3 5" xfId="424" xr:uid="{792C681C-3DA7-43CF-8703-74EB9AA04F4E}"/>
    <cellStyle name="Normal 10 2 3 5 2" xfId="425" xr:uid="{0D9ADEEA-6F28-4286-A101-597E4E95FBCF}"/>
    <cellStyle name="Normal 10 2 3 5 2 2" xfId="3801" xr:uid="{E8330710-00D5-4993-9193-742132279D3C}"/>
    <cellStyle name="Normal 10 2 3 5 2 3" xfId="4308" xr:uid="{1FF7CF86-7E99-4AA6-9E75-B662F38F66D5}"/>
    <cellStyle name="Normal 10 2 3 5 2 3 2" xfId="5418" xr:uid="{8DE9916F-E4DE-49FF-AC60-A0AFD3C6BCB8}"/>
    <cellStyle name="Normal 10 2 3 5 3" xfId="426" xr:uid="{D7F0249D-9D7F-4ED0-BC9B-610221CBC227}"/>
    <cellStyle name="Normal 10 2 3 5 4" xfId="427" xr:uid="{E199DAAB-D4DD-4510-A4FA-83B0FEACF120}"/>
    <cellStyle name="Normal 10 2 3 5 4 2" xfId="4743" xr:uid="{A1522503-9041-4405-9EBA-6CBAB2A8948A}"/>
    <cellStyle name="Normal 10 2 3 5 4 3" xfId="4603" xr:uid="{34864D86-3891-40A4-92A3-EF5D9C99A57D}"/>
    <cellStyle name="Normal 10 2 3 5 4 4" xfId="4451" xr:uid="{22239906-C79A-461F-8B80-5B73313E696D}"/>
    <cellStyle name="Normal 10 2 3 6" xfId="428" xr:uid="{47053F30-C43F-40C8-82C7-4F5F35246991}"/>
    <cellStyle name="Normal 10 2 3 6 2" xfId="3802" xr:uid="{9AE71F95-ED20-46E0-BC4C-A274DF2215B4}"/>
    <cellStyle name="Normal 10 2 3 7" xfId="429" xr:uid="{AC7B4586-531C-4916-B126-A9C70CD56727}"/>
    <cellStyle name="Normal 10 2 3 8" xfId="430" xr:uid="{87CD1710-D777-47DA-9618-01F62570317C}"/>
    <cellStyle name="Normal 10 2 4" xfId="96" xr:uid="{16940BBB-1830-455F-8C5A-8EE8426F3C3F}"/>
    <cellStyle name="Normal 10 2 4 2" xfId="97" xr:uid="{92999631-48B6-4F48-93E9-1B8F8CD4EB62}"/>
    <cellStyle name="Normal 10 2 4 2 2" xfId="431" xr:uid="{7859CDE5-C4D9-4E35-BE75-92F01B012037}"/>
    <cellStyle name="Normal 10 2 4 2 2 2" xfId="432" xr:uid="{58E2B9CE-E955-40A9-8183-BF7626DA53DA}"/>
    <cellStyle name="Normal 10 2 4 2 2 2 2" xfId="3803" xr:uid="{908B641A-DCAB-431D-A409-9AFE34D4B626}"/>
    <cellStyle name="Normal 10 2 4 2 2 2 2 2" xfId="5419" xr:uid="{1764C49F-6A4B-4E0D-8F2A-4F35BC5C9F29}"/>
    <cellStyle name="Normal 10 2 4 2 2 2 3" xfId="5420" xr:uid="{297A7BEE-01DC-4498-BECF-F289EFB42676}"/>
    <cellStyle name="Normal 10 2 4 2 2 3" xfId="433" xr:uid="{2CDF4A53-EB79-4DB0-B321-7CBE010D8F26}"/>
    <cellStyle name="Normal 10 2 4 2 2 3 2" xfId="5421" xr:uid="{9CBDF9E7-7EFF-484F-9D4D-7D653927B70E}"/>
    <cellStyle name="Normal 10 2 4 2 2 4" xfId="434" xr:uid="{7057A898-07E0-4E4B-83E7-668C077B7E0C}"/>
    <cellStyle name="Normal 10 2 4 2 3" xfId="435" xr:uid="{C8CF8077-C146-4C8A-BAF6-BB9511888922}"/>
    <cellStyle name="Normal 10 2 4 2 3 2" xfId="3804" xr:uid="{D94F6B8C-705E-4F8F-9388-D7452DBF42EC}"/>
    <cellStyle name="Normal 10 2 4 2 3 2 2" xfId="5422" xr:uid="{F15D70E3-E278-4299-BA60-5627DF59C443}"/>
    <cellStyle name="Normal 10 2 4 2 3 3" xfId="5423" xr:uid="{F0479E43-40E7-480E-BF2F-513064CC724B}"/>
    <cellStyle name="Normal 10 2 4 2 4" xfId="436" xr:uid="{703DC7A9-D05A-4C99-9AED-B1698FC6CD9C}"/>
    <cellStyle name="Normal 10 2 4 2 4 2" xfId="5424" xr:uid="{D66F74F7-7275-4978-A975-381EB6FE04CB}"/>
    <cellStyle name="Normal 10 2 4 2 5" xfId="437" xr:uid="{84242CC6-4E10-48EE-9782-69B65CC0EBBA}"/>
    <cellStyle name="Normal 10 2 4 3" xfId="438" xr:uid="{8544CAA8-E5D6-46AA-AE9F-9D08E7C5CF3D}"/>
    <cellStyle name="Normal 10 2 4 3 2" xfId="439" xr:uid="{3EFF1C8F-44A4-467C-BD8B-A773A3A01371}"/>
    <cellStyle name="Normal 10 2 4 3 2 2" xfId="3805" xr:uid="{6664F152-5D8A-48AD-A385-7EAF73A4F614}"/>
    <cellStyle name="Normal 10 2 4 3 2 2 2" xfId="5425" xr:uid="{71697BC6-1183-4AFA-AEE2-53A2AADA13ED}"/>
    <cellStyle name="Normal 10 2 4 3 2 3" xfId="5426" xr:uid="{143D84CF-AA41-4B0B-8CEC-682C463DBAB4}"/>
    <cellStyle name="Normal 10 2 4 3 3" xfId="440" xr:uid="{03DD2C6E-D0C3-46CC-BD00-7DA485F2CA9F}"/>
    <cellStyle name="Normal 10 2 4 3 3 2" xfId="5427" xr:uid="{5BD6CE8C-C400-4826-987A-599E5EF686CE}"/>
    <cellStyle name="Normal 10 2 4 3 4" xfId="441" xr:uid="{CB593D3D-FC45-4735-99B5-9CAC3A1482CD}"/>
    <cellStyle name="Normal 10 2 4 4" xfId="442" xr:uid="{3FED02E0-8D74-4BD1-8483-E58C3273A505}"/>
    <cellStyle name="Normal 10 2 4 4 2" xfId="443" xr:uid="{D793695B-C7F1-4B32-AFD5-424F9A2C0A72}"/>
    <cellStyle name="Normal 10 2 4 4 2 2" xfId="5428" xr:uid="{B0FE34FF-41C2-4179-A7C8-EC5D556BF63B}"/>
    <cellStyle name="Normal 10 2 4 4 3" xfId="444" xr:uid="{29749A49-38D2-4C37-B506-5D138CDE75EE}"/>
    <cellStyle name="Normal 10 2 4 4 4" xfId="445" xr:uid="{4216744E-1358-45AA-B19B-739259489DBB}"/>
    <cellStyle name="Normal 10 2 4 5" xfId="446" xr:uid="{9484AEAD-E43C-4615-B043-C541139CCF68}"/>
    <cellStyle name="Normal 10 2 4 5 2" xfId="5429" xr:uid="{6B13D99F-355E-47A9-B0BC-ADC32A871A1D}"/>
    <cellStyle name="Normal 10 2 4 6" xfId="447" xr:uid="{0E136722-0706-4A20-B608-7DFBC6181277}"/>
    <cellStyle name="Normal 10 2 4 7" xfId="448" xr:uid="{9A46FF88-05A5-45FD-BF56-E501CF3EF49E}"/>
    <cellStyle name="Normal 10 2 5" xfId="98" xr:uid="{8FDEA615-B3D8-434B-A3ED-D99994CD654B}"/>
    <cellStyle name="Normal 10 2 5 2" xfId="449" xr:uid="{6CD0F150-2F1D-4D7F-ADE7-0BB2FC494E58}"/>
    <cellStyle name="Normal 10 2 5 2 2" xfId="450" xr:uid="{0162AB53-C9F0-4EFA-9153-69F50CD8881A}"/>
    <cellStyle name="Normal 10 2 5 2 2 2" xfId="3806" xr:uid="{4925A8B0-BF4D-4AD8-9E1E-D547D8E8281C}"/>
    <cellStyle name="Normal 10 2 5 2 2 2 2" xfId="3807" xr:uid="{42B26E8A-AB79-4C64-841A-57BD5B5F5EBD}"/>
    <cellStyle name="Normal 10 2 5 2 2 3" xfId="3808" xr:uid="{5A686787-468B-4B2C-BCCB-E5BBB61566A5}"/>
    <cellStyle name="Normal 10 2 5 2 3" xfId="451" xr:uid="{868DDF5E-D883-4EAB-8B76-856EE8F3F851}"/>
    <cellStyle name="Normal 10 2 5 2 3 2" xfId="3809" xr:uid="{9539E3E6-DD3C-46F2-A3C5-4CEFEA92C51A}"/>
    <cellStyle name="Normal 10 2 5 2 4" xfId="452" xr:uid="{FBE852BC-EBFE-4347-8049-8DE25A0C0BCD}"/>
    <cellStyle name="Normal 10 2 5 3" xfId="453" xr:uid="{90BA21DA-C5D6-4D80-AB06-F0B14058DA2D}"/>
    <cellStyle name="Normal 10 2 5 3 2" xfId="454" xr:uid="{D0D2DF5E-3A6B-4F9C-98F6-51FFE7B05109}"/>
    <cellStyle name="Normal 10 2 5 3 2 2" xfId="3810" xr:uid="{24982BAE-0CC3-466C-A2B2-BEA08F2FA302}"/>
    <cellStyle name="Normal 10 2 5 3 3" xfId="455" xr:uid="{A2539EC8-9564-4A43-AA71-9BE08BA36850}"/>
    <cellStyle name="Normal 10 2 5 3 4" xfId="456" xr:uid="{1C984088-DDCE-4838-A24B-A72DC716218C}"/>
    <cellStyle name="Normal 10 2 5 4" xfId="457" xr:uid="{B68C519C-7AA6-4150-B200-5841E859AE6B}"/>
    <cellStyle name="Normal 10 2 5 4 2" xfId="3811" xr:uid="{D228D73B-25F2-44DA-80B3-409093E86823}"/>
    <cellStyle name="Normal 10 2 5 5" xfId="458" xr:uid="{7D1CB569-DA8C-4769-B996-E5B12C101958}"/>
    <cellStyle name="Normal 10 2 5 6" xfId="459" xr:uid="{C41F00B3-E086-4555-A9E2-480B01DBA51F}"/>
    <cellStyle name="Normal 10 2 6" xfId="460" xr:uid="{952E86F0-A59B-4D8C-B67D-F9D26D18062A}"/>
    <cellStyle name="Normal 10 2 6 2" xfId="461" xr:uid="{F04D9676-3CA7-4FB6-9471-F68B213555A7}"/>
    <cellStyle name="Normal 10 2 6 2 2" xfId="462" xr:uid="{B1C23482-58A3-4920-B70A-FA0E8C0FA0AB}"/>
    <cellStyle name="Normal 10 2 6 2 2 2" xfId="3812" xr:uid="{A86100EF-52A4-44C2-B8C5-156549A20457}"/>
    <cellStyle name="Normal 10 2 6 2 3" xfId="463" xr:uid="{14904D39-CC05-4041-B5F5-03946BB43B0E}"/>
    <cellStyle name="Normal 10 2 6 2 4" xfId="464" xr:uid="{0245BC52-1D51-42B9-9EDD-27136F77DC4A}"/>
    <cellStyle name="Normal 10 2 6 3" xfId="465" xr:uid="{49D3017B-A083-4263-A7D8-D700665A0E02}"/>
    <cellStyle name="Normal 10 2 6 3 2" xfId="3813" xr:uid="{B079E9D1-F4A9-4C1C-B933-169386BE0AFA}"/>
    <cellStyle name="Normal 10 2 6 4" xfId="466" xr:uid="{368E8968-5768-4127-AB41-8E3991FA37BF}"/>
    <cellStyle name="Normal 10 2 6 5" xfId="467" xr:uid="{301CAD3E-60CA-4945-80D3-30088039929E}"/>
    <cellStyle name="Normal 10 2 7" xfId="468" xr:uid="{2B42FD1D-7978-41C4-B69B-19CB16F83708}"/>
    <cellStyle name="Normal 10 2 7 2" xfId="469" xr:uid="{7079B286-C115-4466-BC84-B98D13305586}"/>
    <cellStyle name="Normal 10 2 7 2 2" xfId="3814" xr:uid="{CF1DF45D-0587-4B10-84AE-723936088C3F}"/>
    <cellStyle name="Normal 10 2 7 2 3" xfId="4306" xr:uid="{1C3E9B93-013A-4AF6-A75E-F1B6ECAE647D}"/>
    <cellStyle name="Normal 10 2 7 2 3 2" xfId="5430" xr:uid="{4385239B-9083-4BB4-B0EA-E672D6FBAD86}"/>
    <cellStyle name="Normal 10 2 7 3" xfId="470" xr:uid="{21308EAB-A013-4088-ADE2-73354FE3B45B}"/>
    <cellStyle name="Normal 10 2 7 4" xfId="471" xr:uid="{E75F97D2-8E9D-4991-805C-461C7BC195F2}"/>
    <cellStyle name="Normal 10 2 7 4 2" xfId="4741" xr:uid="{F2A0BD1C-D417-46C1-BB7E-DEE16AE58239}"/>
    <cellStyle name="Normal 10 2 7 4 3" xfId="4604" xr:uid="{26DCD36D-6D7B-4516-AD13-1CFC90A421FE}"/>
    <cellStyle name="Normal 10 2 7 4 4" xfId="4449" xr:uid="{2CA8EE16-9A9C-4F85-970F-1FFBDEFC627A}"/>
    <cellStyle name="Normal 10 2 8" xfId="472" xr:uid="{5191F2F4-478F-4069-B6B4-D05D8A318761}"/>
    <cellStyle name="Normal 10 2 8 2" xfId="473" xr:uid="{44267FCC-16DA-4959-A9E1-765E12101FCC}"/>
    <cellStyle name="Normal 10 2 8 3" xfId="474" xr:uid="{E2C2A26C-BC0B-41C5-B4A8-DD652CAE24EF}"/>
    <cellStyle name="Normal 10 2 8 4" xfId="475" xr:uid="{1E351C37-70CB-4E3F-8CF8-860E94D10B73}"/>
    <cellStyle name="Normal 10 2 9" xfId="476" xr:uid="{B8AB1BC4-D657-4C32-9F29-676F1E690129}"/>
    <cellStyle name="Normal 10 3" xfId="99" xr:uid="{28DE45C8-EEF6-4E51-A2BB-D770D5E00BFF}"/>
    <cellStyle name="Normal 10 3 10" xfId="477" xr:uid="{ED861AAC-BEBA-4F62-ACB3-3FA3A1D63FA5}"/>
    <cellStyle name="Normal 10 3 11" xfId="478" xr:uid="{24F4E3CA-2E8F-4380-B6F7-829B759505DB}"/>
    <cellStyle name="Normal 10 3 2" xfId="100" xr:uid="{0C48097B-E40C-49BC-830F-E6ED826EEC9E}"/>
    <cellStyle name="Normal 10 3 2 2" xfId="101" xr:uid="{3B309409-85BE-4325-9556-44BF7FA05866}"/>
    <cellStyle name="Normal 10 3 2 2 2" xfId="102" xr:uid="{6F910B33-8F16-4D24-A273-73C7CD032206}"/>
    <cellStyle name="Normal 10 3 2 2 2 2" xfId="479" xr:uid="{4B53EA69-226A-4811-9970-ED07506FCD6A}"/>
    <cellStyle name="Normal 10 3 2 2 2 2 2" xfId="480" xr:uid="{4D00FBE9-6498-4330-AD12-2691A418FED1}"/>
    <cellStyle name="Normal 10 3 2 2 2 2 2 2" xfId="3815" xr:uid="{E8C9F798-2311-4E8A-BC5F-0903A969FD2A}"/>
    <cellStyle name="Normal 10 3 2 2 2 2 2 2 2" xfId="5431" xr:uid="{98217E63-9728-4523-9FF1-CFAD47E3E129}"/>
    <cellStyle name="Normal 10 3 2 2 2 2 2 3" xfId="5432" xr:uid="{1820CC0B-B82F-498A-A81F-DE5ED0CD4E04}"/>
    <cellStyle name="Normal 10 3 2 2 2 2 3" xfId="481" xr:uid="{6178513C-AC39-440B-99F8-E2D37ECB723E}"/>
    <cellStyle name="Normal 10 3 2 2 2 2 3 2" xfId="5433" xr:uid="{E8C82F53-797A-4592-A537-F4396524D7E3}"/>
    <cellStyle name="Normal 10 3 2 2 2 2 4" xfId="482" xr:uid="{6C779E13-62FE-4B92-9DEF-C02EBE8C96AC}"/>
    <cellStyle name="Normal 10 3 2 2 2 3" xfId="483" xr:uid="{B2BCC75F-6FDC-42A5-A39E-14F4B5CE47CC}"/>
    <cellStyle name="Normal 10 3 2 2 2 3 2" xfId="484" xr:uid="{02B9C5E1-091D-47AA-9EAC-37FF96EA735C}"/>
    <cellStyle name="Normal 10 3 2 2 2 3 2 2" xfId="5434" xr:uid="{FFB24666-B7D3-49AE-925C-067C7A34C6E3}"/>
    <cellStyle name="Normal 10 3 2 2 2 3 3" xfId="485" xr:uid="{21361FD7-1790-4340-BDBE-78D4B9823C24}"/>
    <cellStyle name="Normal 10 3 2 2 2 3 4" xfId="486" xr:uid="{DAF68B82-DDBA-4B58-82C5-93299E084B2F}"/>
    <cellStyle name="Normal 10 3 2 2 2 4" xfId="487" xr:uid="{8BEE6256-152F-4860-863C-05189C14C43D}"/>
    <cellStyle name="Normal 10 3 2 2 2 4 2" xfId="5435" xr:uid="{1F2459EA-BF46-4577-9CB2-76B1E411B921}"/>
    <cellStyle name="Normal 10 3 2 2 2 5" xfId="488" xr:uid="{21AC86F0-C294-498E-A6A5-065E062B9976}"/>
    <cellStyle name="Normal 10 3 2 2 2 6" xfId="489" xr:uid="{54A3D335-F411-417E-B85D-94587B4909E3}"/>
    <cellStyle name="Normal 10 3 2 2 3" xfId="490" xr:uid="{3EEBB13F-D4C0-46D2-B1F9-141CBEE32ADE}"/>
    <cellStyle name="Normal 10 3 2 2 3 2" xfId="491" xr:uid="{22947BBD-D2A4-4551-B690-2F57CBB7A449}"/>
    <cellStyle name="Normal 10 3 2 2 3 2 2" xfId="492" xr:uid="{C11455EA-1BCE-4317-8E91-2D4984FEC01C}"/>
    <cellStyle name="Normal 10 3 2 2 3 2 2 2" xfId="5436" xr:uid="{2F17114A-8738-4CC7-8BD3-DA319F59B92B}"/>
    <cellStyle name="Normal 10 3 2 2 3 2 3" xfId="493" xr:uid="{8CE8D29D-8BCE-4EBF-98C2-1CB7AD8FE3EF}"/>
    <cellStyle name="Normal 10 3 2 2 3 2 4" xfId="494" xr:uid="{A8857B62-D860-416C-A7C7-F8CABE21DC6A}"/>
    <cellStyle name="Normal 10 3 2 2 3 3" xfId="495" xr:uid="{9D27EEF0-C327-4EEB-99AA-5C947306DBD4}"/>
    <cellStyle name="Normal 10 3 2 2 3 3 2" xfId="5437" xr:uid="{F9D62A4B-8849-4418-B022-376437F5AF2E}"/>
    <cellStyle name="Normal 10 3 2 2 3 4" xfId="496" xr:uid="{48AD9AA6-0582-4980-AB8E-5505A48A3695}"/>
    <cellStyle name="Normal 10 3 2 2 3 5" xfId="497" xr:uid="{1C079D02-6AC7-4240-B1DF-93815EB337F4}"/>
    <cellStyle name="Normal 10 3 2 2 4" xfId="498" xr:uid="{DD1C23FC-4307-4C09-8684-850E4259B474}"/>
    <cellStyle name="Normal 10 3 2 2 4 2" xfId="499" xr:uid="{85A1E67A-E48F-4C70-AE6D-B9E37D5E76D1}"/>
    <cellStyle name="Normal 10 3 2 2 4 2 2" xfId="5438" xr:uid="{360AB429-0B07-4B5B-AD43-37ADB5190120}"/>
    <cellStyle name="Normal 10 3 2 2 4 3" xfId="500" xr:uid="{DF6F898A-C68E-4393-8B0E-AC40C03BCCBF}"/>
    <cellStyle name="Normal 10 3 2 2 4 4" xfId="501" xr:uid="{D30A30A1-2534-42B4-85FC-3A1244D1B61D}"/>
    <cellStyle name="Normal 10 3 2 2 5" xfId="502" xr:uid="{8BA9FDC0-C098-4795-83D7-5EFBE96BEC53}"/>
    <cellStyle name="Normal 10 3 2 2 5 2" xfId="503" xr:uid="{F67244DE-7A5B-47B8-A254-E8C9CC390022}"/>
    <cellStyle name="Normal 10 3 2 2 5 3" xfId="504" xr:uid="{4061EAD2-44EA-4F55-AD57-F982E090D7B4}"/>
    <cellStyle name="Normal 10 3 2 2 5 4" xfId="505" xr:uid="{9A3F5664-59AC-4A37-8F6C-8E7585981615}"/>
    <cellStyle name="Normal 10 3 2 2 6" xfId="506" xr:uid="{EBC3B13B-A762-4E84-A71B-E55B5FB9854B}"/>
    <cellStyle name="Normal 10 3 2 2 7" xfId="507" xr:uid="{F067E28F-5FFD-4CF6-B074-C82376655570}"/>
    <cellStyle name="Normal 10 3 2 2 8" xfId="508" xr:uid="{DA1CAE01-4B24-4D31-B687-B30C11B7EE4D}"/>
    <cellStyle name="Normal 10 3 2 3" xfId="103" xr:uid="{6297856C-6A5C-4CE7-88DD-22B4EB3B2AC7}"/>
    <cellStyle name="Normal 10 3 2 3 2" xfId="509" xr:uid="{70C4856F-7D41-44CA-B455-2460E2F17A15}"/>
    <cellStyle name="Normal 10 3 2 3 2 2" xfId="510" xr:uid="{ACBEBDEE-FB70-4FAD-8670-6E7AF318BC19}"/>
    <cellStyle name="Normal 10 3 2 3 2 2 2" xfId="3816" xr:uid="{7326B3DE-B3CB-4C91-8EAF-F2DAB26FA465}"/>
    <cellStyle name="Normal 10 3 2 3 2 2 2 2" xfId="3817" xr:uid="{92400A0D-F277-4C23-9A16-3C2516188649}"/>
    <cellStyle name="Normal 10 3 2 3 2 2 3" xfId="3818" xr:uid="{0260A9C3-2EBE-4ADB-86E5-489BF1B844E2}"/>
    <cellStyle name="Normal 10 3 2 3 2 3" xfId="511" xr:uid="{381B7FB0-7B4E-4141-85B6-64A9C670BF05}"/>
    <cellStyle name="Normal 10 3 2 3 2 3 2" xfId="3819" xr:uid="{70DAE0F1-EDBA-47B2-945F-35DF60C6DB62}"/>
    <cellStyle name="Normal 10 3 2 3 2 4" xfId="512" xr:uid="{4D2CE752-31F2-4A06-B242-12CABEEA6876}"/>
    <cellStyle name="Normal 10 3 2 3 3" xfId="513" xr:uid="{1FC56809-DFF3-4E30-BF06-8923802E1051}"/>
    <cellStyle name="Normal 10 3 2 3 3 2" xfId="514" xr:uid="{EA327E85-2A69-4A30-AB3B-036436C31A64}"/>
    <cellStyle name="Normal 10 3 2 3 3 2 2" xfId="3820" xr:uid="{D582691C-357E-46D6-9380-A0EA5BF7C3BB}"/>
    <cellStyle name="Normal 10 3 2 3 3 3" xfId="515" xr:uid="{BA14E546-1F79-48DD-8B20-1E3AFECA2E51}"/>
    <cellStyle name="Normal 10 3 2 3 3 4" xfId="516" xr:uid="{7F9F3232-E59B-4369-81DB-2D62EFBB5578}"/>
    <cellStyle name="Normal 10 3 2 3 4" xfId="517" xr:uid="{5823D78F-ADAC-4DC6-961A-027CA39C95A5}"/>
    <cellStyle name="Normal 10 3 2 3 4 2" xfId="3821" xr:uid="{C0340543-857C-4FE4-89DC-30E1A5587C64}"/>
    <cellStyle name="Normal 10 3 2 3 5" xfId="518" xr:uid="{3B41663D-E50B-4E38-B14F-7D293F49B696}"/>
    <cellStyle name="Normal 10 3 2 3 6" xfId="519" xr:uid="{DDACD7DD-3741-4457-B443-F11D0049B413}"/>
    <cellStyle name="Normal 10 3 2 4" xfId="520" xr:uid="{7B1B869A-FC38-4232-95AA-250AB8F0B3D6}"/>
    <cellStyle name="Normal 10 3 2 4 2" xfId="521" xr:uid="{BBD32409-99C0-48B4-8843-BA41BA93F265}"/>
    <cellStyle name="Normal 10 3 2 4 2 2" xfId="522" xr:uid="{2CF1224D-0608-4E21-BEA4-6036DBFD27EA}"/>
    <cellStyle name="Normal 10 3 2 4 2 2 2" xfId="3822" xr:uid="{38F344A7-8271-475A-8A24-75B1BCF88E37}"/>
    <cellStyle name="Normal 10 3 2 4 2 3" xfId="523" xr:uid="{75132198-CBB9-4FA2-9151-3BAC4679CE39}"/>
    <cellStyle name="Normal 10 3 2 4 2 4" xfId="524" xr:uid="{901C7000-4740-45DD-A127-9B301C02B5E3}"/>
    <cellStyle name="Normal 10 3 2 4 3" xfId="525" xr:uid="{B6A796A2-824C-44B7-B695-CA68DAA3FAB3}"/>
    <cellStyle name="Normal 10 3 2 4 3 2" xfId="3823" xr:uid="{83339CF2-1109-4535-9DE1-810900F18535}"/>
    <cellStyle name="Normal 10 3 2 4 4" xfId="526" xr:uid="{CFD8EA7C-94CF-415D-BBFD-459F5A57D5A8}"/>
    <cellStyle name="Normal 10 3 2 4 5" xfId="527" xr:uid="{DC044099-217D-49A0-94AE-377B62C9BA9C}"/>
    <cellStyle name="Normal 10 3 2 5" xfId="528" xr:uid="{25E908CD-7FD3-4090-BE78-367C029B50CD}"/>
    <cellStyle name="Normal 10 3 2 5 2" xfId="529" xr:uid="{55B283F7-E434-4748-995B-6E886123D6F9}"/>
    <cellStyle name="Normal 10 3 2 5 2 2" xfId="3824" xr:uid="{58E18064-19BE-4157-9C6F-9A7A9BD047DD}"/>
    <cellStyle name="Normal 10 3 2 5 3" xfId="530" xr:uid="{2EFE498F-5BEF-4E17-8964-0BC745B7A88C}"/>
    <cellStyle name="Normal 10 3 2 5 4" xfId="531" xr:uid="{64988D14-F4AB-4B87-BDE6-64B36A33AED0}"/>
    <cellStyle name="Normal 10 3 2 6" xfId="532" xr:uid="{FB1A4BD0-E9C4-4831-BC94-3E85697B9111}"/>
    <cellStyle name="Normal 10 3 2 6 2" xfId="533" xr:uid="{8FE6FC45-FDC3-41CE-A84F-211FE12C7FB5}"/>
    <cellStyle name="Normal 10 3 2 6 3" xfId="534" xr:uid="{9E4A3F9B-842F-4BE9-899B-81B53225ADD8}"/>
    <cellStyle name="Normal 10 3 2 6 4" xfId="535" xr:uid="{A016AECA-EC44-4586-A65E-9808401BB046}"/>
    <cellStyle name="Normal 10 3 2 7" xfId="536" xr:uid="{E9EE7EB2-F055-40BD-9A73-276D24024E1A}"/>
    <cellStyle name="Normal 10 3 2 8" xfId="537" xr:uid="{CD716367-2905-40BE-ADC5-B7C41E343B36}"/>
    <cellStyle name="Normal 10 3 2 9" xfId="538" xr:uid="{3CF19021-B812-4706-987B-BABBEC81FB7D}"/>
    <cellStyle name="Normal 10 3 3" xfId="104" xr:uid="{B8494C50-9C5E-4CB0-829F-32119BB863EC}"/>
    <cellStyle name="Normal 10 3 3 2" xfId="105" xr:uid="{A1AE37CC-2F37-40E4-B9D1-C04DFC77EA01}"/>
    <cellStyle name="Normal 10 3 3 2 2" xfId="106" xr:uid="{8B658E86-9795-42CE-8C21-A041EA0819CF}"/>
    <cellStyle name="Normal 10 3 3 2 2 2" xfId="539" xr:uid="{80010985-B0D8-4B95-A526-7AF376E28704}"/>
    <cellStyle name="Normal 10 3 3 2 2 2 2" xfId="3825" xr:uid="{85AA22AF-FA11-4999-A566-B34913A82DC0}"/>
    <cellStyle name="Normal 10 3 3 2 2 2 2 2" xfId="4624" xr:uid="{19E6BEBA-A555-4262-9B51-016D7CD7C7C1}"/>
    <cellStyle name="Normal 10 3 3 2 2 2 2 2 2" xfId="5439" xr:uid="{37FDBFB2-DA90-4D21-AA38-B4A27EEC84EF}"/>
    <cellStyle name="Normal 10 3 3 2 2 2 2 3" xfId="5440" xr:uid="{04CC98C8-7DF3-441D-8AAB-A66D88974860}"/>
    <cellStyle name="Normal 10 3 3 2 2 2 3" xfId="4625" xr:uid="{ACC8ACF8-2968-4558-BEFD-962FCA3E6B22}"/>
    <cellStyle name="Normal 10 3 3 2 2 2 3 2" xfId="5441" xr:uid="{59EC93F9-C2B7-4646-84ED-FBB42C194670}"/>
    <cellStyle name="Normal 10 3 3 2 2 2 4" xfId="5442" xr:uid="{D0403B4A-F692-489E-A831-1DD24093DCA0}"/>
    <cellStyle name="Normal 10 3 3 2 2 3" xfId="540" xr:uid="{96EA3BC2-515D-431F-A340-BED085797497}"/>
    <cellStyle name="Normal 10 3 3 2 2 3 2" xfId="4626" xr:uid="{F3B3A5B5-5476-4DE2-8F5C-E70AA4E72BC1}"/>
    <cellStyle name="Normal 10 3 3 2 2 3 2 2" xfId="5443" xr:uid="{36A1018A-30AC-4653-98E8-57CF114E13C8}"/>
    <cellStyle name="Normal 10 3 3 2 2 3 3" xfId="5444" xr:uid="{BF146B6C-F43E-4F36-936A-C7893D37B706}"/>
    <cellStyle name="Normal 10 3 3 2 2 4" xfId="541" xr:uid="{39EB55C0-3A8C-4937-A6FA-21A68BAEAF5B}"/>
    <cellStyle name="Normal 10 3 3 2 2 4 2" xfId="5445" xr:uid="{C453DB1F-5F05-4CF3-99C8-02F2E9D8EFAB}"/>
    <cellStyle name="Normal 10 3 3 2 2 5" xfId="5446" xr:uid="{9A6B6AC4-3C33-4D73-992F-F168B5D64FEE}"/>
    <cellStyle name="Normal 10 3 3 2 3" xfId="542" xr:uid="{B90DC511-5148-412F-8F20-9AEFA0D02A64}"/>
    <cellStyle name="Normal 10 3 3 2 3 2" xfId="543" xr:uid="{8DE136F4-3844-4F76-BFB9-FF0464C34434}"/>
    <cellStyle name="Normal 10 3 3 2 3 2 2" xfId="4627" xr:uid="{EB7A8E4F-846A-4E3E-830F-AB7E2D69D068}"/>
    <cellStyle name="Normal 10 3 3 2 3 2 2 2" xfId="5447" xr:uid="{FB53D54A-E8A4-4B2B-A71E-B1E5E490D153}"/>
    <cellStyle name="Normal 10 3 3 2 3 2 3" xfId="5448" xr:uid="{9E85F6F8-ED6A-434A-B4E9-5DB75BAFD97D}"/>
    <cellStyle name="Normal 10 3 3 2 3 3" xfId="544" xr:uid="{09A8FA85-C90B-46A9-A650-E3EDF9737270}"/>
    <cellStyle name="Normal 10 3 3 2 3 3 2" xfId="5449" xr:uid="{E9855E35-1A5E-41F2-AB83-5177FE135CF4}"/>
    <cellStyle name="Normal 10 3 3 2 3 4" xfId="545" xr:uid="{307B9983-EBFD-46D6-900A-CA0CD5025CB6}"/>
    <cellStyle name="Normal 10 3 3 2 4" xfId="546" xr:uid="{696BA815-AACF-4EA1-97FC-9235A5F8E04F}"/>
    <cellStyle name="Normal 10 3 3 2 4 2" xfId="4628" xr:uid="{754001A1-2148-4646-A994-9F7ECEBBC889}"/>
    <cellStyle name="Normal 10 3 3 2 4 2 2" xfId="5450" xr:uid="{429D54F4-2D04-420D-8FC3-26259E081727}"/>
    <cellStyle name="Normal 10 3 3 2 4 3" xfId="5451" xr:uid="{8A7694D8-E506-4742-9B06-25A2F9E89F92}"/>
    <cellStyle name="Normal 10 3 3 2 5" xfId="547" xr:uid="{6068E7A0-7F83-412B-93B0-AC100EB51E4D}"/>
    <cellStyle name="Normal 10 3 3 2 5 2" xfId="5452" xr:uid="{97604534-33C1-4E63-9378-5915027E399B}"/>
    <cellStyle name="Normal 10 3 3 2 6" xfId="548" xr:uid="{F3A66976-00A3-4173-A68D-87DF638BC7E7}"/>
    <cellStyle name="Normal 10 3 3 3" xfId="107" xr:uid="{DE2C0B7C-2FB8-4622-ACCB-6C29CE78ABDE}"/>
    <cellStyle name="Normal 10 3 3 3 2" xfId="549" xr:uid="{8ACFED2D-379E-4D48-96DD-E71E8D445B77}"/>
    <cellStyle name="Normal 10 3 3 3 2 2" xfId="550" xr:uid="{B3D468A1-36EA-4EB3-965E-8B1D55472812}"/>
    <cellStyle name="Normal 10 3 3 3 2 2 2" xfId="4629" xr:uid="{725C5A79-B6B0-4D5A-B5FE-FBBB3D0BAB01}"/>
    <cellStyle name="Normal 10 3 3 3 2 2 2 2" xfId="5453" xr:uid="{D7B4D60F-C047-49BC-B5D7-4D1673706B54}"/>
    <cellStyle name="Normal 10 3 3 3 2 2 3" xfId="5454" xr:uid="{A39337B9-5FD7-44C4-8409-C4D447A12B33}"/>
    <cellStyle name="Normal 10 3 3 3 2 3" xfId="551" xr:uid="{5C78F0D3-1D2D-4C40-BC11-200891AC1393}"/>
    <cellStyle name="Normal 10 3 3 3 2 3 2" xfId="5455" xr:uid="{CEE7FA58-1307-4174-AA23-AA9B23D00837}"/>
    <cellStyle name="Normal 10 3 3 3 2 4" xfId="552" xr:uid="{4F9F7A7A-B409-4BCB-A8CC-5FB6F0A4EBAE}"/>
    <cellStyle name="Normal 10 3 3 3 3" xfId="553" xr:uid="{303265C0-FCC8-41B4-8601-5EFF8D026689}"/>
    <cellStyle name="Normal 10 3 3 3 3 2" xfId="4630" xr:uid="{9A3BB8E7-D394-4EEF-9287-E18B0D297F2C}"/>
    <cellStyle name="Normal 10 3 3 3 3 2 2" xfId="5456" xr:uid="{15CB076B-9E54-4E62-BCCC-EA25F8422405}"/>
    <cellStyle name="Normal 10 3 3 3 3 3" xfId="5457" xr:uid="{E304C542-F770-4C9C-910A-EA23A48CA545}"/>
    <cellStyle name="Normal 10 3 3 3 4" xfId="554" xr:uid="{FE8DBF0A-59FE-4F95-B3DA-495BCCE031D5}"/>
    <cellStyle name="Normal 10 3 3 3 4 2" xfId="5458" xr:uid="{82E242FB-AB00-40AC-8BD6-B7C23840E63E}"/>
    <cellStyle name="Normal 10 3 3 3 5" xfId="555" xr:uid="{60AF766A-7E89-454E-ADD0-BCF01B37716F}"/>
    <cellStyle name="Normal 10 3 3 4" xfId="556" xr:uid="{94F2AF44-ACA4-4609-99BC-C287292910F1}"/>
    <cellStyle name="Normal 10 3 3 4 2" xfId="557" xr:uid="{C291BB36-525C-4DC6-90AE-1241795DC60E}"/>
    <cellStyle name="Normal 10 3 3 4 2 2" xfId="4631" xr:uid="{2045983B-CF9A-4E67-B819-CA2B27CBEAFF}"/>
    <cellStyle name="Normal 10 3 3 4 2 2 2" xfId="5459" xr:uid="{3FAC56EE-B0A3-403B-ABC4-BC19A5DD3338}"/>
    <cellStyle name="Normal 10 3 3 4 2 3" xfId="5460" xr:uid="{98AB05C7-878D-42BF-A94C-C9E95604C7C4}"/>
    <cellStyle name="Normal 10 3 3 4 3" xfId="558" xr:uid="{C49DEE9E-403E-46D4-B37F-45B64AD0E82F}"/>
    <cellStyle name="Normal 10 3 3 4 3 2" xfId="5461" xr:uid="{C780DDB8-E78E-4389-8DA8-56B6CBD27E0A}"/>
    <cellStyle name="Normal 10 3 3 4 4" xfId="559" xr:uid="{DC65423C-9411-4149-936D-3D8C819CA78C}"/>
    <cellStyle name="Normal 10 3 3 5" xfId="560" xr:uid="{82CE3271-BED5-45DD-B517-C8D743A46DC9}"/>
    <cellStyle name="Normal 10 3 3 5 2" xfId="561" xr:uid="{1610BC1E-8963-4373-93E7-A4CE31A62898}"/>
    <cellStyle name="Normal 10 3 3 5 2 2" xfId="5462" xr:uid="{8F452BC1-A2E9-4E2A-B0F6-33847195514B}"/>
    <cellStyle name="Normal 10 3 3 5 3" xfId="562" xr:uid="{905159AD-9D9D-4644-B64F-AAF1FA0F0442}"/>
    <cellStyle name="Normal 10 3 3 5 4" xfId="563" xr:uid="{4DC80E3E-B0D8-441B-B053-72E192B4E64B}"/>
    <cellStyle name="Normal 10 3 3 6" xfId="564" xr:uid="{A455F08D-BF50-4A6C-BAB6-F822945EFEB6}"/>
    <cellStyle name="Normal 10 3 3 6 2" xfId="5463" xr:uid="{19863121-ACED-4FA8-BD03-54B44141CB45}"/>
    <cellStyle name="Normal 10 3 3 7" xfId="565" xr:uid="{F1BBA458-15C5-4ECA-A667-039F35658220}"/>
    <cellStyle name="Normal 10 3 3 8" xfId="566" xr:uid="{E161F0EE-67FF-4E0A-8A98-3AACD061E1DF}"/>
    <cellStyle name="Normal 10 3 4" xfId="108" xr:uid="{FDECA2B5-FE7E-4498-B33B-728F4666400F}"/>
    <cellStyle name="Normal 10 3 4 2" xfId="109" xr:uid="{2A655E45-F43D-4993-887E-8B1A6F592E71}"/>
    <cellStyle name="Normal 10 3 4 2 2" xfId="567" xr:uid="{F7407353-9C73-44CD-80AE-5402EA837C83}"/>
    <cellStyle name="Normal 10 3 4 2 2 2" xfId="568" xr:uid="{DFCE98D4-724B-4A36-9A8F-F04CC454CE90}"/>
    <cellStyle name="Normal 10 3 4 2 2 2 2" xfId="3826" xr:uid="{93D0F092-E63A-4CB6-A426-7088A7F114C1}"/>
    <cellStyle name="Normal 10 3 4 2 2 2 2 2" xfId="5464" xr:uid="{29BA75F4-CD38-46B6-AE7A-9F64245790AA}"/>
    <cellStyle name="Normal 10 3 4 2 2 2 3" xfId="5465" xr:uid="{B8F30134-8CBF-4BBB-B168-7273FA50C9EA}"/>
    <cellStyle name="Normal 10 3 4 2 2 3" xfId="569" xr:uid="{A4A6F652-D5B1-4D41-8CAF-18B279104634}"/>
    <cellStyle name="Normal 10 3 4 2 2 3 2" xfId="5466" xr:uid="{FBF7D794-C687-4433-9438-3C4278457074}"/>
    <cellStyle name="Normal 10 3 4 2 2 4" xfId="570" xr:uid="{4561A6D1-4881-481D-A743-C7EEDFC89B64}"/>
    <cellStyle name="Normal 10 3 4 2 3" xfId="571" xr:uid="{EE8FBBC6-BED8-46FF-A2A9-6328D98B9C25}"/>
    <cellStyle name="Normal 10 3 4 2 3 2" xfId="3827" xr:uid="{C83CEAF5-4345-4D95-9DB6-D9F40520D2ED}"/>
    <cellStyle name="Normal 10 3 4 2 3 2 2" xfId="5467" xr:uid="{57FAC9C8-6130-4502-B704-5F6D9ECA6B2A}"/>
    <cellStyle name="Normal 10 3 4 2 3 3" xfId="5468" xr:uid="{C0F30F4D-1615-4F63-A9E2-EA73E8EA6D54}"/>
    <cellStyle name="Normal 10 3 4 2 4" xfId="572" xr:uid="{5F5C05A1-A080-4169-8AE4-B2415729E6D2}"/>
    <cellStyle name="Normal 10 3 4 2 4 2" xfId="5469" xr:uid="{C766370A-AF6C-47AD-A959-B31ED73B7443}"/>
    <cellStyle name="Normal 10 3 4 2 5" xfId="573" xr:uid="{9547B720-3EAF-42F5-9F04-E0EE6F42DB5A}"/>
    <cellStyle name="Normal 10 3 4 3" xfId="574" xr:uid="{6E226011-0C32-4D61-855C-C80277AE8625}"/>
    <cellStyle name="Normal 10 3 4 3 2" xfId="575" xr:uid="{78F40995-5F12-423C-82E0-938CC14539BE}"/>
    <cellStyle name="Normal 10 3 4 3 2 2" xfId="3828" xr:uid="{5AC9D0FD-F6DE-464D-87A2-1D9CEF655979}"/>
    <cellStyle name="Normal 10 3 4 3 2 2 2" xfId="5470" xr:uid="{F1ACA7C4-A6A4-4957-B58B-8CD01CCED7AE}"/>
    <cellStyle name="Normal 10 3 4 3 2 3" xfId="5471" xr:uid="{772BDD86-C21C-40AB-AFF5-EDEF54F233B4}"/>
    <cellStyle name="Normal 10 3 4 3 3" xfId="576" xr:uid="{E77136BF-84F0-471B-A091-263598CC55DB}"/>
    <cellStyle name="Normal 10 3 4 3 3 2" xfId="5472" xr:uid="{2A1914BA-E178-4E0C-B967-CDA1D582E26F}"/>
    <cellStyle name="Normal 10 3 4 3 4" xfId="577" xr:uid="{7C7CC9CC-C967-4A18-909F-8A9F7EDEE971}"/>
    <cellStyle name="Normal 10 3 4 4" xfId="578" xr:uid="{CEEF6AEF-0E19-4BF2-9307-4431C7C59420}"/>
    <cellStyle name="Normal 10 3 4 4 2" xfId="579" xr:uid="{9D0D82BC-F194-48B6-8AF1-77847C1FEADA}"/>
    <cellStyle name="Normal 10 3 4 4 2 2" xfId="5473" xr:uid="{F3D3272C-D71E-4965-92E4-4961CA13FF1D}"/>
    <cellStyle name="Normal 10 3 4 4 3" xfId="580" xr:uid="{09F9E700-83BA-4688-99FF-81A57CD2E5B9}"/>
    <cellStyle name="Normal 10 3 4 4 4" xfId="581" xr:uid="{99E0A68D-6F94-4456-B7A5-8BA54E7EDA4C}"/>
    <cellStyle name="Normal 10 3 4 5" xfId="582" xr:uid="{E3305BAD-F899-4134-BCC7-D84E1EF8AF37}"/>
    <cellStyle name="Normal 10 3 4 5 2" xfId="5474" xr:uid="{C0060F63-E30B-44E2-BE35-0B2600A75755}"/>
    <cellStyle name="Normal 10 3 4 6" xfId="583" xr:uid="{72169BBD-F83C-40B0-B6ED-4EBA185CCCBD}"/>
    <cellStyle name="Normal 10 3 4 7" xfId="584" xr:uid="{5CE0D711-7B60-4E0A-A0D8-A859B6B04F07}"/>
    <cellStyle name="Normal 10 3 5" xfId="110" xr:uid="{08A985A1-01D5-4F64-9CB9-C23F2EA84F19}"/>
    <cellStyle name="Normal 10 3 5 2" xfId="585" xr:uid="{A6E07EC2-BD6D-439D-B7EE-8220B4D77991}"/>
    <cellStyle name="Normal 10 3 5 2 2" xfId="586" xr:uid="{2249FED2-F9F2-40DD-8838-2368A38050CE}"/>
    <cellStyle name="Normal 10 3 5 2 2 2" xfId="3829" xr:uid="{3798099B-1A7B-4555-A3B2-861AA44EFA2F}"/>
    <cellStyle name="Normal 10 3 5 2 2 2 2" xfId="5475" xr:uid="{9A265690-7FB9-421F-8B77-AB5EBEA8B62E}"/>
    <cellStyle name="Normal 10 3 5 2 2 3" xfId="5476" xr:uid="{6F67FE0D-7692-429F-8B47-E13859F0173C}"/>
    <cellStyle name="Normal 10 3 5 2 3" xfId="587" xr:uid="{56CA6AC0-30BA-4768-A066-C8270B09A0DC}"/>
    <cellStyle name="Normal 10 3 5 2 3 2" xfId="5477" xr:uid="{50D27D03-50F4-499D-856C-AF7F085501F9}"/>
    <cellStyle name="Normal 10 3 5 2 4" xfId="588" xr:uid="{9E55F87E-C660-4A62-B306-E43B6C9D38DB}"/>
    <cellStyle name="Normal 10 3 5 3" xfId="589" xr:uid="{46A77501-5456-40C6-AA04-D966539D837B}"/>
    <cellStyle name="Normal 10 3 5 3 2" xfId="590" xr:uid="{CBE46723-FD5C-436D-88CA-F4554B770438}"/>
    <cellStyle name="Normal 10 3 5 3 2 2" xfId="5478" xr:uid="{322C7C9D-DD02-4ADD-813F-11D38E0BEE2F}"/>
    <cellStyle name="Normal 10 3 5 3 3" xfId="591" xr:uid="{86521766-F358-4650-9E04-284971E7664B}"/>
    <cellStyle name="Normal 10 3 5 3 4" xfId="592" xr:uid="{13C446FB-5482-47BA-8DF8-21553DE17016}"/>
    <cellStyle name="Normal 10 3 5 4" xfId="593" xr:uid="{4720E619-0706-4B6C-A15C-186AD7A5EA8C}"/>
    <cellStyle name="Normal 10 3 5 4 2" xfId="5479" xr:uid="{14A2520D-BA8A-43C6-A3E2-AF04DB50F710}"/>
    <cellStyle name="Normal 10 3 5 5" xfId="594" xr:uid="{B7161DD7-9995-4F40-A772-E44792D1055F}"/>
    <cellStyle name="Normal 10 3 5 6" xfId="595" xr:uid="{B649910E-D442-4DF3-B207-E8432DB74731}"/>
    <cellStyle name="Normal 10 3 6" xfId="596" xr:uid="{3BA96B50-326A-4342-B6DC-29D6A74418F6}"/>
    <cellStyle name="Normal 10 3 6 2" xfId="597" xr:uid="{7EF07A43-B202-4609-9097-73A7B32A3355}"/>
    <cellStyle name="Normal 10 3 6 2 2" xfId="598" xr:uid="{19A12B89-6438-43CF-B0F7-DC5A83847EA5}"/>
    <cellStyle name="Normal 10 3 6 2 2 2" xfId="5480" xr:uid="{84FD8F69-67BF-49D1-B674-ABF21E02DF7D}"/>
    <cellStyle name="Normal 10 3 6 2 3" xfId="599" xr:uid="{26FDEC29-F6B9-445C-9B66-E90D43D68A16}"/>
    <cellStyle name="Normal 10 3 6 2 4" xfId="600" xr:uid="{E07B2B02-89F9-471C-9D7C-D30455FE1312}"/>
    <cellStyle name="Normal 10 3 6 3" xfId="601" xr:uid="{479E24D8-8469-4C18-A5D3-726DC9C8AF34}"/>
    <cellStyle name="Normal 10 3 6 3 2" xfId="5481" xr:uid="{327144AF-5857-4AFF-AB78-510D0A72C1A9}"/>
    <cellStyle name="Normal 10 3 6 4" xfId="602" xr:uid="{9D279CE2-C9B5-49CD-9657-7D1781A00C70}"/>
    <cellStyle name="Normal 10 3 6 5" xfId="603" xr:uid="{3BC7E1CD-A666-4C2C-A94F-2A109E378F7C}"/>
    <cellStyle name="Normal 10 3 7" xfId="604" xr:uid="{14E4A1AA-A225-4670-8356-758F0D1984A3}"/>
    <cellStyle name="Normal 10 3 7 2" xfId="605" xr:uid="{A409C02C-5480-4456-B6F4-83881F3D67F2}"/>
    <cellStyle name="Normal 10 3 7 2 2" xfId="5482" xr:uid="{3F4E850E-6709-470B-AE89-9EBC7B086D20}"/>
    <cellStyle name="Normal 10 3 7 3" xfId="606" xr:uid="{5C4143B7-E36D-41B3-A1AE-EB318ABEE838}"/>
    <cellStyle name="Normal 10 3 7 4" xfId="607" xr:uid="{3CD4983D-9652-48E1-B98B-B676E13DE73B}"/>
    <cellStyle name="Normal 10 3 8" xfId="608" xr:uid="{2041A312-EDB0-47FA-8599-359F55CA06BB}"/>
    <cellStyle name="Normal 10 3 8 2" xfId="609" xr:uid="{64F82638-3B76-4FC3-AABF-6EF7357B7664}"/>
    <cellStyle name="Normal 10 3 8 3" xfId="610" xr:uid="{83A4F46A-2E52-420A-A8ED-B7752CF7DE68}"/>
    <cellStyle name="Normal 10 3 8 4" xfId="611" xr:uid="{4B669344-A029-4209-8E06-52F557CDC6CE}"/>
    <cellStyle name="Normal 10 3 9" xfId="612" xr:uid="{3E1522B7-A16A-45F7-A797-22445EE5E985}"/>
    <cellStyle name="Normal 10 4" xfId="111" xr:uid="{66FFBA52-0425-4A94-A161-09AE8C31B864}"/>
    <cellStyle name="Normal 10 4 10" xfId="613" xr:uid="{AD19D147-5682-4637-B11F-3788B1A88CAE}"/>
    <cellStyle name="Normal 10 4 11" xfId="614" xr:uid="{C68069EC-6111-478B-9C19-65797A02182E}"/>
    <cellStyle name="Normal 10 4 2" xfId="112" xr:uid="{A1694FE2-EB06-4076-93DB-5C46C39BB3BD}"/>
    <cellStyle name="Normal 10 4 2 2" xfId="113" xr:uid="{D16D86A9-E1B0-42AC-8439-82DAC67D5017}"/>
    <cellStyle name="Normal 10 4 2 2 2" xfId="615" xr:uid="{349B8044-9B59-44E1-A72B-FF59B809802C}"/>
    <cellStyle name="Normal 10 4 2 2 2 2" xfId="616" xr:uid="{A39822E5-5F66-4074-8B52-A18CFE193A44}"/>
    <cellStyle name="Normal 10 4 2 2 2 2 2" xfId="617" xr:uid="{0BA9E632-4528-4A30-8650-C01E27FD25C5}"/>
    <cellStyle name="Normal 10 4 2 2 2 2 2 2" xfId="5483" xr:uid="{A503081D-16E7-4A57-BB97-7FA5B35F5B44}"/>
    <cellStyle name="Normal 10 4 2 2 2 2 3" xfId="618" xr:uid="{B99DB064-90E5-4DCE-BB11-34FB100F5312}"/>
    <cellStyle name="Normal 10 4 2 2 2 2 4" xfId="619" xr:uid="{22A38A58-DB86-46AE-BA86-83759DB9BA47}"/>
    <cellStyle name="Normal 10 4 2 2 2 3" xfId="620" xr:uid="{C114CCA5-55E4-4015-8B55-3FF23976E699}"/>
    <cellStyle name="Normal 10 4 2 2 2 3 2" xfId="621" xr:uid="{17415D76-9397-4F4F-9FB8-049D55D141DE}"/>
    <cellStyle name="Normal 10 4 2 2 2 3 3" xfId="622" xr:uid="{D8361F56-D17B-49DF-8711-48748A5B3C1D}"/>
    <cellStyle name="Normal 10 4 2 2 2 3 4" xfId="623" xr:uid="{7CE7EDF7-D882-4FA7-99B8-59DC1A647951}"/>
    <cellStyle name="Normal 10 4 2 2 2 4" xfId="624" xr:uid="{6F81C720-BFB3-4729-AFF6-A433678BB810}"/>
    <cellStyle name="Normal 10 4 2 2 2 5" xfId="625" xr:uid="{69457F39-08E2-44DE-94DF-F34553CE5140}"/>
    <cellStyle name="Normal 10 4 2 2 2 6" xfId="626" xr:uid="{07C14555-F113-43E6-96D0-07252C98B790}"/>
    <cellStyle name="Normal 10 4 2 2 3" xfId="627" xr:uid="{08FFB05B-E0E8-4DB4-B561-EF2EA8F9F573}"/>
    <cellStyle name="Normal 10 4 2 2 3 2" xfId="628" xr:uid="{78A15645-F69A-47E3-82DA-4B8ED168CCDB}"/>
    <cellStyle name="Normal 10 4 2 2 3 2 2" xfId="629" xr:uid="{58AC18BD-19A6-46D9-93E1-604CEFC0052E}"/>
    <cellStyle name="Normal 10 4 2 2 3 2 3" xfId="630" xr:uid="{01CC8047-01B8-4526-A0BD-65BCD0552080}"/>
    <cellStyle name="Normal 10 4 2 2 3 2 4" xfId="631" xr:uid="{61ED5861-7DF7-4A8D-B3AD-CB3D66B60CA0}"/>
    <cellStyle name="Normal 10 4 2 2 3 3" xfId="632" xr:uid="{56B405B2-F01C-4C54-9BC5-4800327A4134}"/>
    <cellStyle name="Normal 10 4 2 2 3 4" xfId="633" xr:uid="{7BFEA2F3-344B-4538-91FD-73BAB95A7E02}"/>
    <cellStyle name="Normal 10 4 2 2 3 5" xfId="634" xr:uid="{54C62535-DD53-4F09-BA6A-E58BE83241BB}"/>
    <cellStyle name="Normal 10 4 2 2 4" xfId="635" xr:uid="{68D6C608-1AFF-48A1-9282-814E3BE51036}"/>
    <cellStyle name="Normal 10 4 2 2 4 2" xfId="636" xr:uid="{916646C7-B533-40C8-8FDB-FB4BE8BE0806}"/>
    <cellStyle name="Normal 10 4 2 2 4 3" xfId="637" xr:uid="{6D772997-F94B-461A-8BE3-6577B0A5BBAB}"/>
    <cellStyle name="Normal 10 4 2 2 4 4" xfId="638" xr:uid="{F9A57F9F-2F62-40CB-B2A7-43F8C0E402A5}"/>
    <cellStyle name="Normal 10 4 2 2 5" xfId="639" xr:uid="{523B1E88-6262-41E9-BAB5-A4AEAE8D55DF}"/>
    <cellStyle name="Normal 10 4 2 2 5 2" xfId="640" xr:uid="{401AAF23-E68A-481A-BF1A-6AA81476EF82}"/>
    <cellStyle name="Normal 10 4 2 2 5 3" xfId="641" xr:uid="{84413C85-396F-47CF-B784-2ED44401133C}"/>
    <cellStyle name="Normal 10 4 2 2 5 4" xfId="642" xr:uid="{E2A215D3-49A0-4F1B-863F-8F0BC122AF07}"/>
    <cellStyle name="Normal 10 4 2 2 6" xfId="643" xr:uid="{67429EAD-9163-4792-8CBE-463D035579E6}"/>
    <cellStyle name="Normal 10 4 2 2 7" xfId="644" xr:uid="{520EDAF4-C1FD-4A49-8D2D-91D30CA9ED54}"/>
    <cellStyle name="Normal 10 4 2 2 8" xfId="645" xr:uid="{86BFDF6D-8C55-4AD7-9E65-63B35B34C3E4}"/>
    <cellStyle name="Normal 10 4 2 3" xfId="646" xr:uid="{6BBF7271-5C2B-415D-808A-DDA7FCC459C7}"/>
    <cellStyle name="Normal 10 4 2 3 2" xfId="647" xr:uid="{0261DD2F-20FB-480B-A634-44649DFD3D96}"/>
    <cellStyle name="Normal 10 4 2 3 2 2" xfId="648" xr:uid="{EBEFE0FD-62CA-44FA-9EC7-7EA18EE50D62}"/>
    <cellStyle name="Normal 10 4 2 3 2 2 2" xfId="5484" xr:uid="{05B93D95-0D3D-4F9A-97A7-51B6CCD96C66}"/>
    <cellStyle name="Normal 10 4 2 3 2 3" xfId="649" xr:uid="{15C78A48-BABE-4240-AA69-B554E9F9B558}"/>
    <cellStyle name="Normal 10 4 2 3 2 4" xfId="650" xr:uid="{73248E4D-6C69-4ED8-A605-B994C3D8D21D}"/>
    <cellStyle name="Normal 10 4 2 3 3" xfId="651" xr:uid="{D90219CE-9ADA-4E07-8971-238F04FA09B0}"/>
    <cellStyle name="Normal 10 4 2 3 3 2" xfId="652" xr:uid="{CEEE3E2B-056F-42F6-8C60-111F9A6F2BC7}"/>
    <cellStyle name="Normal 10 4 2 3 3 3" xfId="653" xr:uid="{58E4AC4A-F1EF-4EB7-A752-B7A52725AA10}"/>
    <cellStyle name="Normal 10 4 2 3 3 4" xfId="654" xr:uid="{B522D801-AD73-48EB-B1B8-7B11AA160E2D}"/>
    <cellStyle name="Normal 10 4 2 3 4" xfId="655" xr:uid="{79C3DB8F-3674-4AE4-8C24-4838E51912F8}"/>
    <cellStyle name="Normal 10 4 2 3 5" xfId="656" xr:uid="{584FAB25-CB9A-44D4-9A74-9B923AB2775F}"/>
    <cellStyle name="Normal 10 4 2 3 6" xfId="657" xr:uid="{DA8334B9-46B1-4C12-AF6B-CE8781B0C79D}"/>
    <cellStyle name="Normal 10 4 2 4" xfId="658" xr:uid="{351D3459-1846-4987-B222-03F7DA717F4B}"/>
    <cellStyle name="Normal 10 4 2 4 2" xfId="659" xr:uid="{932DD2AF-689A-4092-AD38-03ACE8272855}"/>
    <cellStyle name="Normal 10 4 2 4 2 2" xfId="660" xr:uid="{4721A415-09EF-438F-8416-F2D5168526EA}"/>
    <cellStyle name="Normal 10 4 2 4 2 3" xfId="661" xr:uid="{2768C1DD-3589-4FDE-9B9F-2CF5EE6D6F02}"/>
    <cellStyle name="Normal 10 4 2 4 2 4" xfId="662" xr:uid="{4629C2CE-EE91-48A6-A2C5-B827AD6BAA09}"/>
    <cellStyle name="Normal 10 4 2 4 3" xfId="663" xr:uid="{49ED079E-0D75-4F1A-BCB7-73DCF4DD27A7}"/>
    <cellStyle name="Normal 10 4 2 4 4" xfId="664" xr:uid="{EC164F07-AAC2-44AA-A8BB-D09ADBC54C65}"/>
    <cellStyle name="Normal 10 4 2 4 5" xfId="665" xr:uid="{4A723B64-CF34-4315-A5C0-A9772300F803}"/>
    <cellStyle name="Normal 10 4 2 5" xfId="666" xr:uid="{EBCB3BFC-BFD3-41A2-962D-A10E0C6C19C2}"/>
    <cellStyle name="Normal 10 4 2 5 2" xfId="667" xr:uid="{0EFEA54E-D5CC-46E3-AA86-0AEEA8775177}"/>
    <cellStyle name="Normal 10 4 2 5 3" xfId="668" xr:uid="{BBD49C83-6746-4701-9B8A-C16065C982BC}"/>
    <cellStyle name="Normal 10 4 2 5 4" xfId="669" xr:uid="{FA5F6E97-DE94-431B-9342-15FB63CF8AC3}"/>
    <cellStyle name="Normal 10 4 2 6" xfId="670" xr:uid="{2CD02EC0-43C7-47D7-BCFE-50CE8F78B1D9}"/>
    <cellStyle name="Normal 10 4 2 6 2" xfId="671" xr:uid="{7134F264-D06E-4F70-847A-0C3263386BEB}"/>
    <cellStyle name="Normal 10 4 2 6 3" xfId="672" xr:uid="{36C207E6-7D30-4839-A9B0-010F668D6E68}"/>
    <cellStyle name="Normal 10 4 2 6 4" xfId="673" xr:uid="{FC34555E-E302-4E3D-BA61-2D9E872DEA71}"/>
    <cellStyle name="Normal 10 4 2 7" xfId="674" xr:uid="{7A3B46C5-6D8F-4ABE-B343-DA182D6759AF}"/>
    <cellStyle name="Normal 10 4 2 8" xfId="675" xr:uid="{260D8E08-8E40-474F-9E4D-79B5ADC1CF5A}"/>
    <cellStyle name="Normal 10 4 2 9" xfId="676" xr:uid="{98842157-55E2-4F3C-9AC9-52650BB7CF31}"/>
    <cellStyle name="Normal 10 4 3" xfId="114" xr:uid="{75F123E4-5E94-4650-BE04-C46C2EAE9472}"/>
    <cellStyle name="Normal 10 4 3 2" xfId="677" xr:uid="{635983F6-5CF9-4D8B-9D14-88EA4C0A794B}"/>
    <cellStyle name="Normal 10 4 3 2 2" xfId="678" xr:uid="{E4099BF3-2FE8-420B-88CC-61D955D9C0D0}"/>
    <cellStyle name="Normal 10 4 3 2 2 2" xfId="679" xr:uid="{2D7EBE34-2187-4F89-96B6-9B0B6BFBC43F}"/>
    <cellStyle name="Normal 10 4 3 2 2 2 2" xfId="3830" xr:uid="{B8935C9A-A43E-4329-A631-74C9D89DA109}"/>
    <cellStyle name="Normal 10 4 3 2 2 3" xfId="680" xr:uid="{94A70D8F-A7C7-41AA-BE24-56A6A403378D}"/>
    <cellStyle name="Normal 10 4 3 2 2 4" xfId="681" xr:uid="{8095B09B-AE93-44CA-9BBF-7B987A41AEB2}"/>
    <cellStyle name="Normal 10 4 3 2 3" xfId="682" xr:uid="{77D3859E-0DC9-459C-AD79-829AE34E90A0}"/>
    <cellStyle name="Normal 10 4 3 2 3 2" xfId="683" xr:uid="{96A7D494-4DB6-4FAD-999E-727FEE58032C}"/>
    <cellStyle name="Normal 10 4 3 2 3 3" xfId="684" xr:uid="{CAE92F47-E6D2-4733-8B74-7BAACCE0E240}"/>
    <cellStyle name="Normal 10 4 3 2 3 4" xfId="685" xr:uid="{D9853234-A7AE-4B60-BB38-209A1FA3ADA9}"/>
    <cellStyle name="Normal 10 4 3 2 4" xfId="686" xr:uid="{E82A38E0-D42B-4CF4-A070-A8AF4CBCE27F}"/>
    <cellStyle name="Normal 10 4 3 2 5" xfId="687" xr:uid="{409301D1-0843-4134-B016-CA17D28CA641}"/>
    <cellStyle name="Normal 10 4 3 2 6" xfId="688" xr:uid="{FF4AACF4-CBFC-42A0-A5E7-8161C37BFEF8}"/>
    <cellStyle name="Normal 10 4 3 3" xfId="689" xr:uid="{2FF8C3B1-7D49-4717-BEE5-D83A8FDC55C6}"/>
    <cellStyle name="Normal 10 4 3 3 2" xfId="690" xr:uid="{1B0D32B4-111F-49AA-99EE-62D66730FAF1}"/>
    <cellStyle name="Normal 10 4 3 3 2 2" xfId="691" xr:uid="{4411544A-B151-48D4-BCC4-C86939601A2F}"/>
    <cellStyle name="Normal 10 4 3 3 2 3" xfId="692" xr:uid="{CEDD17B1-2D29-44C8-BCBF-05089044A1E8}"/>
    <cellStyle name="Normal 10 4 3 3 2 4" xfId="693" xr:uid="{BB591BC6-D89E-40BE-93FD-40A53E383A17}"/>
    <cellStyle name="Normal 10 4 3 3 3" xfId="694" xr:uid="{8803FD9E-DB34-40EA-96CE-896F2C254242}"/>
    <cellStyle name="Normal 10 4 3 3 4" xfId="695" xr:uid="{52340E39-BDDB-4E10-A54D-DA75E2940B1B}"/>
    <cellStyle name="Normal 10 4 3 3 5" xfId="696" xr:uid="{759A4968-0AF1-4652-8F76-85C8B91156E8}"/>
    <cellStyle name="Normal 10 4 3 4" xfId="697" xr:uid="{38653762-9C37-4EF2-A872-EEB9969B3AD6}"/>
    <cellStyle name="Normal 10 4 3 4 2" xfId="698" xr:uid="{24ADE369-EDE0-4800-9A2A-9788C4D51C60}"/>
    <cellStyle name="Normal 10 4 3 4 3" xfId="699" xr:uid="{2A34B715-FADA-45ED-95DF-C1C25C321D4A}"/>
    <cellStyle name="Normal 10 4 3 4 4" xfId="700" xr:uid="{31DEC7D7-E789-473A-990F-30ABB31F12CD}"/>
    <cellStyle name="Normal 10 4 3 5" xfId="701" xr:uid="{1BAD75CB-7538-4630-BE1C-5A01144B410D}"/>
    <cellStyle name="Normal 10 4 3 5 2" xfId="702" xr:uid="{82664266-36B2-4B28-A455-5039BCFC266E}"/>
    <cellStyle name="Normal 10 4 3 5 3" xfId="703" xr:uid="{C4DF7647-7EBA-4BE5-B702-D37564B3FE09}"/>
    <cellStyle name="Normal 10 4 3 5 4" xfId="704" xr:uid="{D7CD5FCE-7514-4C3D-8F38-579257989763}"/>
    <cellStyle name="Normal 10 4 3 6" xfId="705" xr:uid="{F4606CDA-542F-4660-9296-F63270FF848A}"/>
    <cellStyle name="Normal 10 4 3 7" xfId="706" xr:uid="{ED1C67D7-CAD4-420D-9D3A-CECC4DB6D883}"/>
    <cellStyle name="Normal 10 4 3 8" xfId="707" xr:uid="{EE937643-0DCB-46A8-81A3-0E2F1ACC7423}"/>
    <cellStyle name="Normal 10 4 4" xfId="708" xr:uid="{BF62A96A-F7E4-4693-869D-060638790586}"/>
    <cellStyle name="Normal 10 4 4 2" xfId="709" xr:uid="{B6284A0D-0D60-4BEF-A2AD-5905E29B26D8}"/>
    <cellStyle name="Normal 10 4 4 2 2" xfId="710" xr:uid="{9098492E-109E-4393-A3FA-4C0B413FC898}"/>
    <cellStyle name="Normal 10 4 4 2 2 2" xfId="711" xr:uid="{F9AFF2A5-9337-47F3-82EA-842DF51D2F2D}"/>
    <cellStyle name="Normal 10 4 4 2 2 3" xfId="712" xr:uid="{486C3638-8EC0-4144-AEA0-C5F98A6E797F}"/>
    <cellStyle name="Normal 10 4 4 2 2 4" xfId="713" xr:uid="{16F53BF2-F148-474B-8029-A2D404D8481A}"/>
    <cellStyle name="Normal 10 4 4 2 3" xfId="714" xr:uid="{30DAD45C-39EC-45AE-9E2A-67AC0FE86C14}"/>
    <cellStyle name="Normal 10 4 4 2 4" xfId="715" xr:uid="{ACDEC536-DB36-41F4-8D5F-89848EE0DB94}"/>
    <cellStyle name="Normal 10 4 4 2 5" xfId="716" xr:uid="{5FFA118A-4D1A-461E-83BA-F46EB63D3F2C}"/>
    <cellStyle name="Normal 10 4 4 3" xfId="717" xr:uid="{C3DEB150-7481-43BA-B0AD-2FD300A213FB}"/>
    <cellStyle name="Normal 10 4 4 3 2" xfId="718" xr:uid="{ED875110-D0F7-49BF-9CA5-B64FDB96B8FF}"/>
    <cellStyle name="Normal 10 4 4 3 3" xfId="719" xr:uid="{44B65C5C-461F-4088-BD02-2B4DC5B9C97E}"/>
    <cellStyle name="Normal 10 4 4 3 4" xfId="720" xr:uid="{627B6991-9EB5-4F67-A90C-0D09FD83D9DB}"/>
    <cellStyle name="Normal 10 4 4 4" xfId="721" xr:uid="{00CF4F9B-B415-48C4-A67B-E046A9CF3C78}"/>
    <cellStyle name="Normal 10 4 4 4 2" xfId="722" xr:uid="{D0BE5D20-AC33-44A9-847B-A4598B3FF878}"/>
    <cellStyle name="Normal 10 4 4 4 3" xfId="723" xr:uid="{812DB5BB-D9A8-4FE9-8902-CD0D8B73CF15}"/>
    <cellStyle name="Normal 10 4 4 4 4" xfId="724" xr:uid="{C8707D60-5109-4AF7-870E-745D79BCF863}"/>
    <cellStyle name="Normal 10 4 4 5" xfId="725" xr:uid="{BFF97A8E-6452-4D40-B5BF-6F8E77B28EC6}"/>
    <cellStyle name="Normal 10 4 4 6" xfId="726" xr:uid="{4A80E696-5F79-400A-A09E-7449D4B488B9}"/>
    <cellStyle name="Normal 10 4 4 7" xfId="727" xr:uid="{671726DD-AFEC-4D38-8AC0-E9183B76A2AB}"/>
    <cellStyle name="Normal 10 4 5" xfId="728" xr:uid="{5EA7FEB7-7461-404B-916A-0B1BAFA4FA1A}"/>
    <cellStyle name="Normal 10 4 5 2" xfId="729" xr:uid="{C34000FD-EC33-4EB7-BCD1-C5112083F529}"/>
    <cellStyle name="Normal 10 4 5 2 2" xfId="730" xr:uid="{142C3AA2-7FD8-4DF6-945C-00A48A36447F}"/>
    <cellStyle name="Normal 10 4 5 2 3" xfId="731" xr:uid="{98E7A636-3650-449A-AB9A-14EFCC3F3739}"/>
    <cellStyle name="Normal 10 4 5 2 4" xfId="732" xr:uid="{FF9F3ADF-B92A-4B8E-8858-BB356E295E61}"/>
    <cellStyle name="Normal 10 4 5 3" xfId="733" xr:uid="{9E6E5577-24B9-421B-B989-967CE1201C71}"/>
    <cellStyle name="Normal 10 4 5 3 2" xfId="734" xr:uid="{525BA18F-6CC7-45E1-8E6A-C3769FEBCA69}"/>
    <cellStyle name="Normal 10 4 5 3 3" xfId="735" xr:uid="{BB7AC4EF-171A-4093-8E2C-8D2AB6BD660A}"/>
    <cellStyle name="Normal 10 4 5 3 4" xfId="736" xr:uid="{EAEB0C78-CDA8-4ABE-BD37-930CDBD1AE74}"/>
    <cellStyle name="Normal 10 4 5 4" xfId="737" xr:uid="{E2EDF13D-5CBF-42C9-83C9-6E0181869BF9}"/>
    <cellStyle name="Normal 10 4 5 5" xfId="738" xr:uid="{2EC3AC86-90F7-4471-B397-693997E64EAC}"/>
    <cellStyle name="Normal 10 4 5 6" xfId="739" xr:uid="{5D9F8E57-80B3-4028-9600-935ED4C7DA53}"/>
    <cellStyle name="Normal 10 4 6" xfId="740" xr:uid="{16AA947F-4F84-4844-A046-725F65BB260D}"/>
    <cellStyle name="Normal 10 4 6 2" xfId="741" xr:uid="{5AFBAE19-F2F6-40DC-8BC4-2323944BCF15}"/>
    <cellStyle name="Normal 10 4 6 2 2" xfId="742" xr:uid="{3F508359-0EEE-40F9-ACB2-3EEAE848957B}"/>
    <cellStyle name="Normal 10 4 6 2 3" xfId="743" xr:uid="{0C6E803C-CB18-4273-B988-C1103394DD57}"/>
    <cellStyle name="Normal 10 4 6 2 4" xfId="744" xr:uid="{ACA4C6D6-20CD-4B27-B654-87BCD2F5EDCD}"/>
    <cellStyle name="Normal 10 4 6 3" xfId="745" xr:uid="{94F9A43C-2CEE-4B6A-9C24-581BF92A30F6}"/>
    <cellStyle name="Normal 10 4 6 4" xfId="746" xr:uid="{55FAF686-FBB5-40D4-9777-D550B4EFACD3}"/>
    <cellStyle name="Normal 10 4 6 5" xfId="747" xr:uid="{E681D958-3DCB-403E-8BCE-B451CD9A998C}"/>
    <cellStyle name="Normal 10 4 7" xfId="748" xr:uid="{A5F1DB72-A739-400D-AD70-23917EFCF724}"/>
    <cellStyle name="Normal 10 4 7 2" xfId="749" xr:uid="{8A11FE7E-1BAD-4455-A1D1-D045C285CFF6}"/>
    <cellStyle name="Normal 10 4 7 3" xfId="750" xr:uid="{9A432CC6-F385-4B42-B0A9-B18C57E37032}"/>
    <cellStyle name="Normal 10 4 7 4" xfId="751" xr:uid="{4B5A5859-4888-4ED1-878E-4539822D3D14}"/>
    <cellStyle name="Normal 10 4 8" xfId="752" xr:uid="{10A91DD2-F963-46F6-94D4-119A7C252563}"/>
    <cellStyle name="Normal 10 4 8 2" xfId="753" xr:uid="{86238858-F8A0-45DA-91A6-C9BA46820C24}"/>
    <cellStyle name="Normal 10 4 8 3" xfId="754" xr:uid="{1680C9FE-CC18-4770-95F2-3F49E854D936}"/>
    <cellStyle name="Normal 10 4 8 4" xfId="755" xr:uid="{6CE7CF00-1CEE-4ACC-B369-17F0DC390B20}"/>
    <cellStyle name="Normal 10 4 9" xfId="756" xr:uid="{E3E41FA3-595A-45D1-A9A3-C1AE31735C31}"/>
    <cellStyle name="Normal 10 5" xfId="115" xr:uid="{5FD34201-D826-45DB-80D4-7DF913503BD5}"/>
    <cellStyle name="Normal 10 5 2" xfId="116" xr:uid="{0023288B-C258-4DB8-B40B-20DB6FF51D54}"/>
    <cellStyle name="Normal 10 5 2 2" xfId="117" xr:uid="{D69254F1-4D61-4013-8B6E-F32CC67A36F1}"/>
    <cellStyle name="Normal 10 5 2 2 2" xfId="757" xr:uid="{51A7790D-65B1-4BDA-B200-A4E1F83548B5}"/>
    <cellStyle name="Normal 10 5 2 2 2 2" xfId="758" xr:uid="{E577E0FA-5A85-47F8-9460-1E1FA6AC963A}"/>
    <cellStyle name="Normal 10 5 2 2 2 2 2" xfId="5485" xr:uid="{49EEFFAC-0A1F-4876-8CCD-598568448502}"/>
    <cellStyle name="Normal 10 5 2 2 2 3" xfId="759" xr:uid="{D7E8B841-84FE-4967-87E3-24FA985FE915}"/>
    <cellStyle name="Normal 10 5 2 2 2 4" xfId="760" xr:uid="{2B6009DF-554A-4FC0-BE80-935AFAF15C66}"/>
    <cellStyle name="Normal 10 5 2 2 3" xfId="761" xr:uid="{EC465CA7-D935-4D91-9976-206EC4559FAA}"/>
    <cellStyle name="Normal 10 5 2 2 3 2" xfId="762" xr:uid="{A8A21C04-CA96-4DAB-90C3-4C2D8E17EABF}"/>
    <cellStyle name="Normal 10 5 2 2 3 3" xfId="763" xr:uid="{0A4F02DF-8A14-4574-8DAA-F08A23825125}"/>
    <cellStyle name="Normal 10 5 2 2 3 4" xfId="764" xr:uid="{D024029F-EE81-441A-B0A6-94D481D3BDE4}"/>
    <cellStyle name="Normal 10 5 2 2 4" xfId="765" xr:uid="{90DAC91D-0074-4602-972E-F7E161A43214}"/>
    <cellStyle name="Normal 10 5 2 2 5" xfId="766" xr:uid="{E8077C51-6FBB-4D45-8383-DE2FCD368DB4}"/>
    <cellStyle name="Normal 10 5 2 2 6" xfId="767" xr:uid="{D91461D0-8291-48FF-9F3E-43CCFA5E725A}"/>
    <cellStyle name="Normal 10 5 2 3" xfId="768" xr:uid="{522A402D-777D-4EB4-9827-F7C45122A320}"/>
    <cellStyle name="Normal 10 5 2 3 2" xfId="769" xr:uid="{BFA0A432-2C34-4562-B8BF-90F099CF3D31}"/>
    <cellStyle name="Normal 10 5 2 3 2 2" xfId="770" xr:uid="{99A6F587-D64C-4D91-86CF-FD818727ACC4}"/>
    <cellStyle name="Normal 10 5 2 3 2 3" xfId="771" xr:uid="{719C784B-FC11-4FF6-B72E-3C8B4ED74BA0}"/>
    <cellStyle name="Normal 10 5 2 3 2 4" xfId="772" xr:uid="{53A9893C-DAE8-48FA-926A-AFDA155B1E72}"/>
    <cellStyle name="Normal 10 5 2 3 3" xfId="773" xr:uid="{569A084B-42EC-405A-9BAC-E5D672D4ADD1}"/>
    <cellStyle name="Normal 10 5 2 3 4" xfId="774" xr:uid="{F7987454-26B4-4FBB-8C30-AE267754EDC3}"/>
    <cellStyle name="Normal 10 5 2 3 5" xfId="775" xr:uid="{B5345AC4-E941-4265-B831-BC54927CE245}"/>
    <cellStyle name="Normal 10 5 2 4" xfId="776" xr:uid="{0132B1D6-4291-42B4-956F-02EC0F835ECE}"/>
    <cellStyle name="Normal 10 5 2 4 2" xfId="777" xr:uid="{6E6248B6-2F29-498C-B702-34A18C585437}"/>
    <cellStyle name="Normal 10 5 2 4 3" xfId="778" xr:uid="{8F473C3A-D241-4826-9E5A-8A60AEEB40F8}"/>
    <cellStyle name="Normal 10 5 2 4 4" xfId="779" xr:uid="{7DCE5141-621D-4623-915A-A4CA538708C3}"/>
    <cellStyle name="Normal 10 5 2 5" xfId="780" xr:uid="{9F614942-DC58-4C26-A7B4-519407A72093}"/>
    <cellStyle name="Normal 10 5 2 5 2" xfId="781" xr:uid="{AFC61B7D-4CF8-4AFD-9006-20B72EB177AC}"/>
    <cellStyle name="Normal 10 5 2 5 3" xfId="782" xr:uid="{57569512-8DAF-4C94-A659-5C6A8534F302}"/>
    <cellStyle name="Normal 10 5 2 5 4" xfId="783" xr:uid="{0F0EED77-9833-4C19-8E6E-E12F88BDDC36}"/>
    <cellStyle name="Normal 10 5 2 6" xfId="784" xr:uid="{5141B013-9D70-45F1-9561-84E53695C05F}"/>
    <cellStyle name="Normal 10 5 2 7" xfId="785" xr:uid="{48AB519A-6528-4C4D-B25E-59A8B3F3220E}"/>
    <cellStyle name="Normal 10 5 2 8" xfId="786" xr:uid="{FC571CF6-9959-4DC8-81A3-ED821979B5BA}"/>
    <cellStyle name="Normal 10 5 3" xfId="118" xr:uid="{52691A2B-24DA-4821-9F0E-11AD57A1437D}"/>
    <cellStyle name="Normal 10 5 3 2" xfId="787" xr:uid="{52EFA70D-F036-4CBE-9F75-EACCE11C9B65}"/>
    <cellStyle name="Normal 10 5 3 2 2" xfId="788" xr:uid="{B266419D-1DD9-474B-A56B-8E903E12D3CA}"/>
    <cellStyle name="Normal 10 5 3 2 2 2" xfId="5486" xr:uid="{C63A1BB0-6A66-43CF-B2E1-1453450D2F50}"/>
    <cellStyle name="Normal 10 5 3 2 3" xfId="789" xr:uid="{270B5712-2EBF-4B80-ADA2-FA46017088EF}"/>
    <cellStyle name="Normal 10 5 3 2 4" xfId="790" xr:uid="{9D5F674E-ECB6-4E2B-AC5F-B647EE2BA382}"/>
    <cellStyle name="Normal 10 5 3 3" xfId="791" xr:uid="{BA1C2A87-CE57-4438-993C-B62929FF7B21}"/>
    <cellStyle name="Normal 10 5 3 3 2" xfId="792" xr:uid="{082E0B94-09E1-4BDB-905B-926F9797BDF1}"/>
    <cellStyle name="Normal 10 5 3 3 3" xfId="793" xr:uid="{A42FBE36-CAD4-4047-B985-A0EE28CDD90D}"/>
    <cellStyle name="Normal 10 5 3 3 4" xfId="794" xr:uid="{E7D76CC8-3C46-4A4E-83A5-1E80E1878F89}"/>
    <cellStyle name="Normal 10 5 3 4" xfId="795" xr:uid="{7236D630-70A4-4F36-B0EE-1FBAA274894E}"/>
    <cellStyle name="Normal 10 5 3 5" xfId="796" xr:uid="{D811250E-30B8-4239-A7BE-B337F8861E72}"/>
    <cellStyle name="Normal 10 5 3 6" xfId="797" xr:uid="{CD66A543-F097-435F-9C3D-2ED92582BB22}"/>
    <cellStyle name="Normal 10 5 4" xfId="798" xr:uid="{ACAD1ABA-FC2D-4FBD-8214-732E59AFF136}"/>
    <cellStyle name="Normal 10 5 4 2" xfId="799" xr:uid="{FA645CDE-9FB5-4433-9437-3437502D42DD}"/>
    <cellStyle name="Normal 10 5 4 2 2" xfId="800" xr:uid="{6B92E1C9-ADFD-47E4-A80D-CEA5713E0B38}"/>
    <cellStyle name="Normal 10 5 4 2 3" xfId="801" xr:uid="{7C8B59AE-F430-4F7F-B5B8-2B9235CA1546}"/>
    <cellStyle name="Normal 10 5 4 2 4" xfId="802" xr:uid="{3AF9B963-732D-407D-81E4-38A66E811FC6}"/>
    <cellStyle name="Normal 10 5 4 3" xfId="803" xr:uid="{9699A8B4-40C6-48BD-9B1F-7AF75C2BCC63}"/>
    <cellStyle name="Normal 10 5 4 4" xfId="804" xr:uid="{885A4D46-34DC-4D2E-BA62-E045A4618F78}"/>
    <cellStyle name="Normal 10 5 4 5" xfId="805" xr:uid="{91B4486E-2B95-4136-84F0-312CCC76EA0E}"/>
    <cellStyle name="Normal 10 5 5" xfId="806" xr:uid="{225CC42F-4913-4D0C-B2A5-7FA15040ECAD}"/>
    <cellStyle name="Normal 10 5 5 2" xfId="807" xr:uid="{AE31F890-6A90-4E36-A3ED-DFD2E2B9411E}"/>
    <cellStyle name="Normal 10 5 5 3" xfId="808" xr:uid="{DAE3226E-E829-4EBC-A99C-AC0C181E8AD2}"/>
    <cellStyle name="Normal 10 5 5 4" xfId="809" xr:uid="{70243700-C45B-4257-B584-FFB8762F9FBE}"/>
    <cellStyle name="Normal 10 5 6" xfId="810" xr:uid="{06838851-1696-4E62-A581-6990FF4784E4}"/>
    <cellStyle name="Normal 10 5 6 2" xfId="811" xr:uid="{87A64B94-D6CD-492D-AE1F-327E7DA99890}"/>
    <cellStyle name="Normal 10 5 6 3" xfId="812" xr:uid="{EB1C6751-9FFE-47B7-AFB0-EB17717B9376}"/>
    <cellStyle name="Normal 10 5 6 4" xfId="813" xr:uid="{37991905-C0CC-4C06-BEB1-8D7E36B1E138}"/>
    <cellStyle name="Normal 10 5 7" xfId="814" xr:uid="{EBE87FB1-AC01-47CE-B48D-897095737643}"/>
    <cellStyle name="Normal 10 5 8" xfId="815" xr:uid="{FC1A79D8-52A2-40C2-BD54-D1C6F8134116}"/>
    <cellStyle name="Normal 10 5 9" xfId="816" xr:uid="{E5AE0A5F-E436-4E73-929F-681DB5823524}"/>
    <cellStyle name="Normal 10 6" xfId="119" xr:uid="{73716DC5-FFC8-4641-85F9-32A01CCD642A}"/>
    <cellStyle name="Normal 10 6 2" xfId="120" xr:uid="{FC3D17EF-3346-4F81-9818-FF4BCBF83524}"/>
    <cellStyle name="Normal 10 6 2 2" xfId="817" xr:uid="{B480EDAC-AAED-478D-8057-F7FEB70E04ED}"/>
    <cellStyle name="Normal 10 6 2 2 2" xfId="818" xr:uid="{1713B9E6-2B94-467B-802D-0F00DE489074}"/>
    <cellStyle name="Normal 10 6 2 2 2 2" xfId="3831" xr:uid="{74A86694-648E-4C04-8C29-4F40DBD3B09A}"/>
    <cellStyle name="Normal 10 6 2 2 3" xfId="819" xr:uid="{1FBB4BB1-85CE-4D9F-B852-7D9DFFF933E1}"/>
    <cellStyle name="Normal 10 6 2 2 4" xfId="820" xr:uid="{BC7536CA-0DF2-4F25-B959-B8083AD21281}"/>
    <cellStyle name="Normal 10 6 2 3" xfId="821" xr:uid="{EA9B0133-90BD-4147-B117-241557DA7735}"/>
    <cellStyle name="Normal 10 6 2 3 2" xfId="822" xr:uid="{B804E5B1-15E9-43EB-85EC-FD709CB26FEF}"/>
    <cellStyle name="Normal 10 6 2 3 3" xfId="823" xr:uid="{5E0E1F19-D6C0-4EE6-860A-84AC0D110B00}"/>
    <cellStyle name="Normal 10 6 2 3 4" xfId="824" xr:uid="{F7C42057-4FF6-4E99-87AA-B6C3F5CF171E}"/>
    <cellStyle name="Normal 10 6 2 4" xfId="825" xr:uid="{F119E2BF-264A-4622-908E-1015AEFEB2A5}"/>
    <cellStyle name="Normal 10 6 2 5" xfId="826" xr:uid="{D98B1DA5-658A-4444-9AC1-8EA3998682F7}"/>
    <cellStyle name="Normal 10 6 2 6" xfId="827" xr:uid="{D84D08A6-79B6-457D-9B48-33225CB526DE}"/>
    <cellStyle name="Normal 10 6 3" xfId="828" xr:uid="{B9A3ECCE-7481-48D6-8219-2880C4A36CBA}"/>
    <cellStyle name="Normal 10 6 3 2" xfId="829" xr:uid="{AE496176-8377-4471-9033-9F5DB161BCD4}"/>
    <cellStyle name="Normal 10 6 3 2 2" xfId="830" xr:uid="{C2DF5504-C41B-45FD-9AD9-5EBE8F2F83D3}"/>
    <cellStyle name="Normal 10 6 3 2 3" xfId="831" xr:uid="{126E21C3-899A-4F05-8B7E-8294FACBD47C}"/>
    <cellStyle name="Normal 10 6 3 2 4" xfId="832" xr:uid="{8F4C3972-62BA-49CD-85FA-F4D7FE86674C}"/>
    <cellStyle name="Normal 10 6 3 3" xfId="833" xr:uid="{9CE54479-22E2-4BBD-9B3A-AE20B0E0CEFD}"/>
    <cellStyle name="Normal 10 6 3 4" xfId="834" xr:uid="{B7FEABC2-2943-4B77-8FD7-6C47271032A6}"/>
    <cellStyle name="Normal 10 6 3 5" xfId="835" xr:uid="{ECED47B0-E08C-4D61-BC1A-85D9C664FE82}"/>
    <cellStyle name="Normal 10 6 4" xfId="836" xr:uid="{A8712359-885A-470A-8B42-4C2B414D7DF2}"/>
    <cellStyle name="Normal 10 6 4 2" xfId="837" xr:uid="{7D67C245-22DF-498F-8705-1909428DEC45}"/>
    <cellStyle name="Normal 10 6 4 3" xfId="838" xr:uid="{0E352A0A-5F4B-4740-B78A-D3C67AFD4486}"/>
    <cellStyle name="Normal 10 6 4 4" xfId="839" xr:uid="{7F235B39-9463-4490-A084-F526FF39A781}"/>
    <cellStyle name="Normal 10 6 5" xfId="840" xr:uid="{E83E6533-DEDC-42B7-8C23-851C7F66BF2E}"/>
    <cellStyle name="Normal 10 6 5 2" xfId="841" xr:uid="{1D3ABE8F-831E-4709-B1CF-C8D9983342F1}"/>
    <cellStyle name="Normal 10 6 5 3" xfId="842" xr:uid="{5727F66B-CCEB-4453-B3C0-6213ECBC0CB7}"/>
    <cellStyle name="Normal 10 6 5 4" xfId="843" xr:uid="{4E6CDA77-FA11-45A8-A7CB-4726860E402F}"/>
    <cellStyle name="Normal 10 6 6" xfId="844" xr:uid="{F8685C2B-9D83-4016-9127-FAFDEB81C903}"/>
    <cellStyle name="Normal 10 6 7" xfId="845" xr:uid="{6D8EDD60-1B7B-4D77-AF55-5B5B4EF1DEA8}"/>
    <cellStyle name="Normal 10 6 8" xfId="846" xr:uid="{8FD6D116-9708-4F8B-9B4E-3F274C795D64}"/>
    <cellStyle name="Normal 10 7" xfId="121" xr:uid="{70B6A92B-8F24-45F7-AA91-A367925AB4B1}"/>
    <cellStyle name="Normal 10 7 2" xfId="847" xr:uid="{93C3DBED-0756-411D-BCCB-B15407E494AB}"/>
    <cellStyle name="Normal 10 7 2 2" xfId="848" xr:uid="{EC6D14A6-3AB5-43BD-858D-ED6D3FE507FB}"/>
    <cellStyle name="Normal 10 7 2 2 2" xfId="849" xr:uid="{D12F1E22-327F-46F6-9517-F762796C6E60}"/>
    <cellStyle name="Normal 10 7 2 2 3" xfId="850" xr:uid="{D9CF8DBC-8BB3-469F-A146-F1B5598CE1F4}"/>
    <cellStyle name="Normal 10 7 2 2 4" xfId="851" xr:uid="{E2218AC1-4A62-4B88-A07F-0F46FA39F66B}"/>
    <cellStyle name="Normal 10 7 2 3" xfId="852" xr:uid="{9F2A7BB2-B4A7-469A-97D2-214C14CD6046}"/>
    <cellStyle name="Normal 10 7 2 4" xfId="853" xr:uid="{2EB9C748-6F0D-4408-B747-D82EBCA734F4}"/>
    <cellStyle name="Normal 10 7 2 5" xfId="854" xr:uid="{A0675B1D-D933-4098-97B4-06EDF51157B3}"/>
    <cellStyle name="Normal 10 7 3" xfId="855" xr:uid="{DDC723A5-D8A5-4836-AC29-9E6DE0E93876}"/>
    <cellStyle name="Normal 10 7 3 2" xfId="856" xr:uid="{EFDB25A3-0072-4391-9408-5705DCED04AE}"/>
    <cellStyle name="Normal 10 7 3 3" xfId="857" xr:uid="{645B2930-127C-4E4F-B7E6-B44B9146C2F4}"/>
    <cellStyle name="Normal 10 7 3 4" xfId="858" xr:uid="{E9420F64-38EA-483F-A9FA-43C65999715A}"/>
    <cellStyle name="Normal 10 7 4" xfId="859" xr:uid="{3C2EEF74-5BC6-4A78-9295-6FB9E9AFF91C}"/>
    <cellStyle name="Normal 10 7 4 2" xfId="860" xr:uid="{1EF2C374-3AC7-4D12-B7E5-2A4E3B63910F}"/>
    <cellStyle name="Normal 10 7 4 3" xfId="861" xr:uid="{D8B0B0F7-ADE8-4414-B995-333D813D71D4}"/>
    <cellStyle name="Normal 10 7 4 4" xfId="862" xr:uid="{16AF037C-7301-4228-B106-2AF1D16EFA8E}"/>
    <cellStyle name="Normal 10 7 5" xfId="863" xr:uid="{E253B559-288C-4774-95AB-B4E5CD5088CB}"/>
    <cellStyle name="Normal 10 7 6" xfId="864" xr:uid="{4305DA98-C6F6-4935-B152-74143EEF7272}"/>
    <cellStyle name="Normal 10 7 7" xfId="865" xr:uid="{2455D71B-A29A-41B2-8E79-636ABB5684BF}"/>
    <cellStyle name="Normal 10 8" xfId="866" xr:uid="{F37F249E-BA6A-46BF-BC11-AA41DA058F43}"/>
    <cellStyle name="Normal 10 8 2" xfId="867" xr:uid="{15DC2195-E9F1-47B8-B1FF-EF380ED096F3}"/>
    <cellStyle name="Normal 10 8 2 2" xfId="868" xr:uid="{3E747F9F-5573-423C-BDC6-EA9EF8C22B11}"/>
    <cellStyle name="Normal 10 8 2 3" xfId="869" xr:uid="{9632E479-144D-42FE-A811-D378543AEC9F}"/>
    <cellStyle name="Normal 10 8 2 4" xfId="870" xr:uid="{45651236-C035-4E51-98F0-56ED02DE2FF0}"/>
    <cellStyle name="Normal 10 8 3" xfId="871" xr:uid="{F694479E-863F-4B27-9F59-087B11FD95DD}"/>
    <cellStyle name="Normal 10 8 3 2" xfId="872" xr:uid="{9EA51057-C831-4F95-9B3E-44038BE3A37E}"/>
    <cellStyle name="Normal 10 8 3 3" xfId="873" xr:uid="{9DE8F437-9920-45F2-A55D-7B2716CAFC0E}"/>
    <cellStyle name="Normal 10 8 3 4" xfId="874" xr:uid="{C8E12A1F-A2E1-4061-9733-8A48E965322A}"/>
    <cellStyle name="Normal 10 8 4" xfId="875" xr:uid="{93F67B7C-3614-468A-8021-1A539071880F}"/>
    <cellStyle name="Normal 10 8 5" xfId="876" xr:uid="{8E37F821-003D-452F-9B77-8CC8E71E03F2}"/>
    <cellStyle name="Normal 10 8 6" xfId="877" xr:uid="{76E7E22C-D6F7-4099-B201-9A16E0B23565}"/>
    <cellStyle name="Normal 10 9" xfId="878" xr:uid="{90E09204-244E-45A0-87F5-5EDBF1DD59B7}"/>
    <cellStyle name="Normal 10 9 2" xfId="879" xr:uid="{B95B5541-7504-400F-ADDE-2C22BD8C6918}"/>
    <cellStyle name="Normal 10 9 2 2" xfId="880" xr:uid="{870F01CA-71EE-4D1E-A715-DD7ABBFAF103}"/>
    <cellStyle name="Normal 10 9 2 2 2" xfId="4304" xr:uid="{01ABAD62-E495-4519-8C58-1A75A0D7BAFC}"/>
    <cellStyle name="Normal 10 9 2 2 3" xfId="4605" xr:uid="{86C2331C-83C4-4CB1-9D6E-FB8FFF8DA238}"/>
    <cellStyle name="Normal 10 9 2 3" xfId="881" xr:uid="{EFF61192-4FF3-4100-88E4-433F1FBBE532}"/>
    <cellStyle name="Normal 10 9 2 4" xfId="882" xr:uid="{77726275-B7C3-4020-999E-FEDC2D663EE2}"/>
    <cellStyle name="Normal 10 9 3" xfId="883" xr:uid="{04F8CFA3-8DB4-4A59-B8C4-E393DB49C2C5}"/>
    <cellStyle name="Normal 10 9 4" xfId="884" xr:uid="{45CBB5FA-6FB2-4251-8B7E-02FF35A5DC0F}"/>
    <cellStyle name="Normal 10 9 4 2" xfId="4740" xr:uid="{86BF3B14-FA99-459B-89B3-46A9C5A827E0}"/>
    <cellStyle name="Normal 10 9 4 3" xfId="4606" xr:uid="{7689AC34-3685-4C19-9EAC-2964258FCEF0}"/>
    <cellStyle name="Normal 10 9 4 4" xfId="4448" xr:uid="{DC182BBC-12BA-4B2A-84EE-C83422B03D8E}"/>
    <cellStyle name="Normal 10 9 5" xfId="885" xr:uid="{BC172AB4-5A69-4ABD-9CEB-B5CB2D4C2CF4}"/>
    <cellStyle name="Normal 11" xfId="44" xr:uid="{CD23854C-E39C-45E8-A038-3FFCA3173622}"/>
    <cellStyle name="Normal 11 2" xfId="3706" xr:uid="{74C6E765-4A62-4C42-BEE2-FDA499ACC854}"/>
    <cellStyle name="Normal 11 2 2" xfId="4548" xr:uid="{7A72D7F6-9507-4EFE-9DB9-3F3A567B7E1E}"/>
    <cellStyle name="Normal 11 3" xfId="4309" xr:uid="{94DE8D2E-A03E-46A8-AAB4-0DE739529224}"/>
    <cellStyle name="Normal 11 3 2" xfId="4549" xr:uid="{7F6AB681-3A26-4BE3-A3A4-F7021AC52048}"/>
    <cellStyle name="Normal 11 3 3" xfId="4717" xr:uid="{19F7258E-001F-440B-ADE4-1BEA2F45BC95}"/>
    <cellStyle name="Normal 11 3 4" xfId="4694" xr:uid="{E36FE235-EA89-4EEB-8BCE-B97055191B89}"/>
    <cellStyle name="Normal 12" xfId="45" xr:uid="{7CEBAA6F-A21B-4E63-9A60-D01D5404404E}"/>
    <cellStyle name="Normal 12 2" xfId="3707" xr:uid="{D04D7BD9-5BD0-430C-925E-EC9962452942}"/>
    <cellStyle name="Normal 12 2 2" xfId="4550" xr:uid="{C1349789-6E1A-4367-AA94-52668A2A86C6}"/>
    <cellStyle name="Normal 12 3" xfId="4551" xr:uid="{212D307E-F4B8-4D15-B6B5-B5810227CEC6}"/>
    <cellStyle name="Normal 12 3 2" xfId="6061" xr:uid="{80A97650-F97A-43FB-8976-409D6044A552}"/>
    <cellStyle name="Normal 13" xfId="46" xr:uid="{3C4B12A7-2A2E-4A63-A6B4-CFE956D3DAE5}"/>
    <cellStyle name="Normal 13 2" xfId="47" xr:uid="{78EFDF61-51B6-426A-B635-2D1433BFCEB2}"/>
    <cellStyle name="Normal 13 2 2" xfId="3708" xr:uid="{247C59D4-A1BC-44ED-84D2-524578A74EF2}"/>
    <cellStyle name="Normal 13 2 2 2" xfId="4552" xr:uid="{289A222E-3DDD-4AC5-A922-F6F7DD46F50A}"/>
    <cellStyle name="Normal 13 2 3" xfId="4311" xr:uid="{AA193C2E-DAB3-4641-A5D5-2AA6680FBF7C}"/>
    <cellStyle name="Normal 13 2 3 2" xfId="4553" xr:uid="{D8EC0035-5341-4A6B-825A-88DC4790D35E}"/>
    <cellStyle name="Normal 13 2 3 3" xfId="4718" xr:uid="{AFBB161F-2520-4684-B97F-EBD7FCC66CE0}"/>
    <cellStyle name="Normal 13 2 3 4" xfId="4695" xr:uid="{EC4968E4-3A85-42FF-913D-453D9AC1B618}"/>
    <cellStyle name="Normal 13 3" xfId="3709" xr:uid="{EA221C99-CD4A-4EA3-B4CC-EF6175632BC3}"/>
    <cellStyle name="Normal 13 3 2" xfId="4395" xr:uid="{43C07627-3A1F-4AF1-B8C8-A02194044708}"/>
    <cellStyle name="Normal 13 3 3" xfId="4312" xr:uid="{3E8C9631-1E1F-4AB6-BAA7-1CFBF51D1B15}"/>
    <cellStyle name="Normal 13 3 4" xfId="4452" xr:uid="{B207D753-AA3F-492C-ABF6-8B359117CF4A}"/>
    <cellStyle name="Normal 13 3 5" xfId="4719" xr:uid="{BF6C6FE1-CF73-4238-9198-8A0612DC7C7C}"/>
    <cellStyle name="Normal 13 4" xfId="4313" xr:uid="{297CF58E-49D6-4B8A-9937-842E1223EB74}"/>
    <cellStyle name="Normal 13 5" xfId="4310" xr:uid="{42A158B7-8226-4190-AE87-DFAE19B30512}"/>
    <cellStyle name="Normal 14" xfId="48" xr:uid="{670DBB16-1A4B-4E3E-9DDF-C4EDA5F5A061}"/>
    <cellStyle name="Normal 14 18" xfId="4315" xr:uid="{75C5D1F0-4E5F-472F-A429-9BEFA462D852}"/>
    <cellStyle name="Normal 14 2" xfId="329" xr:uid="{24264B28-92F8-4062-9DEA-7981C5D07251}"/>
    <cellStyle name="Normal 14 2 2" xfId="330" xr:uid="{E8A91463-9EB1-4B94-AB19-A79C755E8F0C}"/>
    <cellStyle name="Normal 14 2 2 2" xfId="3710" xr:uid="{BA73BA09-4A1D-429F-850B-5ABA583DBBD0}"/>
    <cellStyle name="Normal 14 2 3" xfId="3711" xr:uid="{3F540B39-9E07-408A-85F1-054F6CB24E28}"/>
    <cellStyle name="Normal 14 3" xfId="3712" xr:uid="{381C2255-5875-416F-A4D6-095EA3D6BD3F}"/>
    <cellStyle name="Normal 14 3 2" xfId="4554" xr:uid="{6DBBAA3E-903A-4E8A-8B85-CC271BDD29AB}"/>
    <cellStyle name="Normal 14 4" xfId="4314" xr:uid="{FCD84DF6-9B5F-47C0-8C8A-AC05ACE9A1AB}"/>
    <cellStyle name="Normal 14 4 2" xfId="4555" xr:uid="{6C5D1095-42BF-4171-BAFD-DE94880D9117}"/>
    <cellStyle name="Normal 14 4 3" xfId="4720" xr:uid="{A4B87AC4-1585-44DB-B7AF-F829E5DA5601}"/>
    <cellStyle name="Normal 14 4 4" xfId="4696" xr:uid="{E282CA03-8F74-475E-9E5D-A4355A8C54CF}"/>
    <cellStyle name="Normal 15" xfId="49" xr:uid="{AFE385C8-6BF3-4B7D-9965-26BAD7B4959D}"/>
    <cellStyle name="Normal 15 2" xfId="50" xr:uid="{3616921E-6278-464C-A6FA-5CF85CBC3607}"/>
    <cellStyle name="Normal 15 2 2" xfId="3713" xr:uid="{E1ADC9CC-D31C-4F87-A6D5-00780DB11947}"/>
    <cellStyle name="Normal 15 2 2 2" xfId="4556" xr:uid="{261531B0-77B3-4DF7-815F-9A632C4EE4B2}"/>
    <cellStyle name="Normal 15 2 2 2 2" xfId="6043" xr:uid="{D2AB532D-88F6-41A9-A310-555FCE9E2272}"/>
    <cellStyle name="Normal 15 2 2 3" xfId="6042" xr:uid="{2AA9F717-E147-44BE-9093-412338592246}"/>
    <cellStyle name="Normal 15 2 3" xfId="4557" xr:uid="{97F08ADA-1395-4DC4-A404-DDBC50F18CCA}"/>
    <cellStyle name="Normal 15 3" xfId="3714" xr:uid="{3A80D700-EE43-4A7D-9377-1CF066810F5C}"/>
    <cellStyle name="Normal 15 3 2" xfId="4396" xr:uid="{DAE39D75-49AD-4262-B222-3D1603EDF028}"/>
    <cellStyle name="Normal 15 3 3" xfId="4317" xr:uid="{C846F53B-A329-4763-8CAF-E816C363931B}"/>
    <cellStyle name="Normal 15 3 4" xfId="4453" xr:uid="{1576AC80-6C21-47CA-A967-E2D4A79C27D4}"/>
    <cellStyle name="Normal 15 3 5" xfId="4722" xr:uid="{4638A5D0-5217-4B38-8FE6-70ED64C0780E}"/>
    <cellStyle name="Normal 15 4" xfId="4316" xr:uid="{1B661FD3-8132-4690-8AFC-C22FB7A2F54E}"/>
    <cellStyle name="Normal 15 4 2" xfId="4558" xr:uid="{FAC52EA4-3C3A-4A9B-9820-17A0BAB1D2FC}"/>
    <cellStyle name="Normal 15 4 3" xfId="4721" xr:uid="{67F7BAD4-E3D7-4F0E-BC4B-DE365D6DBFA4}"/>
    <cellStyle name="Normal 15 4 4" xfId="4697" xr:uid="{2BEA9BBF-8327-4030-A270-F356610C4344}"/>
    <cellStyle name="Normal 16" xfId="51" xr:uid="{A153225C-D30A-4A9C-95AF-79BE0CAE531E}"/>
    <cellStyle name="Normal 16 2" xfId="3715" xr:uid="{54C029FD-1BF4-4FBC-A425-55AA38B7CBC9}"/>
    <cellStyle name="Normal 16 2 2" xfId="4397" xr:uid="{B0FB1E68-986B-4850-B0DE-4E1D9434F391}"/>
    <cellStyle name="Normal 16 2 3" xfId="4318" xr:uid="{A7BC098A-A1DA-425E-882E-437778F3C673}"/>
    <cellStyle name="Normal 16 2 4" xfId="4454" xr:uid="{CCB47E04-A9AA-49D9-BD76-060A8C0C2811}"/>
    <cellStyle name="Normal 16 2 5" xfId="4723" xr:uid="{05032813-344F-47C8-9850-20511FED5DC1}"/>
    <cellStyle name="Normal 16 3" xfId="4425" xr:uid="{F709D2E4-8D4A-439A-9546-B20FBD3B5DDD}"/>
    <cellStyle name="Normal 17" xfId="52" xr:uid="{6B787CE2-B891-42D3-8C8C-8143C4B9A19A}"/>
    <cellStyle name="Normal 17 2" xfId="3716" xr:uid="{91D99307-712B-49DE-973A-8848EBAFEE96}"/>
    <cellStyle name="Normal 17 2 2" xfId="4398" xr:uid="{5568F7A8-5001-4430-8734-0491D62FF595}"/>
    <cellStyle name="Normal 17 2 2 2" xfId="6045" xr:uid="{00FA5A11-3C27-4573-B577-3E583BE1D59A}"/>
    <cellStyle name="Normal 17 2 3" xfId="4320" xr:uid="{291A826F-DEC9-4E81-BDCF-1ED4D25DB337}"/>
    <cellStyle name="Normal 17 2 3 2" xfId="6044" xr:uid="{3F8AB0FE-2B0E-4D1E-A0A2-51649E2ECD22}"/>
    <cellStyle name="Normal 17 2 4" xfId="4455" xr:uid="{F470D071-1137-4EB5-BD5F-0A9217B519D5}"/>
    <cellStyle name="Normal 17 2 5" xfId="4724" xr:uid="{554EE6B3-F8EB-4659-8045-916FB0583845}"/>
    <cellStyle name="Normal 17 3" xfId="4321" xr:uid="{B383E6AC-27DE-41CC-B442-5E2B9B2AB364}"/>
    <cellStyle name="Normal 17 4" xfId="4319" xr:uid="{3751A199-1223-451E-BB50-916CDC8A3A6A}"/>
    <cellStyle name="Normal 18" xfId="53" xr:uid="{8218D306-104A-4266-86F2-D8180D046434}"/>
    <cellStyle name="Normal 18 2" xfId="3717" xr:uid="{18CE4E6C-6630-4A94-B825-4E244EE9EBC6}"/>
    <cellStyle name="Normal 18 2 2" xfId="4559" xr:uid="{6274DC45-598C-4594-B0DD-3209DA18A3B2}"/>
    <cellStyle name="Normal 18 2 2 2" xfId="6047" xr:uid="{21304DBC-9853-419E-AD2F-4A17E0907221}"/>
    <cellStyle name="Normal 18 2 3" xfId="6046" xr:uid="{996B818C-0AF0-4043-ADD0-07F4312C18F6}"/>
    <cellStyle name="Normal 18 3" xfId="4322" xr:uid="{9BFA1145-90BE-4B47-BB1A-F1E5D78C4496}"/>
    <cellStyle name="Normal 18 3 2" xfId="4560" xr:uid="{9778C078-C80F-4581-B888-E63CCF4B8B79}"/>
    <cellStyle name="Normal 18 3 3" xfId="4725" xr:uid="{4461EBD4-EB6B-4865-9C7F-20A17EBBDC54}"/>
    <cellStyle name="Normal 18 3 4" xfId="4698" xr:uid="{3617AF40-C373-4079-AC49-3C0791678B13}"/>
    <cellStyle name="Normal 19" xfId="54" xr:uid="{4F70B543-770A-4D81-9FE5-85099370AF23}"/>
    <cellStyle name="Normal 19 2" xfId="55" xr:uid="{EAEF4616-AAF1-4D68-8EDF-9C9BC9EEDBFF}"/>
    <cellStyle name="Normal 19 2 2" xfId="3718" xr:uid="{C327D43E-508C-4EC7-89B9-F033D339D639}"/>
    <cellStyle name="Normal 19 2 2 2" xfId="4561" xr:uid="{CEBB479E-ADC0-4AE7-9026-FD393829F7C7}"/>
    <cellStyle name="Normal 19 2 3" xfId="4562" xr:uid="{6042C541-D150-4B52-AAB6-6A2DB9E305F6}"/>
    <cellStyle name="Normal 19 3" xfId="3719" xr:uid="{871E555D-AF4E-4F5E-A314-3D2894259621}"/>
    <cellStyle name="Normal 19 3 2" xfId="4563" xr:uid="{53BAD9BD-3C8A-4CF7-8950-94772EB703BB}"/>
    <cellStyle name="Normal 19 4" xfId="4564" xr:uid="{79FEEC00-7CCC-4AB0-8E88-D95B3D547169}"/>
    <cellStyle name="Normal 2" xfId="3" xr:uid="{0035700C-F3A5-4A6F-B63A-5CE25669DEE2}"/>
    <cellStyle name="Normal 2 2" xfId="57" xr:uid="{3BFA6942-BBEB-4EB3-B4C7-DAB29C601512}"/>
    <cellStyle name="Normal 2 2 2" xfId="58" xr:uid="{29769339-B38A-433A-8A21-5FF23EB6BF6A}"/>
    <cellStyle name="Normal 2 2 2 2" xfId="3720" xr:uid="{47396716-013B-4993-AAC2-6B156BD8BAD9}"/>
    <cellStyle name="Normal 2 2 2 2 2" xfId="4567" xr:uid="{53A76448-546C-4BEE-81CA-A0AC41520CF1}"/>
    <cellStyle name="Normal 2 2 2 3" xfId="4568" xr:uid="{F649572B-FC4A-4DF9-9121-F1CFCEA5E0F0}"/>
    <cellStyle name="Normal 2 2 3" xfId="3721" xr:uid="{96C3D47B-BD0C-44A8-868B-AE5B6025A13F}"/>
    <cellStyle name="Normal 2 2 3 2" xfId="4475" xr:uid="{318182C8-F9BA-4FF5-B944-C0582589FCED}"/>
    <cellStyle name="Normal 2 2 3 2 2" xfId="4569" xr:uid="{3AAF755E-6477-4CDA-BA1D-A8C7308F6604}"/>
    <cellStyle name="Normal 2 2 3 2 2 2" xfId="5328" xr:uid="{E6979C2E-4120-476D-98D0-FEC6BD7E5845}"/>
    <cellStyle name="Normal 2 2 3 2 2 3" xfId="5324" xr:uid="{6F41A86B-66D9-4276-9C15-1E2B356A4549}"/>
    <cellStyle name="Normal 2 2 3 2 2 4" xfId="5356" xr:uid="{636751B7-2A6A-4EB8-BA68-6413673CA484}"/>
    <cellStyle name="Normal 2 2 3 2 3" xfId="4753" xr:uid="{2F8F0AF0-4DEF-4567-8172-649249E00B57}"/>
    <cellStyle name="Normal 2 2 3 2 4" xfId="5308" xr:uid="{FACB13FE-31EE-4304-AA97-ECE96274A71E}"/>
    <cellStyle name="Normal 2 2 3 3" xfId="4598" xr:uid="{EABE69F7-DBD1-4C91-81DC-DA67A1985E78}"/>
    <cellStyle name="Normal 2 2 3 3 2" xfId="5487" xr:uid="{1991605F-2D72-4768-BA29-7A3287A54C59}"/>
    <cellStyle name="Normal 2 2 3 4" xfId="4699" xr:uid="{36AB3354-27A3-460F-8613-C2E295F235D7}"/>
    <cellStyle name="Normal 2 2 3 4 2" xfId="5363" xr:uid="{6E6B3E71-1C48-4AC9-A26E-4C5A943E6739}"/>
    <cellStyle name="Normal 2 2 3 4 3" xfId="6092" xr:uid="{8351BBC2-870F-40CB-A75B-407B6C875068}"/>
    <cellStyle name="Normal 2 2 3 5" xfId="4688" xr:uid="{3292DC59-30C7-4DAD-AFAF-8F858B3DCBB9}"/>
    <cellStyle name="Normal 2 2 4" xfId="4323" xr:uid="{BF274857-740A-4265-92EF-F294BD7FFD0A}"/>
    <cellStyle name="Normal 2 2 4 2" xfId="4482" xr:uid="{D2F0FC65-EA18-43F3-9269-15ED37B770D2}"/>
    <cellStyle name="Normal 2 2 4 3" xfId="4726" xr:uid="{EBFAFA96-AC39-423A-B045-62D2F271061D}"/>
    <cellStyle name="Normal 2 2 4 4" xfId="4700" xr:uid="{DBE96A9A-D3F7-4A33-B84F-C96B0A3D9C6D}"/>
    <cellStyle name="Normal 2 2 5" xfId="4566" xr:uid="{E76D9BB2-2540-4835-9E5A-F9A247344DBD}"/>
    <cellStyle name="Normal 2 2 6" xfId="4756" xr:uid="{29C74250-3C15-4664-8554-37768E722C76}"/>
    <cellStyle name="Normal 2 3" xfId="59" xr:uid="{92A51AC1-6E69-4BF8-9290-00CB911404BB}"/>
    <cellStyle name="Normal 2 3 2" xfId="60" xr:uid="{20597820-4586-47F7-B98B-1C4873903E54}"/>
    <cellStyle name="Normal 2 3 2 2" xfId="3722" xr:uid="{2848E6F1-F53E-465C-856D-3860DA1071BE}"/>
    <cellStyle name="Normal 2 3 2 2 2" xfId="4570" xr:uid="{227C7176-15D3-4C41-A12D-9707BF365376}"/>
    <cellStyle name="Normal 2 3 2 3" xfId="4325" xr:uid="{ED98542A-64E3-4952-B242-8B029AF28681}"/>
    <cellStyle name="Normal 2 3 2 3 2" xfId="4571" xr:uid="{928E0EE7-D53B-4D26-A5D3-92E8F8C83AB8}"/>
    <cellStyle name="Normal 2 3 2 3 3" xfId="4728" xr:uid="{3853A52A-DC9E-4987-9133-3463E1B43E5B}"/>
    <cellStyle name="Normal 2 3 2 3 4" xfId="4701" xr:uid="{79DEE3D3-6267-4E62-BDC6-75218761BEE0}"/>
    <cellStyle name="Normal 2 3 3" xfId="61" xr:uid="{321C992D-E091-4190-8C20-8E21BEEFEC12}"/>
    <cellStyle name="Normal 2 3 4" xfId="62" xr:uid="{1586AEB9-1FAF-4D68-A90D-11DB4AF1A09F}"/>
    <cellStyle name="Normal 2 3 4 2" xfId="5488" xr:uid="{B092586B-3619-46C0-B088-D2A8DDA28958}"/>
    <cellStyle name="Normal 2 3 5" xfId="3723" xr:uid="{591A41FA-9930-45DA-9F8A-441CAB36F83F}"/>
    <cellStyle name="Normal 2 3 5 2" xfId="4572" xr:uid="{8B9F5B49-A4D5-40D1-952B-7C8FC72FD541}"/>
    <cellStyle name="Normal 2 3 6" xfId="4324" xr:uid="{3BF83459-3F1A-4C09-9C49-9EE9F8EEF2AA}"/>
    <cellStyle name="Normal 2 3 6 2" xfId="4573" xr:uid="{10EE1892-38FA-4D5A-8640-A462EDAEA0B8}"/>
    <cellStyle name="Normal 2 3 6 3" xfId="4727" xr:uid="{D28F1A8F-CA23-4C52-9563-6CDE025593F9}"/>
    <cellStyle name="Normal 2 3 6 4" xfId="4702" xr:uid="{B5CD1C67-7F80-44A9-97AC-A0C8D50BC3D4}"/>
    <cellStyle name="Normal 2 3 7" xfId="5321" xr:uid="{71CA109A-E4F4-4949-8F91-9263E6291E5A}"/>
    <cellStyle name="Normal 2 4" xfId="63" xr:uid="{D4DE4CC7-0E0B-41EF-85EB-A1BBFF91130D}"/>
    <cellStyle name="Normal 2 4 2" xfId="64" xr:uid="{1C8EA374-7C74-4737-9A7E-CB6C849DB10B}"/>
    <cellStyle name="Normal 2 4 3" xfId="3724" xr:uid="{9218D3C0-A4F5-440F-A4FF-D548D9F1141F}"/>
    <cellStyle name="Normal 2 4 3 2" xfId="4574" xr:uid="{6BE4A50A-C909-4F79-A226-F4B52899C8DC}"/>
    <cellStyle name="Normal 2 4 3 3" xfId="4599" xr:uid="{05D5BAEC-ADD7-4020-8A34-82035969A3DB}"/>
    <cellStyle name="Normal 2 4 4" xfId="4575" xr:uid="{755B9810-58AF-4558-BB82-D2B1D8B75E2D}"/>
    <cellStyle name="Normal 2 4 4 2" xfId="6037" xr:uid="{F66526A0-8102-489A-8180-30AE663F17DE}"/>
    <cellStyle name="Normal 2 4 4 3" xfId="5364" xr:uid="{4A5BDC12-74E1-46B4-9741-A2BCDE0F677D}"/>
    <cellStyle name="Normal 2 4 5" xfId="4757" xr:uid="{19813908-CBB7-4E4D-852F-C33E114D8013}"/>
    <cellStyle name="Normal 2 4 6" xfId="4755" xr:uid="{8506BB32-564A-4ADB-BEC8-069B32494DA1}"/>
    <cellStyle name="Normal 2 5" xfId="56" xr:uid="{FBCCFFEA-0FA9-40AF-AF26-936C48B0E482}"/>
    <cellStyle name="Normal 2 5 2" xfId="3737" xr:uid="{4AB198C8-73C2-4DAE-965C-E9900805A281}"/>
    <cellStyle name="Normal 2 5 2 2" xfId="4433" xr:uid="{BDBBBED0-A4F9-4651-BF5B-3F3ACBE29466}"/>
    <cellStyle name="Normal 2 5 3" xfId="4426" xr:uid="{E00FBCFE-3075-478D-916B-7F422E9A5892}"/>
    <cellStyle name="Normal 2 5 3 2" xfId="4478" xr:uid="{8BDF8B91-7D73-454C-B07A-67E5028F1C85}"/>
    <cellStyle name="Normal 2 5 3 3" xfId="4739" xr:uid="{48C8D94F-39D4-45EA-AEEA-6B3B1ED8FFDC}"/>
    <cellStyle name="Normal 2 5 3 4" xfId="5305" xr:uid="{C86E20CD-0D5B-4405-BBDC-6687A401BFF4}"/>
    <cellStyle name="Normal 2 5 4" xfId="4576" xr:uid="{7C7ABE9B-0A39-4057-9EDA-0B47A5641D54}"/>
    <cellStyle name="Normal 2 5 5" xfId="4484" xr:uid="{B04CF2AD-0B17-4D6E-81C3-44C3C97CEE33}"/>
    <cellStyle name="Normal 2 5 6" xfId="4483" xr:uid="{771C9B83-A6DD-4670-A1B6-272477C00501}"/>
    <cellStyle name="Normal 2 5 7" xfId="4752" xr:uid="{BCA5F1E2-0B71-4069-8E5C-D36EA1E70420}"/>
    <cellStyle name="Normal 2 5 8" xfId="4712" xr:uid="{F852D2E6-6688-43FF-BDAC-AF746A62120A}"/>
    <cellStyle name="Normal 2 6" xfId="3738" xr:uid="{9FCAC10A-DFE2-414D-BF97-A2A8409977AF}"/>
    <cellStyle name="Normal 2 6 2" xfId="4428" xr:uid="{53BE45FE-84CE-43DE-8282-1AB66C5A45BE}"/>
    <cellStyle name="Normal 2 6 3" xfId="4431" xr:uid="{C7FB83A7-8295-48F1-AAB3-36D2E15CC4F6}"/>
    <cellStyle name="Normal 2 6 3 2" xfId="5342" xr:uid="{23502EC2-3AF9-4401-A203-329FBA584FB5}"/>
    <cellStyle name="Normal 2 6 3 3" xfId="6085" xr:uid="{28E4BBF7-3C13-4BA0-92B5-C3361267D968}"/>
    <cellStyle name="Normal 2 6 4" xfId="4577" xr:uid="{E4BA04C3-3C94-4627-B6CD-22BC0581F3EF}"/>
    <cellStyle name="Normal 2 6 4 2" xfId="6143" xr:uid="{C406C37A-0D22-4530-A588-1D452164C640}"/>
    <cellStyle name="Normal 2 6 5" xfId="4474" xr:uid="{73B9286F-E91E-4557-9BAB-090D21B0C265}"/>
    <cellStyle name="Normal 2 6 5 2" xfId="4703" xr:uid="{E31796B9-12AB-451C-9DA3-035670FDD696}"/>
    <cellStyle name="Normal 2 6 6" xfId="4446" xr:uid="{4F8568CE-19FB-4CF0-A1DC-3E58116D150D}"/>
    <cellStyle name="Normal 2 6 7" xfId="4427" xr:uid="{E1A105CC-CF78-44B0-871E-B4D68B77046C}"/>
    <cellStyle name="Normal 2 6 8" xfId="5338" xr:uid="{736806F6-7930-458D-B8AF-9C11F6E1F37D}"/>
    <cellStyle name="Normal 2 7" xfId="4429" xr:uid="{15909683-A47A-4E73-9BC5-50BA0BCC8721}"/>
    <cellStyle name="Normal 2 7 2" xfId="4579" xr:uid="{66482716-BECA-4564-BEB9-CFBB9B72C0D8}"/>
    <cellStyle name="Normal 2 7 2 2" xfId="6142" xr:uid="{56E066DB-E5F3-4E60-B579-1465B8D4ABF2}"/>
    <cellStyle name="Normal 2 7 3" xfId="4578" xr:uid="{9B1E2817-F2DA-40E4-90A2-E9EF290CE402}"/>
    <cellStyle name="Normal 2 7 4" xfId="5306" xr:uid="{FD9B6345-16C7-4B8C-87F1-6BE3801B1CBA}"/>
    <cellStyle name="Normal 2 7 5" xfId="6086" xr:uid="{53C399FE-DCEA-4307-9121-DA3978CA2F2C}"/>
    <cellStyle name="Normal 2 8" xfId="4580" xr:uid="{9C6AC7EA-23CA-460E-A4DF-74749929FC69}"/>
    <cellStyle name="Normal 2 9" xfId="4565" xr:uid="{4301B9DF-0FE3-47BA-9B02-BC6996BA95CF}"/>
    <cellStyle name="Normal 20" xfId="122" xr:uid="{5EED4847-5F1F-4166-8E09-A95905BF6AB0}"/>
    <cellStyle name="Normal 20 2" xfId="123" xr:uid="{66ECC2AF-184C-4CB2-A18C-1891DF1C6532}"/>
    <cellStyle name="Normal 20 2 2" xfId="3725" xr:uid="{38A48868-D7C6-4A0D-BF57-35975A6E55AB}"/>
    <cellStyle name="Normal 20 2 2 2" xfId="4399" xr:uid="{67B85004-DC05-4FB1-B9E8-1D91E0E7D7DE}"/>
    <cellStyle name="Normal 20 2 2 3" xfId="4391" xr:uid="{E47E486A-3159-4F7F-8D53-707D4BB36BA6}"/>
    <cellStyle name="Normal 20 2 2 4" xfId="4471" xr:uid="{E0662C9B-E376-4F8B-925F-BD37FFB9FC6E}"/>
    <cellStyle name="Normal 20 2 2 5" xfId="4737" xr:uid="{4021398D-E9A0-4773-8A6F-CD6A7C773B50}"/>
    <cellStyle name="Normal 20 2 3" xfId="4394" xr:uid="{6102CAD4-4B56-4F0E-A783-6F21D2965B38}"/>
    <cellStyle name="Normal 20 2 4" xfId="4390" xr:uid="{4A1C4D25-6562-4208-8724-579CEFF119BD}"/>
    <cellStyle name="Normal 20 2 5" xfId="4470" xr:uid="{93609883-DD49-4B9E-BD54-F42CB7E94E6A}"/>
    <cellStyle name="Normal 20 2 6" xfId="4736" xr:uid="{2C390ED2-8804-4371-A53A-3D451F7FA754}"/>
    <cellStyle name="Normal 20 3" xfId="124" xr:uid="{A6D8702F-381D-433C-BF9D-DF0B298AF4DC}"/>
    <cellStyle name="Normal 20 3 2" xfId="4632" xr:uid="{74FE1C96-6E6F-463A-B1E5-B81FAE63F3C6}"/>
    <cellStyle name="Normal 20 3 2 2" xfId="6049" xr:uid="{560B3D6E-27AC-474E-B649-99CA1D8E234C}"/>
    <cellStyle name="Normal 20 3 3" xfId="6048" xr:uid="{BD9D472B-8CFC-44D3-A5A0-D25D774D4B9D}"/>
    <cellStyle name="Normal 20 4" xfId="4326" xr:uid="{6EC6D3A0-506D-4DBA-9473-A16B601338AB}"/>
    <cellStyle name="Normal 20 4 2" xfId="4476" xr:uid="{37ADC0FA-F530-4663-A367-F34B35E84F46}"/>
    <cellStyle name="Normal 20 4 3" xfId="4729" xr:uid="{57BDC105-7887-4BE6-9B6A-B1A4C9FB65DC}"/>
    <cellStyle name="Normal 20 4 4" xfId="4704" xr:uid="{694F1CBE-15ED-4628-A41D-BEF549584F0A}"/>
    <cellStyle name="Normal 20 5" xfId="4481" xr:uid="{0345E608-E169-4045-AA56-952E49EDDF1F}"/>
    <cellStyle name="Normal 20 5 2" xfId="5337" xr:uid="{9A13EE49-6820-46E7-9425-EAE08091A9D1}"/>
    <cellStyle name="Normal 20 6" xfId="4479" xr:uid="{F510875D-B72E-4494-A5C5-2D1E930C9E9F}"/>
    <cellStyle name="Normal 20 7" xfId="4689" xr:uid="{BE9D3DAE-6E67-4A32-A9E9-8D81144C9206}"/>
    <cellStyle name="Normal 20 8" xfId="4710" xr:uid="{8CE46B2B-4FD1-44A6-BA0C-49E2D97D52EE}"/>
    <cellStyle name="Normal 20 9" xfId="4709" xr:uid="{D9E9E7F6-0ACC-4B66-B6EB-E3ECFA277547}"/>
    <cellStyle name="Normal 21" xfId="125" xr:uid="{4B9E30FD-3749-4634-99C7-4AA93D03CB52}"/>
    <cellStyle name="Normal 21 2" xfId="3726" xr:uid="{2DF5AE70-7B62-4C95-8A4D-89528CD6E8E9}"/>
    <cellStyle name="Normal 21 2 2" xfId="3727" xr:uid="{37D761CF-498C-483F-A30E-C241ACD919BE}"/>
    <cellStyle name="Normal 21 3" xfId="4327" xr:uid="{98661311-7B63-4CD2-8E4C-3FFCFD327645}"/>
    <cellStyle name="Normal 21 3 2" xfId="4634" xr:uid="{E5ED2954-477F-4A88-A066-7560B0EACC6F}"/>
    <cellStyle name="Normal 21 3 2 2" xfId="6051" xr:uid="{4D0E5CCE-979A-41B9-B60C-AECE35F50A2D}"/>
    <cellStyle name="Normal 21 3 3" xfId="4633" xr:uid="{B8EAE36F-B3FD-4626-BFB3-72D67F1A9001}"/>
    <cellStyle name="Normal 21 3 4" xfId="5489" xr:uid="{D4D56E8B-570F-4611-A346-5E5C05009A5F}"/>
    <cellStyle name="Normal 21 4" xfId="4456" xr:uid="{CD8011B7-0E32-48D2-8BBA-862233AFFD75}"/>
    <cellStyle name="Normal 21 4 2" xfId="6050" xr:uid="{C55FB37B-404B-4EEE-84EF-435EE6B347A5}"/>
    <cellStyle name="Normal 21 4 3" xfId="6078" xr:uid="{4A494B0D-0CB2-4E11-B389-6BE0E20480B8}"/>
    <cellStyle name="Normal 21 5" xfId="4730" xr:uid="{1BAEFDBA-18F6-4009-A68E-DCDF827626B2}"/>
    <cellStyle name="Normal 22" xfId="126" xr:uid="{C1422504-56BF-445A-8E96-671D34D58FE3}"/>
    <cellStyle name="Normal 22 2" xfId="3670" xr:uid="{43665D8F-7C05-4391-B553-27476DD45E19}"/>
    <cellStyle name="Normal 22 2 2" xfId="6052" xr:uid="{B3A2737A-0D78-481A-8CB7-9FB9975AD981}"/>
    <cellStyle name="Normal 22 3" xfId="3669" xr:uid="{ADC0DF5F-B0CD-4A56-A43D-1F5F048FCDE6}"/>
    <cellStyle name="Normal 22 3 2" xfId="4328" xr:uid="{4EFF395B-21C7-43C7-8892-AE6F7C7CE4EF}"/>
    <cellStyle name="Normal 22 3 2 2" xfId="4636" xr:uid="{9290A585-FE21-4E66-A789-D255F76B497C}"/>
    <cellStyle name="Normal 22 3 3" xfId="4635" xr:uid="{8F48B145-1BAF-4118-8A24-7BC79C432A39}"/>
    <cellStyle name="Normal 22 3 4" xfId="4618" xr:uid="{9112C151-C3BE-418F-A80D-7728A5FD0859}"/>
    <cellStyle name="Normal 22 4" xfId="3673" xr:uid="{9ABB58B0-A37E-4BB8-91E3-F99DE7EEEE57}"/>
    <cellStyle name="Normal 22 4 2" xfId="4404" xr:uid="{63BD2BF2-3C1D-4DFE-A9B9-9121946E66C1}"/>
    <cellStyle name="Normal 22 4 3" xfId="4744" xr:uid="{80BDC69F-20BF-4B34-BC9F-0B58E671B852}"/>
    <cellStyle name="Normal 22 4 3 2" xfId="5326" xr:uid="{34A71CF9-55A1-4ECE-A218-B0239859217A}"/>
    <cellStyle name="Normal 22 4 3 2 2" xfId="5362" xr:uid="{5D4B26B5-C852-4B6E-810B-6FD1DC7C1037}"/>
    <cellStyle name="Normal 22 4 3 3" xfId="5329" xr:uid="{F44C249A-1161-45F4-9B13-D6A3B4DBA49A}"/>
    <cellStyle name="Normal 22 4 3 4" xfId="5345" xr:uid="{9AF92EB6-F9C4-478A-8BFB-1B0B51E0046E}"/>
    <cellStyle name="Normal 22 4 3 5" xfId="5341" xr:uid="{93B1BB4E-36A3-4822-B660-1A6F114BF2BB}"/>
    <cellStyle name="Normal 22 4 4" xfId="4619" xr:uid="{E0F2272D-9158-40B7-9D7B-279A53DBC900}"/>
    <cellStyle name="Normal 22 4 5" xfId="4457" xr:uid="{2AD5BFBB-7DE0-4485-A284-0823EA4613B5}"/>
    <cellStyle name="Normal 22 4 6" xfId="4443" xr:uid="{F0185A80-0B56-425E-8988-5AF0871979B6}"/>
    <cellStyle name="Normal 22 4 7" xfId="4442" xr:uid="{8A8D0759-7352-4A65-8D09-9913BAA4DB36}"/>
    <cellStyle name="Normal 22 4 8" xfId="4441" xr:uid="{233A6A7F-62CE-489C-8953-A39898BED324}"/>
    <cellStyle name="Normal 22 4 9" xfId="4440" xr:uid="{0366DAA9-3F9A-415E-9597-988AB92F3FDD}"/>
    <cellStyle name="Normal 22 5" xfId="4731" xr:uid="{EA0102C1-FB6C-403F-823A-8AD270E81868}"/>
    <cellStyle name="Normal 23" xfId="328" xr:uid="{432D5C24-B682-4C71-B3D9-FB364E117A1B}"/>
    <cellStyle name="Normal 23 2" xfId="4285" xr:uid="{8ADFCB31-9147-4F1C-9815-479FAC8F1486}"/>
    <cellStyle name="Normal 23 2 2" xfId="4330" xr:uid="{3C890188-EFE9-4213-863D-F73D885D5FDE}"/>
    <cellStyle name="Normal 23 2 2 2" xfId="4754" xr:uid="{4F88FA55-A50E-410A-8099-D5C5D4FCA0D9}"/>
    <cellStyle name="Normal 23 2 2 3" xfId="4620" xr:uid="{DD1694FD-B84D-458C-A589-D255115C6BF3}"/>
    <cellStyle name="Normal 23 2 2 4" xfId="4581" xr:uid="{6A5B4245-5C4E-4932-8F07-45A05D2264CB}"/>
    <cellStyle name="Normal 23 2 3" xfId="4459" xr:uid="{1B4619CA-10FB-4F9D-8066-5A365FD1935F}"/>
    <cellStyle name="Normal 23 2 4" xfId="4705" xr:uid="{EC8927D8-59E0-4552-BD40-4F5C15EE3E43}"/>
    <cellStyle name="Normal 23 2 5" xfId="5349" xr:uid="{EB86FF0C-B38D-4443-93EE-F53153825D2A}"/>
    <cellStyle name="Normal 23 3" xfId="4400" xr:uid="{F92493E1-AF77-4A8A-B07D-5243733101DF}"/>
    <cellStyle name="Normal 23 4" xfId="4329" xr:uid="{331AFB8A-EE31-483C-9878-BB343C12E161}"/>
    <cellStyle name="Normal 23 5" xfId="4458" xr:uid="{76084BC6-7261-4091-A166-72B5DB411C35}"/>
    <cellStyle name="Normal 23 6" xfId="4732" xr:uid="{ED858EB8-FD87-47D2-9F09-5A0396ECB890}"/>
    <cellStyle name="Normal 23 7" xfId="5355" xr:uid="{4B510108-B698-40F1-9709-95731D57FD49}"/>
    <cellStyle name="Normal 24" xfId="3728" xr:uid="{6EC9B0D6-D423-4E35-9D18-3E9D8C20896C}"/>
    <cellStyle name="Normal 24 2" xfId="3729" xr:uid="{4B76F8B7-A131-42EF-8269-D69728F1D7B9}"/>
    <cellStyle name="Normal 24 2 2" xfId="4402" xr:uid="{EF27CADE-48B5-401E-ACEE-1ACBA8F5794E}"/>
    <cellStyle name="Normal 24 2 3" xfId="4332" xr:uid="{E76758E1-BB9D-4705-A567-4B541DD3750D}"/>
    <cellStyle name="Normal 24 2 4" xfId="4461" xr:uid="{76F38E7F-C5F2-4007-ABE1-222B66D88F79}"/>
    <cellStyle name="Normal 24 2 5" xfId="4734" xr:uid="{A8053857-4F2A-429E-82AA-10F57257EB3A}"/>
    <cellStyle name="Normal 24 3" xfId="4401" xr:uid="{0325AE57-43A5-48F9-B4A7-8CE18DCF102A}"/>
    <cellStyle name="Normal 24 4" xfId="4331" xr:uid="{D8AEA266-46A8-440A-B647-F2C98558DFA1}"/>
    <cellStyle name="Normal 24 5" xfId="4460" xr:uid="{B4E8D7C6-4E96-4F8A-AEF1-069ACE488FDF}"/>
    <cellStyle name="Normal 24 6" xfId="4733" xr:uid="{5434FC12-2460-4ECA-A0BF-8865D119C8D7}"/>
    <cellStyle name="Normal 25" xfId="3736" xr:uid="{51542E22-32ED-4969-AC78-C754099080AB}"/>
    <cellStyle name="Normal 25 2" xfId="4334" xr:uid="{CB014F2E-3001-46AC-BD25-E949E91DDA71}"/>
    <cellStyle name="Normal 25 2 2" xfId="5344" xr:uid="{9B042F49-3D86-4BE5-8734-ED838A23EBBE}"/>
    <cellStyle name="Normal 25 3" xfId="4403" xr:uid="{2C3024AD-D933-484B-B346-88B27FF86323}"/>
    <cellStyle name="Normal 25 4" xfId="4333" xr:uid="{3D1E580E-D46D-4102-A777-47073D754879}"/>
    <cellStyle name="Normal 25 5" xfId="4462" xr:uid="{0C0E11D7-76C5-47AC-96C0-A597EFD91006}"/>
    <cellStyle name="Normal 26" xfId="4283" xr:uid="{D02DEB7C-66EF-4DF8-AD22-478F38353D5F}"/>
    <cellStyle name="Normal 26 2" xfId="4284" xr:uid="{EAF26528-0112-43C9-AC96-7352A9DE2165}"/>
    <cellStyle name="Normal 26 2 2" xfId="4336" xr:uid="{F9B7E6A5-BB0A-4357-9EE2-B421BE04039E}"/>
    <cellStyle name="Normal 26 3" xfId="4335" xr:uid="{F22BCFB6-C034-4F71-8E7D-9A9440F9D544}"/>
    <cellStyle name="Normal 26 3 2" xfId="4622" xr:uid="{5F6CC77F-B96C-4738-8876-536FEA32261F}"/>
    <cellStyle name="Normal 26 3 3" xfId="5365" xr:uid="{1C2757CD-C130-45DE-AA3E-0B16F18A01D7}"/>
    <cellStyle name="Normal 27" xfId="4337" xr:uid="{BFA2D7B5-F616-4B63-B80E-F09C61E162AB}"/>
    <cellStyle name="Normal 27 2" xfId="4338" xr:uid="{A857E47C-F3BE-48CC-98BA-D68EF847CB70}"/>
    <cellStyle name="Normal 27 2 2" xfId="6035" xr:uid="{D4AB0AFD-51D9-4F05-991C-7A22F0B86A10}"/>
    <cellStyle name="Normal 27 3" xfId="4463" xr:uid="{24B45684-4D1C-4DC2-A3A4-A6D9D75BEF31}"/>
    <cellStyle name="Normal 27 4" xfId="4447" xr:uid="{B41DDDB9-FEED-4CE0-B9AE-A66FADF9B1EA}"/>
    <cellStyle name="Normal 27 5" xfId="4438" xr:uid="{6360ABC7-8D9F-44D0-94D5-4439E2D74360}"/>
    <cellStyle name="Normal 27 6" xfId="4435" xr:uid="{9E43CF31-65E0-4B84-AE3A-9ED697788027}"/>
    <cellStyle name="Normal 27 7" xfId="5339" xr:uid="{49118F10-9ED1-4F84-B2B7-5CD1BD0F573D}"/>
    <cellStyle name="Normal 28" xfId="4339" xr:uid="{4E5BE6AE-9125-45A0-AE9C-58CA7A88FD87}"/>
    <cellStyle name="Normal 28 2" xfId="4340" xr:uid="{F85D465C-01AE-44D5-9F3D-92D4F2CFB585}"/>
    <cellStyle name="Normal 28 3" xfId="4341" xr:uid="{F4CBC9A4-AD39-4FE1-A267-24B59075BDA0}"/>
    <cellStyle name="Normal 29" xfId="4342" xr:uid="{0DBE8537-46ED-484A-9BF3-FEAA10840331}"/>
    <cellStyle name="Normal 29 2" xfId="4343" xr:uid="{AF368580-8ACF-4527-A284-1E2834711E29}"/>
    <cellStyle name="Normal 3" xfId="2" xr:uid="{665067A7-73F8-4B7E-BFD2-7BB3B9468366}"/>
    <cellStyle name="Normal 3 2" xfId="66" xr:uid="{6CCA32DE-D053-4059-A76E-1871056EBE6E}"/>
    <cellStyle name="Normal 3 2 2" xfId="67" xr:uid="{FABA5767-7EAB-4F1C-9CE6-1BB22A1C3758}"/>
    <cellStyle name="Normal 3 2 2 2" xfId="3730" xr:uid="{FF98AD05-E5C9-4684-A187-427447AAADAB}"/>
    <cellStyle name="Normal 3 2 2 2 2" xfId="4583" xr:uid="{183C7531-1ADC-4B01-B179-FEEB4D51103E}"/>
    <cellStyle name="Normal 3 2 2 3" xfId="4584" xr:uid="{4967A0FB-648A-41CB-90FB-2D0D7096EDBE}"/>
    <cellStyle name="Normal 3 2 3" xfId="68" xr:uid="{68A021C8-87DF-4CDA-932D-E45D5CC07FF6}"/>
    <cellStyle name="Normal 3 2 3 2" xfId="5490" xr:uid="{2A07F25D-58B1-42D1-B8DF-4886294143EE}"/>
    <cellStyle name="Normal 3 2 4" xfId="3731" xr:uid="{7BF7BB75-CE35-438C-80B9-1478E203618D}"/>
    <cellStyle name="Normal 3 2 4 2" xfId="4585" xr:uid="{25EC49F6-10DD-46D6-8B1B-6F19B3E30EFD}"/>
    <cellStyle name="Normal 3 2 5" xfId="4434" xr:uid="{5110E8A3-C85F-4C43-8404-0F950DE30D5B}"/>
    <cellStyle name="Normal 3 2 5 2" xfId="4586" xr:uid="{AA3E180C-8051-4C28-882E-2075B135126C}"/>
    <cellStyle name="Normal 3 2 5 3" xfId="5307" xr:uid="{49FFFC05-6A62-4587-A2F3-480DBC96F148}"/>
    <cellStyle name="Normal 3 2 5 4" xfId="6084" xr:uid="{EC8E0FBC-0DA6-4359-BD36-9A7A909C2259}"/>
    <cellStyle name="Normal 3 3" xfId="69" xr:uid="{3BF296AA-EB02-4B45-AF2B-5054EF61AF8A}"/>
    <cellStyle name="Normal 3 3 2" xfId="3732" xr:uid="{1F42781E-25FD-4196-81CA-64391A05D5AE}"/>
    <cellStyle name="Normal 3 3 2 2" xfId="4587" xr:uid="{FF752567-25A7-433B-8F88-A2E9F6D2948D}"/>
    <cellStyle name="Normal 3 3 3" xfId="4588" xr:uid="{A76A15A4-8B8F-4B06-A61E-7291F416B0D1}"/>
    <cellStyle name="Normal 3 4" xfId="65" xr:uid="{736DF93F-A877-4FB9-9433-C3F9970A029A}"/>
    <cellStyle name="Normal 3 4 2" xfId="4287" xr:uid="{A3DADCAE-DD7E-4503-B179-20BFF0A1926F}"/>
    <cellStyle name="Normal 3 4 2 2" xfId="4589" xr:uid="{4D7838D0-45E2-4C1A-A0D9-27A0102B65A1}"/>
    <cellStyle name="Normal 3 5" xfId="4286" xr:uid="{9E6CB03E-CA8B-461F-B646-C572F6A4BED4}"/>
    <cellStyle name="Normal 3 5 2" xfId="4590" xr:uid="{58A7F2F1-6682-4284-BB21-C041DEB61E2A}"/>
    <cellStyle name="Normal 3 5 3" xfId="4738" xr:uid="{D73165E9-8498-479B-B123-82B9F219605E}"/>
    <cellStyle name="Normal 3 5 4" xfId="4706" xr:uid="{AD86D383-8ADB-4CC6-A3D9-F5EAF34E64BA}"/>
    <cellStyle name="Normal 3 6" xfId="4582" xr:uid="{71B5A746-DD35-4F91-9238-FDB4D0FA8104}"/>
    <cellStyle name="Normal 3 6 2" xfId="5343" xr:uid="{2BA5438B-5677-4027-99AF-54036E468583}"/>
    <cellStyle name="Normal 3 6 2 2" xfId="5340" xr:uid="{BB5089BC-D38C-4077-872D-3B3DB3E2DBDE}"/>
    <cellStyle name="Normal 3 6 3" xfId="5357" xr:uid="{C715C29E-384A-4D3A-838A-992ACC2C165C}"/>
    <cellStyle name="Normal 30" xfId="4344" xr:uid="{93FF1E44-24F3-4F6F-B90A-D52BC5EDE690}"/>
    <cellStyle name="Normal 30 2" xfId="4345" xr:uid="{2C89FA5B-783A-4F66-B95D-9C71C41F9DE6}"/>
    <cellStyle name="Normal 31" xfId="4346" xr:uid="{871DC217-86CF-4905-877B-A3068D67DC85}"/>
    <cellStyle name="Normal 31 2" xfId="4347" xr:uid="{C224E5D2-ECCF-4208-9001-23E6373D35E2}"/>
    <cellStyle name="Normal 32" xfId="4348" xr:uid="{DA7158AC-CC9B-4B22-A4B4-77891A253631}"/>
    <cellStyle name="Normal 33" xfId="4349" xr:uid="{8949B3B9-7AD5-4CA6-B96C-FEA537D209DB}"/>
    <cellStyle name="Normal 33 2" xfId="4350" xr:uid="{88C80171-046C-4840-9D4A-62B311960FF8}"/>
    <cellStyle name="Normal 34" xfId="4351" xr:uid="{B0EA8E58-E612-4D3D-894B-BEFBADF67A6E}"/>
    <cellStyle name="Normal 34 2" xfId="4352" xr:uid="{EF84F91A-9B37-4A6F-A374-BCD52CE1EC4E}"/>
    <cellStyle name="Normal 35" xfId="4353" xr:uid="{4947385B-D2F4-4059-839B-B01FC01186D0}"/>
    <cellStyle name="Normal 35 2" xfId="4354" xr:uid="{E71324D6-32AF-4F51-8B37-D8CE95AC25F9}"/>
    <cellStyle name="Normal 36" xfId="4355" xr:uid="{66239C58-D34C-47A3-B46C-BAC6597138D2}"/>
    <cellStyle name="Normal 36 2" xfId="4356" xr:uid="{67A6861B-39A8-4BFC-84CD-AF93C0B13F38}"/>
    <cellStyle name="Normal 37" xfId="4357" xr:uid="{BDF67A5F-9CCD-4B07-9F2E-73BC07BE3D5C}"/>
    <cellStyle name="Normal 37 2" xfId="4358" xr:uid="{8C1FEFFA-21DC-4829-80AD-0948D866FE4D}"/>
    <cellStyle name="Normal 38" xfId="4359" xr:uid="{BA4D043D-C89B-42C1-ADEE-ABBCFC33E0DE}"/>
    <cellStyle name="Normal 38 2" xfId="4360" xr:uid="{90B65D6F-7DC8-4E33-8682-F698F3F3F419}"/>
    <cellStyle name="Normal 39" xfId="4361" xr:uid="{407615EA-DF49-4BFA-8280-B32AD3AD5797}"/>
    <cellStyle name="Normal 39 2" xfId="4362" xr:uid="{40A4B400-7DD3-4D20-BE7E-C96B161A1ED1}"/>
    <cellStyle name="Normal 39 2 2" xfId="4363" xr:uid="{C85D360C-7DB5-4409-A7D2-41D85CA968F0}"/>
    <cellStyle name="Normal 39 3" xfId="4364" xr:uid="{5AFF0163-FEE2-4DE8-85B0-D369F0FAE01D}"/>
    <cellStyle name="Normal 4" xfId="70" xr:uid="{E0B853E2-2FD8-4B43-A609-4B2689E0F09E}"/>
    <cellStyle name="Normal 4 2" xfId="71" xr:uid="{1D749371-CF03-4885-8293-221832B1D21F}"/>
    <cellStyle name="Normal 4 2 2" xfId="127" xr:uid="{F8A0C15C-02B8-4254-99BF-5DEE511A71AA}"/>
    <cellStyle name="Normal 4 2 2 2" xfId="886" xr:uid="{C98D7AB8-5297-4F20-8205-1709B5F0DD74}"/>
    <cellStyle name="Normal 4 2 2 3" xfId="887" xr:uid="{5B6B2FBB-AF21-4179-A125-7B9EBFAA59D1}"/>
    <cellStyle name="Normal 4 2 2 4" xfId="888" xr:uid="{B041727C-D181-47CF-B858-D59BF7EC43B6}"/>
    <cellStyle name="Normal 4 2 2 4 2" xfId="889" xr:uid="{06842E42-CC90-4892-A08F-95E6CC37A376}"/>
    <cellStyle name="Normal 4 2 2 4 3" xfId="890" xr:uid="{3613E148-D90B-4415-A0CD-2EE448F3E766}"/>
    <cellStyle name="Normal 4 2 2 4 3 2" xfId="891" xr:uid="{24BE530C-7597-464C-BDB0-88F8874F47E5}"/>
    <cellStyle name="Normal 4 2 2 4 3 3" xfId="3672" xr:uid="{81B09285-4090-4467-9FB2-B7DBB7F0EDD4}"/>
    <cellStyle name="Normal 4 2 3" xfId="128" xr:uid="{6B07F32F-2E70-4A1E-A683-81B412BF2693}"/>
    <cellStyle name="Normal 4 2 3 2" xfId="129" xr:uid="{A570A2A7-2B5C-4A24-AB8D-DB16C151AC72}"/>
    <cellStyle name="Normal 4 2 3 2 2" xfId="4591" xr:uid="{1877763F-AB26-4A9A-A135-EAB6C30D8DBC}"/>
    <cellStyle name="Normal 4 2 3 2 3" xfId="6147" xr:uid="{B52968EC-92A8-4B00-8CA7-7C49D390E6DE}"/>
    <cellStyle name="Normal 4 2 3 2 4" xfId="4289" xr:uid="{7D35ABDF-4456-427B-8AB5-2582BAA300C6}"/>
    <cellStyle name="Normal 4 2 3 3" xfId="130" xr:uid="{00F70C12-C734-4C90-A52C-C8428706AFCF}"/>
    <cellStyle name="Normal 4 2 3 3 2" xfId="4637" xr:uid="{0BB49DFD-8285-468F-AEC0-6B03F8FBA169}"/>
    <cellStyle name="Normal 4 2 3 3 2 2" xfId="6056" xr:uid="{20213970-12D7-4E06-A892-342BCA2CCBBE}"/>
    <cellStyle name="Normal 4 2 3 3 3" xfId="6055" xr:uid="{3068CEBA-9BE2-4B23-8E6E-8DD25B2A5E9A}"/>
    <cellStyle name="Normal 4 2 3 4" xfId="4638" xr:uid="{7AB903F8-7261-4C3A-89C2-471228522DCA}"/>
    <cellStyle name="Normal 4 2 3 4 2" xfId="6057" xr:uid="{B6A5E169-DF38-472D-9A7B-43E50ECED4E3}"/>
    <cellStyle name="Normal 4 2 3 5" xfId="4639" xr:uid="{5B00D285-A6E1-498F-BDBA-B198A6E54592}"/>
    <cellStyle name="Normal 4 2 3 5 2" xfId="6058" xr:uid="{7D3B74E7-7864-4F21-825A-A21DD1DC696C}"/>
    <cellStyle name="Normal 4 2 3 6" xfId="6054" xr:uid="{22813D8E-B014-418B-A0D5-336D15D1869F}"/>
    <cellStyle name="Normal 4 2 4" xfId="4279" xr:uid="{D364ED9E-73D9-4549-91D7-B11CDB09EB82}"/>
    <cellStyle name="Normal 4 2 4 2" xfId="4366" xr:uid="{9D985F6C-CEB6-4E24-91D4-03639D2B2088}"/>
    <cellStyle name="Normal 4 2 4 2 2" xfId="4640" xr:uid="{827C029E-6263-44E4-A09D-CA81214C049B}"/>
    <cellStyle name="Normal 4 2 4 2 3" xfId="4621" xr:uid="{95691F89-F1CA-47EF-AB78-17871E3CA525}"/>
    <cellStyle name="Normal 4 2 4 2 4" xfId="4477" xr:uid="{153375CD-8A22-435E-B446-3A57347E632E}"/>
    <cellStyle name="Normal 4 2 4 3" xfId="4464" xr:uid="{A1B741FC-4643-43B7-8D92-12B63F1C0FD9}"/>
    <cellStyle name="Normal 4 2 4 3 2" xfId="5492" xr:uid="{0851E262-E429-4095-BAF4-509AD3D77AD6}"/>
    <cellStyle name="Normal 4 2 4 3 3" xfId="6073" xr:uid="{FEC5D598-8AF5-404E-A2AB-B340F9E7371A}"/>
    <cellStyle name="Normal 4 2 4 4" xfId="4707" xr:uid="{39200E57-91D0-4FF6-B5B8-D26B25C0C350}"/>
    <cellStyle name="Normal 4 2 5" xfId="3832" xr:uid="{CA4F1C3A-0D67-4612-BD56-174EC8D3A5C1}"/>
    <cellStyle name="Normal 4 2 5 2" xfId="6053" xr:uid="{164F89EB-5996-45EA-B78F-26CD796CD159}"/>
    <cellStyle name="Normal 4 2 6" xfId="4480" xr:uid="{A9419C34-3216-47BA-99F3-350EEC88C6A9}"/>
    <cellStyle name="Normal 4 2 7" xfId="4436" xr:uid="{F5395DCD-B5D0-43A0-83E2-5C7063C1A3F2}"/>
    <cellStyle name="Normal 4 3" xfId="131" xr:uid="{B57DDFF8-0A26-402B-9825-DE693BDC0F0D}"/>
    <cellStyle name="Normal 4 3 2" xfId="331" xr:uid="{0CDE4A29-EBEE-4983-AA28-F24893439ABA}"/>
    <cellStyle name="Normal 4 3 2 2" xfId="892" xr:uid="{442D6EB5-DD2C-4BFD-AC3D-BA9F46E5DB05}"/>
    <cellStyle name="Normal 4 3 2 3" xfId="3833" xr:uid="{32AA0A99-9679-4A8C-8ACC-CBDE26419609}"/>
    <cellStyle name="Normal 4 3 3" xfId="893" xr:uid="{0A5722B1-2BB9-42CF-83B3-76394381FBE3}"/>
    <cellStyle name="Normal 4 3 3 2" xfId="4485" xr:uid="{218D89D5-F9C4-489D-A2A1-6983372F1F4D}"/>
    <cellStyle name="Normal 4 3 4" xfId="894" xr:uid="{183851EC-C418-4CFD-BAED-390B2CB373EF}"/>
    <cellStyle name="Normal 4 3 5" xfId="895" xr:uid="{84E22EEF-BA9A-41FA-8FEB-166770213910}"/>
    <cellStyle name="Normal 4 3 5 2" xfId="896" xr:uid="{60DA9C18-10AC-4A9F-A577-47CE7B66DE70}"/>
    <cellStyle name="Normal 4 3 5 3" xfId="897" xr:uid="{926572FE-2463-4E57-BF53-7BA8D1F9F980}"/>
    <cellStyle name="Normal 4 3 5 3 2" xfId="898" xr:uid="{AB5774D0-E7C0-44C6-844A-FCDEC8E83582}"/>
    <cellStyle name="Normal 4 3 5 3 3" xfId="3671" xr:uid="{E5E06392-D1D3-46F0-AD28-0AECFAF7967F}"/>
    <cellStyle name="Normal 4 3 6" xfId="3740" xr:uid="{2D65C586-A22F-4CF6-B5C9-5E18FC9FFC87}"/>
    <cellStyle name="Normal 4 3 7" xfId="6146" xr:uid="{E99BBCEB-C5C7-403E-8E18-6FA9D9164517}"/>
    <cellStyle name="Normal 4 4" xfId="132" xr:uid="{ABDB7EA0-0469-46CD-B970-9A913B780DD5}"/>
    <cellStyle name="Normal 4 4 2" xfId="4280" xr:uid="{43EDB09F-9379-416C-9C74-2A229B34C0A6}"/>
    <cellStyle name="Normal 4 4 2 2" xfId="5346" xr:uid="{5AB91A43-FC3C-4465-B07B-2DC09567B08E}"/>
    <cellStyle name="Normal 4 4 3" xfId="4288" xr:uid="{A9462302-0739-4954-B805-292D5C09A180}"/>
    <cellStyle name="Normal 4 4 3 2" xfId="4291" xr:uid="{17DF38C3-0E09-4792-AA5B-76A1E0145B89}"/>
    <cellStyle name="Normal 4 4 3 3" xfId="4290" xr:uid="{02F2B730-C19A-407C-B869-334290C4FC42}"/>
    <cellStyle name="Normal 4 4 4" xfId="4745" xr:uid="{4DF88AB3-CE49-4D32-BD07-B6DB86E3D81A}"/>
    <cellStyle name="Normal 4 4 5" xfId="6145" xr:uid="{B4141D3A-BD81-41AF-9B2A-91D904169256}"/>
    <cellStyle name="Normal 4 4 6" xfId="3739" xr:uid="{FFDD3AD0-8054-4242-B1AB-085DEE79E346}"/>
    <cellStyle name="Normal 4 5" xfId="4281" xr:uid="{538C5479-DD2C-4C71-AF6A-443520EB1CE6}"/>
    <cellStyle name="Normal 4 5 2" xfId="4365" xr:uid="{2460D053-0EFC-48EE-9336-3F3CEEDD21FF}"/>
    <cellStyle name="Normal 4 5 3" xfId="5491" xr:uid="{BE45690C-BB64-4CA6-ABF9-6097627A7493}"/>
    <cellStyle name="Normal 4 6" xfId="4282" xr:uid="{5481922B-B0E3-451E-95A4-9583471DD531}"/>
    <cellStyle name="Normal 4 7" xfId="3742" xr:uid="{5AEE7BF9-1E4E-44EE-9FFA-EEDEAA4CFE44}"/>
    <cellStyle name="Normal 4 8" xfId="4432" xr:uid="{644C5C8D-99F7-4081-B22B-1EC13373C1AE}"/>
    <cellStyle name="Normal 40" xfId="4367" xr:uid="{62A93969-12A2-45A8-93EC-2AE89FFDB8D2}"/>
    <cellStyle name="Normal 40 2" xfId="4368" xr:uid="{DA09FAFA-8AD8-4BC3-A01A-DE53AE304689}"/>
    <cellStyle name="Normal 40 2 2" xfId="4369" xr:uid="{2B7D7899-FFF5-4D3D-8880-7DAB7B855A1B}"/>
    <cellStyle name="Normal 40 3" xfId="4370" xr:uid="{82704B57-73CA-4DC1-9412-60B55BC2C9D5}"/>
    <cellStyle name="Normal 41" xfId="4371" xr:uid="{E8199BBF-065D-4D63-8E51-E7F1D351C61B}"/>
    <cellStyle name="Normal 41 2" xfId="4372" xr:uid="{A2E2C803-D4AA-45EE-9251-EEBB1CE1B3D6}"/>
    <cellStyle name="Normal 42" xfId="4373" xr:uid="{1FA47C2D-AEB8-43C0-A1EE-4643AE001F06}"/>
    <cellStyle name="Normal 42 2" xfId="4374" xr:uid="{C7728B1A-65D0-4A43-9B67-F03D3E9D29A7}"/>
    <cellStyle name="Normal 43" xfId="4375" xr:uid="{E9B4AD30-08F3-4C21-B3E8-31700BFFA5F4}"/>
    <cellStyle name="Normal 43 2" xfId="4376" xr:uid="{98B64EC5-D02B-4942-B605-8BA5FC9C1509}"/>
    <cellStyle name="Normal 44" xfId="4386" xr:uid="{C9BB6D71-B03A-4D27-BD4A-DCDED6B40083}"/>
    <cellStyle name="Normal 44 2" xfId="4387" xr:uid="{9982B444-C3D7-4B0B-875C-EB7CD56DCC4A}"/>
    <cellStyle name="Normal 45" xfId="4600" xr:uid="{E1B1D95A-64A8-4656-AA33-B04F97F8B88C}"/>
    <cellStyle name="Normal 45 2" xfId="5333" xr:uid="{ECF4BF98-DDE4-44B9-9335-0CE10AC58286}"/>
    <cellStyle name="Normal 45 3" xfId="5332" xr:uid="{6317EE53-B424-4043-89D1-EBDFCC7DC578}"/>
    <cellStyle name="Normal 46" xfId="5361" xr:uid="{A52618EA-AA6B-4218-B152-2BEF6A81E212}"/>
    <cellStyle name="Normal 47" xfId="5360" xr:uid="{E5300DEC-11F7-4651-BEF5-CEA7EEFDE79E}"/>
    <cellStyle name="Normal 47 2" xfId="6144" xr:uid="{12E8E323-7097-41BE-A7FF-66D0B750DA6C}"/>
    <cellStyle name="Normal 48" xfId="5350" xr:uid="{E680E933-64C8-4390-9F3F-D263D33DA36B}"/>
    <cellStyle name="Normal 5" xfId="72" xr:uid="{6CE9F6BB-EC4E-498B-8F59-225F0A2C268A}"/>
    <cellStyle name="Normal 5 10" xfId="899" xr:uid="{DA34C775-995E-485C-99E1-05A67A7762E4}"/>
    <cellStyle name="Normal 5 10 2" xfId="900" xr:uid="{3F5FA14C-51CF-4D31-9790-8FD9A4F6751F}"/>
    <cellStyle name="Normal 5 10 2 2" xfId="901" xr:uid="{11218292-C812-4577-83AE-C8621E87ECBF}"/>
    <cellStyle name="Normal 5 10 2 3" xfId="902" xr:uid="{2E3B2E5F-7910-41AA-8A13-3CF52E9B7048}"/>
    <cellStyle name="Normal 5 10 2 4" xfId="903" xr:uid="{7A88E157-7838-48DE-9E89-92E494AF9781}"/>
    <cellStyle name="Normal 5 10 3" xfId="904" xr:uid="{EF6E6F79-238E-4B85-BBB9-C8DD33A93C1C}"/>
    <cellStyle name="Normal 5 10 3 2" xfId="905" xr:uid="{1D443CAD-47CA-42C3-A8A3-01C9E55E4B10}"/>
    <cellStyle name="Normal 5 10 3 3" xfId="906" xr:uid="{D9A483C0-659B-4BFD-8256-03FDE7F40BD8}"/>
    <cellStyle name="Normal 5 10 3 4" xfId="907" xr:uid="{F8F61626-8F8C-4807-9C95-631CF31D8CCF}"/>
    <cellStyle name="Normal 5 10 4" xfId="908" xr:uid="{36616E97-D76D-42BE-9577-DA3121A09F4E}"/>
    <cellStyle name="Normal 5 10 5" xfId="909" xr:uid="{BD652142-AC79-47BF-841F-0354D8FA0275}"/>
    <cellStyle name="Normal 5 10 6" xfId="910" xr:uid="{536F14E3-7154-4CC8-B5F3-3BCF99C9240D}"/>
    <cellStyle name="Normal 5 11" xfId="911" xr:uid="{3C355D96-1F29-4BCB-878B-A2193911DD9F}"/>
    <cellStyle name="Normal 5 11 2" xfId="912" xr:uid="{23A93D1F-E57C-403C-90B8-1561C88B3746}"/>
    <cellStyle name="Normal 5 11 2 2" xfId="913" xr:uid="{D6E487D7-8DF2-4698-8E67-DFD46C3F8E0A}"/>
    <cellStyle name="Normal 5 11 2 2 2" xfId="4377" xr:uid="{6A77F556-4573-45EC-849B-8F9A3323675F}"/>
    <cellStyle name="Normal 5 11 2 2 3" xfId="4607" xr:uid="{9CC01CD7-F478-4410-86A5-0BCFD7EE3B60}"/>
    <cellStyle name="Normal 5 11 2 3" xfId="914" xr:uid="{108019E9-06D6-4187-93DD-D2DACCFD3747}"/>
    <cellStyle name="Normal 5 11 2 4" xfId="915" xr:uid="{BA7B905C-0C99-4F8B-8A31-EFAC49F49AA5}"/>
    <cellStyle name="Normal 5 11 3" xfId="916" xr:uid="{69944B35-02C1-4685-AC4A-DE91C9132E0A}"/>
    <cellStyle name="Normal 5 11 4" xfId="917" xr:uid="{6CCBE45C-3BD6-468E-875E-06C4FB59BE41}"/>
    <cellStyle name="Normal 5 11 4 2" xfId="4746" xr:uid="{58E4371B-16EB-4C93-8485-A53B4F67CE02}"/>
    <cellStyle name="Normal 5 11 4 3" xfId="4608" xr:uid="{0BD6D599-F4A0-41BE-8072-6FF68E07C2B7}"/>
    <cellStyle name="Normal 5 11 4 4" xfId="4465" xr:uid="{C78CC064-DB1B-4431-B3F2-7C6561562C06}"/>
    <cellStyle name="Normal 5 11 5" xfId="918" xr:uid="{85499BCA-C927-443A-B5A5-95AEF5D5F326}"/>
    <cellStyle name="Normal 5 12" xfId="919" xr:uid="{866DAEFB-6B3E-4E17-A807-B1DDED76C5E6}"/>
    <cellStyle name="Normal 5 12 2" xfId="920" xr:uid="{1E19EFA3-9EA3-4D14-B371-2ECA533AC2EA}"/>
    <cellStyle name="Normal 5 12 2 2" xfId="6062" xr:uid="{FCDB69C0-465F-4341-9D76-531E533D5E70}"/>
    <cellStyle name="Normal 5 12 3" xfId="921" xr:uid="{E71F73F9-FC0C-4D36-A098-E7A6EC738261}"/>
    <cellStyle name="Normal 5 12 4" xfId="922" xr:uid="{C6711DF8-9FFE-4B5C-AA0B-0A47DC5800FD}"/>
    <cellStyle name="Normal 5 13" xfId="923" xr:uid="{059834CB-F26C-4ECD-A472-A1E392AA2803}"/>
    <cellStyle name="Normal 5 13 2" xfId="924" xr:uid="{252EF66A-BD1C-4E71-AC43-2500F7AFFA86}"/>
    <cellStyle name="Normal 5 13 3" xfId="925" xr:uid="{66F22903-2B7D-4FA2-A343-5C4C8ACEC7B0}"/>
    <cellStyle name="Normal 5 13 4" xfId="926" xr:uid="{F939F909-C1F9-4778-8466-20E8C308E0B0}"/>
    <cellStyle name="Normal 5 14" xfId="927" xr:uid="{993C28F0-B4CF-4DFF-9109-FEC9BEDDBA8C}"/>
    <cellStyle name="Normal 5 14 2" xfId="928" xr:uid="{356DC3BC-2A75-4086-98B3-68D67722EC66}"/>
    <cellStyle name="Normal 5 15" xfId="929" xr:uid="{A41EE5B4-0799-400B-9D18-E9D9AD56FB2D}"/>
    <cellStyle name="Normal 5 16" xfId="930" xr:uid="{F1D319C9-248E-45EA-9E75-C5C5838D0F83}"/>
    <cellStyle name="Normal 5 17" xfId="931" xr:uid="{18398D63-FD25-49A0-ABE9-009D6FE13DEB}"/>
    <cellStyle name="Normal 5 2" xfId="73" xr:uid="{06683B5B-EB32-43FE-AAE7-77F914AB60A6}"/>
    <cellStyle name="Normal 5 2 2" xfId="3733" xr:uid="{CC14BB08-5A7C-4542-9F99-E959563FD8F9}"/>
    <cellStyle name="Normal 5 2 2 2" xfId="4407" xr:uid="{9E029CBA-B487-46E1-99A2-0275F65DBA18}"/>
    <cellStyle name="Normal 5 2 2 2 2" xfId="4408" xr:uid="{D8F5C063-E95D-4F0F-A08C-B623C8DE761F}"/>
    <cellStyle name="Normal 5 2 2 2 2 2" xfId="4409" xr:uid="{143F9C5E-179A-44BF-8BF8-5481A682579D}"/>
    <cellStyle name="Normal 5 2 2 2 3" xfId="4410" xr:uid="{33739358-DF1C-48DB-8FBE-A628C69D2E9D}"/>
    <cellStyle name="Normal 5 2 2 2 4" xfId="4592" xr:uid="{AAD20E83-6A0F-447C-AB41-FB09B4E21735}"/>
    <cellStyle name="Normal 5 2 2 2 5" xfId="5303" xr:uid="{6ED8DCDF-9B70-4F3A-B1A0-DB738049858A}"/>
    <cellStyle name="Normal 5 2 2 2 6" xfId="6079" xr:uid="{634C7094-FEB5-456B-9914-73594855D84A}"/>
    <cellStyle name="Normal 5 2 2 3" xfId="4411" xr:uid="{E0690722-5009-4CDC-B1F1-DED94A3C022B}"/>
    <cellStyle name="Normal 5 2 2 3 2" xfId="4412" xr:uid="{5897C2B2-777F-4678-891A-1331BAC2766E}"/>
    <cellStyle name="Normal 5 2 2 4" xfId="4413" xr:uid="{A3AD58CB-EBE9-44F9-82F9-817118EB16EF}"/>
    <cellStyle name="Normal 5 2 2 5" xfId="4430" xr:uid="{391A72FA-F28A-4712-BC6A-F9EBCC642A43}"/>
    <cellStyle name="Normal 5 2 2 6" xfId="4444" xr:uid="{584C6413-F613-4DDB-AB34-B792E204576C}"/>
    <cellStyle name="Normal 5 2 2 7" xfId="4406" xr:uid="{3AEBF35B-8B0E-4E06-B5C4-8B6BA9B8F7C5}"/>
    <cellStyle name="Normal 5 2 3" xfId="4378" xr:uid="{B26A02D9-D288-4A88-BDE7-1468CCC34B51}"/>
    <cellStyle name="Normal 5 2 3 2" xfId="4415" xr:uid="{D9AA471A-D750-42E0-ABDD-D1FB113FB09C}"/>
    <cellStyle name="Normal 5 2 3 2 2" xfId="4416" xr:uid="{CB9DA48B-E29B-4AB1-A020-74CB7DCB830C}"/>
    <cellStyle name="Normal 5 2 3 2 2 2" xfId="6063" xr:uid="{029B7953-2424-4AB2-B419-D20FCF79548B}"/>
    <cellStyle name="Normal 5 2 3 2 2 3" xfId="6088" xr:uid="{F050D9CD-778D-47EF-9441-F2E801FBF9D4}"/>
    <cellStyle name="Normal 5 2 3 2 3" xfId="4593" xr:uid="{B693E9C4-E7F7-4B13-AB19-156192A68564}"/>
    <cellStyle name="Normal 5 2 3 2 3 2" xfId="6141" xr:uid="{DA3B5D4D-6B4B-4C39-BBEF-D2023B9332E0}"/>
    <cellStyle name="Normal 5 2 3 2 4" xfId="5304" xr:uid="{D4D29CA0-9360-4A7E-9A08-7C1290220E28}"/>
    <cellStyle name="Normal 5 2 3 2 4 2" xfId="6140" xr:uid="{77126068-3C08-4A63-9552-C86CAB41E77B}"/>
    <cellStyle name="Normal 5 2 3 2 5" xfId="6093" xr:uid="{4DBBC1B8-AC46-4DEB-9C61-3D4F47007DAF}"/>
    <cellStyle name="Normal 5 2 3 3" xfId="4417" xr:uid="{00AA462C-BB0C-4119-97F6-CDDAFDC40809}"/>
    <cellStyle name="Normal 5 2 3 3 2" xfId="4735" xr:uid="{5CC68D62-95AA-4EA6-85A6-F62473A11D7C}"/>
    <cellStyle name="Normal 5 2 3 3 3" xfId="6036" xr:uid="{5C3B7F53-00C3-48AB-8FA1-70A2232D4A99}"/>
    <cellStyle name="Normal 5 2 3 3 4" xfId="6087" xr:uid="{C21F6521-4A13-4F8C-8D75-BB7870FEC987}"/>
    <cellStyle name="Normal 5 2 3 4" xfId="4466" xr:uid="{CA526DFC-A03A-437B-9123-40E129AAC4BA}"/>
    <cellStyle name="Normal 5 2 3 4 2" xfId="4708" xr:uid="{AB553D4C-8191-4E00-9294-7B4FE78897BA}"/>
    <cellStyle name="Normal 5 2 3 5" xfId="4445" xr:uid="{2387FF12-579D-462F-9FFB-977CA64A9CDF}"/>
    <cellStyle name="Normal 5 2 3 6" xfId="4439" xr:uid="{A1F7291D-6659-49A7-BAED-462A3F514766}"/>
    <cellStyle name="Normal 5 2 3 7" xfId="4414" xr:uid="{9A8A6216-BF54-44D9-A84A-02721E5272AF}"/>
    <cellStyle name="Normal 5 2 4" xfId="4418" xr:uid="{ABD34745-2D58-4465-AF23-7BFE138BE6B9}"/>
    <cellStyle name="Normal 5 2 4 2" xfId="4419" xr:uid="{76897B4A-2734-4F6C-8856-E7CF4B70B391}"/>
    <cellStyle name="Normal 5 2 5" xfId="4420" xr:uid="{9B8090DD-7D03-455B-8EBA-FDB72FD26F25}"/>
    <cellStyle name="Normal 5 2 6" xfId="4405" xr:uid="{9EEC728D-E718-4D05-9C05-AC730370E533}"/>
    <cellStyle name="Normal 5 3" xfId="74" xr:uid="{BA7E3176-24D8-4C4F-9C0F-5E211FDDBB8B}"/>
    <cellStyle name="Normal 5 3 2" xfId="4380" xr:uid="{549E8E13-B56F-46B9-B829-78FBE2B343AB}"/>
    <cellStyle name="Normal 5 3 3" xfId="4379" xr:uid="{8D7E15B7-ADA9-4F51-B69B-352590D60017}"/>
    <cellStyle name="Normal 5 4" xfId="133" xr:uid="{E2B240C7-AFEB-4FF9-8CAC-E2F8F48A21D3}"/>
    <cellStyle name="Normal 5 4 10" xfId="932" xr:uid="{2FCD8E5B-93A5-4CA2-A513-0250EDEAE11E}"/>
    <cellStyle name="Normal 5 4 11" xfId="933" xr:uid="{6186AAC5-D434-4C19-A7DD-F537745FB50F}"/>
    <cellStyle name="Normal 5 4 2" xfId="134" xr:uid="{31332169-8A34-4F54-9CD5-27D5CD3FE976}"/>
    <cellStyle name="Normal 5 4 2 2" xfId="135" xr:uid="{8A2D89E4-AE36-484C-86CC-E0C8210E27E1}"/>
    <cellStyle name="Normal 5 4 2 2 2" xfId="136" xr:uid="{1747A129-1624-4647-898B-19923A9D0B46}"/>
    <cellStyle name="Normal 5 4 2 2 2 2" xfId="137" xr:uid="{7DAB7A03-9EC3-4A14-BDE1-F30EE5F6F1A7}"/>
    <cellStyle name="Normal 5 4 2 2 2 2 2" xfId="934" xr:uid="{EE8483CA-2D16-46BC-84BF-A6544D41B397}"/>
    <cellStyle name="Normal 5 4 2 2 2 2 2 2" xfId="3834" xr:uid="{BE5B63E8-1B52-4B44-A5D7-C4670C0ABB25}"/>
    <cellStyle name="Normal 5 4 2 2 2 2 2 2 2" xfId="3835" xr:uid="{B7886E42-AAED-499D-87BB-6464C0BB9278}"/>
    <cellStyle name="Normal 5 4 2 2 2 2 2 2 2 2" xfId="5493" xr:uid="{21872A91-B2B7-4619-8315-C2B1A7F3418E}"/>
    <cellStyle name="Normal 5 4 2 2 2 2 2 2 3" xfId="5494" xr:uid="{1E85329F-272D-445A-AA79-2D71FA5F1C83}"/>
    <cellStyle name="Normal 5 4 2 2 2 2 2 3" xfId="3836" xr:uid="{402E9275-B03F-4AE8-A7D9-7FDB78C9BCEE}"/>
    <cellStyle name="Normal 5 4 2 2 2 2 2 3 2" xfId="5495" xr:uid="{F1EA6557-60D2-4640-9DA6-1550332D05D3}"/>
    <cellStyle name="Normal 5 4 2 2 2 2 2 4" xfId="5496" xr:uid="{EB111424-30EF-4B88-B0AE-83B9A73D161F}"/>
    <cellStyle name="Normal 5 4 2 2 2 2 3" xfId="935" xr:uid="{DCB3C00D-D4BC-49D9-9661-B5A8C88CA577}"/>
    <cellStyle name="Normal 5 4 2 2 2 2 3 2" xfId="3837" xr:uid="{F2100DC1-C07E-45E0-825B-91C1CCA23830}"/>
    <cellStyle name="Normal 5 4 2 2 2 2 3 2 2" xfId="5497" xr:uid="{BF5584B0-EDF5-48B6-8859-7B577E69B63A}"/>
    <cellStyle name="Normal 5 4 2 2 2 2 3 3" xfId="5498" xr:uid="{EE22F82A-839D-4D0D-B62C-8872C032DDD7}"/>
    <cellStyle name="Normal 5 4 2 2 2 2 4" xfId="936" xr:uid="{C76D8763-2CEE-49C9-BF14-3159854EC889}"/>
    <cellStyle name="Normal 5 4 2 2 2 2 4 2" xfId="5499" xr:uid="{87FA83DD-663F-4B62-8FAB-5A66561E6969}"/>
    <cellStyle name="Normal 5 4 2 2 2 2 5" xfId="5500" xr:uid="{AF1AAB1D-0E8D-478A-8239-0BD467CC551F}"/>
    <cellStyle name="Normal 5 4 2 2 2 3" xfId="937" xr:uid="{C747A93F-75CC-4FC0-9015-217F98CDC777}"/>
    <cellStyle name="Normal 5 4 2 2 2 3 2" xfId="938" xr:uid="{6AA2A756-7F6E-4F1B-BC97-838E818DC0FD}"/>
    <cellStyle name="Normal 5 4 2 2 2 3 2 2" xfId="3838" xr:uid="{BC69630B-196A-43A3-94B0-BDD9D8E4627B}"/>
    <cellStyle name="Normal 5 4 2 2 2 3 2 2 2" xfId="5501" xr:uid="{CF70D736-943B-4D4A-B2A6-4B45E2B3D2EB}"/>
    <cellStyle name="Normal 5 4 2 2 2 3 2 3" xfId="5502" xr:uid="{B94FBEE3-A2FE-4ABB-920E-44721FA02CD1}"/>
    <cellStyle name="Normal 5 4 2 2 2 3 3" xfId="939" xr:uid="{C86CD74B-9FBA-490E-B6D2-0DF985BB7DEC}"/>
    <cellStyle name="Normal 5 4 2 2 2 3 3 2" xfId="5503" xr:uid="{E93D5DF0-E6F3-4785-BE63-B4E715BB7B17}"/>
    <cellStyle name="Normal 5 4 2 2 2 3 4" xfId="940" xr:uid="{CCE71A93-194F-45CD-9E5C-FEFD8D07E614}"/>
    <cellStyle name="Normal 5 4 2 2 2 4" xfId="941" xr:uid="{16BC7621-7D92-4E7B-8E23-EE0150C9410A}"/>
    <cellStyle name="Normal 5 4 2 2 2 4 2" xfId="3839" xr:uid="{D790C7A5-B8FC-4782-AD2E-34C426569CE5}"/>
    <cellStyle name="Normal 5 4 2 2 2 4 2 2" xfId="5504" xr:uid="{8CF75271-A5A0-4795-81B3-5637E6586CAA}"/>
    <cellStyle name="Normal 5 4 2 2 2 4 3" xfId="5505" xr:uid="{5AB95DA9-A349-46A3-933D-A7F9BACB5B49}"/>
    <cellStyle name="Normal 5 4 2 2 2 5" xfId="942" xr:uid="{AF3D5A3F-5E19-41B1-ADC9-708182E4D1DA}"/>
    <cellStyle name="Normal 5 4 2 2 2 5 2" xfId="5506" xr:uid="{77C51991-D3FB-47B0-8A41-AB8F581A42F7}"/>
    <cellStyle name="Normal 5 4 2 2 2 6" xfId="943" xr:uid="{8941C393-CD52-4158-A001-09D1BEF96ECE}"/>
    <cellStyle name="Normal 5 4 2 2 3" xfId="138" xr:uid="{B96F3DD8-D21E-4C7E-8CE9-99FE14BB2A56}"/>
    <cellStyle name="Normal 5 4 2 2 3 2" xfId="944" xr:uid="{297D64B5-CC08-4BED-9A08-4722A5E5C507}"/>
    <cellStyle name="Normal 5 4 2 2 3 2 2" xfId="945" xr:uid="{4C315592-788C-4E84-A835-C9FA833AD185}"/>
    <cellStyle name="Normal 5 4 2 2 3 2 2 2" xfId="3840" xr:uid="{8CC32507-EF5F-42BE-B72D-B67EA2C9EBF1}"/>
    <cellStyle name="Normal 5 4 2 2 3 2 2 2 2" xfId="3841" xr:uid="{F82B49D8-B0A5-43B4-B268-9693C9D92B0B}"/>
    <cellStyle name="Normal 5 4 2 2 3 2 2 3" xfId="3842" xr:uid="{190125B5-7FDC-418D-BC99-83056527DDFC}"/>
    <cellStyle name="Normal 5 4 2 2 3 2 3" xfId="946" xr:uid="{521FA0C9-6DC6-45D9-B895-AD5BBAF04EA8}"/>
    <cellStyle name="Normal 5 4 2 2 3 2 3 2" xfId="3843" xr:uid="{36DBFE13-8E5C-4403-9BE0-9F51339225FA}"/>
    <cellStyle name="Normal 5 4 2 2 3 2 4" xfId="947" xr:uid="{319F85D3-F219-4FAB-80DD-6E66799F293F}"/>
    <cellStyle name="Normal 5 4 2 2 3 3" xfId="948" xr:uid="{37AD698C-B4E4-48D9-A943-40136970307A}"/>
    <cellStyle name="Normal 5 4 2 2 3 3 2" xfId="3844" xr:uid="{0EDFA068-ADCD-4888-9435-08A103E14271}"/>
    <cellStyle name="Normal 5 4 2 2 3 3 2 2" xfId="3845" xr:uid="{600B7627-D6CC-4AEE-B1C9-3A3175D349D9}"/>
    <cellStyle name="Normal 5 4 2 2 3 3 3" xfId="3846" xr:uid="{63F9696F-C4E5-4649-8875-A30BE878FF19}"/>
    <cellStyle name="Normal 5 4 2 2 3 4" xfId="949" xr:uid="{BF10FC33-E009-4695-B205-DE2E0595D861}"/>
    <cellStyle name="Normal 5 4 2 2 3 4 2" xfId="3847" xr:uid="{C8097DE4-8DCB-42A2-BC09-1AD9103DD755}"/>
    <cellStyle name="Normal 5 4 2 2 3 5" xfId="950" xr:uid="{33552720-DD4F-4103-9E60-5AB5A6DC99AE}"/>
    <cellStyle name="Normal 5 4 2 2 4" xfId="951" xr:uid="{1671C376-E789-430F-B88D-EB5795341734}"/>
    <cellStyle name="Normal 5 4 2 2 4 2" xfId="952" xr:uid="{27DDC314-7EB7-4F7A-B444-B0FDDF263604}"/>
    <cellStyle name="Normal 5 4 2 2 4 2 2" xfId="3848" xr:uid="{24778D6B-CC4D-4390-A0E4-C50E8BFCBC93}"/>
    <cellStyle name="Normal 5 4 2 2 4 2 2 2" xfId="3849" xr:uid="{CADE7401-DF94-416F-B252-E1E25C1CD610}"/>
    <cellStyle name="Normal 5 4 2 2 4 2 3" xfId="3850" xr:uid="{0C1E9A7A-1155-49E9-895B-16CE128CF850}"/>
    <cellStyle name="Normal 5 4 2 2 4 3" xfId="953" xr:uid="{6C05B7E5-2C79-41D8-BCD9-C71CD2B857C2}"/>
    <cellStyle name="Normal 5 4 2 2 4 3 2" xfId="3851" xr:uid="{F69569B1-79B1-4F59-BA52-E2E90A554104}"/>
    <cellStyle name="Normal 5 4 2 2 4 4" xfId="954" xr:uid="{A2DEF107-F0C8-4330-8643-05D2D579A24B}"/>
    <cellStyle name="Normal 5 4 2 2 5" xfId="955" xr:uid="{E4D55ABF-4A33-424D-BB47-67AB7F19A123}"/>
    <cellStyle name="Normal 5 4 2 2 5 2" xfId="956" xr:uid="{2936D7F8-623B-48BA-BE23-80ED046EC297}"/>
    <cellStyle name="Normal 5 4 2 2 5 2 2" xfId="3852" xr:uid="{91598BC8-DC79-4075-8E41-806D89188761}"/>
    <cellStyle name="Normal 5 4 2 2 5 3" xfId="957" xr:uid="{EEE61A62-27A6-4DB6-BB4D-4C46BE61F8B4}"/>
    <cellStyle name="Normal 5 4 2 2 5 4" xfId="958" xr:uid="{7A0428DE-17F6-4821-98DF-A7F50F68FF88}"/>
    <cellStyle name="Normal 5 4 2 2 6" xfId="959" xr:uid="{4EC6CF00-0A1E-4BA6-8468-E1EBBD71DC0E}"/>
    <cellStyle name="Normal 5 4 2 2 6 2" xfId="3853" xr:uid="{DF41D7A5-E7EF-4C45-832B-B1A9CE4F7ACA}"/>
    <cellStyle name="Normal 5 4 2 2 7" xfId="960" xr:uid="{559B87F8-A483-4696-812B-03C57FD3EF30}"/>
    <cellStyle name="Normal 5 4 2 2 8" xfId="961" xr:uid="{291E1EC8-B265-42E6-884E-5801DF3A0BB1}"/>
    <cellStyle name="Normal 5 4 2 3" xfId="139" xr:uid="{372A0FB5-4B43-4E14-B960-A8A0391F5802}"/>
    <cellStyle name="Normal 5 4 2 3 2" xfId="140" xr:uid="{D89AEC1C-7866-4113-9A28-86BA87BEBBC6}"/>
    <cellStyle name="Normal 5 4 2 3 2 2" xfId="962" xr:uid="{3959E2E3-6FE3-4DC0-98A0-5F2A1C7FCA00}"/>
    <cellStyle name="Normal 5 4 2 3 2 2 2" xfId="3854" xr:uid="{0B0A5DAA-1BEC-4BDF-A12D-3BDA3B8F02B8}"/>
    <cellStyle name="Normal 5 4 2 3 2 2 2 2" xfId="3855" xr:uid="{6EAF3057-5404-46B2-8E2A-18D87D0BE7AF}"/>
    <cellStyle name="Normal 5 4 2 3 2 2 2 2 2" xfId="5507" xr:uid="{B56A4270-5F3B-49F8-AFAF-EB778EF2A39D}"/>
    <cellStyle name="Normal 5 4 2 3 2 2 2 3" xfId="5508" xr:uid="{AD373BA0-716B-4505-9AA3-CDA56670FAAF}"/>
    <cellStyle name="Normal 5 4 2 3 2 2 3" xfId="3856" xr:uid="{2852E085-9D62-4811-B367-38F24C9BE794}"/>
    <cellStyle name="Normal 5 4 2 3 2 2 3 2" xfId="5509" xr:uid="{0285AE40-2E53-4386-B95A-B95AC5D14FF3}"/>
    <cellStyle name="Normal 5 4 2 3 2 2 4" xfId="5510" xr:uid="{F0259F49-0694-467D-AC31-02A038F6949E}"/>
    <cellStyle name="Normal 5 4 2 3 2 3" xfId="963" xr:uid="{52043E10-DF84-4168-9B79-7CAA103EFD0F}"/>
    <cellStyle name="Normal 5 4 2 3 2 3 2" xfId="3857" xr:uid="{CBD3F261-7DDF-49D9-91A7-D2B93A02645B}"/>
    <cellStyle name="Normal 5 4 2 3 2 3 2 2" xfId="5511" xr:uid="{8531F572-7588-4F4A-BFDE-21D9A0658E6A}"/>
    <cellStyle name="Normal 5 4 2 3 2 3 3" xfId="5512" xr:uid="{CD39B589-3FB9-49F7-9CEB-643E4845AE54}"/>
    <cellStyle name="Normal 5 4 2 3 2 4" xfId="964" xr:uid="{E7D04CA7-D95E-4725-BFD6-702AF2297D3C}"/>
    <cellStyle name="Normal 5 4 2 3 2 4 2" xfId="5513" xr:uid="{D3056EDC-8089-4E22-9CC3-A1CCAEC95659}"/>
    <cellStyle name="Normal 5 4 2 3 2 5" xfId="5514" xr:uid="{80BBD498-FCDB-44C1-921D-07573A7A9B4B}"/>
    <cellStyle name="Normal 5 4 2 3 3" xfId="965" xr:uid="{66FFBA78-3308-4035-97DE-6540DF64C754}"/>
    <cellStyle name="Normal 5 4 2 3 3 2" xfId="966" xr:uid="{CBA23A50-6A0B-4013-8319-A7C2ED0A9D6A}"/>
    <cellStyle name="Normal 5 4 2 3 3 2 2" xfId="3858" xr:uid="{984DDFF3-8E7E-4C89-B5B0-2969F10029BA}"/>
    <cellStyle name="Normal 5 4 2 3 3 2 2 2" xfId="5515" xr:uid="{00C2F389-F5B1-45F3-9B93-F12726FB29CB}"/>
    <cellStyle name="Normal 5 4 2 3 3 2 3" xfId="5516" xr:uid="{C3B4DB4F-E5F2-4560-B58E-32631E9F5190}"/>
    <cellStyle name="Normal 5 4 2 3 3 3" xfId="967" xr:uid="{F6BC2D30-B498-4EB5-9298-788504200623}"/>
    <cellStyle name="Normal 5 4 2 3 3 3 2" xfId="5517" xr:uid="{1E3B6D6C-047D-454C-A577-08E0E5A05779}"/>
    <cellStyle name="Normal 5 4 2 3 3 4" xfId="968" xr:uid="{05B3DAB4-B6D0-476D-A9DE-1FF3378A0111}"/>
    <cellStyle name="Normal 5 4 2 3 4" xfId="969" xr:uid="{EA632A1C-649A-4EBB-8048-AC28B58117F0}"/>
    <cellStyle name="Normal 5 4 2 3 4 2" xfId="3859" xr:uid="{E1B91485-62B4-4DAC-8876-4D0FE27BE507}"/>
    <cellStyle name="Normal 5 4 2 3 4 2 2" xfId="5518" xr:uid="{F1C95DB5-A66A-4EBD-B6AC-C9FE5C0ED1EA}"/>
    <cellStyle name="Normal 5 4 2 3 4 3" xfId="5519" xr:uid="{6FA18D69-A2F9-4BE6-B2D6-650AC3E239EB}"/>
    <cellStyle name="Normal 5 4 2 3 5" xfId="970" xr:uid="{ABE671C7-CFCE-4966-912A-4F133E6E8F02}"/>
    <cellStyle name="Normal 5 4 2 3 5 2" xfId="5520" xr:uid="{DA55B5FB-8CD8-4A11-961B-2DC4C86C15F0}"/>
    <cellStyle name="Normal 5 4 2 3 6" xfId="971" xr:uid="{8E67E368-077F-4A66-BBFA-F9AA243E52EE}"/>
    <cellStyle name="Normal 5 4 2 4" xfId="141" xr:uid="{5ECE36BD-E5E0-44B7-B5B0-6DC576A42D5D}"/>
    <cellStyle name="Normal 5 4 2 4 2" xfId="972" xr:uid="{BC573949-C6BE-43DD-90BB-04C4050B5CEC}"/>
    <cellStyle name="Normal 5 4 2 4 2 2" xfId="973" xr:uid="{B87E6494-0744-4727-87D6-56DA0F96F236}"/>
    <cellStyle name="Normal 5 4 2 4 2 2 2" xfId="3860" xr:uid="{2A08F048-37B1-4902-8BEF-1E5A0D1F41BE}"/>
    <cellStyle name="Normal 5 4 2 4 2 2 2 2" xfId="3861" xr:uid="{EC851E88-E610-4E48-BC8F-1C4BE5DDACC0}"/>
    <cellStyle name="Normal 5 4 2 4 2 2 3" xfId="3862" xr:uid="{D8D7AE4A-B477-4FCC-85DB-A578129616ED}"/>
    <cellStyle name="Normal 5 4 2 4 2 3" xfId="974" xr:uid="{381A7F87-6859-43C3-B780-CAD0E81F5CA0}"/>
    <cellStyle name="Normal 5 4 2 4 2 3 2" xfId="3863" xr:uid="{F05B4A7F-9D92-4EA4-BA0E-E2DE2F5F6C95}"/>
    <cellStyle name="Normal 5 4 2 4 2 4" xfId="975" xr:uid="{DB6C31FC-FEF3-4866-8762-97B588C5E10C}"/>
    <cellStyle name="Normal 5 4 2 4 3" xfId="976" xr:uid="{9BED47A7-4440-4679-8020-403CA8C0FA99}"/>
    <cellStyle name="Normal 5 4 2 4 3 2" xfId="3864" xr:uid="{B011598F-3603-4469-B41F-F7E61465931D}"/>
    <cellStyle name="Normal 5 4 2 4 3 2 2" xfId="3865" xr:uid="{943D0270-41BB-46DA-BB2D-E2E09FFC3C5D}"/>
    <cellStyle name="Normal 5 4 2 4 3 3" xfId="3866" xr:uid="{10D3E1D0-E0DE-4A1E-91B2-70F90BF1282C}"/>
    <cellStyle name="Normal 5 4 2 4 4" xfId="977" xr:uid="{C298FF08-AD3E-4F81-A553-8487928054B0}"/>
    <cellStyle name="Normal 5 4 2 4 4 2" xfId="3867" xr:uid="{1C2CFEBD-C640-4CCE-B09F-0DFDD55311F3}"/>
    <cellStyle name="Normal 5 4 2 4 5" xfId="978" xr:uid="{71AA74AB-5306-4F10-BE6E-19C93348F532}"/>
    <cellStyle name="Normal 5 4 2 5" xfId="979" xr:uid="{30F212ED-CF4D-4B1C-96AF-D978DEFA93AD}"/>
    <cellStyle name="Normal 5 4 2 5 2" xfId="980" xr:uid="{3C6C527E-0C8D-41CD-B91B-7F44A7A2F05A}"/>
    <cellStyle name="Normal 5 4 2 5 2 2" xfId="3868" xr:uid="{777571E2-BFE0-4A4E-8FC1-7DA9D28D067A}"/>
    <cellStyle name="Normal 5 4 2 5 2 2 2" xfId="3869" xr:uid="{644BDCAD-F07E-4A08-BC91-AE15A3B97C0D}"/>
    <cellStyle name="Normal 5 4 2 5 2 3" xfId="3870" xr:uid="{145BBCCC-A88C-4C68-9597-7881AB074262}"/>
    <cellStyle name="Normal 5 4 2 5 3" xfId="981" xr:uid="{7FC93CAC-6D2C-4B82-91A7-74D118C1ACEC}"/>
    <cellStyle name="Normal 5 4 2 5 3 2" xfId="3871" xr:uid="{ACDEAC82-347E-4A9B-A22F-9535A7A2E678}"/>
    <cellStyle name="Normal 5 4 2 5 4" xfId="982" xr:uid="{B12EDDF6-D0E5-44E6-927F-018AD56AE591}"/>
    <cellStyle name="Normal 5 4 2 6" xfId="983" xr:uid="{D297989A-C8DE-4D9C-B0AB-37AF0DD2A4BA}"/>
    <cellStyle name="Normal 5 4 2 6 2" xfId="984" xr:uid="{A5B3F60E-010A-47B6-8F66-E30756634021}"/>
    <cellStyle name="Normal 5 4 2 6 2 2" xfId="3872" xr:uid="{2F358F07-AF59-43E3-91DD-EF149E706319}"/>
    <cellStyle name="Normal 5 4 2 6 2 3" xfId="4393" xr:uid="{32705A58-641B-4696-AD07-C27563209BAD}"/>
    <cellStyle name="Normal 5 4 2 6 2 3 2" xfId="5521" xr:uid="{B55BD9A9-8FFB-4B75-B015-DAFADA3FC0C0}"/>
    <cellStyle name="Normal 5 4 2 6 3" xfId="985" xr:uid="{D7FD6BE3-18DB-4B5D-BADE-D7DA045B1E1B}"/>
    <cellStyle name="Normal 5 4 2 6 4" xfId="986" xr:uid="{037F0E40-31ED-4785-89F6-FD8D23A255A7}"/>
    <cellStyle name="Normal 5 4 2 6 4 2" xfId="4751" xr:uid="{50AEF788-D98B-4215-A4AF-4FADB033EFED}"/>
    <cellStyle name="Normal 5 4 2 6 4 3" xfId="4609" xr:uid="{AB784CB3-6B22-40B0-B066-40386AC31374}"/>
    <cellStyle name="Normal 5 4 2 6 4 4" xfId="4473" xr:uid="{BEEE0DC9-F8AD-4FA7-99A5-40ACE5756402}"/>
    <cellStyle name="Normal 5 4 2 7" xfId="987" xr:uid="{941D0A64-CD8A-4DA2-9D25-2F2DAB39D59F}"/>
    <cellStyle name="Normal 5 4 2 7 2" xfId="3873" xr:uid="{AF830FDE-7BFF-4CD6-B093-32327F4C7E40}"/>
    <cellStyle name="Normal 5 4 2 8" xfId="988" xr:uid="{0791712A-911C-4604-8F33-187F5B75523D}"/>
    <cellStyle name="Normal 5 4 2 9" xfId="989" xr:uid="{97844CE7-B6B5-4C21-8168-DD681974E8E0}"/>
    <cellStyle name="Normal 5 4 3" xfId="142" xr:uid="{EE95EFAC-93A5-4FEF-BBF7-3522A4B58DB7}"/>
    <cellStyle name="Normal 5 4 3 2" xfId="143" xr:uid="{EBE1190E-1F80-4B63-9A0D-E06DFC23760E}"/>
    <cellStyle name="Normal 5 4 3 2 2" xfId="144" xr:uid="{100BA9D6-2F4A-4485-9B8A-6CF9F0DAEECA}"/>
    <cellStyle name="Normal 5 4 3 2 2 2" xfId="990" xr:uid="{87869B9C-C19B-4DC7-9BC0-CD405C655478}"/>
    <cellStyle name="Normal 5 4 3 2 2 2 2" xfId="3874" xr:uid="{C9552E46-4ACA-47A5-B0A8-5CF2C93A5C3D}"/>
    <cellStyle name="Normal 5 4 3 2 2 2 2 2" xfId="3875" xr:uid="{1CFED7AF-1137-456B-BD89-0390C3EB7FB3}"/>
    <cellStyle name="Normal 5 4 3 2 2 2 2 2 2" xfId="5522" xr:uid="{4CE5F311-613B-4CC9-89A8-EEBC7715E819}"/>
    <cellStyle name="Normal 5 4 3 2 2 2 2 3" xfId="5523" xr:uid="{6FE12CB3-5B9A-40CC-A52C-8810ABC3909E}"/>
    <cellStyle name="Normal 5 4 3 2 2 2 3" xfId="3876" xr:uid="{14179B84-FE52-458F-90CC-FC988097D78B}"/>
    <cellStyle name="Normal 5 4 3 2 2 2 3 2" xfId="5524" xr:uid="{3500860E-1BD8-4AC8-9CC8-9737789FF8D5}"/>
    <cellStyle name="Normal 5 4 3 2 2 2 4" xfId="5525" xr:uid="{B2D04BCB-1A99-47FC-9B57-69BA030CCA63}"/>
    <cellStyle name="Normal 5 4 3 2 2 3" xfId="991" xr:uid="{E3B5EB3A-E121-44CB-8A10-6B7C9EED2C90}"/>
    <cellStyle name="Normal 5 4 3 2 2 3 2" xfId="3877" xr:uid="{D93A2640-3A33-446D-BD33-A5F574907E33}"/>
    <cellStyle name="Normal 5 4 3 2 2 3 2 2" xfId="5526" xr:uid="{8656D6D4-1BA4-4212-B443-62BF52828BBF}"/>
    <cellStyle name="Normal 5 4 3 2 2 3 3" xfId="5527" xr:uid="{5F6B6A8A-BFD3-4FE6-9730-B483FB75961E}"/>
    <cellStyle name="Normal 5 4 3 2 2 4" xfId="992" xr:uid="{CBA77AA0-86CF-4D6B-8493-4546A7A67628}"/>
    <cellStyle name="Normal 5 4 3 2 2 4 2" xfId="5528" xr:uid="{9D5F6028-1DDA-4BF3-9020-25EBF7CCCF53}"/>
    <cellStyle name="Normal 5 4 3 2 2 5" xfId="5529" xr:uid="{CBBDB62A-863D-4559-B9C8-35E96C44BDC1}"/>
    <cellStyle name="Normal 5 4 3 2 3" xfId="993" xr:uid="{184E3EE7-2750-4B23-A677-10ECD92DED06}"/>
    <cellStyle name="Normal 5 4 3 2 3 2" xfId="994" xr:uid="{DDD2C0B1-323F-46E9-9E85-196BB59245E9}"/>
    <cellStyle name="Normal 5 4 3 2 3 2 2" xfId="3878" xr:uid="{E5482E8F-2BF3-41A1-B105-1B40370E70AB}"/>
    <cellStyle name="Normal 5 4 3 2 3 2 2 2" xfId="5530" xr:uid="{D25E1BCA-51FD-46F6-BDDC-2BE430316FE5}"/>
    <cellStyle name="Normal 5 4 3 2 3 2 3" xfId="5531" xr:uid="{626379D9-3751-4972-8768-C68237148766}"/>
    <cellStyle name="Normal 5 4 3 2 3 3" xfId="995" xr:uid="{2F88A1DA-30E4-449D-8B00-2B4EC687F33B}"/>
    <cellStyle name="Normal 5 4 3 2 3 3 2" xfId="5532" xr:uid="{68DE278B-537A-48C2-BAAE-EA2FD4F93533}"/>
    <cellStyle name="Normal 5 4 3 2 3 4" xfId="996" xr:uid="{27E73114-3851-4608-AD61-F0036A3E120E}"/>
    <cellStyle name="Normal 5 4 3 2 4" xfId="997" xr:uid="{BFFE5AC7-6CDF-400A-ABDE-0391DD28B4B7}"/>
    <cellStyle name="Normal 5 4 3 2 4 2" xfId="3879" xr:uid="{7181EEAF-524A-4D54-9F35-8273459024D6}"/>
    <cellStyle name="Normal 5 4 3 2 4 2 2" xfId="5533" xr:uid="{127185E7-1D3A-43A5-BC54-AA047C87A456}"/>
    <cellStyle name="Normal 5 4 3 2 4 3" xfId="5534" xr:uid="{86A54079-815B-4C16-9F07-37B9281B7A21}"/>
    <cellStyle name="Normal 5 4 3 2 5" xfId="998" xr:uid="{48A59FC9-863A-461C-9A04-E8D1D01CBE6E}"/>
    <cellStyle name="Normal 5 4 3 2 5 2" xfId="5535" xr:uid="{5B90CBAB-B824-4F5D-A3EA-34E1689DC609}"/>
    <cellStyle name="Normal 5 4 3 2 6" xfId="999" xr:uid="{BFF69B45-E167-456C-825E-99DBD32AF41E}"/>
    <cellStyle name="Normal 5 4 3 3" xfId="145" xr:uid="{6ECA3E21-B439-4668-9E17-E53A31916477}"/>
    <cellStyle name="Normal 5 4 3 3 2" xfId="1000" xr:uid="{6AE006EE-077B-4433-A1EA-B15B4419971E}"/>
    <cellStyle name="Normal 5 4 3 3 2 2" xfId="1001" xr:uid="{5FB511D4-4BE0-44A5-A9A9-554ECBC6C2E2}"/>
    <cellStyle name="Normal 5 4 3 3 2 2 2" xfId="3880" xr:uid="{A6A627CD-CF04-4ACB-867E-99B00BD2DA25}"/>
    <cellStyle name="Normal 5 4 3 3 2 2 2 2" xfId="3881" xr:uid="{A5F8681A-458D-42C4-9F97-43E7F07ACECC}"/>
    <cellStyle name="Normal 5 4 3 3 2 2 3" xfId="3882" xr:uid="{BECF704F-C4DF-4C33-A9DB-FB54829A52A8}"/>
    <cellStyle name="Normal 5 4 3 3 2 3" xfId="1002" xr:uid="{BFF8DE37-F975-4812-A434-94ADC5F1F875}"/>
    <cellStyle name="Normal 5 4 3 3 2 3 2" xfId="3883" xr:uid="{4EF56BB7-A2D9-4F4A-A52F-7D33FE83060C}"/>
    <cellStyle name="Normal 5 4 3 3 2 4" xfId="1003" xr:uid="{94D6291A-1493-4FAC-B624-B782B91C0E4F}"/>
    <cellStyle name="Normal 5 4 3 3 3" xfId="1004" xr:uid="{A3B8CE07-0917-494B-BF43-BB5F8F6DFF3D}"/>
    <cellStyle name="Normal 5 4 3 3 3 2" xfId="3884" xr:uid="{0AE9D99F-713E-4643-A6E4-388644065FCB}"/>
    <cellStyle name="Normal 5 4 3 3 3 2 2" xfId="3885" xr:uid="{DCE5D85C-EB59-4FDA-BACC-189BFF0AAE5F}"/>
    <cellStyle name="Normal 5 4 3 3 3 3" xfId="3886" xr:uid="{9B2A1C22-91DE-4F04-9757-246AFF513C41}"/>
    <cellStyle name="Normal 5 4 3 3 4" xfId="1005" xr:uid="{E9CFBCE5-B3C0-473C-8A7B-6D1E77ED0AA9}"/>
    <cellStyle name="Normal 5 4 3 3 4 2" xfId="3887" xr:uid="{57612053-2D95-4A6C-95DB-CAECB0B88EAB}"/>
    <cellStyle name="Normal 5 4 3 3 5" xfId="1006" xr:uid="{F32ADECB-EC58-4DDB-AE10-4753DFF38E0A}"/>
    <cellStyle name="Normal 5 4 3 4" xfId="1007" xr:uid="{813396D0-B057-4F42-8B90-22B9A3A327B7}"/>
    <cellStyle name="Normal 5 4 3 4 2" xfId="1008" xr:uid="{72697A7B-BB92-424C-BCFA-9C949A806F61}"/>
    <cellStyle name="Normal 5 4 3 4 2 2" xfId="3888" xr:uid="{959EF34F-FF63-4D3B-B69C-9D2032FB704E}"/>
    <cellStyle name="Normal 5 4 3 4 2 2 2" xfId="3889" xr:uid="{E5F5AFDD-0866-4515-9D67-98A8C4E45140}"/>
    <cellStyle name="Normal 5 4 3 4 2 3" xfId="3890" xr:uid="{048EB618-C737-4ECF-A5AE-237ACEE2D510}"/>
    <cellStyle name="Normal 5 4 3 4 3" xfId="1009" xr:uid="{BE5CD1BA-56C7-44F7-9E94-3B8DE6CDA776}"/>
    <cellStyle name="Normal 5 4 3 4 3 2" xfId="3891" xr:uid="{7A529035-17DA-4D78-8B74-2B676006B7BF}"/>
    <cellStyle name="Normal 5 4 3 4 4" xfId="1010" xr:uid="{8314D887-DECF-4FB1-A8FE-C5919B1051CF}"/>
    <cellStyle name="Normal 5 4 3 5" xfId="1011" xr:uid="{E4824814-817D-4417-BFD5-311E6A3D315C}"/>
    <cellStyle name="Normal 5 4 3 5 2" xfId="1012" xr:uid="{B9AD765F-A8A3-448B-A824-572CB020C710}"/>
    <cellStyle name="Normal 5 4 3 5 2 2" xfId="3892" xr:uid="{21DCDD0E-E594-4576-B102-3479A277A9E0}"/>
    <cellStyle name="Normal 5 4 3 5 3" xfId="1013" xr:uid="{84A4FAEB-341A-4120-98D1-64F8F0905606}"/>
    <cellStyle name="Normal 5 4 3 5 4" xfId="1014" xr:uid="{57F8CEF5-E1FC-4B04-B91C-6EFA165ECFC8}"/>
    <cellStyle name="Normal 5 4 3 6" xfId="1015" xr:uid="{E9D04FB5-D503-4CA1-8C10-0C1D576F0905}"/>
    <cellStyle name="Normal 5 4 3 6 2" xfId="3893" xr:uid="{1EBBA224-0E0A-425B-94C5-A0500192579F}"/>
    <cellStyle name="Normal 5 4 3 7" xfId="1016" xr:uid="{A7FDBE4B-E8AF-4B72-B45D-CE41695AC8A6}"/>
    <cellStyle name="Normal 5 4 3 8" xfId="1017" xr:uid="{B37C4B0B-9A13-44DB-BAD7-961C7CC0094B}"/>
    <cellStyle name="Normal 5 4 4" xfId="146" xr:uid="{30331869-EEF0-4D76-BA38-9CDE97B7BC7A}"/>
    <cellStyle name="Normal 5 4 4 2" xfId="147" xr:uid="{3ED8EE83-59E0-4259-92B3-832164C0FA40}"/>
    <cellStyle name="Normal 5 4 4 2 2" xfId="1018" xr:uid="{1F3BD51B-AACF-4D54-8F8C-47D38979E597}"/>
    <cellStyle name="Normal 5 4 4 2 2 2" xfId="1019" xr:uid="{DF1A83B7-FF74-4BD4-96B4-A36B97694395}"/>
    <cellStyle name="Normal 5 4 4 2 2 2 2" xfId="3894" xr:uid="{A269EAF3-D27E-4A83-8AB6-272960BE5D91}"/>
    <cellStyle name="Normal 5 4 4 2 2 2 2 2" xfId="5536" xr:uid="{82EF461F-BE64-4510-A40B-35FD9E81E190}"/>
    <cellStyle name="Normal 5 4 4 2 2 2 3" xfId="5537" xr:uid="{D05FAAAA-BCBA-48E8-9019-AACD61ED1C07}"/>
    <cellStyle name="Normal 5 4 4 2 2 3" xfId="1020" xr:uid="{AA2B5E9D-FFB6-4747-876B-9653D79218C6}"/>
    <cellStyle name="Normal 5 4 4 2 2 3 2" xfId="5538" xr:uid="{8B24D757-18A4-4BC8-B223-7238058DD8D4}"/>
    <cellStyle name="Normal 5 4 4 2 2 4" xfId="1021" xr:uid="{CF074772-8E1C-4381-903E-686ABC713BF1}"/>
    <cellStyle name="Normal 5 4 4 2 3" xfId="1022" xr:uid="{72269603-8207-4EAA-9C34-EF161841E159}"/>
    <cellStyle name="Normal 5 4 4 2 3 2" xfId="3895" xr:uid="{D67497F3-15A9-411E-A8B8-8888383CAA3E}"/>
    <cellStyle name="Normal 5 4 4 2 3 2 2" xfId="5539" xr:uid="{FEEF39EC-B39C-4ABF-8B2C-13E7D58A88D8}"/>
    <cellStyle name="Normal 5 4 4 2 3 3" xfId="5540" xr:uid="{92118908-4F5D-4091-B6D9-B996E1389D4C}"/>
    <cellStyle name="Normal 5 4 4 2 4" xfId="1023" xr:uid="{793B1BA5-0A98-4254-8B25-80A9622DB974}"/>
    <cellStyle name="Normal 5 4 4 2 4 2" xfId="5541" xr:uid="{3F1CCF41-4E40-48B3-981F-D25897E9FEBE}"/>
    <cellStyle name="Normal 5 4 4 2 5" xfId="1024" xr:uid="{9C8A5801-4BE3-4D54-A4C4-AE989F4DD07C}"/>
    <cellStyle name="Normal 5 4 4 3" xfId="1025" xr:uid="{F33E0BCE-0A7E-49E6-95E8-DA9A40526E9C}"/>
    <cellStyle name="Normal 5 4 4 3 2" xfId="1026" xr:uid="{C096B091-6D15-46E2-95E2-103ED1EDD094}"/>
    <cellStyle name="Normal 5 4 4 3 2 2" xfId="3896" xr:uid="{5D754394-347E-4299-9F9E-5DC9C503973A}"/>
    <cellStyle name="Normal 5 4 4 3 2 2 2" xfId="5542" xr:uid="{38AD88B7-8636-47D6-9A85-ED0DAC91D8DD}"/>
    <cellStyle name="Normal 5 4 4 3 2 3" xfId="5543" xr:uid="{DEEEF4E4-89FB-4329-8DAF-918BE0C9D90D}"/>
    <cellStyle name="Normal 5 4 4 3 3" xfId="1027" xr:uid="{95664004-5109-484C-91E1-3CEC9A631E4F}"/>
    <cellStyle name="Normal 5 4 4 3 3 2" xfId="5544" xr:uid="{C2DF3C88-5E4A-4C2A-AACD-52AC8E9DE585}"/>
    <cellStyle name="Normal 5 4 4 3 4" xfId="1028" xr:uid="{047275BC-5B28-420E-81A6-8D5A3619463A}"/>
    <cellStyle name="Normal 5 4 4 4" xfId="1029" xr:uid="{F50151B6-B75D-498D-BEA0-E2026AD48A03}"/>
    <cellStyle name="Normal 5 4 4 4 2" xfId="1030" xr:uid="{C3D1E4DE-B255-4586-A6EE-4B9E41ED2A87}"/>
    <cellStyle name="Normal 5 4 4 4 2 2" xfId="5545" xr:uid="{C9647658-60B7-4757-BE0E-73A1DB8B973E}"/>
    <cellStyle name="Normal 5 4 4 4 3" xfId="1031" xr:uid="{7EECCDF8-ABA0-4C32-931B-B9659FF7AEE4}"/>
    <cellStyle name="Normal 5 4 4 4 4" xfId="1032" xr:uid="{30CB10A1-F139-4D96-918D-713CB291B929}"/>
    <cellStyle name="Normal 5 4 4 5" xfId="1033" xr:uid="{AF79CBB6-021E-48A8-B0E6-A212266312EA}"/>
    <cellStyle name="Normal 5 4 4 5 2" xfId="5546" xr:uid="{B8FE4CC3-50A2-4168-8FE2-7FC1E8B47006}"/>
    <cellStyle name="Normal 5 4 4 6" xfId="1034" xr:uid="{F17BDE72-2AF8-43E0-954D-5A4953BEB367}"/>
    <cellStyle name="Normal 5 4 4 7" xfId="1035" xr:uid="{C72924B6-EDDC-4719-88E1-CC9BEE384650}"/>
    <cellStyle name="Normal 5 4 5" xfId="148" xr:uid="{5F78E898-6A26-48A3-BB5D-9DF64592D56B}"/>
    <cellStyle name="Normal 5 4 5 2" xfId="1036" xr:uid="{8196EE0D-715A-4EEE-B0A5-B32853FBE16A}"/>
    <cellStyle name="Normal 5 4 5 2 2" xfId="1037" xr:uid="{BC159369-F455-4822-B6A9-F5A7207ECD05}"/>
    <cellStyle name="Normal 5 4 5 2 2 2" xfId="3897" xr:uid="{F6CB2BEE-9C56-4958-9D0F-7CDE7A63A566}"/>
    <cellStyle name="Normal 5 4 5 2 2 2 2" xfId="3898" xr:uid="{FA392DF5-1019-4A6E-BE7E-5B9E72992100}"/>
    <cellStyle name="Normal 5 4 5 2 2 3" xfId="3899" xr:uid="{3D8CB9AF-6EB3-409A-A83B-8CFE2E1C443B}"/>
    <cellStyle name="Normal 5 4 5 2 3" xfId="1038" xr:uid="{2CCB6178-04E3-4089-80F6-F9DA0127A6B9}"/>
    <cellStyle name="Normal 5 4 5 2 3 2" xfId="3900" xr:uid="{6E283FF9-9351-44D5-9E90-22D2863F1C3B}"/>
    <cellStyle name="Normal 5 4 5 2 4" xfId="1039" xr:uid="{9A6A6BB1-0B5E-4962-A1C6-E9736C114730}"/>
    <cellStyle name="Normal 5 4 5 3" xfId="1040" xr:uid="{76D18A66-8371-48A8-9C69-981B1CC93BF3}"/>
    <cellStyle name="Normal 5 4 5 3 2" xfId="1041" xr:uid="{0628BF13-A0E7-4E4A-9ECE-776E1A6D83C3}"/>
    <cellStyle name="Normal 5 4 5 3 2 2" xfId="3901" xr:uid="{E59D4956-5AA9-4F23-BD72-9BB1898F1550}"/>
    <cellStyle name="Normal 5 4 5 3 3" xfId="1042" xr:uid="{F33A88B6-1C7D-4507-868D-346DE53595AA}"/>
    <cellStyle name="Normal 5 4 5 3 4" xfId="1043" xr:uid="{D0D4A8A3-C1F4-4AC1-A78B-0830EC15A9C0}"/>
    <cellStyle name="Normal 5 4 5 4" xfId="1044" xr:uid="{FB8938CD-C686-4431-84E4-2E3E22E314AA}"/>
    <cellStyle name="Normal 5 4 5 4 2" xfId="3902" xr:uid="{AC5767D6-283F-494A-A432-DC1096858679}"/>
    <cellStyle name="Normal 5 4 5 5" xfId="1045" xr:uid="{3862C2C0-AAB6-4B68-A5B3-B4A9996631F7}"/>
    <cellStyle name="Normal 5 4 5 6" xfId="1046" xr:uid="{3D131D32-C222-4505-8CB3-91E83C53E16D}"/>
    <cellStyle name="Normal 5 4 6" xfId="1047" xr:uid="{56F0EFCB-5547-4BD4-A8D3-4AC3A75EA93E}"/>
    <cellStyle name="Normal 5 4 6 2" xfId="1048" xr:uid="{A2C0734A-4313-49EA-AF98-85943266A568}"/>
    <cellStyle name="Normal 5 4 6 2 2" xfId="1049" xr:uid="{44576591-906B-4117-BB62-15ADE810A149}"/>
    <cellStyle name="Normal 5 4 6 2 2 2" xfId="3903" xr:uid="{817ACEB3-E09A-4EFE-8EAE-E2D763BB1AE3}"/>
    <cellStyle name="Normal 5 4 6 2 3" xfId="1050" xr:uid="{0EEAB977-DA95-4A9C-AF15-85BB6B20C8AA}"/>
    <cellStyle name="Normal 5 4 6 2 4" xfId="1051" xr:uid="{C671522E-9451-4F9E-9F01-75D3A8371B4D}"/>
    <cellStyle name="Normal 5 4 6 3" xfId="1052" xr:uid="{FF13A934-FF35-4E07-AE17-FE305FEC026A}"/>
    <cellStyle name="Normal 5 4 6 3 2" xfId="3904" xr:uid="{A717C326-79C9-4EA9-BA2E-E0E3107D639E}"/>
    <cellStyle name="Normal 5 4 6 4" xfId="1053" xr:uid="{F999D483-75B9-4850-9D73-9B2177C59D91}"/>
    <cellStyle name="Normal 5 4 6 5" xfId="1054" xr:uid="{19EBC9A8-D018-4DEF-B699-88879769328D}"/>
    <cellStyle name="Normal 5 4 7" xfId="1055" xr:uid="{FCE970E4-931D-4AEE-8941-3398AB8E0FCD}"/>
    <cellStyle name="Normal 5 4 7 2" xfId="1056" xr:uid="{2D3C497B-21BE-40F1-A604-97F5D45BD1CA}"/>
    <cellStyle name="Normal 5 4 7 2 2" xfId="3905" xr:uid="{E8ED3BAE-B2CD-4430-B331-47A6DEC56226}"/>
    <cellStyle name="Normal 5 4 7 2 3" xfId="4392" xr:uid="{DC77A147-D872-4A06-B552-3813CE8BCF03}"/>
    <cellStyle name="Normal 5 4 7 2 3 2" xfId="5547" xr:uid="{BACE5403-4C36-4C9D-90B7-2EBEB44E879F}"/>
    <cellStyle name="Normal 5 4 7 3" xfId="1057" xr:uid="{C708D4BC-77B8-4305-9AAA-C8EC1F91013E}"/>
    <cellStyle name="Normal 5 4 7 4" xfId="1058" xr:uid="{B3138688-B92D-4623-9465-B37C77D7A605}"/>
    <cellStyle name="Normal 5 4 7 4 2" xfId="4750" xr:uid="{580D25B7-AEAF-4E9C-985D-9CD225B43167}"/>
    <cellStyle name="Normal 5 4 7 4 3" xfId="4610" xr:uid="{E30BF3E2-9652-42F1-A59B-5C553FFF41D1}"/>
    <cellStyle name="Normal 5 4 7 4 4" xfId="4472" xr:uid="{B17C74FB-B049-4FFC-A659-733A4335CDCC}"/>
    <cellStyle name="Normal 5 4 8" xfId="1059" xr:uid="{BDF4329A-8D86-4899-81FF-8C48237F0A55}"/>
    <cellStyle name="Normal 5 4 8 2" xfId="1060" xr:uid="{A61C5AF3-4680-4D7C-AD3E-8E02A0E0D5DD}"/>
    <cellStyle name="Normal 5 4 8 3" xfId="1061" xr:uid="{83D5D797-12A3-423F-A8E0-9E3DC4A6B816}"/>
    <cellStyle name="Normal 5 4 8 4" xfId="1062" xr:uid="{15983459-2879-4F65-B979-D542374B5D9B}"/>
    <cellStyle name="Normal 5 4 9" xfId="1063" xr:uid="{F8B50A07-A6E2-4AFF-89EB-AD3225D456A4}"/>
    <cellStyle name="Normal 5 5" xfId="149" xr:uid="{E520FBE5-2F5C-44A9-8826-088CB73FE972}"/>
    <cellStyle name="Normal 5 5 10" xfId="1064" xr:uid="{2F92E44F-9077-4512-A5FD-BD3B6326BD38}"/>
    <cellStyle name="Normal 5 5 11" xfId="1065" xr:uid="{A727C935-D187-401F-B552-E35ECCEB375E}"/>
    <cellStyle name="Normal 5 5 2" xfId="150" xr:uid="{7A0098E1-46BC-4D27-95A7-AE01CB3C17D7}"/>
    <cellStyle name="Normal 5 5 2 2" xfId="151" xr:uid="{B9B43265-A0E2-4320-973B-D0B6BEED9488}"/>
    <cellStyle name="Normal 5 5 2 2 2" xfId="152" xr:uid="{6D5E6098-6A6B-4DA6-8AD7-86AB43F296D3}"/>
    <cellStyle name="Normal 5 5 2 2 2 2" xfId="1066" xr:uid="{B91DCAE5-8200-4112-8C84-10268A001326}"/>
    <cellStyle name="Normal 5 5 2 2 2 2 2" xfId="1067" xr:uid="{7074D0DE-F5FE-4FC8-97A5-13D3A1AE0B68}"/>
    <cellStyle name="Normal 5 5 2 2 2 2 2 2" xfId="3906" xr:uid="{63E2B56E-DB17-4888-8B7B-D6C3FC90446E}"/>
    <cellStyle name="Normal 5 5 2 2 2 2 2 2 2" xfId="5548" xr:uid="{8A9B5A7A-8899-4BFD-8C7B-8649B16FB775}"/>
    <cellStyle name="Normal 5 5 2 2 2 2 2 3" xfId="5549" xr:uid="{B42458A2-6C9B-40EA-BBE2-C8FFA07C3715}"/>
    <cellStyle name="Normal 5 5 2 2 2 2 3" xfId="1068" xr:uid="{B51FE8FC-3F8F-4C7B-AD18-D3ED5827C2BE}"/>
    <cellStyle name="Normal 5 5 2 2 2 2 3 2" xfId="5550" xr:uid="{38FF1CFB-C607-4049-B6B2-90B3FDB8CBB7}"/>
    <cellStyle name="Normal 5 5 2 2 2 2 4" xfId="1069" xr:uid="{B61EFFC2-AA63-41E5-9C4B-B8C646E5800F}"/>
    <cellStyle name="Normal 5 5 2 2 2 3" xfId="1070" xr:uid="{AF282BCE-86BD-4F22-B763-61CE3B162C1C}"/>
    <cellStyle name="Normal 5 5 2 2 2 3 2" xfId="1071" xr:uid="{70CC1F51-577D-4401-90E8-0AD149A1EFE0}"/>
    <cellStyle name="Normal 5 5 2 2 2 3 2 2" xfId="5551" xr:uid="{1A10E363-7966-4370-B91D-0143F270581C}"/>
    <cellStyle name="Normal 5 5 2 2 2 3 3" xfId="1072" xr:uid="{FF5A29F7-9EBE-4122-9527-250951C6D19B}"/>
    <cellStyle name="Normal 5 5 2 2 2 3 4" xfId="1073" xr:uid="{7C0188E8-7E49-4D93-AC52-E678ECB8DE32}"/>
    <cellStyle name="Normal 5 5 2 2 2 4" xfId="1074" xr:uid="{C0D61CFC-DE65-42DE-A953-FE94D4BAFD9F}"/>
    <cellStyle name="Normal 5 5 2 2 2 4 2" xfId="5552" xr:uid="{19DA6B9D-A196-49FD-A67F-8054BC65DFCB}"/>
    <cellStyle name="Normal 5 5 2 2 2 5" xfId="1075" xr:uid="{B53B92B9-88FC-4018-9984-6DE7B75DE04D}"/>
    <cellStyle name="Normal 5 5 2 2 2 6" xfId="1076" xr:uid="{A4FAEB3F-14A2-4157-A27B-E93F4413FBC4}"/>
    <cellStyle name="Normal 5 5 2 2 3" xfId="1077" xr:uid="{82F26A75-373F-4A41-9D47-3D86F9B84146}"/>
    <cellStyle name="Normal 5 5 2 2 3 2" xfId="1078" xr:uid="{0D866260-3E5D-418B-BCB2-F17691D1EA4E}"/>
    <cellStyle name="Normal 5 5 2 2 3 2 2" xfId="1079" xr:uid="{952A9F21-3AC9-4C84-BBDD-66CFAB0D00F3}"/>
    <cellStyle name="Normal 5 5 2 2 3 2 2 2" xfId="5553" xr:uid="{7E74B995-A2B0-4B05-8585-196294090838}"/>
    <cellStyle name="Normal 5 5 2 2 3 2 3" xfId="1080" xr:uid="{937F00D6-CE4D-4F64-8D4B-71B4E2C32BB5}"/>
    <cellStyle name="Normal 5 5 2 2 3 2 4" xfId="1081" xr:uid="{AE93B9EC-8451-4D1B-A452-0DE39B6C8304}"/>
    <cellStyle name="Normal 5 5 2 2 3 3" xfId="1082" xr:uid="{E3598DCA-B96A-4936-8484-A2C898B753B5}"/>
    <cellStyle name="Normal 5 5 2 2 3 3 2" xfId="5554" xr:uid="{3D611AF3-7C38-4EEC-BCDF-828B64D56EDC}"/>
    <cellStyle name="Normal 5 5 2 2 3 4" xfId="1083" xr:uid="{5C789817-2140-4D23-98EE-F5F6939735B1}"/>
    <cellStyle name="Normal 5 5 2 2 3 5" xfId="1084" xr:uid="{C6FEECAF-56E1-45FE-A745-896DE1322B28}"/>
    <cellStyle name="Normal 5 5 2 2 4" xfId="1085" xr:uid="{F7A60B1B-566C-476D-AC1B-44983D4C03C8}"/>
    <cellStyle name="Normal 5 5 2 2 4 2" xfId="1086" xr:uid="{8E56F712-3EC6-4E46-B7F7-F379878CC335}"/>
    <cellStyle name="Normal 5 5 2 2 4 2 2" xfId="5555" xr:uid="{5C21079C-8B99-4F1A-871A-E9478C0B491E}"/>
    <cellStyle name="Normal 5 5 2 2 4 3" xfId="1087" xr:uid="{B6FB9C12-BCFD-43C3-AEF7-7B5EE8D146C6}"/>
    <cellStyle name="Normal 5 5 2 2 4 4" xfId="1088" xr:uid="{BAACA416-89AE-4419-869E-174B5A660FC1}"/>
    <cellStyle name="Normal 5 5 2 2 5" xfId="1089" xr:uid="{AD6A8D28-D99F-4F6A-9449-6343BD2B24E0}"/>
    <cellStyle name="Normal 5 5 2 2 5 2" xfId="1090" xr:uid="{C125B85D-9A3F-4415-B86B-5726058258EB}"/>
    <cellStyle name="Normal 5 5 2 2 5 3" xfId="1091" xr:uid="{1A661928-2937-4CAD-9155-9A22755C3EB0}"/>
    <cellStyle name="Normal 5 5 2 2 5 4" xfId="1092" xr:uid="{DA2D9A35-4A7C-47FE-8D25-C4B15B0E30C2}"/>
    <cellStyle name="Normal 5 5 2 2 6" xfId="1093" xr:uid="{87BC36B2-8C39-4C4F-B906-6ADB9C6E196A}"/>
    <cellStyle name="Normal 5 5 2 2 7" xfId="1094" xr:uid="{ADF1A3C3-0498-4168-ADB3-3CF4D55D9ABB}"/>
    <cellStyle name="Normal 5 5 2 2 8" xfId="1095" xr:uid="{A5C1802B-FFC4-4019-9C7C-46EE9FDE2EDF}"/>
    <cellStyle name="Normal 5 5 2 3" xfId="153" xr:uid="{69067048-19B7-405C-8D00-98B96BAB714F}"/>
    <cellStyle name="Normal 5 5 2 3 2" xfId="1096" xr:uid="{EF65E5DC-0D10-47C5-9EC2-B54A105CB76D}"/>
    <cellStyle name="Normal 5 5 2 3 2 2" xfId="1097" xr:uid="{5A6F014F-0312-42E4-9386-CFF3B0806F17}"/>
    <cellStyle name="Normal 5 5 2 3 2 2 2" xfId="3907" xr:uid="{4CC45EB2-9FAF-4E81-8767-23695B1B29BB}"/>
    <cellStyle name="Normal 5 5 2 3 2 2 2 2" xfId="3908" xr:uid="{41C20C84-46B9-4070-88BD-370FDD28771D}"/>
    <cellStyle name="Normal 5 5 2 3 2 2 3" xfId="3909" xr:uid="{85E025E6-E415-4FB8-8E94-A1E9351BD316}"/>
    <cellStyle name="Normal 5 5 2 3 2 3" xfId="1098" xr:uid="{F70F3DAF-320E-49E4-9313-97DE8FBAD69F}"/>
    <cellStyle name="Normal 5 5 2 3 2 3 2" xfId="3910" xr:uid="{D8E60F6A-C30E-447D-A9B4-39A04350BF7D}"/>
    <cellStyle name="Normal 5 5 2 3 2 4" xfId="1099" xr:uid="{5FC32885-F4FE-47DF-A2A6-F38B0BF5192C}"/>
    <cellStyle name="Normal 5 5 2 3 3" xfId="1100" xr:uid="{576333B3-2D64-4E66-B58D-E8EDEA89209C}"/>
    <cellStyle name="Normal 5 5 2 3 3 2" xfId="1101" xr:uid="{6F148603-2855-4BED-9F36-020670E9B19A}"/>
    <cellStyle name="Normal 5 5 2 3 3 2 2" xfId="3911" xr:uid="{5DD95030-1F24-44B7-8C53-13ED09949C18}"/>
    <cellStyle name="Normal 5 5 2 3 3 3" xfId="1102" xr:uid="{41027F90-9DD1-4897-B204-16BCB1782442}"/>
    <cellStyle name="Normal 5 5 2 3 3 4" xfId="1103" xr:uid="{92851005-5A86-497C-955D-8FED29969061}"/>
    <cellStyle name="Normal 5 5 2 3 4" xfId="1104" xr:uid="{5044EDBA-190B-4DF0-B627-F578C18888A0}"/>
    <cellStyle name="Normal 5 5 2 3 4 2" xfId="3912" xr:uid="{577E4BCE-D3D8-42E0-9306-C76CFFE0C484}"/>
    <cellStyle name="Normal 5 5 2 3 5" xfId="1105" xr:uid="{7FD6D8F3-8F92-46F4-9D20-65A165C2FF9F}"/>
    <cellStyle name="Normal 5 5 2 3 6" xfId="1106" xr:uid="{A25142E1-09F6-4482-AA9F-2B26B1D6FDD1}"/>
    <cellStyle name="Normal 5 5 2 4" xfId="1107" xr:uid="{E0E2230A-02B9-49A6-8023-BF580D545BDF}"/>
    <cellStyle name="Normal 5 5 2 4 2" xfId="1108" xr:uid="{5095F591-1D14-4C11-89A9-B9975BD9DDEF}"/>
    <cellStyle name="Normal 5 5 2 4 2 2" xfId="1109" xr:uid="{FD379706-5394-4E18-86DF-F91885E1A06E}"/>
    <cellStyle name="Normal 5 5 2 4 2 2 2" xfId="3913" xr:uid="{925DCE16-D568-4CFA-BF4B-4DA542504CD2}"/>
    <cellStyle name="Normal 5 5 2 4 2 3" xfId="1110" xr:uid="{59DB6753-8BF8-495B-8939-36A05FC862EC}"/>
    <cellStyle name="Normal 5 5 2 4 2 4" xfId="1111" xr:uid="{FCAD0A6E-4EA2-4B7E-8A97-70061C6671C3}"/>
    <cellStyle name="Normal 5 5 2 4 3" xfId="1112" xr:uid="{C6FF8C9A-5502-4940-8324-A2BA0588CE22}"/>
    <cellStyle name="Normal 5 5 2 4 3 2" xfId="3914" xr:uid="{6A85F2B7-274B-4B34-B00C-94B51985B012}"/>
    <cellStyle name="Normal 5 5 2 4 4" xfId="1113" xr:uid="{1A6EF7B5-10FF-4C46-850E-F8DC3787C8DC}"/>
    <cellStyle name="Normal 5 5 2 4 5" xfId="1114" xr:uid="{9C4E7312-39D9-4EC2-B678-619C90A757B7}"/>
    <cellStyle name="Normal 5 5 2 5" xfId="1115" xr:uid="{B9245275-9D69-4A7A-9A4F-72678634B3F8}"/>
    <cellStyle name="Normal 5 5 2 5 2" xfId="1116" xr:uid="{E33582A7-82BE-4598-8311-3890BCD0492F}"/>
    <cellStyle name="Normal 5 5 2 5 2 2" xfId="3915" xr:uid="{5D9E9CA0-9F4B-4F6F-9DAE-997DA661CDA1}"/>
    <cellStyle name="Normal 5 5 2 5 3" xfId="1117" xr:uid="{29DAE003-B861-42E7-84D4-5A078E55E0CB}"/>
    <cellStyle name="Normal 5 5 2 5 4" xfId="1118" xr:uid="{695A133D-F3F6-4946-A668-268CA17894AD}"/>
    <cellStyle name="Normal 5 5 2 6" xfId="1119" xr:uid="{94621808-978B-44A5-96DD-99132BAE4115}"/>
    <cellStyle name="Normal 5 5 2 6 2" xfId="1120" xr:uid="{8A7E6F61-4D4D-4EBC-B192-A0328BC11EEF}"/>
    <cellStyle name="Normal 5 5 2 6 3" xfId="1121" xr:uid="{2629A9F7-55CC-4C51-9326-A2CB69349EA8}"/>
    <cellStyle name="Normal 5 5 2 6 4" xfId="1122" xr:uid="{2D1FB808-C0CC-4325-B7E3-69BA96C77DD5}"/>
    <cellStyle name="Normal 5 5 2 7" xfId="1123" xr:uid="{C60A9822-E767-4180-BB1F-EA41DD9D2921}"/>
    <cellStyle name="Normal 5 5 2 8" xfId="1124" xr:uid="{FB5EEFEC-2DF7-4080-9FBD-562DED15760C}"/>
    <cellStyle name="Normal 5 5 2 9" xfId="1125" xr:uid="{A2F338F6-2008-4FA2-8B7D-64E4117A769E}"/>
    <cellStyle name="Normal 5 5 3" xfId="154" xr:uid="{5387D8D7-6F84-414F-9B15-E80D095C2104}"/>
    <cellStyle name="Normal 5 5 3 2" xfId="155" xr:uid="{BE505326-68C0-4541-A0BF-51D484B87FE5}"/>
    <cellStyle name="Normal 5 5 3 2 2" xfId="156" xr:uid="{ECF30381-C769-4629-8EB8-5AC096A6FF31}"/>
    <cellStyle name="Normal 5 5 3 2 2 2" xfId="1126" xr:uid="{8CA496B6-B796-40B9-9BEB-5966C87A72A2}"/>
    <cellStyle name="Normal 5 5 3 2 2 2 2" xfId="3916" xr:uid="{E825BC7F-9806-4709-A0A0-1B77B8EAE89A}"/>
    <cellStyle name="Normal 5 5 3 2 2 2 2 2" xfId="4641" xr:uid="{5B3BD5E0-CEDB-407F-820E-6387DDB95F9D}"/>
    <cellStyle name="Normal 5 5 3 2 2 2 2 2 2" xfId="5556" xr:uid="{481982CA-90A2-4D8C-8260-A5E8ADEEF880}"/>
    <cellStyle name="Normal 5 5 3 2 2 2 2 3" xfId="5557" xr:uid="{67C39036-6FBC-42CF-AE74-82AD5F1A2DB7}"/>
    <cellStyle name="Normal 5 5 3 2 2 2 3" xfId="4642" xr:uid="{1C0E6958-AB6F-4193-BFC9-684DFED59985}"/>
    <cellStyle name="Normal 5 5 3 2 2 2 3 2" xfId="5558" xr:uid="{F9B01CF8-BFA3-479F-B53B-7EB71A0AA576}"/>
    <cellStyle name="Normal 5 5 3 2 2 2 4" xfId="5559" xr:uid="{860768A5-AC69-4DFC-B7C4-107E82B35BA4}"/>
    <cellStyle name="Normal 5 5 3 2 2 3" xfId="1127" xr:uid="{20161B81-D242-43F3-B2D4-31741DC1E79F}"/>
    <cellStyle name="Normal 5 5 3 2 2 3 2" xfId="4643" xr:uid="{8549EABE-F54F-43F4-95A9-6F3EEA7ADE3F}"/>
    <cellStyle name="Normal 5 5 3 2 2 3 2 2" xfId="5560" xr:uid="{5F100856-0B8B-41BA-BB48-904E0497DFF5}"/>
    <cellStyle name="Normal 5 5 3 2 2 3 3" xfId="5561" xr:uid="{55637789-0922-4609-A850-96EB32F1793F}"/>
    <cellStyle name="Normal 5 5 3 2 2 4" xfId="1128" xr:uid="{10626CF0-AD8F-4D66-B316-0CB6A2D53DD9}"/>
    <cellStyle name="Normal 5 5 3 2 2 4 2" xfId="5562" xr:uid="{AD738700-9BCB-4DDB-A6FE-B0ED6612057C}"/>
    <cellStyle name="Normal 5 5 3 2 2 5" xfId="5563" xr:uid="{9465A4BF-3B4D-4CF5-887F-51D0CBBBE4B1}"/>
    <cellStyle name="Normal 5 5 3 2 3" xfId="1129" xr:uid="{8022DE39-8805-4833-8FC7-2EFC891AD7FB}"/>
    <cellStyle name="Normal 5 5 3 2 3 2" xfId="1130" xr:uid="{6B520443-1332-4446-ABBD-69FECEF247AF}"/>
    <cellStyle name="Normal 5 5 3 2 3 2 2" xfId="4644" xr:uid="{BC80A524-1C88-4FD9-82CF-5F75C860EA11}"/>
    <cellStyle name="Normal 5 5 3 2 3 2 2 2" xfId="5564" xr:uid="{FC3CBA34-4090-4F5D-89EB-61B75DBFB866}"/>
    <cellStyle name="Normal 5 5 3 2 3 2 3" xfId="5565" xr:uid="{711E6FBB-095B-4C33-9E25-40C4B2361F01}"/>
    <cellStyle name="Normal 5 5 3 2 3 3" xfId="1131" xr:uid="{86AD8D86-1159-48E6-9BBF-FEA2CD0780B7}"/>
    <cellStyle name="Normal 5 5 3 2 3 3 2" xfId="5566" xr:uid="{F49C963F-62D7-4E2C-809B-5F5B545E0830}"/>
    <cellStyle name="Normal 5 5 3 2 3 4" xfId="1132" xr:uid="{0D198B7A-9D80-4143-98D0-B2FFCD628111}"/>
    <cellStyle name="Normal 5 5 3 2 4" xfId="1133" xr:uid="{404313D2-4D25-4E67-A89E-FC32A21834F2}"/>
    <cellStyle name="Normal 5 5 3 2 4 2" xfId="4645" xr:uid="{59D6936C-523F-43FF-A2C6-2B5D9A8AA716}"/>
    <cellStyle name="Normal 5 5 3 2 4 2 2" xfId="5567" xr:uid="{2B39AC45-2868-43B3-8FF7-69D7DD108E5D}"/>
    <cellStyle name="Normal 5 5 3 2 4 3" xfId="5568" xr:uid="{7E965FCF-BA12-454A-A9D2-4457C7CA7BB7}"/>
    <cellStyle name="Normal 5 5 3 2 5" xfId="1134" xr:uid="{E9FD58B3-D4E4-470B-9686-5B2D54E1311D}"/>
    <cellStyle name="Normal 5 5 3 2 5 2" xfId="5569" xr:uid="{675DD247-EC60-4B6E-8563-F2275FCFF38D}"/>
    <cellStyle name="Normal 5 5 3 2 6" xfId="1135" xr:uid="{C46EE1CA-FC08-44E1-8FB0-CF639609AA6F}"/>
    <cellStyle name="Normal 5 5 3 3" xfId="157" xr:uid="{65AC45BD-FF7B-4A52-AB02-9D1DE41A0A62}"/>
    <cellStyle name="Normal 5 5 3 3 2" xfId="1136" xr:uid="{D2BD61BA-37F3-4A5C-A450-68410EC7483A}"/>
    <cellStyle name="Normal 5 5 3 3 2 2" xfId="1137" xr:uid="{6F564B7C-BB9A-49B4-B503-B2AC5FF9378B}"/>
    <cellStyle name="Normal 5 5 3 3 2 2 2" xfId="4646" xr:uid="{4419C5A1-6DC5-48E2-A953-4F51A598EFA0}"/>
    <cellStyle name="Normal 5 5 3 3 2 2 2 2" xfId="5570" xr:uid="{36DE9E01-891A-4850-9E84-0D45542AB977}"/>
    <cellStyle name="Normal 5 5 3 3 2 2 3" xfId="5571" xr:uid="{4C9E74D9-FD60-4EFD-957B-4A691680822E}"/>
    <cellStyle name="Normal 5 5 3 3 2 3" xfId="1138" xr:uid="{17A0726D-4E57-4644-B749-AD70EDEDCA5B}"/>
    <cellStyle name="Normal 5 5 3 3 2 3 2" xfId="5572" xr:uid="{D5CB9473-D91B-4AE9-AE9E-B1E210A99223}"/>
    <cellStyle name="Normal 5 5 3 3 2 4" xfId="1139" xr:uid="{BF454CE4-8026-4FAE-839F-31A2D4CCF20A}"/>
    <cellStyle name="Normal 5 5 3 3 3" xfId="1140" xr:uid="{3FBD3916-7D10-4B1B-A3EE-03528355194D}"/>
    <cellStyle name="Normal 5 5 3 3 3 2" xfId="4647" xr:uid="{34BA7A03-4131-4DED-9CDB-976182885B4C}"/>
    <cellStyle name="Normal 5 5 3 3 3 2 2" xfId="5573" xr:uid="{A8F3744B-CD58-466B-88AD-14EBEEF5332E}"/>
    <cellStyle name="Normal 5 5 3 3 3 3" xfId="5574" xr:uid="{934612CC-24E3-4F21-A2CD-F983EB32DE2C}"/>
    <cellStyle name="Normal 5 5 3 3 4" xfId="1141" xr:uid="{FE17F0E2-8864-4DEC-B336-173D0F17ECFB}"/>
    <cellStyle name="Normal 5 5 3 3 4 2" xfId="5575" xr:uid="{605A173B-BF10-495E-8240-745E147D4F05}"/>
    <cellStyle name="Normal 5 5 3 3 5" xfId="1142" xr:uid="{BCEC77A9-6DDA-4843-9D16-50A6733A2036}"/>
    <cellStyle name="Normal 5 5 3 4" xfId="1143" xr:uid="{6EAF51D0-00DD-4A7A-89AD-AC170898804F}"/>
    <cellStyle name="Normal 5 5 3 4 2" xfId="1144" xr:uid="{9A94F4B8-8576-4295-BDC2-65DB76670B68}"/>
    <cellStyle name="Normal 5 5 3 4 2 2" xfId="4648" xr:uid="{5490EBE9-6230-41AB-82F3-251E57964DA7}"/>
    <cellStyle name="Normal 5 5 3 4 2 2 2" xfId="5576" xr:uid="{F5861B71-64CF-4906-BA75-B0C19E1AC338}"/>
    <cellStyle name="Normal 5 5 3 4 2 3" xfId="5577" xr:uid="{9921BA32-FF6D-43D8-98E3-2575FBA22DB5}"/>
    <cellStyle name="Normal 5 5 3 4 3" xfId="1145" xr:uid="{3B8DFDAA-5152-4BF0-B6BC-A77B436E5614}"/>
    <cellStyle name="Normal 5 5 3 4 3 2" xfId="5578" xr:uid="{0A1D1AC7-B8D3-41AB-AB9B-DA9F50EE4107}"/>
    <cellStyle name="Normal 5 5 3 4 4" xfId="1146" xr:uid="{92EF19C5-965E-45EB-BFD5-EB71A07F4466}"/>
    <cellStyle name="Normal 5 5 3 5" xfId="1147" xr:uid="{2936F4B7-38C9-405F-ADE5-FCA4262B30DC}"/>
    <cellStyle name="Normal 5 5 3 5 2" xfId="1148" xr:uid="{7A9FF51E-768E-4666-8614-985ED6537625}"/>
    <cellStyle name="Normal 5 5 3 5 2 2" xfId="5579" xr:uid="{B339CB51-92CB-43FB-8AAD-B4E699C3EE41}"/>
    <cellStyle name="Normal 5 5 3 5 3" xfId="1149" xr:uid="{18B1C9DB-8494-459B-8B12-3F28096A548F}"/>
    <cellStyle name="Normal 5 5 3 5 4" xfId="1150" xr:uid="{39AD75F4-5B68-4BC3-9D36-B18FEEF4CCA8}"/>
    <cellStyle name="Normal 5 5 3 6" xfId="1151" xr:uid="{DD23EFD6-25AE-42EB-ADB2-99C20A2BB766}"/>
    <cellStyle name="Normal 5 5 3 6 2" xfId="5580" xr:uid="{89DF6384-244E-4383-9F3E-1F31293340F5}"/>
    <cellStyle name="Normal 5 5 3 7" xfId="1152" xr:uid="{9ADB66D4-960C-47FF-9C2A-0C70C5AB8639}"/>
    <cellStyle name="Normal 5 5 3 8" xfId="1153" xr:uid="{B1AD6E4D-3CFA-4C2E-9910-D6565A74282F}"/>
    <cellStyle name="Normal 5 5 4" xfId="158" xr:uid="{A6F6BD7F-36ED-4434-86D1-13D610F6059E}"/>
    <cellStyle name="Normal 5 5 4 2" xfId="159" xr:uid="{1208C1F4-70E6-4139-A991-52F10E42914E}"/>
    <cellStyle name="Normal 5 5 4 2 2" xfId="1154" xr:uid="{F4009891-B1B1-4682-B66B-249856D4C6B5}"/>
    <cellStyle name="Normal 5 5 4 2 2 2" xfId="1155" xr:uid="{339FD8C3-1154-40EC-BA87-564CF36B84F2}"/>
    <cellStyle name="Normal 5 5 4 2 2 2 2" xfId="3917" xr:uid="{60921A78-E109-40BD-A11C-E143329214EF}"/>
    <cellStyle name="Normal 5 5 4 2 2 2 2 2" xfId="5581" xr:uid="{B386AF46-391B-45B7-98DE-F31F78399FFA}"/>
    <cellStyle name="Normal 5 5 4 2 2 2 3" xfId="5582" xr:uid="{2E330BB5-480C-4D38-B085-A6D27C0F6509}"/>
    <cellStyle name="Normal 5 5 4 2 2 3" xfId="1156" xr:uid="{472204FF-6D05-4F7D-99C7-E4B4D88B59D6}"/>
    <cellStyle name="Normal 5 5 4 2 2 3 2" xfId="5583" xr:uid="{98F6B4AA-AC4F-4316-8D42-794D90790DA6}"/>
    <cellStyle name="Normal 5 5 4 2 2 4" xfId="1157" xr:uid="{CAC21FAB-B768-485B-A006-5EE48C7D259E}"/>
    <cellStyle name="Normal 5 5 4 2 3" xfId="1158" xr:uid="{2E7F8E4C-D0B4-4C07-BDB8-9B2D73CF516F}"/>
    <cellStyle name="Normal 5 5 4 2 3 2" xfId="3918" xr:uid="{DEC01D2B-6DC4-43F8-A705-7BC7AE9902D0}"/>
    <cellStyle name="Normal 5 5 4 2 3 2 2" xfId="5584" xr:uid="{5DED0628-C86D-4D46-B685-0F245223E27D}"/>
    <cellStyle name="Normal 5 5 4 2 3 3" xfId="5585" xr:uid="{420F98DB-390F-40F1-B2BF-44AE10225842}"/>
    <cellStyle name="Normal 5 5 4 2 4" xfId="1159" xr:uid="{AF94C402-0A32-49A4-92D9-451F0D6FFDF4}"/>
    <cellStyle name="Normal 5 5 4 2 4 2" xfId="5586" xr:uid="{A52CF97F-5DAF-4CAD-92EB-496E2993E82C}"/>
    <cellStyle name="Normal 5 5 4 2 5" xfId="1160" xr:uid="{DD575892-5FCA-44AD-9B38-CB6923E246F3}"/>
    <cellStyle name="Normal 5 5 4 3" xfId="1161" xr:uid="{6C1BF739-F3E2-4B57-A86E-5627580D39FB}"/>
    <cellStyle name="Normal 5 5 4 3 2" xfId="1162" xr:uid="{657F4C58-EEC2-4CB5-AAED-5231D72794E8}"/>
    <cellStyle name="Normal 5 5 4 3 2 2" xfId="3919" xr:uid="{A5202AA5-A431-46AE-A26D-8067336996AF}"/>
    <cellStyle name="Normal 5 5 4 3 2 2 2" xfId="5587" xr:uid="{40A49132-1755-4D6E-A160-CB33687C85F1}"/>
    <cellStyle name="Normal 5 5 4 3 2 3" xfId="5588" xr:uid="{91C5975B-7C69-4EBB-B5E2-E5C60D9605FB}"/>
    <cellStyle name="Normal 5 5 4 3 3" xfId="1163" xr:uid="{6595ED38-2445-421D-AA1B-C3E3CB9F4B6A}"/>
    <cellStyle name="Normal 5 5 4 3 3 2" xfId="5589" xr:uid="{72C08299-2289-441D-99B4-87D4574F7EB4}"/>
    <cellStyle name="Normal 5 5 4 3 4" xfId="1164" xr:uid="{E44135DF-7D85-4FE3-8CA0-C721BAB69193}"/>
    <cellStyle name="Normal 5 5 4 4" xfId="1165" xr:uid="{C32BFBE8-5136-41EC-979B-3726F9F93003}"/>
    <cellStyle name="Normal 5 5 4 4 2" xfId="1166" xr:uid="{8F653106-5C51-439F-923A-1EC7BE0927DB}"/>
    <cellStyle name="Normal 5 5 4 4 2 2" xfId="5590" xr:uid="{41D66F11-B38D-4E15-9CA1-2B1814140787}"/>
    <cellStyle name="Normal 5 5 4 4 3" xfId="1167" xr:uid="{2BAAC7C4-B12C-4936-B47F-B9B8F1604B3F}"/>
    <cellStyle name="Normal 5 5 4 4 4" xfId="1168" xr:uid="{3223BB62-A6B6-4F20-B55A-CB2F3435F674}"/>
    <cellStyle name="Normal 5 5 4 5" xfId="1169" xr:uid="{7AD8B06E-A327-4432-BEF4-DF0538487ADF}"/>
    <cellStyle name="Normal 5 5 4 5 2" xfId="5591" xr:uid="{7F6489E1-335F-49EA-BC0E-BAA04F37DD3B}"/>
    <cellStyle name="Normal 5 5 4 6" xfId="1170" xr:uid="{CA7EFB2C-28B6-4E76-B765-7C2B9020D686}"/>
    <cellStyle name="Normal 5 5 4 7" xfId="1171" xr:uid="{A907722A-D227-4D6F-B883-4CEC89B04427}"/>
    <cellStyle name="Normal 5 5 5" xfId="160" xr:uid="{62B0914E-A5ED-4A66-91EA-C41FDD9EF3EF}"/>
    <cellStyle name="Normal 5 5 5 2" xfId="1172" xr:uid="{78277C39-4A2C-4E3C-8748-337D3160F916}"/>
    <cellStyle name="Normal 5 5 5 2 2" xfId="1173" xr:uid="{7D63D8B8-AF17-4737-B8D6-4C7B8A8BEE49}"/>
    <cellStyle name="Normal 5 5 5 2 2 2" xfId="3920" xr:uid="{82231314-2516-48EF-8E5F-C2A1F13AC495}"/>
    <cellStyle name="Normal 5 5 5 2 2 2 2" xfId="5592" xr:uid="{273E74D7-64FA-4922-8DB1-E75B053FF5B3}"/>
    <cellStyle name="Normal 5 5 5 2 2 3" xfId="5593" xr:uid="{CAA10131-8CBC-4933-B9E8-E090B2D3547D}"/>
    <cellStyle name="Normal 5 5 5 2 3" xfId="1174" xr:uid="{8FAEF833-7CEE-484A-AEA6-D83BEE702DF7}"/>
    <cellStyle name="Normal 5 5 5 2 3 2" xfId="5594" xr:uid="{A0AD424E-A1DB-42A8-9B52-8B0AC2B0053D}"/>
    <cellStyle name="Normal 5 5 5 2 4" xfId="1175" xr:uid="{C5AF2001-1C0A-4028-820F-988AE5269838}"/>
    <cellStyle name="Normal 5 5 5 3" xfId="1176" xr:uid="{36B27D34-6356-4E34-8E66-378AF2CB4FC7}"/>
    <cellStyle name="Normal 5 5 5 3 2" xfId="1177" xr:uid="{D8C2D6F2-26B4-451C-BB27-513BA19D05B6}"/>
    <cellStyle name="Normal 5 5 5 3 2 2" xfId="5595" xr:uid="{485D84B4-2E5E-46AC-B3E9-453C2AB07B41}"/>
    <cellStyle name="Normal 5 5 5 3 3" xfId="1178" xr:uid="{14DD3723-BC62-4923-A830-8576ECF6FDDF}"/>
    <cellStyle name="Normal 5 5 5 3 4" xfId="1179" xr:uid="{B826F383-A378-421A-9865-1D3BEED80F82}"/>
    <cellStyle name="Normal 5 5 5 4" xfId="1180" xr:uid="{D3AB8CEE-78FB-4C6C-997F-357E8012D30A}"/>
    <cellStyle name="Normal 5 5 5 4 2" xfId="5596" xr:uid="{AE9783CD-F48A-42DE-9D82-20C07598763F}"/>
    <cellStyle name="Normal 5 5 5 5" xfId="1181" xr:uid="{B77C3CB6-2749-4416-9CC0-59470B0EB31C}"/>
    <cellStyle name="Normal 5 5 5 6" xfId="1182" xr:uid="{ADDE45E1-88A7-4961-A2FA-6FA2295C26D6}"/>
    <cellStyle name="Normal 5 5 6" xfId="1183" xr:uid="{D82A185B-2E26-4E23-9ABB-2671A0D2A12F}"/>
    <cellStyle name="Normal 5 5 6 2" xfId="1184" xr:uid="{5CEAB658-6B08-4906-92FB-D44667BE8353}"/>
    <cellStyle name="Normal 5 5 6 2 2" xfId="1185" xr:uid="{62A995F3-0A11-42EF-880A-140D4CFDA85E}"/>
    <cellStyle name="Normal 5 5 6 2 2 2" xfId="5597" xr:uid="{C6AEB832-848A-448C-A24D-F74BA1250CC7}"/>
    <cellStyle name="Normal 5 5 6 2 3" xfId="1186" xr:uid="{A98060BB-7895-4E0D-9B9E-47A968F1C1F4}"/>
    <cellStyle name="Normal 5 5 6 2 4" xfId="1187" xr:uid="{B454895A-C3C1-45EB-B680-362B4A04B360}"/>
    <cellStyle name="Normal 5 5 6 3" xfId="1188" xr:uid="{C4AF2767-0FC2-4EB4-8D6D-3F31648EC724}"/>
    <cellStyle name="Normal 5 5 6 3 2" xfId="5598" xr:uid="{3C847354-92DA-4439-AFFE-55861AD9C96D}"/>
    <cellStyle name="Normal 5 5 6 4" xfId="1189" xr:uid="{C07CF2AB-513A-45F9-A119-F57D0A14C9CD}"/>
    <cellStyle name="Normal 5 5 6 5" xfId="1190" xr:uid="{FEE87BDD-BD6C-4A4D-86F0-C6901D0D3C9B}"/>
    <cellStyle name="Normal 5 5 7" xfId="1191" xr:uid="{3B02E7C5-DB84-4E40-A2C3-59D3CE4DE407}"/>
    <cellStyle name="Normal 5 5 7 2" xfId="1192" xr:uid="{4A366406-11CC-4535-BDFA-81EAC2ED63EC}"/>
    <cellStyle name="Normal 5 5 7 2 2" xfId="5599" xr:uid="{326C6C91-3EB9-46E7-8674-F300940AC827}"/>
    <cellStyle name="Normal 5 5 7 3" xfId="1193" xr:uid="{7CB3B1EB-3671-4852-B8F6-196B63912823}"/>
    <cellStyle name="Normal 5 5 7 4" xfId="1194" xr:uid="{DD540D18-890A-4EEC-95BD-088478309A8E}"/>
    <cellStyle name="Normal 5 5 8" xfId="1195" xr:uid="{F011DA20-5681-488A-A1D6-8B60ADC85C71}"/>
    <cellStyle name="Normal 5 5 8 2" xfId="1196" xr:uid="{528B7B31-E1A5-4A32-A27F-5822D7070EB1}"/>
    <cellStyle name="Normal 5 5 8 3" xfId="1197" xr:uid="{83226184-AC67-448F-BA8B-F4C71F2BDD6F}"/>
    <cellStyle name="Normal 5 5 8 4" xfId="1198" xr:uid="{85A29B43-21D9-4701-AA07-C5FA5213DAF3}"/>
    <cellStyle name="Normal 5 5 9" xfId="1199" xr:uid="{ECA7F8F4-7F89-4537-960A-2A4612A81F58}"/>
    <cellStyle name="Normal 5 6" xfId="161" xr:uid="{3D7BAA5F-4D0D-45C0-A889-5AAF5CC26208}"/>
    <cellStyle name="Normal 5 6 10" xfId="1200" xr:uid="{9457CB98-7DFA-4DB2-8546-43AF6F377417}"/>
    <cellStyle name="Normal 5 6 11" xfId="1201" xr:uid="{ECBEE02E-1038-4B29-95D2-FFA079DD86AB}"/>
    <cellStyle name="Normal 5 6 2" xfId="162" xr:uid="{8DAB896F-61C7-4D12-B656-1A0D64703865}"/>
    <cellStyle name="Normal 5 6 2 2" xfId="163" xr:uid="{7D30638D-C887-4F9F-A70E-F2BD0528E700}"/>
    <cellStyle name="Normal 5 6 2 2 2" xfId="1202" xr:uid="{BFC74570-7FAD-416A-A027-3A8BA78D9268}"/>
    <cellStyle name="Normal 5 6 2 2 2 2" xfId="1203" xr:uid="{BB1A650A-1EC8-411C-9715-16870062EB8D}"/>
    <cellStyle name="Normal 5 6 2 2 2 2 2" xfId="1204" xr:uid="{A4557DA5-6DE1-4624-95A0-3999BBEC32A7}"/>
    <cellStyle name="Normal 5 6 2 2 2 2 2 2" xfId="5600" xr:uid="{48AB5DFD-A499-405B-A757-456D73E25BD5}"/>
    <cellStyle name="Normal 5 6 2 2 2 2 3" xfId="1205" xr:uid="{8DC0BD86-BD43-448D-AD41-3483B4DCA860}"/>
    <cellStyle name="Normal 5 6 2 2 2 2 4" xfId="1206" xr:uid="{B31F30EB-CDF7-497B-BFEC-5E847DF40433}"/>
    <cellStyle name="Normal 5 6 2 2 2 3" xfId="1207" xr:uid="{48EE7D67-37E5-4ACD-8E5A-E46915B6B7BF}"/>
    <cellStyle name="Normal 5 6 2 2 2 3 2" xfId="1208" xr:uid="{459F5AC4-1567-4A86-8C04-86D7A1F6C50E}"/>
    <cellStyle name="Normal 5 6 2 2 2 3 3" xfId="1209" xr:uid="{4E9028A6-825C-4547-B1F8-57D895DB6E91}"/>
    <cellStyle name="Normal 5 6 2 2 2 3 4" xfId="1210" xr:uid="{45BAAE0D-C920-4F1D-B7CE-2129C27CD7C5}"/>
    <cellStyle name="Normal 5 6 2 2 2 4" xfId="1211" xr:uid="{FD102A7F-B36A-4271-82CA-46A3185B29B8}"/>
    <cellStyle name="Normal 5 6 2 2 2 5" xfId="1212" xr:uid="{1184EDDD-E9DC-4038-9E31-9A201BB91E92}"/>
    <cellStyle name="Normal 5 6 2 2 2 6" xfId="1213" xr:uid="{0B3CC90E-1E4C-46AD-9069-6F8A52B70A24}"/>
    <cellStyle name="Normal 5 6 2 2 3" xfId="1214" xr:uid="{AB113DB1-8641-4E70-8830-86D8DCA644AA}"/>
    <cellStyle name="Normal 5 6 2 2 3 2" xfId="1215" xr:uid="{06205CE6-BE1C-4CC1-A8EC-8DF2A8CBD3A8}"/>
    <cellStyle name="Normal 5 6 2 2 3 2 2" xfId="1216" xr:uid="{C4884392-06CA-441C-A256-8DFB5E9C78C8}"/>
    <cellStyle name="Normal 5 6 2 2 3 2 3" xfId="1217" xr:uid="{4A6D8C26-0C66-4A47-B8E4-1059CC752A80}"/>
    <cellStyle name="Normal 5 6 2 2 3 2 4" xfId="1218" xr:uid="{4D7D6F95-8494-4A31-B441-3D42D869B177}"/>
    <cellStyle name="Normal 5 6 2 2 3 3" xfId="1219" xr:uid="{8054A579-7C4C-4A33-8D1D-BDBD9F3E109D}"/>
    <cellStyle name="Normal 5 6 2 2 3 4" xfId="1220" xr:uid="{EF276F36-82A0-4645-BC21-C6E8CC50EE04}"/>
    <cellStyle name="Normal 5 6 2 2 3 5" xfId="1221" xr:uid="{44EC3D13-6E11-4355-91C6-E84C1D25F82D}"/>
    <cellStyle name="Normal 5 6 2 2 4" xfId="1222" xr:uid="{C7013F84-6A6F-41B5-A0BC-7F47BEE5B31B}"/>
    <cellStyle name="Normal 5 6 2 2 4 2" xfId="1223" xr:uid="{F4A14B28-4412-47A9-97C9-25271B416051}"/>
    <cellStyle name="Normal 5 6 2 2 4 3" xfId="1224" xr:uid="{F21D9AFA-9D89-408D-964A-7298DE22A2AA}"/>
    <cellStyle name="Normal 5 6 2 2 4 4" xfId="1225" xr:uid="{C4F82D26-816D-4FBC-9F18-6F10C8A5C9F0}"/>
    <cellStyle name="Normal 5 6 2 2 5" xfId="1226" xr:uid="{88B81FAB-A307-4FC4-BD6C-5FC7BC1EADA9}"/>
    <cellStyle name="Normal 5 6 2 2 5 2" xfId="1227" xr:uid="{7618508E-C7CD-45F9-A9C0-46CA74270832}"/>
    <cellStyle name="Normal 5 6 2 2 5 3" xfId="1228" xr:uid="{A7F3F01D-64F5-497E-BBA2-D3FC82251070}"/>
    <cellStyle name="Normal 5 6 2 2 5 4" xfId="1229" xr:uid="{2027C181-DDB1-4F7C-952A-E71A3421B92C}"/>
    <cellStyle name="Normal 5 6 2 2 6" xfId="1230" xr:uid="{A077D69B-F16C-4372-86C7-03C7D05B78D7}"/>
    <cellStyle name="Normal 5 6 2 2 7" xfId="1231" xr:uid="{EFF59C80-B3C8-4EF9-8087-BBE678DA6571}"/>
    <cellStyle name="Normal 5 6 2 2 8" xfId="1232" xr:uid="{2FCB9035-6695-45CB-8174-B502A1EE5D15}"/>
    <cellStyle name="Normal 5 6 2 3" xfId="1233" xr:uid="{10C5D9A8-56CA-4783-B74F-DD0F175049FB}"/>
    <cellStyle name="Normal 5 6 2 3 2" xfId="1234" xr:uid="{88B58F14-994E-4382-AEBD-3964610D3D75}"/>
    <cellStyle name="Normal 5 6 2 3 2 2" xfId="1235" xr:uid="{012F922E-9FE4-48CB-9E23-4F6BC71FDE3A}"/>
    <cellStyle name="Normal 5 6 2 3 2 2 2" xfId="5601" xr:uid="{A16E2F34-C39F-432C-B9B7-0DD8DAFD6843}"/>
    <cellStyle name="Normal 5 6 2 3 2 3" xfId="1236" xr:uid="{B646133C-E547-40D1-A001-7652B266ABBE}"/>
    <cellStyle name="Normal 5 6 2 3 2 4" xfId="1237" xr:uid="{3F29B5DF-695A-44C3-A386-1012454BE49E}"/>
    <cellStyle name="Normal 5 6 2 3 3" xfId="1238" xr:uid="{E74176FA-2F33-473F-9FDB-72106CB2A279}"/>
    <cellStyle name="Normal 5 6 2 3 3 2" xfId="1239" xr:uid="{274DFECD-94DF-47F7-85C1-B663D3622D70}"/>
    <cellStyle name="Normal 5 6 2 3 3 3" xfId="1240" xr:uid="{3073D49C-4561-4F4B-A9D3-78ABA3342B94}"/>
    <cellStyle name="Normal 5 6 2 3 3 4" xfId="1241" xr:uid="{89450144-AEF8-4DFC-9092-CD1409A28BFA}"/>
    <cellStyle name="Normal 5 6 2 3 4" xfId="1242" xr:uid="{C35F2AEE-276A-46C8-98B5-0CCB81C42549}"/>
    <cellStyle name="Normal 5 6 2 3 5" xfId="1243" xr:uid="{1ECCAB50-958A-4933-AFA7-5BA6196823A8}"/>
    <cellStyle name="Normal 5 6 2 3 6" xfId="1244" xr:uid="{CB6F3D30-F39C-4097-B1DA-FB854945CB73}"/>
    <cellStyle name="Normal 5 6 2 4" xfId="1245" xr:uid="{F635D700-3F97-4E09-AF6A-294CE5DFBB7A}"/>
    <cellStyle name="Normal 5 6 2 4 2" xfId="1246" xr:uid="{A929DBE1-9D5C-48B9-ADFB-910D01852DD7}"/>
    <cellStyle name="Normal 5 6 2 4 2 2" xfId="1247" xr:uid="{7A468A15-373E-4A61-A494-AF66FA69EA33}"/>
    <cellStyle name="Normal 5 6 2 4 2 3" xfId="1248" xr:uid="{82CB2039-E8C5-4F95-B83D-E2F89F9F5001}"/>
    <cellStyle name="Normal 5 6 2 4 2 4" xfId="1249" xr:uid="{7E35F06A-920D-43A2-8045-7D4837295205}"/>
    <cellStyle name="Normal 5 6 2 4 3" xfId="1250" xr:uid="{201E5641-A434-4751-B70E-793900F48508}"/>
    <cellStyle name="Normal 5 6 2 4 4" xfId="1251" xr:uid="{7FB769A8-1536-43BF-9A74-C3843BF43F73}"/>
    <cellStyle name="Normal 5 6 2 4 5" xfId="1252" xr:uid="{4B455655-FD45-4897-9A1D-DB9BDEDEE6C8}"/>
    <cellStyle name="Normal 5 6 2 5" xfId="1253" xr:uid="{AF18E6E3-6D59-49EF-9907-92907908316B}"/>
    <cellStyle name="Normal 5 6 2 5 2" xfId="1254" xr:uid="{37BF6EC7-88A7-4D21-861D-B8689B6F1EE5}"/>
    <cellStyle name="Normal 5 6 2 5 3" xfId="1255" xr:uid="{31E8DCB0-3A15-4EF4-908A-78D45A0F757D}"/>
    <cellStyle name="Normal 5 6 2 5 4" xfId="1256" xr:uid="{4CD624E1-DA40-4BC3-8507-468973AC312A}"/>
    <cellStyle name="Normal 5 6 2 6" xfId="1257" xr:uid="{563895AF-6612-48FE-A560-085AA0F76C88}"/>
    <cellStyle name="Normal 5 6 2 6 2" xfId="1258" xr:uid="{4E19B8CF-0958-4090-8255-9E15F50C65EC}"/>
    <cellStyle name="Normal 5 6 2 6 3" xfId="1259" xr:uid="{B5B97C51-22B8-4D5A-9CD8-2A3AC5CFF4C8}"/>
    <cellStyle name="Normal 5 6 2 6 4" xfId="1260" xr:uid="{55427350-654B-4FA7-AC4B-C6DF6A32D51A}"/>
    <cellStyle name="Normal 5 6 2 7" xfId="1261" xr:uid="{411CC2F1-2982-438F-8FAA-053C36A758CF}"/>
    <cellStyle name="Normal 5 6 2 8" xfId="1262" xr:uid="{CE08CFE4-FCA6-4FA3-B43E-A353CA5A9E6D}"/>
    <cellStyle name="Normal 5 6 2 9" xfId="1263" xr:uid="{37C31A9B-B8AD-4924-8F4B-4622BB0789C4}"/>
    <cellStyle name="Normal 5 6 3" xfId="164" xr:uid="{C21461E6-EC81-4E69-8C15-36825E3CDC76}"/>
    <cellStyle name="Normal 5 6 3 2" xfId="1264" xr:uid="{7A5866B4-9B37-4961-80F1-A1031A343B02}"/>
    <cellStyle name="Normal 5 6 3 2 2" xfId="1265" xr:uid="{DCDF0AD3-E694-4942-9E07-6CB1AEE1606D}"/>
    <cellStyle name="Normal 5 6 3 2 2 2" xfId="1266" xr:uid="{61DABBB3-7F4F-4613-BB28-AEE2F81DCFD4}"/>
    <cellStyle name="Normal 5 6 3 2 2 2 2" xfId="3921" xr:uid="{DDD47AF4-73EA-4F5A-8804-DC51F2D5D84B}"/>
    <cellStyle name="Normal 5 6 3 2 2 3" xfId="1267" xr:uid="{16EB5D1A-C832-48ED-8FB4-3E0424A7E6D9}"/>
    <cellStyle name="Normal 5 6 3 2 2 4" xfId="1268" xr:uid="{38573F4E-6B5F-4524-84E7-FF128BB33D29}"/>
    <cellStyle name="Normal 5 6 3 2 3" xfId="1269" xr:uid="{501684C3-2846-40A9-BEC2-BD8C949B992B}"/>
    <cellStyle name="Normal 5 6 3 2 3 2" xfId="1270" xr:uid="{94F3D5CA-CFFD-4F96-A56C-E70A9E536036}"/>
    <cellStyle name="Normal 5 6 3 2 3 3" xfId="1271" xr:uid="{9F220F26-8F5C-47C5-AC56-B9F3FA507DF5}"/>
    <cellStyle name="Normal 5 6 3 2 3 4" xfId="1272" xr:uid="{489153DB-B125-4A0F-BEFA-5B62713302DC}"/>
    <cellStyle name="Normal 5 6 3 2 4" xfId="1273" xr:uid="{D64BC022-2B53-4CB5-9319-97AEAFB08D0B}"/>
    <cellStyle name="Normal 5 6 3 2 5" xfId="1274" xr:uid="{31F555A7-B69D-433F-9FF6-DEC60FF4F4EB}"/>
    <cellStyle name="Normal 5 6 3 2 6" xfId="1275" xr:uid="{96522938-89AB-49C8-9D1C-8A8FE4A4D778}"/>
    <cellStyle name="Normal 5 6 3 3" xfId="1276" xr:uid="{48A0C763-9B21-4C2F-9235-BADB3FC1022F}"/>
    <cellStyle name="Normal 5 6 3 3 2" xfId="1277" xr:uid="{89AD6FBE-E043-49A1-A051-27FDB5D2245C}"/>
    <cellStyle name="Normal 5 6 3 3 2 2" xfId="1278" xr:uid="{6F616448-BB3F-40D3-ADCE-9264DD4D7EE4}"/>
    <cellStyle name="Normal 5 6 3 3 2 3" xfId="1279" xr:uid="{BCF684A4-A8E1-47FE-BF0C-67212DD90B2E}"/>
    <cellStyle name="Normal 5 6 3 3 2 4" xfId="1280" xr:uid="{9DDDB238-1ABB-4F3E-8D63-E2434FDFD6A6}"/>
    <cellStyle name="Normal 5 6 3 3 3" xfId="1281" xr:uid="{9C020327-52BB-461A-B8AE-2DB77CF2068B}"/>
    <cellStyle name="Normal 5 6 3 3 4" xfId="1282" xr:uid="{92420707-4297-47CF-8C14-6EC5EFB41C92}"/>
    <cellStyle name="Normal 5 6 3 3 5" xfId="1283" xr:uid="{BA6BC96F-2690-4A0A-A4E9-8D30DD55A0F8}"/>
    <cellStyle name="Normal 5 6 3 4" xfId="1284" xr:uid="{47E2CB2C-3D09-45AB-AA27-0D32B9A9AC16}"/>
    <cellStyle name="Normal 5 6 3 4 2" xfId="1285" xr:uid="{1C1B9C7C-3998-4BC0-AC48-63BB24F5D527}"/>
    <cellStyle name="Normal 5 6 3 4 3" xfId="1286" xr:uid="{23E830E8-4AFD-447E-9A00-27ED40743DF8}"/>
    <cellStyle name="Normal 5 6 3 4 4" xfId="1287" xr:uid="{33DEA315-7597-4777-9165-B0982A23F5E5}"/>
    <cellStyle name="Normal 5 6 3 5" xfId="1288" xr:uid="{8DD0073F-361A-44C9-8F0B-45E045C6364A}"/>
    <cellStyle name="Normal 5 6 3 5 2" xfId="1289" xr:uid="{B565B97A-FE5C-4763-9E06-4868242B68A4}"/>
    <cellStyle name="Normal 5 6 3 5 3" xfId="1290" xr:uid="{2F5B6A47-E9E7-402D-841C-84A36ECACD15}"/>
    <cellStyle name="Normal 5 6 3 5 4" xfId="1291" xr:uid="{0E96E5E2-AEEF-4C5C-8D8C-F83672124E31}"/>
    <cellStyle name="Normal 5 6 3 6" xfId="1292" xr:uid="{8E5877E7-4D0A-4621-9551-1B7901169846}"/>
    <cellStyle name="Normal 5 6 3 7" xfId="1293" xr:uid="{3AE70030-E2DF-4645-90DF-AEF62A1839AB}"/>
    <cellStyle name="Normal 5 6 3 8" xfId="1294" xr:uid="{35A8E8F0-5C6E-4693-B8F3-4840833475D0}"/>
    <cellStyle name="Normal 5 6 4" xfId="1295" xr:uid="{C8E5D2E2-A6D3-4458-BD1C-E19E86089EA0}"/>
    <cellStyle name="Normal 5 6 4 2" xfId="1296" xr:uid="{39AF6ADD-8432-496E-9EAC-9CF2D6D6D0DD}"/>
    <cellStyle name="Normal 5 6 4 2 2" xfId="1297" xr:uid="{8085B9D3-D523-434B-BED7-4C99070DC3F7}"/>
    <cellStyle name="Normal 5 6 4 2 2 2" xfId="1298" xr:uid="{647DC3AA-9CAF-45C3-8623-668E9BDFBFAE}"/>
    <cellStyle name="Normal 5 6 4 2 2 3" xfId="1299" xr:uid="{77DF810A-082A-4F0A-9A2E-727873C0A6B0}"/>
    <cellStyle name="Normal 5 6 4 2 2 4" xfId="1300" xr:uid="{9CB23F6E-1BC3-4119-99ED-5E41C280B5CA}"/>
    <cellStyle name="Normal 5 6 4 2 3" xfId="1301" xr:uid="{810AAC14-2D75-4023-B8D0-3DBD5C057C20}"/>
    <cellStyle name="Normal 5 6 4 2 4" xfId="1302" xr:uid="{2FFF27CD-AFD4-41DC-97AD-6711B2D854E7}"/>
    <cellStyle name="Normal 5 6 4 2 5" xfId="1303" xr:uid="{59FFD82F-F7E8-4FAC-8CE6-769EB14A2622}"/>
    <cellStyle name="Normal 5 6 4 3" xfId="1304" xr:uid="{09732C51-0D7A-48E8-92C4-25E1AEC25FCB}"/>
    <cellStyle name="Normal 5 6 4 3 2" xfId="1305" xr:uid="{288BA463-E11F-4668-B2A0-B079A7D84ADC}"/>
    <cellStyle name="Normal 5 6 4 3 3" xfId="1306" xr:uid="{492C2E4B-A008-43DD-96CA-42144EDDCF60}"/>
    <cellStyle name="Normal 5 6 4 3 4" xfId="1307" xr:uid="{F62062D1-F05F-4820-AFB9-2E0BF8CCAC2B}"/>
    <cellStyle name="Normal 5 6 4 4" xfId="1308" xr:uid="{8E01D61E-2388-4BA5-B5DF-E5E0A24893EA}"/>
    <cellStyle name="Normal 5 6 4 4 2" xfId="1309" xr:uid="{32C20F75-B76A-4A82-9D2C-426A6BD02755}"/>
    <cellStyle name="Normal 5 6 4 4 3" xfId="1310" xr:uid="{66DDA570-A3F3-4429-80F1-602C9C6F2A26}"/>
    <cellStyle name="Normal 5 6 4 4 4" xfId="1311" xr:uid="{6F2CD6B0-7A72-4784-91FD-E2D676F1573A}"/>
    <cellStyle name="Normal 5 6 4 5" xfId="1312" xr:uid="{F082D67D-7E77-40AF-BEFF-F2BA0279C929}"/>
    <cellStyle name="Normal 5 6 4 6" xfId="1313" xr:uid="{18864C70-6153-4A6F-AB56-B527A0459D49}"/>
    <cellStyle name="Normal 5 6 4 7" xfId="1314" xr:uid="{FAA0CD0B-30C9-47CC-9748-C554AC830037}"/>
    <cellStyle name="Normal 5 6 5" xfId="1315" xr:uid="{715BED95-5380-47FE-88FF-2245A0A975FA}"/>
    <cellStyle name="Normal 5 6 5 2" xfId="1316" xr:uid="{EF5581AF-6766-4A7E-86FC-2236C8112D2E}"/>
    <cellStyle name="Normal 5 6 5 2 2" xfId="1317" xr:uid="{010F36DC-0B69-404A-BF60-767F34215ECE}"/>
    <cellStyle name="Normal 5 6 5 2 3" xfId="1318" xr:uid="{4BA1936C-1FBD-4BAE-BD27-B3E3EFB6CCF6}"/>
    <cellStyle name="Normal 5 6 5 2 4" xfId="1319" xr:uid="{9CCF87DE-21EC-4E48-921B-81C90F0AA1E6}"/>
    <cellStyle name="Normal 5 6 5 3" xfId="1320" xr:uid="{BC1DDF45-2010-4388-86B2-301CFCEA7035}"/>
    <cellStyle name="Normal 5 6 5 3 2" xfId="1321" xr:uid="{398C9F0F-868A-4765-85D6-962F4BEC0BD2}"/>
    <cellStyle name="Normal 5 6 5 3 3" xfId="1322" xr:uid="{E623BA45-5A7D-430B-B91F-817D6D8FC69E}"/>
    <cellStyle name="Normal 5 6 5 3 4" xfId="1323" xr:uid="{83538B33-9C69-429B-9D9A-2B3737B7F150}"/>
    <cellStyle name="Normal 5 6 5 4" xfId="1324" xr:uid="{2471F95B-C6D4-4532-A46D-176966B88FE1}"/>
    <cellStyle name="Normal 5 6 5 5" xfId="1325" xr:uid="{7A776586-DFF6-4E21-8ECD-A96EA98034B1}"/>
    <cellStyle name="Normal 5 6 5 6" xfId="1326" xr:uid="{FE342015-F502-44A3-9E65-F291C4F344BC}"/>
    <cellStyle name="Normal 5 6 6" xfId="1327" xr:uid="{5F41C91B-9F17-4452-8B20-E8015270EAC8}"/>
    <cellStyle name="Normal 5 6 6 2" xfId="1328" xr:uid="{1C26F954-2480-4A7D-AD44-E3D903CCCE64}"/>
    <cellStyle name="Normal 5 6 6 2 2" xfId="1329" xr:uid="{A56A5A0D-70E8-4A78-BA23-4C9BE9E3C866}"/>
    <cellStyle name="Normal 5 6 6 2 3" xfId="1330" xr:uid="{72404794-90DB-4A81-BE54-0B04AAE27F4F}"/>
    <cellStyle name="Normal 5 6 6 2 4" xfId="1331" xr:uid="{D8DFB90E-CB9F-4C19-977A-7F42C6887C4C}"/>
    <cellStyle name="Normal 5 6 6 3" xfId="1332" xr:uid="{237CF5A4-BD15-4A93-94DD-75771197D51A}"/>
    <cellStyle name="Normal 5 6 6 4" xfId="1333" xr:uid="{F88D2AD2-24CC-471A-859E-2975669019FA}"/>
    <cellStyle name="Normal 5 6 6 5" xfId="1334" xr:uid="{93CDDDBE-DE97-438B-8337-27F05595ABDA}"/>
    <cellStyle name="Normal 5 6 7" xfId="1335" xr:uid="{79C28BB2-5F4B-4B91-BD80-B2C2B2E21C5B}"/>
    <cellStyle name="Normal 5 6 7 2" xfId="1336" xr:uid="{47C454D2-B3D1-4BC7-B64F-DE0A6779BE60}"/>
    <cellStyle name="Normal 5 6 7 3" xfId="1337" xr:uid="{EF524EC7-8902-4FE4-83FC-B164714A554E}"/>
    <cellStyle name="Normal 5 6 7 4" xfId="1338" xr:uid="{28D8F0FA-6014-461A-BC77-9BA2D33ACC9D}"/>
    <cellStyle name="Normal 5 6 8" xfId="1339" xr:uid="{A8A47F54-AC29-4A25-A69E-2C872D8A600F}"/>
    <cellStyle name="Normal 5 6 8 2" xfId="1340" xr:uid="{CF986FBD-042B-40D2-9673-09B52965E448}"/>
    <cellStyle name="Normal 5 6 8 3" xfId="1341" xr:uid="{9D455229-3F3A-4377-A8A6-835BFA025BFB}"/>
    <cellStyle name="Normal 5 6 8 4" xfId="1342" xr:uid="{15380E33-60F6-496D-BD7E-697E0E51E5E2}"/>
    <cellStyle name="Normal 5 6 9" xfId="1343" xr:uid="{30A70B1E-22E1-4199-8EFB-44F5124DADC3}"/>
    <cellStyle name="Normal 5 7" xfId="165" xr:uid="{CF97F4A7-0EA6-4D9B-9522-3F8388ED3FA8}"/>
    <cellStyle name="Normal 5 7 2" xfId="166" xr:uid="{0BCC360C-4F20-4962-A546-FBBEFAC4D4FE}"/>
    <cellStyle name="Normal 5 7 2 2" xfId="167" xr:uid="{F367DC66-5A0A-4D52-AB33-17BB41EF0F5D}"/>
    <cellStyle name="Normal 5 7 2 2 2" xfId="1344" xr:uid="{A10A351A-CC45-4B2D-8073-95E075EDCC60}"/>
    <cellStyle name="Normal 5 7 2 2 2 2" xfId="1345" xr:uid="{80E39E80-4FA0-4489-83EE-061D397E46B9}"/>
    <cellStyle name="Normal 5 7 2 2 2 2 2" xfId="5602" xr:uid="{5FEAB54E-ABF0-4523-A51F-4CF1C944C88C}"/>
    <cellStyle name="Normal 5 7 2 2 2 3" xfId="1346" xr:uid="{1DFD2D46-F1C0-402B-A410-D7EE7751B270}"/>
    <cellStyle name="Normal 5 7 2 2 2 4" xfId="1347" xr:uid="{7A8828B0-59B3-4251-9E63-31E7BB87E145}"/>
    <cellStyle name="Normal 5 7 2 2 3" xfId="1348" xr:uid="{C0FB1B25-8F32-4C79-BC97-66051615BABA}"/>
    <cellStyle name="Normal 5 7 2 2 3 2" xfId="1349" xr:uid="{A41669AF-48A8-44F3-982D-7DA80FBC1BE0}"/>
    <cellStyle name="Normal 5 7 2 2 3 3" xfId="1350" xr:uid="{13136582-964F-4752-8FA2-C6AE25289861}"/>
    <cellStyle name="Normal 5 7 2 2 3 4" xfId="1351" xr:uid="{29D79B11-BBB9-4A20-B581-22E44D298E4D}"/>
    <cellStyle name="Normal 5 7 2 2 4" xfId="1352" xr:uid="{7CC7F554-B68F-4CD4-9026-09FDA054D460}"/>
    <cellStyle name="Normal 5 7 2 2 5" xfId="1353" xr:uid="{41231E0A-01E2-4E54-ACF0-E224B02DA3EF}"/>
    <cellStyle name="Normal 5 7 2 2 6" xfId="1354" xr:uid="{8B501602-D4FA-4368-8A67-A35CEC6F83CA}"/>
    <cellStyle name="Normal 5 7 2 3" xfId="1355" xr:uid="{D30544B7-CFDC-440A-B0E7-A4E09DC007A3}"/>
    <cellStyle name="Normal 5 7 2 3 2" xfId="1356" xr:uid="{DA7451EB-8810-4CB6-B721-9502372E35F5}"/>
    <cellStyle name="Normal 5 7 2 3 2 2" xfId="1357" xr:uid="{139EDFB1-11B3-4836-B879-A741D56FF42E}"/>
    <cellStyle name="Normal 5 7 2 3 2 3" xfId="1358" xr:uid="{45A5D8EF-A2B6-4517-801C-B90D9CC6C0D5}"/>
    <cellStyle name="Normal 5 7 2 3 2 4" xfId="1359" xr:uid="{7AF706D4-4974-4EB6-97EC-74658ECE9604}"/>
    <cellStyle name="Normal 5 7 2 3 3" xfId="1360" xr:uid="{2AE0E0BB-E7F4-4690-B7F6-935565591649}"/>
    <cellStyle name="Normal 5 7 2 3 4" xfId="1361" xr:uid="{A14B131B-CC2B-4F71-88EF-98E146A5F752}"/>
    <cellStyle name="Normal 5 7 2 3 5" xfId="1362" xr:uid="{DFC3AE38-8819-44E3-B44C-FDCF78FE72FB}"/>
    <cellStyle name="Normal 5 7 2 4" xfId="1363" xr:uid="{8FA27E98-F0DA-407E-ABD9-827CEF61D2E5}"/>
    <cellStyle name="Normal 5 7 2 4 2" xfId="1364" xr:uid="{94177A4B-FC22-43C8-8614-31106D60E6E4}"/>
    <cellStyle name="Normal 5 7 2 4 3" xfId="1365" xr:uid="{466BE372-0BC5-445A-A1B8-32002855870B}"/>
    <cellStyle name="Normal 5 7 2 4 4" xfId="1366" xr:uid="{2B29D4D7-D9E0-4C78-8019-183202737F7A}"/>
    <cellStyle name="Normal 5 7 2 5" xfId="1367" xr:uid="{949872C4-ACAA-4ADB-B870-438BCC75BB3B}"/>
    <cellStyle name="Normal 5 7 2 5 2" xfId="1368" xr:uid="{C406FF37-4C54-4300-8066-834FF4C78E88}"/>
    <cellStyle name="Normal 5 7 2 5 3" xfId="1369" xr:uid="{5CF50209-B1C1-4A57-B078-F6E61FA41BD9}"/>
    <cellStyle name="Normal 5 7 2 5 4" xfId="1370" xr:uid="{57380F7B-04F4-4EDB-A2AB-C40D715DFC56}"/>
    <cellStyle name="Normal 5 7 2 6" xfId="1371" xr:uid="{17E41BE5-E785-46E1-BCE2-EF58AE071B4A}"/>
    <cellStyle name="Normal 5 7 2 7" xfId="1372" xr:uid="{1872FEED-4957-488D-A75C-DA8B01D03000}"/>
    <cellStyle name="Normal 5 7 2 8" xfId="1373" xr:uid="{1628C73F-424B-4247-A08B-8A8A11A9D284}"/>
    <cellStyle name="Normal 5 7 3" xfId="168" xr:uid="{15D8F694-925F-4157-9927-A9127B10B84A}"/>
    <cellStyle name="Normal 5 7 3 2" xfId="1374" xr:uid="{C6078F16-830E-44E9-95C1-4004828DAFA5}"/>
    <cellStyle name="Normal 5 7 3 2 2" xfId="1375" xr:uid="{BB9B21D1-0170-451E-966F-8E9FF7413EC1}"/>
    <cellStyle name="Normal 5 7 3 2 2 2" xfId="5603" xr:uid="{EC89E69A-66E2-405A-A3C6-1540759DBDC9}"/>
    <cellStyle name="Normal 5 7 3 2 3" xfId="1376" xr:uid="{6C6DD6A8-F3A4-4E95-8B9B-FAAA2F78D296}"/>
    <cellStyle name="Normal 5 7 3 2 4" xfId="1377" xr:uid="{2C76A73C-E692-4C38-9294-C661B08A77E9}"/>
    <cellStyle name="Normal 5 7 3 3" xfId="1378" xr:uid="{D2344153-C49C-40D1-8A92-E9161AB52CAF}"/>
    <cellStyle name="Normal 5 7 3 3 2" xfId="1379" xr:uid="{A89AECA0-E824-4B5E-9780-EAD28F49AACC}"/>
    <cellStyle name="Normal 5 7 3 3 3" xfId="1380" xr:uid="{C1C19D87-A084-4D47-B2B3-9A0258ECDF25}"/>
    <cellStyle name="Normal 5 7 3 3 4" xfId="1381" xr:uid="{CB12F51B-511D-43CA-BEE7-CE9B6D95207A}"/>
    <cellStyle name="Normal 5 7 3 4" xfId="1382" xr:uid="{4857E975-ADEA-44A9-A8EB-1EC25E826620}"/>
    <cellStyle name="Normal 5 7 3 5" xfId="1383" xr:uid="{CFE7D10B-32A2-46EA-B6B1-2148E1B386DB}"/>
    <cellStyle name="Normal 5 7 3 6" xfId="1384" xr:uid="{551B1087-27A8-49B5-8D24-D40EB6088D6A}"/>
    <cellStyle name="Normal 5 7 4" xfId="1385" xr:uid="{6C29FCFC-1576-4F19-A67F-2BDBA42D6435}"/>
    <cellStyle name="Normal 5 7 4 2" xfId="1386" xr:uid="{4D4156F8-E72D-4B4D-A8F0-2F8947DE50C4}"/>
    <cellStyle name="Normal 5 7 4 2 2" xfId="1387" xr:uid="{0BA049AD-AC68-4883-AE5F-5049505ED7F9}"/>
    <cellStyle name="Normal 5 7 4 2 3" xfId="1388" xr:uid="{BDC6E2AC-A95B-409E-B52E-D4067B785D7D}"/>
    <cellStyle name="Normal 5 7 4 2 4" xfId="1389" xr:uid="{4F8A2264-F556-41E1-BFE0-71796ED816A2}"/>
    <cellStyle name="Normal 5 7 4 3" xfId="1390" xr:uid="{14FDD71F-30F1-43CB-93ED-CAE4C9CA33FF}"/>
    <cellStyle name="Normal 5 7 4 4" xfId="1391" xr:uid="{E030F1E8-CD29-4109-BC77-4A40A8F5EDFA}"/>
    <cellStyle name="Normal 5 7 4 5" xfId="1392" xr:uid="{7CFA834A-A924-43DA-AE6D-72DD449BCE37}"/>
    <cellStyle name="Normal 5 7 5" xfId="1393" xr:uid="{10590E81-C770-4874-92F3-E66BF206F8DB}"/>
    <cellStyle name="Normal 5 7 5 2" xfId="1394" xr:uid="{D61D2775-B6C2-4E70-B1E8-376640A4DF7E}"/>
    <cellStyle name="Normal 5 7 5 3" xfId="1395" xr:uid="{D7EF0AB6-9071-4916-A1F7-619504A7F156}"/>
    <cellStyle name="Normal 5 7 5 4" xfId="1396" xr:uid="{5CA6EE5C-51D7-4E63-8B07-5F90279BE1AB}"/>
    <cellStyle name="Normal 5 7 6" xfId="1397" xr:uid="{8A209B87-41EE-471A-855F-B84C3571B575}"/>
    <cellStyle name="Normal 5 7 6 2" xfId="1398" xr:uid="{E323AADB-6694-40C2-8EBC-26B2C84BE200}"/>
    <cellStyle name="Normal 5 7 6 3" xfId="1399" xr:uid="{A922AD59-F83C-4A29-B345-98F2C7B19C3B}"/>
    <cellStyle name="Normal 5 7 6 4" xfId="1400" xr:uid="{5BF7A8C3-6FA5-4065-8981-04D98FFCCE66}"/>
    <cellStyle name="Normal 5 7 7" xfId="1401" xr:uid="{C2FC8976-BCA5-40DE-A8D6-DD869129E2EF}"/>
    <cellStyle name="Normal 5 7 8" xfId="1402" xr:uid="{1F5F563D-F0D3-4BFC-8059-CC4BBA787039}"/>
    <cellStyle name="Normal 5 7 9" xfId="1403" xr:uid="{BA023DB2-9A5E-4A29-839F-24C507A06E22}"/>
    <cellStyle name="Normal 5 8" xfId="169" xr:uid="{D751CB4F-F313-4D6F-B962-75E3788F8D00}"/>
    <cellStyle name="Normal 5 8 2" xfId="170" xr:uid="{254C35E6-E06A-447F-ABF5-6A9563E864C2}"/>
    <cellStyle name="Normal 5 8 2 2" xfId="1404" xr:uid="{1C900431-D5BC-497A-82A3-CC334F5EF3BB}"/>
    <cellStyle name="Normal 5 8 2 2 2" xfId="1405" xr:uid="{BFB26BE3-F11C-4560-866D-FCE718FB6DA0}"/>
    <cellStyle name="Normal 5 8 2 2 2 2" xfId="3922" xr:uid="{E438085E-97B6-48FA-BD57-5BCADE4C82EB}"/>
    <cellStyle name="Normal 5 8 2 2 3" xfId="1406" xr:uid="{3A64C6C3-803C-4A96-A928-42937FE22C4A}"/>
    <cellStyle name="Normal 5 8 2 2 4" xfId="1407" xr:uid="{8EFF47E1-944A-4CD9-8BB6-D38C7B8EEC79}"/>
    <cellStyle name="Normal 5 8 2 3" xfId="1408" xr:uid="{B8A89DB8-2F1E-400B-B78F-3E4A037A42D1}"/>
    <cellStyle name="Normal 5 8 2 3 2" xfId="1409" xr:uid="{727AAC02-CD84-486E-8638-1DBD1F4E06C6}"/>
    <cellStyle name="Normal 5 8 2 3 3" xfId="1410" xr:uid="{5A404F47-5BAA-4702-94BF-D8DE806F5CFA}"/>
    <cellStyle name="Normal 5 8 2 3 4" xfId="1411" xr:uid="{25035BBE-64D9-4816-BB0F-10F97C724100}"/>
    <cellStyle name="Normal 5 8 2 4" xfId="1412" xr:uid="{8DCB46FD-F2A8-4367-9EE4-35CB61E48CAD}"/>
    <cellStyle name="Normal 5 8 2 5" xfId="1413" xr:uid="{0FF9ED81-EC71-4A51-874D-FC4B9E866295}"/>
    <cellStyle name="Normal 5 8 2 6" xfId="1414" xr:uid="{574D0E5B-4124-4D36-8F9A-6A68F79FD453}"/>
    <cellStyle name="Normal 5 8 3" xfId="1415" xr:uid="{E525B9C0-B435-4E43-8E4E-7AE64A1B1DAA}"/>
    <cellStyle name="Normal 5 8 3 2" xfId="1416" xr:uid="{0EBAD9B5-E30F-4CA9-8929-6B87FDC0FEE7}"/>
    <cellStyle name="Normal 5 8 3 2 2" xfId="1417" xr:uid="{F065A333-E52B-4C65-917F-45007D522EB3}"/>
    <cellStyle name="Normal 5 8 3 2 3" xfId="1418" xr:uid="{0BC54E18-CC20-4256-98FC-E2A3BC56D1A4}"/>
    <cellStyle name="Normal 5 8 3 2 4" xfId="1419" xr:uid="{92963225-80A1-43E9-9A6D-7B3BD45E363C}"/>
    <cellStyle name="Normal 5 8 3 3" xfId="1420" xr:uid="{5E9A1C1D-AC16-45EC-B387-1EB1298B1848}"/>
    <cellStyle name="Normal 5 8 3 4" xfId="1421" xr:uid="{361831EB-31F8-43BD-AF9C-92FECD3A3887}"/>
    <cellStyle name="Normal 5 8 3 5" xfId="1422" xr:uid="{7D252C54-BEB0-4A8F-AEF0-D0BB59C97F47}"/>
    <cellStyle name="Normal 5 8 4" xfId="1423" xr:uid="{E9C1968A-89BD-4B24-8AAA-B9FB6E596F04}"/>
    <cellStyle name="Normal 5 8 4 2" xfId="1424" xr:uid="{6D25B11C-288A-48C1-8BD8-6DE9A10B278F}"/>
    <cellStyle name="Normal 5 8 4 3" xfId="1425" xr:uid="{56262573-D46C-47CB-8038-89B6BEAB8BF5}"/>
    <cellStyle name="Normal 5 8 4 4" xfId="1426" xr:uid="{52450D4D-741F-44AD-9509-7F560695D184}"/>
    <cellStyle name="Normal 5 8 5" xfId="1427" xr:uid="{4B4ECCD5-9D5F-46DA-9F02-783FF440B204}"/>
    <cellStyle name="Normal 5 8 5 2" xfId="1428" xr:uid="{90A7ACD2-F259-402D-84B7-22C6DA928B3B}"/>
    <cellStyle name="Normal 5 8 5 3" xfId="1429" xr:uid="{90009B45-8535-45E0-8FCA-17E09F2A8006}"/>
    <cellStyle name="Normal 5 8 5 4" xfId="1430" xr:uid="{9BA8835D-0FFC-4B89-B81B-7E60593FE427}"/>
    <cellStyle name="Normal 5 8 6" xfId="1431" xr:uid="{362E9B02-9663-4682-A099-B2AB2DB0A2F8}"/>
    <cellStyle name="Normal 5 8 7" xfId="1432" xr:uid="{E60E541E-A9F9-4901-B311-B3D765D2B738}"/>
    <cellStyle name="Normal 5 8 8" xfId="1433" xr:uid="{4070BF25-11B0-4674-A786-C000B55EB30E}"/>
    <cellStyle name="Normal 5 9" xfId="171" xr:uid="{F7B4A181-3B50-42BA-B79E-AE88F0798225}"/>
    <cellStyle name="Normal 5 9 2" xfId="1434" xr:uid="{6D5FEE7C-D2AA-49E5-A151-6DA20BE08BEE}"/>
    <cellStyle name="Normal 5 9 2 2" xfId="1435" xr:uid="{E46D1BA6-C59A-4895-8621-F53319B98925}"/>
    <cellStyle name="Normal 5 9 2 2 2" xfId="1436" xr:uid="{43575487-9C68-4FEC-85AF-F9C173982C4B}"/>
    <cellStyle name="Normal 5 9 2 2 3" xfId="1437" xr:uid="{B94532D0-9E3B-4776-AE6F-E7236CF6D6B6}"/>
    <cellStyle name="Normal 5 9 2 2 4" xfId="1438" xr:uid="{BB677336-0703-4B9D-B497-6AA0DB11E044}"/>
    <cellStyle name="Normal 5 9 2 3" xfId="1439" xr:uid="{39FF4607-25FB-4838-B982-1A18CDF75DD7}"/>
    <cellStyle name="Normal 5 9 2 4" xfId="1440" xr:uid="{4C9E8519-8141-4492-8AC3-939A1467FBA3}"/>
    <cellStyle name="Normal 5 9 2 5" xfId="1441" xr:uid="{E93556F0-A1C4-4CE2-94F2-EC02E585516C}"/>
    <cellStyle name="Normal 5 9 3" xfId="1442" xr:uid="{724958C3-E294-43B8-8A9C-AB43142E508C}"/>
    <cellStyle name="Normal 5 9 3 2" xfId="1443" xr:uid="{633509E5-4914-4E76-BC00-C9813900B596}"/>
    <cellStyle name="Normal 5 9 3 3" xfId="1444" xr:uid="{788020D2-4963-49B7-96A5-811AE04F6478}"/>
    <cellStyle name="Normal 5 9 3 4" xfId="1445" xr:uid="{3F5BD141-8BE1-410F-A18D-C7523F8C016E}"/>
    <cellStyle name="Normal 5 9 4" xfId="1446" xr:uid="{BC551A79-ADF0-49DB-87C7-7C0D3982D28F}"/>
    <cellStyle name="Normal 5 9 4 2" xfId="1447" xr:uid="{128893D9-9022-4B70-B186-558B7E1DFE1A}"/>
    <cellStyle name="Normal 5 9 4 3" xfId="1448" xr:uid="{D1CE61C7-0FF9-4F22-9C34-7D4AB79B186E}"/>
    <cellStyle name="Normal 5 9 4 4" xfId="1449" xr:uid="{DC4A989A-12F4-4517-B365-6993C27DA60E}"/>
    <cellStyle name="Normal 5 9 5" xfId="1450" xr:uid="{CE8B85BE-DA98-42C0-B9FC-07908F46EC24}"/>
    <cellStyle name="Normal 5 9 6" xfId="1451" xr:uid="{B6968A27-0831-453E-859B-E7AFCBD0FFA9}"/>
    <cellStyle name="Normal 5 9 7" xfId="1452" xr:uid="{849BB0EC-4CFB-4519-B9B0-D14D616BA487}"/>
    <cellStyle name="Normal 6" xfId="75" xr:uid="{E4FD9504-6C2F-4618-B586-12F834A7810D}"/>
    <cellStyle name="Normal 6 10" xfId="1453" xr:uid="{EB3772DF-15C0-438C-B1E5-DF4ED5343B06}"/>
    <cellStyle name="Normal 6 10 2" xfId="1454" xr:uid="{5F287AAB-F3DD-414B-90DA-4964BFB4CDBD}"/>
    <cellStyle name="Normal 6 10 2 2" xfId="1455" xr:uid="{1E256E3D-289E-487B-9F1C-621BD3FE2DFD}"/>
    <cellStyle name="Normal 6 10 2 2 2" xfId="5325" xr:uid="{EE84D8DF-B30C-49BB-BD7A-830417710C3E}"/>
    <cellStyle name="Normal 6 10 2 3" xfId="1456" xr:uid="{65E38AD7-9A82-42BC-8B14-60F6EAB9541F}"/>
    <cellStyle name="Normal 6 10 2 4" xfId="1457" xr:uid="{872CB4AF-87A9-4DDB-85DF-3F9B21951E91}"/>
    <cellStyle name="Normal 6 10 3" xfId="1458" xr:uid="{78FF10D6-76C4-4F11-97D8-DCFDC6A2267E}"/>
    <cellStyle name="Normal 6 10 4" xfId="1459" xr:uid="{652B83BA-E495-40D5-A561-B317F91E765A}"/>
    <cellStyle name="Normal 6 10 5" xfId="1460" xr:uid="{B2B74C43-EA9A-4B06-8647-A6189AAC0D23}"/>
    <cellStyle name="Normal 6 11" xfId="1461" xr:uid="{A34962F5-7F5C-432A-A2EF-49E7386CA0DC}"/>
    <cellStyle name="Normal 6 11 2" xfId="1462" xr:uid="{D0481FE7-CBBF-4633-BAFE-57F796ECFBC4}"/>
    <cellStyle name="Normal 6 11 2 2" xfId="6064" xr:uid="{317B2BAD-AC50-4A21-A15B-76FC39F9C40B}"/>
    <cellStyle name="Normal 6 11 3" xfId="1463" xr:uid="{56A2F461-EE56-471C-A56C-0604E976BA4E}"/>
    <cellStyle name="Normal 6 11 4" xfId="1464" xr:uid="{CEC87D90-A122-4C7E-800F-13756087AB0B}"/>
    <cellStyle name="Normal 6 12" xfId="1465" xr:uid="{190BC6A8-2197-405A-90BA-5A6CB80E9A54}"/>
    <cellStyle name="Normal 6 12 2" xfId="1466" xr:uid="{9F77A567-B65E-4CA2-B287-FE7C8BE9147A}"/>
    <cellStyle name="Normal 6 12 3" xfId="1467" xr:uid="{B4D19DB2-8A84-44A6-B18C-416CBFA9AFF4}"/>
    <cellStyle name="Normal 6 12 4" xfId="1468" xr:uid="{873D4BCE-6099-4AE6-8C84-1D22F7D96CA2}"/>
    <cellStyle name="Normal 6 13" xfId="1469" xr:uid="{BDFC1AD7-EFF8-429E-8A40-2B2309B96A92}"/>
    <cellStyle name="Normal 6 13 2" xfId="1470" xr:uid="{A30EC972-165F-4328-9656-1C960269A012}"/>
    <cellStyle name="Normal 6 13 3" xfId="3741" xr:uid="{06BAA009-C544-4E1E-ABCD-01CF9CCA8F81}"/>
    <cellStyle name="Normal 6 13 4" xfId="4611" xr:uid="{49ED7413-1DA6-4E55-83FC-AE52CBDC3A94}"/>
    <cellStyle name="Normal 6 13 5" xfId="4437" xr:uid="{ED66789B-457B-464A-8056-6BE0E591DC2D}"/>
    <cellStyle name="Normal 6 14" xfId="1471" xr:uid="{7FA0065B-E11C-4784-BE48-530F2EE5D1FF}"/>
    <cellStyle name="Normal 6 15" xfId="1472" xr:uid="{4DD7765B-8C14-435B-9120-09F574144A83}"/>
    <cellStyle name="Normal 6 16" xfId="1473" xr:uid="{6EDEDD31-7448-4BAF-9DCA-4026144F440C}"/>
    <cellStyle name="Normal 6 2" xfId="76" xr:uid="{C6D758C5-C6F8-49FC-89E4-211415620801}"/>
    <cellStyle name="Normal 6 2 2" xfId="3734" xr:uid="{39FBD40C-0BA5-4C86-9DEF-3E47F8E7BF9B}"/>
    <cellStyle name="Normal 6 2 2 2" xfId="4594" xr:uid="{236F2906-6357-43C7-9647-7E01D5321751}"/>
    <cellStyle name="Normal 6 2 3" xfId="4595" xr:uid="{B576C94A-EE01-4C38-88E4-37417D11FCD6}"/>
    <cellStyle name="Normal 6 3" xfId="172" xr:uid="{D368C9C8-B9F5-4830-94EC-39EEA1828D85}"/>
    <cellStyle name="Normal 6 3 10" xfId="1474" xr:uid="{A81ABD45-903C-477C-8942-9C17CD14F88E}"/>
    <cellStyle name="Normal 6 3 11" xfId="1475" xr:uid="{95FEB828-7DA1-48D4-AFE2-FD476D935FA8}"/>
    <cellStyle name="Normal 6 3 2" xfId="173" xr:uid="{7D16018F-CA4F-4C5D-9104-936F148C0A76}"/>
    <cellStyle name="Normal 6 3 2 2" xfId="174" xr:uid="{9713223B-99F4-48EB-BD6E-75CDA27E6E9C}"/>
    <cellStyle name="Normal 6 3 2 2 2" xfId="175" xr:uid="{9AE1CCAC-BCEE-4E32-A1BD-D24B8B9E3E08}"/>
    <cellStyle name="Normal 6 3 2 2 2 2" xfId="176" xr:uid="{23ACEC01-1A58-4B37-A0F8-2B54F497C04E}"/>
    <cellStyle name="Normal 6 3 2 2 2 2 2" xfId="1476" xr:uid="{F0B41A5B-E5FE-4C75-B63E-A7493DC3F65E}"/>
    <cellStyle name="Normal 6 3 2 2 2 2 2 2" xfId="3923" xr:uid="{984036DB-470E-49DE-B6D5-93FB2DA0DAA8}"/>
    <cellStyle name="Normal 6 3 2 2 2 2 2 2 2" xfId="3924" xr:uid="{4F89878D-9C8F-4C06-A3D6-4D43EFC81E40}"/>
    <cellStyle name="Normal 6 3 2 2 2 2 2 2 2 2" xfId="5604" xr:uid="{2306D259-75C0-429E-BD94-642F29F923E8}"/>
    <cellStyle name="Normal 6 3 2 2 2 2 2 2 3" xfId="5605" xr:uid="{1301DD41-EA41-453D-8E08-7DE6426D8289}"/>
    <cellStyle name="Normal 6 3 2 2 2 2 2 3" xfId="3925" xr:uid="{6CA29C42-6EDB-4BA5-848F-316AC294E6D9}"/>
    <cellStyle name="Normal 6 3 2 2 2 2 2 3 2" xfId="5606" xr:uid="{55738DF5-21A6-4F2E-A3CE-B4117E9C4F3F}"/>
    <cellStyle name="Normal 6 3 2 2 2 2 2 4" xfId="5607" xr:uid="{5152CD7C-2874-442D-9D21-25E0EE8B1C21}"/>
    <cellStyle name="Normal 6 3 2 2 2 2 3" xfId="1477" xr:uid="{1AD726FF-66FD-4AE2-9853-AF7002C1C418}"/>
    <cellStyle name="Normal 6 3 2 2 2 2 3 2" xfId="3926" xr:uid="{A0A4F392-B352-40F1-B74D-6BEE8DA894A2}"/>
    <cellStyle name="Normal 6 3 2 2 2 2 3 2 2" xfId="5608" xr:uid="{1C164176-CEDD-41AC-8187-FCC770B735E3}"/>
    <cellStyle name="Normal 6 3 2 2 2 2 3 3" xfId="5609" xr:uid="{93BF0831-C184-4937-B49C-CA41DB80D95F}"/>
    <cellStyle name="Normal 6 3 2 2 2 2 4" xfId="1478" xr:uid="{DF0AD82B-A5EA-4BE1-9CCE-A04B97B26545}"/>
    <cellStyle name="Normal 6 3 2 2 2 2 4 2" xfId="5610" xr:uid="{6CF43600-4C5D-4E42-8F83-27C003FB6082}"/>
    <cellStyle name="Normal 6 3 2 2 2 2 5" xfId="5611" xr:uid="{DD6D0D96-7204-4327-A7A8-3916AF147F4C}"/>
    <cellStyle name="Normal 6 3 2 2 2 3" xfId="1479" xr:uid="{060BD1DC-AB4F-4012-B695-F4F2370A7F6F}"/>
    <cellStyle name="Normal 6 3 2 2 2 3 2" xfId="1480" xr:uid="{325B4812-2FE1-4007-8E9A-C05297060E11}"/>
    <cellStyle name="Normal 6 3 2 2 2 3 2 2" xfId="3927" xr:uid="{CA1E32B2-0324-4E92-AF5E-C17C3FBE4528}"/>
    <cellStyle name="Normal 6 3 2 2 2 3 2 2 2" xfId="5612" xr:uid="{627A7C54-FB7A-4983-9D95-7BCE92DF053F}"/>
    <cellStyle name="Normal 6 3 2 2 2 3 2 3" xfId="5613" xr:uid="{9D9AB0F3-BB63-45E7-8C8B-559352ACDA65}"/>
    <cellStyle name="Normal 6 3 2 2 2 3 3" xfId="1481" xr:uid="{6373CED0-DAED-43FD-A4FF-CBF66B19769E}"/>
    <cellStyle name="Normal 6 3 2 2 2 3 3 2" xfId="5614" xr:uid="{EEB835B1-BA1E-48E3-BEB6-806FEDA25165}"/>
    <cellStyle name="Normal 6 3 2 2 2 3 4" xfId="1482" xr:uid="{07C6318F-6280-4CF7-A0AC-A745BF230821}"/>
    <cellStyle name="Normal 6 3 2 2 2 4" xfId="1483" xr:uid="{2FC79E0D-1BD7-4268-8040-CA5E319D00FD}"/>
    <cellStyle name="Normal 6 3 2 2 2 4 2" xfId="3928" xr:uid="{54E18533-72A0-40F4-811A-CAAECC2A0BFC}"/>
    <cellStyle name="Normal 6 3 2 2 2 4 2 2" xfId="5615" xr:uid="{7B77C73E-9CF3-4A6A-BB13-BC2ABDC2CEC0}"/>
    <cellStyle name="Normal 6 3 2 2 2 4 3" xfId="5616" xr:uid="{A87539E9-F2D2-43D2-9910-8D556F309623}"/>
    <cellStyle name="Normal 6 3 2 2 2 5" xfId="1484" xr:uid="{D0B2C599-9496-4C70-B612-C860C32AF899}"/>
    <cellStyle name="Normal 6 3 2 2 2 5 2" xfId="5617" xr:uid="{9B330396-065F-40CC-968E-3A1690C80E71}"/>
    <cellStyle name="Normal 6 3 2 2 2 6" xfId="1485" xr:uid="{BD704B3B-6818-448A-9851-401559C9A8AD}"/>
    <cellStyle name="Normal 6 3 2 2 3" xfId="177" xr:uid="{2A211626-297A-4A7A-B60F-9A7DB3872AD0}"/>
    <cellStyle name="Normal 6 3 2 2 3 2" xfId="1486" xr:uid="{CEC4240E-43AE-4BC8-AB2D-5F51FA977F8A}"/>
    <cellStyle name="Normal 6 3 2 2 3 2 2" xfId="1487" xr:uid="{3F56384F-0C4C-44B5-914A-1A120431EA93}"/>
    <cellStyle name="Normal 6 3 2 2 3 2 2 2" xfId="3929" xr:uid="{3A024C27-6DF7-4216-AE2E-EB4D008EFAA8}"/>
    <cellStyle name="Normal 6 3 2 2 3 2 2 2 2" xfId="3930" xr:uid="{6E52E96B-FC57-439C-8268-C1CDC46F3A46}"/>
    <cellStyle name="Normal 6 3 2 2 3 2 2 3" xfId="3931" xr:uid="{49A3C14F-6F0B-48D1-B0A2-E67547ED9CB8}"/>
    <cellStyle name="Normal 6 3 2 2 3 2 3" xfId="1488" xr:uid="{0A6EBDD0-0F14-4560-8975-955B22B64B5E}"/>
    <cellStyle name="Normal 6 3 2 2 3 2 3 2" xfId="3932" xr:uid="{8A9912F3-D861-4C27-946C-7A3053713D8E}"/>
    <cellStyle name="Normal 6 3 2 2 3 2 4" xfId="1489" xr:uid="{133843CE-105D-4766-8AD4-73067694A41D}"/>
    <cellStyle name="Normal 6 3 2 2 3 3" xfId="1490" xr:uid="{680AFBE6-1FAC-412D-A3AA-46B6662D4B9C}"/>
    <cellStyle name="Normal 6 3 2 2 3 3 2" xfId="3933" xr:uid="{036D80AA-8DA3-4BF7-8C97-6F326E8D4A53}"/>
    <cellStyle name="Normal 6 3 2 2 3 3 2 2" xfId="3934" xr:uid="{02BA196F-9913-459E-BB5C-063D61A5A96C}"/>
    <cellStyle name="Normal 6 3 2 2 3 3 3" xfId="3935" xr:uid="{04548805-4D3E-44A0-AE24-87F69BD7AA10}"/>
    <cellStyle name="Normal 6 3 2 2 3 4" xfId="1491" xr:uid="{C375D6E6-2CDF-44A1-B3EE-79A30B9CD82E}"/>
    <cellStyle name="Normal 6 3 2 2 3 4 2" xfId="3936" xr:uid="{DFCC00CA-8667-447F-B0E4-40787511FDD8}"/>
    <cellStyle name="Normal 6 3 2 2 3 5" xfId="1492" xr:uid="{B7154B5A-B6B4-4D1D-A988-7978BD02B60A}"/>
    <cellStyle name="Normal 6 3 2 2 4" xfId="1493" xr:uid="{271AB5B9-3D50-4319-A23B-BB2B9C527B31}"/>
    <cellStyle name="Normal 6 3 2 2 4 2" xfId="1494" xr:uid="{43D0025E-1547-453E-86F9-C3154DDB4449}"/>
    <cellStyle name="Normal 6 3 2 2 4 2 2" xfId="3937" xr:uid="{FDF44C18-3444-4635-9F01-FCFBD390CC44}"/>
    <cellStyle name="Normal 6 3 2 2 4 2 2 2" xfId="3938" xr:uid="{A44A8F8B-2430-460B-87CF-170BDC40EF19}"/>
    <cellStyle name="Normal 6 3 2 2 4 2 3" xfId="3939" xr:uid="{0879B1CF-5057-49D5-88E2-FA63C320AF3D}"/>
    <cellStyle name="Normal 6 3 2 2 4 3" xfId="1495" xr:uid="{10DB4F5B-9288-4508-8B0A-02475E1B5AAC}"/>
    <cellStyle name="Normal 6 3 2 2 4 3 2" xfId="3940" xr:uid="{F01137A4-F2E8-4A1E-9284-BD9A39A1CE25}"/>
    <cellStyle name="Normal 6 3 2 2 4 4" xfId="1496" xr:uid="{30A12AA2-2D38-42C1-9A53-44D7375F8959}"/>
    <cellStyle name="Normal 6 3 2 2 5" xfId="1497" xr:uid="{0BAE2399-CEF4-4E6C-B80C-A0345F3C0A07}"/>
    <cellStyle name="Normal 6 3 2 2 5 2" xfId="1498" xr:uid="{D1655033-DE8B-4D86-98B6-CB33EC0B76CF}"/>
    <cellStyle name="Normal 6 3 2 2 5 2 2" xfId="3941" xr:uid="{0B200DE4-1F90-4BAA-A938-8252EDE68CD6}"/>
    <cellStyle name="Normal 6 3 2 2 5 3" xfId="1499" xr:uid="{90D5E679-0210-4B51-8E49-38E291D68BD1}"/>
    <cellStyle name="Normal 6 3 2 2 5 4" xfId="1500" xr:uid="{48318862-481A-431C-8AE3-AA025A17C201}"/>
    <cellStyle name="Normal 6 3 2 2 6" xfId="1501" xr:uid="{8EDDDAFC-6164-42E9-A5BD-8751371ED6BA}"/>
    <cellStyle name="Normal 6 3 2 2 6 2" xfId="3942" xr:uid="{1F214617-FE63-4148-8080-EE139C914855}"/>
    <cellStyle name="Normal 6 3 2 2 7" xfId="1502" xr:uid="{3C7A6EF9-1A2F-4FD6-B673-EDBD0D11379E}"/>
    <cellStyle name="Normal 6 3 2 2 8" xfId="1503" xr:uid="{A871E800-EF4D-4CF4-910D-C64C014C9E80}"/>
    <cellStyle name="Normal 6 3 2 3" xfId="178" xr:uid="{397A0FF1-1ECF-46EE-A772-25037973D357}"/>
    <cellStyle name="Normal 6 3 2 3 2" xfId="179" xr:uid="{8F90C1F1-5857-4870-B380-D9C133474BE6}"/>
    <cellStyle name="Normal 6 3 2 3 2 2" xfId="1504" xr:uid="{0F46524B-2627-49D9-8C46-223C9159CE7F}"/>
    <cellStyle name="Normal 6 3 2 3 2 2 2" xfId="3943" xr:uid="{9F7F2A0D-519E-49FE-9E13-F394A38A1B35}"/>
    <cellStyle name="Normal 6 3 2 3 2 2 2 2" xfId="3944" xr:uid="{C48F1B5D-7402-414E-BA6E-BB56BEC1C6C1}"/>
    <cellStyle name="Normal 6 3 2 3 2 2 2 2 2" xfId="5618" xr:uid="{98BDA80E-C27B-429D-AC90-4E5D17AFF3D2}"/>
    <cellStyle name="Normal 6 3 2 3 2 2 2 3" xfId="5619" xr:uid="{F081714B-E68A-4222-87F3-D6CC2C206486}"/>
    <cellStyle name="Normal 6 3 2 3 2 2 3" xfId="3945" xr:uid="{371DAD2E-136C-4C73-82DF-A4AC86A307EC}"/>
    <cellStyle name="Normal 6 3 2 3 2 2 3 2" xfId="5620" xr:uid="{5CE5043A-92A7-4B38-8595-1EDB6863A76A}"/>
    <cellStyle name="Normal 6 3 2 3 2 2 4" xfId="5621" xr:uid="{9DB579FB-9A28-4700-8320-22AD07582C79}"/>
    <cellStyle name="Normal 6 3 2 3 2 3" xfId="1505" xr:uid="{1DEDF95E-8B31-4A91-ACBB-D470AAF2C2FD}"/>
    <cellStyle name="Normal 6 3 2 3 2 3 2" xfId="3946" xr:uid="{22CC2323-3897-484B-B454-268A450FE306}"/>
    <cellStyle name="Normal 6 3 2 3 2 3 2 2" xfId="5622" xr:uid="{27CAFCED-65E3-4FD9-81BA-8B2E82D397EB}"/>
    <cellStyle name="Normal 6 3 2 3 2 3 3" xfId="5623" xr:uid="{9E35D7DF-59F3-41F3-9705-C6744D2A95E2}"/>
    <cellStyle name="Normal 6 3 2 3 2 4" xfId="1506" xr:uid="{7101CF19-98A7-4A9A-A4CB-45011369D039}"/>
    <cellStyle name="Normal 6 3 2 3 2 4 2" xfId="5624" xr:uid="{A8A697BB-B9DF-426D-A2DE-C132B5A08776}"/>
    <cellStyle name="Normal 6 3 2 3 2 5" xfId="5625" xr:uid="{89D82012-FCDC-43D4-B6A5-B2C2C9B2CAED}"/>
    <cellStyle name="Normal 6 3 2 3 3" xfId="1507" xr:uid="{9F378E23-FC27-472B-915F-BC21A854DBDD}"/>
    <cellStyle name="Normal 6 3 2 3 3 2" xfId="1508" xr:uid="{8B49420D-BA26-4DE0-AE24-ADCAB349A515}"/>
    <cellStyle name="Normal 6 3 2 3 3 2 2" xfId="3947" xr:uid="{0F1ECBDC-D492-4D48-A3AA-DD3595226CB4}"/>
    <cellStyle name="Normal 6 3 2 3 3 2 2 2" xfId="5626" xr:uid="{79FD33D6-70C1-4F1B-BFAE-B80EA69D7779}"/>
    <cellStyle name="Normal 6 3 2 3 3 2 3" xfId="5627" xr:uid="{908F111B-6652-4930-AAFC-982400FA12AB}"/>
    <cellStyle name="Normal 6 3 2 3 3 3" xfId="1509" xr:uid="{97087681-383A-417B-94A3-B03F263150FA}"/>
    <cellStyle name="Normal 6 3 2 3 3 3 2" xfId="5628" xr:uid="{A0791A20-BBDE-4083-BD0A-1179153C1CAF}"/>
    <cellStyle name="Normal 6 3 2 3 3 4" xfId="1510" xr:uid="{D760743E-4F57-4C7B-BAED-B50AED9A8DF9}"/>
    <cellStyle name="Normal 6 3 2 3 4" xfId="1511" xr:uid="{B7DCADE0-82B3-4CAD-8A87-228DE030B042}"/>
    <cellStyle name="Normal 6 3 2 3 4 2" xfId="3948" xr:uid="{9B1867E7-4D23-47CB-9138-1973AFAFF3D4}"/>
    <cellStyle name="Normal 6 3 2 3 4 2 2" xfId="5629" xr:uid="{4AC77224-0BB1-4275-B5E4-D56113A73151}"/>
    <cellStyle name="Normal 6 3 2 3 4 3" xfId="5630" xr:uid="{53BD73C8-690E-4E22-BEE1-D563228EB9C2}"/>
    <cellStyle name="Normal 6 3 2 3 5" xfId="1512" xr:uid="{5626A98D-84D1-4D16-AA5F-6A64F38364E0}"/>
    <cellStyle name="Normal 6 3 2 3 5 2" xfId="5631" xr:uid="{723C50AE-BABA-4191-9442-FE8033DC2D88}"/>
    <cellStyle name="Normal 6 3 2 3 6" xfId="1513" xr:uid="{D8FB7A7B-C53C-44ED-98B9-742340223BC7}"/>
    <cellStyle name="Normal 6 3 2 4" xfId="180" xr:uid="{EB00B8AB-48C7-48D6-B4FB-23C3BFAC808B}"/>
    <cellStyle name="Normal 6 3 2 4 2" xfId="1514" xr:uid="{F9F0610F-E1EE-4CBB-A8AD-01F3E8318B2D}"/>
    <cellStyle name="Normal 6 3 2 4 2 2" xfId="1515" xr:uid="{5A4C23B2-AA53-40B4-AA0A-8AFA76CE33EA}"/>
    <cellStyle name="Normal 6 3 2 4 2 2 2" xfId="3949" xr:uid="{C6628F54-BD40-45F4-8343-4708340EC50C}"/>
    <cellStyle name="Normal 6 3 2 4 2 2 2 2" xfId="3950" xr:uid="{C64BCD85-2544-4EB4-B661-EC05A80A5E03}"/>
    <cellStyle name="Normal 6 3 2 4 2 2 3" xfId="3951" xr:uid="{EB3DE7F8-DC87-468F-937D-3273A50EB291}"/>
    <cellStyle name="Normal 6 3 2 4 2 3" xfId="1516" xr:uid="{64F65C86-E0F8-4133-838D-0998664A9DA3}"/>
    <cellStyle name="Normal 6 3 2 4 2 3 2" xfId="3952" xr:uid="{D46B2EC1-7365-48C0-BD1B-EE1667AE1FFA}"/>
    <cellStyle name="Normal 6 3 2 4 2 4" xfId="1517" xr:uid="{AE465927-7E15-4EE5-8AC0-8F82AD23852C}"/>
    <cellStyle name="Normal 6 3 2 4 3" xfId="1518" xr:uid="{69F4C9F9-E214-4FA3-986B-60F93477C75D}"/>
    <cellStyle name="Normal 6 3 2 4 3 2" xfId="3953" xr:uid="{C1EE821B-A5B5-4199-8164-E88814B633F3}"/>
    <cellStyle name="Normal 6 3 2 4 3 2 2" xfId="3954" xr:uid="{648503B1-11E2-4CA7-A336-EDD1F4A4C9C3}"/>
    <cellStyle name="Normal 6 3 2 4 3 3" xfId="3955" xr:uid="{8F47D7E0-CB4A-4A85-9E53-DE4E57530207}"/>
    <cellStyle name="Normal 6 3 2 4 4" xfId="1519" xr:uid="{A296B34E-6A1A-40E1-901C-C111AC4A8DE5}"/>
    <cellStyle name="Normal 6 3 2 4 4 2" xfId="3956" xr:uid="{8BA5FE9A-06B6-42D5-B660-850A36ADEBFF}"/>
    <cellStyle name="Normal 6 3 2 4 5" xfId="1520" xr:uid="{485D442C-45BC-45CE-A702-D429A377D3FE}"/>
    <cellStyle name="Normal 6 3 2 5" xfId="1521" xr:uid="{28DE9706-F777-4C53-81FD-CC259108DDFC}"/>
    <cellStyle name="Normal 6 3 2 5 2" xfId="1522" xr:uid="{186CBCE8-8663-4014-951B-14A027F88198}"/>
    <cellStyle name="Normal 6 3 2 5 2 2" xfId="3957" xr:uid="{58A8D418-B76A-4B76-8AC0-5BD37FBED75A}"/>
    <cellStyle name="Normal 6 3 2 5 2 2 2" xfId="3958" xr:uid="{C020FFFD-264A-428B-BCFD-51E14004AC20}"/>
    <cellStyle name="Normal 6 3 2 5 2 3" xfId="3959" xr:uid="{8A9E5E85-FD66-466F-AA40-655F8910E549}"/>
    <cellStyle name="Normal 6 3 2 5 3" xfId="1523" xr:uid="{0A724693-2ABC-4D45-8DF8-26AF46653D3C}"/>
    <cellStyle name="Normal 6 3 2 5 3 2" xfId="3960" xr:uid="{A54F0057-2F4E-4D6E-9C72-953928D669B0}"/>
    <cellStyle name="Normal 6 3 2 5 4" xfId="1524" xr:uid="{768F1348-E568-4312-8CAC-18E9A7BC5588}"/>
    <cellStyle name="Normal 6 3 2 6" xfId="1525" xr:uid="{DCC3A5BA-70FD-45E3-9918-83BBB4A728E4}"/>
    <cellStyle name="Normal 6 3 2 6 2" xfId="1526" xr:uid="{D7549B60-9196-431D-9769-8EC63D9161F7}"/>
    <cellStyle name="Normal 6 3 2 6 2 2" xfId="3961" xr:uid="{72E67620-C570-41F5-AF33-BBE66EB09151}"/>
    <cellStyle name="Normal 6 3 2 6 3" xfId="1527" xr:uid="{6EDB4BFD-2E23-48F9-BD11-1351BCC4A0AF}"/>
    <cellStyle name="Normal 6 3 2 6 4" xfId="1528" xr:uid="{D92676E6-C740-4A80-A488-90AB6E4959A8}"/>
    <cellStyle name="Normal 6 3 2 7" xfId="1529" xr:uid="{F3A2AC9D-6EEF-4236-AC79-0A14393CC2CC}"/>
    <cellStyle name="Normal 6 3 2 7 2" xfId="3962" xr:uid="{8E312510-8266-4A30-A214-ACC022C040D6}"/>
    <cellStyle name="Normal 6 3 2 8" xfId="1530" xr:uid="{2C560BC7-C185-4DE1-B2A2-D06CA612BF0C}"/>
    <cellStyle name="Normal 6 3 2 9" xfId="1531" xr:uid="{DB35276E-3E86-40D7-B458-B5CA6AE80417}"/>
    <cellStyle name="Normal 6 3 3" xfId="181" xr:uid="{B80918A3-F39F-47A6-86A3-696633CEB701}"/>
    <cellStyle name="Normal 6 3 3 2" xfId="182" xr:uid="{BE7DA9D7-BE55-43E3-A156-517B171967CF}"/>
    <cellStyle name="Normal 6 3 3 2 2" xfId="183" xr:uid="{CAE1B002-FFB3-4B44-9203-60EECE2097FB}"/>
    <cellStyle name="Normal 6 3 3 2 2 2" xfId="1532" xr:uid="{DF7F06EB-B0E3-46FD-BDA8-C426714BEBF8}"/>
    <cellStyle name="Normal 6 3 3 2 2 2 2" xfId="3963" xr:uid="{FF747C79-A2A2-492B-BCFE-BEC81B5E0F9B}"/>
    <cellStyle name="Normal 6 3 3 2 2 2 2 2" xfId="3964" xr:uid="{2BDC8E79-3E49-4009-AFCF-79557EC0EE5C}"/>
    <cellStyle name="Normal 6 3 3 2 2 2 2 2 2" xfId="5632" xr:uid="{429B4A1D-90E4-4106-B2D6-14BE5D23722D}"/>
    <cellStyle name="Normal 6 3 3 2 2 2 2 3" xfId="5633" xr:uid="{A0EF8ED4-5FBC-4C39-88F2-2F1F9AFD139E}"/>
    <cellStyle name="Normal 6 3 3 2 2 2 3" xfId="3965" xr:uid="{5521EE0E-1C7E-4290-8261-94214889C130}"/>
    <cellStyle name="Normal 6 3 3 2 2 2 3 2" xfId="5634" xr:uid="{0FFC3189-1B94-40D7-9C09-6E118B150699}"/>
    <cellStyle name="Normal 6 3 3 2 2 2 4" xfId="5635" xr:uid="{13D435A5-DA62-4C85-B288-F3A1567E67F4}"/>
    <cellStyle name="Normal 6 3 3 2 2 3" xfId="1533" xr:uid="{F3FAE372-4975-4CE2-93B3-A72A3093F712}"/>
    <cellStyle name="Normal 6 3 3 2 2 3 2" xfId="3966" xr:uid="{2F5105DC-4AD1-4ED8-92AA-421381F19976}"/>
    <cellStyle name="Normal 6 3 3 2 2 3 2 2" xfId="5636" xr:uid="{158A206C-F3A3-4B5B-83B6-E2E6ACCF6EEF}"/>
    <cellStyle name="Normal 6 3 3 2 2 3 3" xfId="5637" xr:uid="{EA90207D-1270-48BD-9282-572E86D592C8}"/>
    <cellStyle name="Normal 6 3 3 2 2 4" xfId="1534" xr:uid="{08CE3FD6-6EBC-4079-8A5C-E757ED9D153B}"/>
    <cellStyle name="Normal 6 3 3 2 2 4 2" xfId="5638" xr:uid="{153DCA0F-555A-4270-97E1-E192B89947D8}"/>
    <cellStyle name="Normal 6 3 3 2 2 5" xfId="5639" xr:uid="{95270B06-90A1-42FF-96C0-FEC61C8B4058}"/>
    <cellStyle name="Normal 6 3 3 2 3" xfId="1535" xr:uid="{A10E3156-73C2-4C1B-BC47-F327694D7D3B}"/>
    <cellStyle name="Normal 6 3 3 2 3 2" xfId="1536" xr:uid="{82D8B295-D11F-4CB1-82DE-F6F497F5C23D}"/>
    <cellStyle name="Normal 6 3 3 2 3 2 2" xfId="3967" xr:uid="{E74E0DC0-1838-4487-BE52-D4CDE8C0FDDD}"/>
    <cellStyle name="Normal 6 3 3 2 3 2 2 2" xfId="5640" xr:uid="{69B08939-5BB7-4F04-9721-5BD5B3C579A4}"/>
    <cellStyle name="Normal 6 3 3 2 3 2 3" xfId="5641" xr:uid="{8B6FF147-C900-42E4-BEA9-A969597D29E1}"/>
    <cellStyle name="Normal 6 3 3 2 3 3" xfId="1537" xr:uid="{86481B37-0CA1-4AB4-A0D2-D75ABA8F3E09}"/>
    <cellStyle name="Normal 6 3 3 2 3 3 2" xfId="5642" xr:uid="{FD5ED6E3-8A73-4CCC-80D9-5BD81CB0EFD3}"/>
    <cellStyle name="Normal 6 3 3 2 3 4" xfId="1538" xr:uid="{20ADFF44-C3E0-430D-88BB-6D4901E7A581}"/>
    <cellStyle name="Normal 6 3 3 2 4" xfId="1539" xr:uid="{5AE05920-27AC-4076-93A7-F747706B31DC}"/>
    <cellStyle name="Normal 6 3 3 2 4 2" xfId="3968" xr:uid="{8309D6AB-08FA-45FA-88DB-5777FCFCD96C}"/>
    <cellStyle name="Normal 6 3 3 2 4 2 2" xfId="5643" xr:uid="{3357C8FD-31D8-47CB-A668-34E21634F5F8}"/>
    <cellStyle name="Normal 6 3 3 2 4 3" xfId="5644" xr:uid="{5B54AF9A-B4FA-4906-97FD-AD0E9638DE9E}"/>
    <cellStyle name="Normal 6 3 3 2 5" xfId="1540" xr:uid="{6B81B483-5D8E-4FA7-A9E3-E0CC0FF2299C}"/>
    <cellStyle name="Normal 6 3 3 2 5 2" xfId="5645" xr:uid="{B7CEDB91-20AB-49CF-82F9-0CC621234CB1}"/>
    <cellStyle name="Normal 6 3 3 2 6" xfId="1541" xr:uid="{A01963C8-A699-48C4-BEE7-E355A1879DBE}"/>
    <cellStyle name="Normal 6 3 3 3" xfId="184" xr:uid="{26549857-0345-4A2E-834E-0D280E709BCC}"/>
    <cellStyle name="Normal 6 3 3 3 2" xfId="1542" xr:uid="{1BD29EED-0414-4B2F-9136-37C3893D19F7}"/>
    <cellStyle name="Normal 6 3 3 3 2 2" xfId="1543" xr:uid="{45AB2D74-5AE2-4CEA-8D53-0ADAFC7F190E}"/>
    <cellStyle name="Normal 6 3 3 3 2 2 2" xfId="3969" xr:uid="{CBCE97EA-2CD0-4EFF-946E-541189C9ACD1}"/>
    <cellStyle name="Normal 6 3 3 3 2 2 2 2" xfId="3970" xr:uid="{CE26FD76-5C65-4E9A-B51B-9C6654CDAD9A}"/>
    <cellStyle name="Normal 6 3 3 3 2 2 3" xfId="3971" xr:uid="{94137F0D-F1B4-4729-890F-59C84ECFC9A5}"/>
    <cellStyle name="Normal 6 3 3 3 2 3" xfId="1544" xr:uid="{CE68D4CD-0CAA-44E4-9FCF-87C94683B814}"/>
    <cellStyle name="Normal 6 3 3 3 2 3 2" xfId="3972" xr:uid="{647DFED0-3271-495E-9C69-B634A655E98B}"/>
    <cellStyle name="Normal 6 3 3 3 2 4" xfId="1545" xr:uid="{171C5A71-FBBD-4DD8-AB9A-3E66737E7ACC}"/>
    <cellStyle name="Normal 6 3 3 3 3" xfId="1546" xr:uid="{B57439D9-1BAD-4AA8-9294-B6BE314AD9E6}"/>
    <cellStyle name="Normal 6 3 3 3 3 2" xfId="3973" xr:uid="{4E010E5D-01BD-4D09-A2C6-A502A33F12AF}"/>
    <cellStyle name="Normal 6 3 3 3 3 2 2" xfId="3974" xr:uid="{7918FC89-DB6B-40F3-834B-19FA35902FBE}"/>
    <cellStyle name="Normal 6 3 3 3 3 3" xfId="3975" xr:uid="{65BB8C27-DF5F-49F4-A1DC-1887C55EDF85}"/>
    <cellStyle name="Normal 6 3 3 3 4" xfId="1547" xr:uid="{897C30B5-E1B7-4E45-BE74-A3B768ECA2E5}"/>
    <cellStyle name="Normal 6 3 3 3 4 2" xfId="3976" xr:uid="{D71F8F75-FB4A-4B0D-8F45-30E6FA1F7695}"/>
    <cellStyle name="Normal 6 3 3 3 5" xfId="1548" xr:uid="{BF0FA320-4AA0-429F-849F-D27C9C82AA98}"/>
    <cellStyle name="Normal 6 3 3 4" xfId="1549" xr:uid="{E2EB49E2-61EF-4A87-99B4-2A6BEC991730}"/>
    <cellStyle name="Normal 6 3 3 4 2" xfId="1550" xr:uid="{73DB9C6E-B770-4E11-B348-364CE7E9672D}"/>
    <cellStyle name="Normal 6 3 3 4 2 2" xfId="3977" xr:uid="{BFEE1C4C-B39D-4A2B-A864-0A441F45B209}"/>
    <cellStyle name="Normal 6 3 3 4 2 2 2" xfId="3978" xr:uid="{1DDE54B0-0FF4-47E9-91D1-8120BD2F794A}"/>
    <cellStyle name="Normal 6 3 3 4 2 3" xfId="3979" xr:uid="{DE4BAAD4-624E-4C29-8F02-034BCB39B2E5}"/>
    <cellStyle name="Normal 6 3 3 4 3" xfId="1551" xr:uid="{D7B7A009-6A9D-493A-B29D-E8E1C34E8DFC}"/>
    <cellStyle name="Normal 6 3 3 4 3 2" xfId="3980" xr:uid="{9C9B3398-87FA-4C65-A47D-95E8FB364AEC}"/>
    <cellStyle name="Normal 6 3 3 4 4" xfId="1552" xr:uid="{685C1C84-0F77-4252-9B4E-802427E1BB77}"/>
    <cellStyle name="Normal 6 3 3 5" xfId="1553" xr:uid="{43D58285-8901-4B97-92B4-5973EF62F792}"/>
    <cellStyle name="Normal 6 3 3 5 2" xfId="1554" xr:uid="{1921655E-411F-4C26-BD87-D29A5E935835}"/>
    <cellStyle name="Normal 6 3 3 5 2 2" xfId="3981" xr:uid="{8E9ABB3F-5D69-4752-9BFE-908D14DF4111}"/>
    <cellStyle name="Normal 6 3 3 5 3" xfId="1555" xr:uid="{F10E50A6-C313-4A94-851D-BAD7259E74E6}"/>
    <cellStyle name="Normal 6 3 3 5 4" xfId="1556" xr:uid="{4BA9918D-D531-41A8-BBC1-92CBC57C0A37}"/>
    <cellStyle name="Normal 6 3 3 6" xfId="1557" xr:uid="{5F5F6E97-7EDC-4B8D-B2A6-80EF16CB299C}"/>
    <cellStyle name="Normal 6 3 3 6 2" xfId="3982" xr:uid="{23579FC6-BC8D-403B-A1A5-423EF4CC64D3}"/>
    <cellStyle name="Normal 6 3 3 7" xfId="1558" xr:uid="{34C4E38D-E004-48B0-BC2D-36A934D5BA03}"/>
    <cellStyle name="Normal 6 3 3 8" xfId="1559" xr:uid="{BA0E621D-6F79-4BC4-B7E8-0CF90F7ED274}"/>
    <cellStyle name="Normal 6 3 4" xfId="185" xr:uid="{07303708-1B35-4AD7-8BAD-CB4D2CB153A2}"/>
    <cellStyle name="Normal 6 3 4 2" xfId="186" xr:uid="{06864D14-3C39-40E0-B74B-55EF2030C790}"/>
    <cellStyle name="Normal 6 3 4 2 2" xfId="1560" xr:uid="{D74D1683-25F0-4D0B-808E-ACA7815FA2F3}"/>
    <cellStyle name="Normal 6 3 4 2 2 2" xfId="1561" xr:uid="{A48C7160-BBFD-42DC-BA4F-6617114BD776}"/>
    <cellStyle name="Normal 6 3 4 2 2 2 2" xfId="3983" xr:uid="{8265546B-F02E-4205-ACB3-C124097AF7B4}"/>
    <cellStyle name="Normal 6 3 4 2 2 2 2 2" xfId="5646" xr:uid="{04AE93F3-18FD-4F80-882C-382DEBDE18B9}"/>
    <cellStyle name="Normal 6 3 4 2 2 2 3" xfId="5647" xr:uid="{D372DD67-5ACA-4D1E-A149-A8E72D55347B}"/>
    <cellStyle name="Normal 6 3 4 2 2 3" xfId="1562" xr:uid="{1D999F0A-8EAA-4F62-927C-8DA75F232909}"/>
    <cellStyle name="Normal 6 3 4 2 2 3 2" xfId="5648" xr:uid="{F3609F41-FEF8-44F2-9B34-D5DC8F516FE9}"/>
    <cellStyle name="Normal 6 3 4 2 2 4" xfId="1563" xr:uid="{001C6209-186F-4CA3-B5B3-706EE57ED688}"/>
    <cellStyle name="Normal 6 3 4 2 3" xfId="1564" xr:uid="{1BA5ADB4-3C2D-4B45-9AAA-4E36DED52417}"/>
    <cellStyle name="Normal 6 3 4 2 3 2" xfId="3984" xr:uid="{299ECB5B-5E51-4C50-828A-417E74FC5F81}"/>
    <cellStyle name="Normal 6 3 4 2 3 2 2" xfId="5649" xr:uid="{06F11A14-3EA1-4B59-A86A-0D6B44E24801}"/>
    <cellStyle name="Normal 6 3 4 2 3 3" xfId="5650" xr:uid="{0691E33F-A3A8-4E7A-B0B8-4C6B28061F7D}"/>
    <cellStyle name="Normal 6 3 4 2 4" xfId="1565" xr:uid="{540D5F41-0F48-4E55-B813-EBB61653D2F0}"/>
    <cellStyle name="Normal 6 3 4 2 4 2" xfId="5651" xr:uid="{6BCF9C82-70D0-4875-8ADD-09BFB53E8928}"/>
    <cellStyle name="Normal 6 3 4 2 5" xfId="1566" xr:uid="{A4884C72-0B3A-4D9A-86E9-1C3D010769F7}"/>
    <cellStyle name="Normal 6 3 4 3" xfId="1567" xr:uid="{395E1CAE-7B07-429F-A67C-BFD4C8DB7E87}"/>
    <cellStyle name="Normal 6 3 4 3 2" xfId="1568" xr:uid="{6CFC397E-49B9-4B21-8E94-0E72F9AA623C}"/>
    <cellStyle name="Normal 6 3 4 3 2 2" xfId="3985" xr:uid="{745406A5-A684-46F5-A7BE-ECB240DE2A5A}"/>
    <cellStyle name="Normal 6 3 4 3 2 2 2" xfId="5652" xr:uid="{CE7CB2BF-F39E-4D8B-BA0F-B3649A359DE6}"/>
    <cellStyle name="Normal 6 3 4 3 2 3" xfId="5653" xr:uid="{40A092D3-1794-456E-AE09-B23D7C7A01FA}"/>
    <cellStyle name="Normal 6 3 4 3 3" xfId="1569" xr:uid="{8D170DAD-389E-4AE8-96A8-F0AB885E4AFA}"/>
    <cellStyle name="Normal 6 3 4 3 3 2" xfId="5654" xr:uid="{46F40924-C073-4AB3-8520-A7964B47D6DE}"/>
    <cellStyle name="Normal 6 3 4 3 4" xfId="1570" xr:uid="{61BB9D0D-AF1A-4D15-B3DA-62BEBA49B190}"/>
    <cellStyle name="Normal 6 3 4 4" xfId="1571" xr:uid="{90EB4C9D-1C96-463F-83D3-8C59220D045D}"/>
    <cellStyle name="Normal 6 3 4 4 2" xfId="1572" xr:uid="{48EEAF4D-D6D6-4F39-A2DF-424318B63F9A}"/>
    <cellStyle name="Normal 6 3 4 4 2 2" xfId="5655" xr:uid="{995BA4CB-6DC8-4C69-9973-D30E0BDDA54F}"/>
    <cellStyle name="Normal 6 3 4 4 3" xfId="1573" xr:uid="{9A098B5D-AC81-4D77-A32E-E45E1C12154F}"/>
    <cellStyle name="Normal 6 3 4 4 4" xfId="1574" xr:uid="{C559F2FA-77C5-4F5F-98FC-9EE89BA57E18}"/>
    <cellStyle name="Normal 6 3 4 5" xfId="1575" xr:uid="{025B189F-5163-42F6-B0FA-C6109733A0F1}"/>
    <cellStyle name="Normal 6 3 4 5 2" xfId="5656" xr:uid="{1DE2F21D-7E51-4F34-96D7-AF4C621A182C}"/>
    <cellStyle name="Normal 6 3 4 6" xfId="1576" xr:uid="{A95C815E-57DE-4416-9CD1-C87BB3F07AB3}"/>
    <cellStyle name="Normal 6 3 4 7" xfId="1577" xr:uid="{33D3D7CF-D9CA-42F7-8EA5-565C563A1845}"/>
    <cellStyle name="Normal 6 3 5" xfId="187" xr:uid="{AE651658-0E50-4794-A2A5-8C1702108DBD}"/>
    <cellStyle name="Normal 6 3 5 2" xfId="1578" xr:uid="{5C69B1CF-D53A-4E45-BB7A-21D08789780F}"/>
    <cellStyle name="Normal 6 3 5 2 2" xfId="1579" xr:uid="{6095ABB9-95DB-4452-BB76-130857AD0089}"/>
    <cellStyle name="Normal 6 3 5 2 2 2" xfId="3986" xr:uid="{A126A514-A3CE-4989-911F-1D1C8F5EB3E4}"/>
    <cellStyle name="Normal 6 3 5 2 2 2 2" xfId="3987" xr:uid="{F570C84B-E802-4249-AA4B-65E051C6A09E}"/>
    <cellStyle name="Normal 6 3 5 2 2 3" xfId="3988" xr:uid="{BD1AE9E9-A5E7-46BB-8379-EA576EB82D6B}"/>
    <cellStyle name="Normal 6 3 5 2 3" xfId="1580" xr:uid="{CF991008-04DD-4DE3-ADC7-321B99EE5B61}"/>
    <cellStyle name="Normal 6 3 5 2 3 2" xfId="3989" xr:uid="{72C71536-9A6D-490B-B4E4-40B697B1DE91}"/>
    <cellStyle name="Normal 6 3 5 2 4" xfId="1581" xr:uid="{FE4A2009-FC87-4295-8084-0C28AF8C9EDD}"/>
    <cellStyle name="Normal 6 3 5 3" xfId="1582" xr:uid="{61FDD30B-2E4D-4F12-AE35-6109F45E9989}"/>
    <cellStyle name="Normal 6 3 5 3 2" xfId="1583" xr:uid="{4237D1F5-840D-4219-AE8B-8810C0B1C7E4}"/>
    <cellStyle name="Normal 6 3 5 3 2 2" xfId="3990" xr:uid="{F5F2CEED-7523-48A5-88DD-BA3F568F4892}"/>
    <cellStyle name="Normal 6 3 5 3 3" xfId="1584" xr:uid="{F8CCA61B-A684-4865-BA03-8BDA284D1177}"/>
    <cellStyle name="Normal 6 3 5 3 4" xfId="1585" xr:uid="{9D9E8BCD-2CAA-4F46-8C40-768A4519D0AA}"/>
    <cellStyle name="Normal 6 3 5 4" xfId="1586" xr:uid="{A6DBE91E-6133-42A4-A04E-6E24D21569CE}"/>
    <cellStyle name="Normal 6 3 5 4 2" xfId="3991" xr:uid="{1E1C7D3E-6846-487A-AD6A-6A3D877F6EA8}"/>
    <cellStyle name="Normal 6 3 5 5" xfId="1587" xr:uid="{67465AA4-8CCE-4510-A504-66070003BC6A}"/>
    <cellStyle name="Normal 6 3 5 6" xfId="1588" xr:uid="{7130208E-1E7C-409F-8D14-0B62F72A37CD}"/>
    <cellStyle name="Normal 6 3 6" xfId="1589" xr:uid="{284533FA-1FC6-488E-96F8-C8F92D7F17F7}"/>
    <cellStyle name="Normal 6 3 6 2" xfId="1590" xr:uid="{83FF191F-8013-4272-9397-7A588DAA61AE}"/>
    <cellStyle name="Normal 6 3 6 2 2" xfId="1591" xr:uid="{FD6F80F2-A37D-4F48-A550-5CFA56E15CB2}"/>
    <cellStyle name="Normal 6 3 6 2 2 2" xfId="3992" xr:uid="{392360FE-8E38-4185-B6BD-CACEE7A75C63}"/>
    <cellStyle name="Normal 6 3 6 2 3" xfId="1592" xr:uid="{DA120A99-5FF9-4E1A-8D1F-014F7F3AC11D}"/>
    <cellStyle name="Normal 6 3 6 2 4" xfId="1593" xr:uid="{2CDFCA9D-2947-42AA-9BC7-3FFFF01B4061}"/>
    <cellStyle name="Normal 6 3 6 3" xfId="1594" xr:uid="{5D64ED1A-2A41-4B91-B5CE-F317C0E9172C}"/>
    <cellStyle name="Normal 6 3 6 3 2" xfId="3993" xr:uid="{0AAA2865-1E1B-4AB2-9D4D-DC2769AB2805}"/>
    <cellStyle name="Normal 6 3 6 4" xfId="1595" xr:uid="{61E4B836-9990-4B9C-B33B-5413040EFCCC}"/>
    <cellStyle name="Normal 6 3 6 5" xfId="1596" xr:uid="{1BAC7103-CF77-4D9A-AEAF-429AF762E878}"/>
    <cellStyle name="Normal 6 3 7" xfId="1597" xr:uid="{0DD0332C-B0F3-422F-8538-BF590591E614}"/>
    <cellStyle name="Normal 6 3 7 2" xfId="1598" xr:uid="{1FC5ABD8-0ED1-43AA-B6B4-994EFE1A05FD}"/>
    <cellStyle name="Normal 6 3 7 2 2" xfId="3994" xr:uid="{421CDA8F-D309-42F8-A198-DA87A24BD63F}"/>
    <cellStyle name="Normal 6 3 7 3" xfId="1599" xr:uid="{261993A6-87A5-4484-B0DD-09FCB48AABCF}"/>
    <cellStyle name="Normal 6 3 7 4" xfId="1600" xr:uid="{A17E9ADA-80C9-4FCD-B42F-4AF1B216554A}"/>
    <cellStyle name="Normal 6 3 8" xfId="1601" xr:uid="{75A231AB-FE83-4D61-B187-7F7AF52BD8CC}"/>
    <cellStyle name="Normal 6 3 8 2" xfId="1602" xr:uid="{C93B8765-BFAD-49F6-98A7-98497FA1703D}"/>
    <cellStyle name="Normal 6 3 8 3" xfId="1603" xr:uid="{035C3701-A56C-4749-999C-39878284EBA0}"/>
    <cellStyle name="Normal 6 3 8 4" xfId="1604" xr:uid="{A37D76E1-CF9D-46D5-9424-74E703E58FB8}"/>
    <cellStyle name="Normal 6 3 9" xfId="1605" xr:uid="{6D385A73-22D9-4A6F-A190-8CEF44BD04DD}"/>
    <cellStyle name="Normal 6 3 9 2" xfId="4711" xr:uid="{CC7402D4-A878-4171-A4FD-985201EB9259}"/>
    <cellStyle name="Normal 6 4" xfId="188" xr:uid="{944E7201-CD0A-49CF-B905-EF39447FBBE6}"/>
    <cellStyle name="Normal 6 4 10" xfId="1606" xr:uid="{36AB0CE7-42EC-4D6A-8C0B-EA3FD722C27C}"/>
    <cellStyle name="Normal 6 4 11" xfId="1607" xr:uid="{2F180E59-B759-4D61-830A-109F33933FB0}"/>
    <cellStyle name="Normal 6 4 2" xfId="189" xr:uid="{395D9131-515D-46B1-B243-6575338DDC89}"/>
    <cellStyle name="Normal 6 4 2 2" xfId="190" xr:uid="{9A33F274-6FBF-4A7B-9876-E6BDE0ED84EB}"/>
    <cellStyle name="Normal 6 4 2 2 2" xfId="191" xr:uid="{F10AFA65-5F51-4A73-8740-3A5F6745B311}"/>
    <cellStyle name="Normal 6 4 2 2 2 2" xfId="1608" xr:uid="{9D60BBB6-23ED-4C9E-BB27-3D53E3987928}"/>
    <cellStyle name="Normal 6 4 2 2 2 2 2" xfId="1609" xr:uid="{A9830568-F989-432F-B389-506264FA1F95}"/>
    <cellStyle name="Normal 6 4 2 2 2 2 2 2" xfId="3995" xr:uid="{3E9FE9B8-D8E8-4C9F-93DD-0A9BCE3A12CC}"/>
    <cellStyle name="Normal 6 4 2 2 2 2 2 2 2" xfId="5657" xr:uid="{7E028233-1D74-4E73-861E-704A2E8A4B77}"/>
    <cellStyle name="Normal 6 4 2 2 2 2 2 3" xfId="5658" xr:uid="{F99BA3C0-82FA-45AA-8F83-5D1EFB7F2DE7}"/>
    <cellStyle name="Normal 6 4 2 2 2 2 3" xfId="1610" xr:uid="{843732F6-8622-4B08-AC76-D09B0BDD859D}"/>
    <cellStyle name="Normal 6 4 2 2 2 2 3 2" xfId="5659" xr:uid="{D26C0B3F-328D-4A51-9F11-319F8C09B399}"/>
    <cellStyle name="Normal 6 4 2 2 2 2 4" xfId="1611" xr:uid="{ECCD42D2-A180-4920-9909-8263C3E344BF}"/>
    <cellStyle name="Normal 6 4 2 2 2 3" xfId="1612" xr:uid="{125D2FFC-AB3C-4228-B756-E8F30BA0FFA2}"/>
    <cellStyle name="Normal 6 4 2 2 2 3 2" xfId="1613" xr:uid="{E74FD131-244F-4E40-BD56-FEFBFE6EAB00}"/>
    <cellStyle name="Normal 6 4 2 2 2 3 2 2" xfId="5660" xr:uid="{43B17A29-FBAD-4D7E-9A4F-26B283419EA7}"/>
    <cellStyle name="Normal 6 4 2 2 2 3 3" xfId="1614" xr:uid="{3CA96491-686B-4B49-BBC3-61EC9A1E8965}"/>
    <cellStyle name="Normal 6 4 2 2 2 3 4" xfId="1615" xr:uid="{06EC1153-A570-4A79-B3BA-9025286A29AE}"/>
    <cellStyle name="Normal 6 4 2 2 2 4" xfId="1616" xr:uid="{8F3290DC-C7D5-48A6-81CE-D5BF04E4CA12}"/>
    <cellStyle name="Normal 6 4 2 2 2 4 2" xfId="5661" xr:uid="{562BFFFB-BCB3-4E45-A808-08E9A43076C7}"/>
    <cellStyle name="Normal 6 4 2 2 2 5" xfId="1617" xr:uid="{F7C1D3FF-5DEC-4686-86F5-C48F19E36EE1}"/>
    <cellStyle name="Normal 6 4 2 2 2 6" xfId="1618" xr:uid="{74D26356-964E-40E3-9E8D-0082A2521C6E}"/>
    <cellStyle name="Normal 6 4 2 2 3" xfId="1619" xr:uid="{3E1D0B97-C6F1-44CB-B7BE-32836FF6399C}"/>
    <cellStyle name="Normal 6 4 2 2 3 2" xfId="1620" xr:uid="{2BC79687-4A21-4046-A0DA-08A1318B12DB}"/>
    <cellStyle name="Normal 6 4 2 2 3 2 2" xfId="1621" xr:uid="{6685AE18-FBC6-4C7A-A8DD-42751611347F}"/>
    <cellStyle name="Normal 6 4 2 2 3 2 2 2" xfId="5662" xr:uid="{4013E5A7-CA16-4457-BEBF-6B5CEC9E3F0F}"/>
    <cellStyle name="Normal 6 4 2 2 3 2 3" xfId="1622" xr:uid="{E20CE4D0-63F1-48D9-9F9F-EC1DEF645621}"/>
    <cellStyle name="Normal 6 4 2 2 3 2 4" xfId="1623" xr:uid="{2319F57C-6146-49F9-A082-D51C64E6AFED}"/>
    <cellStyle name="Normal 6 4 2 2 3 3" xfId="1624" xr:uid="{77D82291-4743-4C76-BB44-898778788DED}"/>
    <cellStyle name="Normal 6 4 2 2 3 3 2" xfId="5663" xr:uid="{8D81C8FB-1428-417D-8806-6C54D43FC0E1}"/>
    <cellStyle name="Normal 6 4 2 2 3 4" xfId="1625" xr:uid="{F625C881-FD61-4604-8CC5-D6A4C0EBD0AB}"/>
    <cellStyle name="Normal 6 4 2 2 3 5" xfId="1626" xr:uid="{03856B8C-A70D-4ECF-B98B-E5D06341A8D7}"/>
    <cellStyle name="Normal 6 4 2 2 4" xfId="1627" xr:uid="{A7918C94-7DA8-4195-9258-4C8D88535E3E}"/>
    <cellStyle name="Normal 6 4 2 2 4 2" xfId="1628" xr:uid="{140FF895-D94F-4BA7-BCE9-3E991754347D}"/>
    <cellStyle name="Normal 6 4 2 2 4 2 2" xfId="5664" xr:uid="{7007B34C-9F01-4D67-8D0D-5C4E41143AF3}"/>
    <cellStyle name="Normal 6 4 2 2 4 3" xfId="1629" xr:uid="{255CB0D3-CDD5-4975-BEFD-D5B7DEB92891}"/>
    <cellStyle name="Normal 6 4 2 2 4 4" xfId="1630" xr:uid="{1211350C-7160-4F53-8608-1CB591DF3C85}"/>
    <cellStyle name="Normal 6 4 2 2 5" xfId="1631" xr:uid="{7020AC29-4700-4790-97E4-CCEDFC5DBA51}"/>
    <cellStyle name="Normal 6 4 2 2 5 2" xfId="1632" xr:uid="{2A5E6526-18B9-40BA-AED0-EDC853E47DCA}"/>
    <cellStyle name="Normal 6 4 2 2 5 3" xfId="1633" xr:uid="{0AE57E9D-61C4-42F3-A67C-AA5054576E4A}"/>
    <cellStyle name="Normal 6 4 2 2 5 4" xfId="1634" xr:uid="{F09DB59A-8A4E-4F45-A462-D0244389C3E2}"/>
    <cellStyle name="Normal 6 4 2 2 6" xfId="1635" xr:uid="{E8D66629-F185-4517-A1C6-267ABA3C7509}"/>
    <cellStyle name="Normal 6 4 2 2 7" xfId="1636" xr:uid="{A0096433-5EF6-4974-8AE5-E7386F77BCE6}"/>
    <cellStyle name="Normal 6 4 2 2 8" xfId="1637" xr:uid="{BD82F760-FDEE-4EF5-865E-2059E80DAC63}"/>
    <cellStyle name="Normal 6 4 2 3" xfId="192" xr:uid="{530D317F-F187-47D1-A888-1E69BA4974DB}"/>
    <cellStyle name="Normal 6 4 2 3 2" xfId="1638" xr:uid="{12625BBC-6B32-4226-9A39-4DCA7BF309FE}"/>
    <cellStyle name="Normal 6 4 2 3 2 2" xfId="1639" xr:uid="{A63E76E6-369D-40DD-BD8F-7B128BE60072}"/>
    <cellStyle name="Normal 6 4 2 3 2 2 2" xfId="3996" xr:uid="{D42EE7F2-4B16-4ECF-82F3-531C71DCD4A2}"/>
    <cellStyle name="Normal 6 4 2 3 2 2 2 2" xfId="3997" xr:uid="{A3919FB9-BB65-409E-8BA3-605996D1C94A}"/>
    <cellStyle name="Normal 6 4 2 3 2 2 3" xfId="3998" xr:uid="{1E8374CB-30AE-49AE-989F-3E5B3B2BA10B}"/>
    <cellStyle name="Normal 6 4 2 3 2 3" xfId="1640" xr:uid="{33ADEA53-A37C-4B0E-B252-76307C25B802}"/>
    <cellStyle name="Normal 6 4 2 3 2 3 2" xfId="3999" xr:uid="{91EEC7F1-8FC1-4B8E-98B6-CF8953996D3F}"/>
    <cellStyle name="Normal 6 4 2 3 2 4" xfId="1641" xr:uid="{1507C570-F030-4F6D-8C78-5816F936C526}"/>
    <cellStyle name="Normal 6 4 2 3 3" xfId="1642" xr:uid="{D87CCF3E-E8DB-45AB-8D3B-7235CAFA96F5}"/>
    <cellStyle name="Normal 6 4 2 3 3 2" xfId="1643" xr:uid="{A961CCE6-AB30-4A61-9404-5FA2B6CFCA66}"/>
    <cellStyle name="Normal 6 4 2 3 3 2 2" xfId="4000" xr:uid="{AAA9EEFD-C429-44FA-A250-D1200C7BEAD5}"/>
    <cellStyle name="Normal 6 4 2 3 3 3" xfId="1644" xr:uid="{70D1B604-5C7F-4666-BB64-BAD2B7BF0260}"/>
    <cellStyle name="Normal 6 4 2 3 3 4" xfId="1645" xr:uid="{FC16BDAB-910F-4F6D-8056-683EB3682680}"/>
    <cellStyle name="Normal 6 4 2 3 4" xfId="1646" xr:uid="{FF4E2E78-883F-4E51-92F0-3E5A6960AB33}"/>
    <cellStyle name="Normal 6 4 2 3 4 2" xfId="4001" xr:uid="{F29729A6-B338-4C5F-9DEC-E9660AE0FA1D}"/>
    <cellStyle name="Normal 6 4 2 3 5" xfId="1647" xr:uid="{020D90F4-F71F-4DC9-8D89-506313EF6DEA}"/>
    <cellStyle name="Normal 6 4 2 3 6" xfId="1648" xr:uid="{9C7C2064-7788-4F29-BC2E-80AA1EC6F5BC}"/>
    <cellStyle name="Normal 6 4 2 4" xfId="1649" xr:uid="{AFE547BE-BB32-4E28-8137-62F6F21BAF6D}"/>
    <cellStyle name="Normal 6 4 2 4 2" xfId="1650" xr:uid="{E01EB817-336E-4AE7-AF2F-008BD6D9084A}"/>
    <cellStyle name="Normal 6 4 2 4 2 2" xfId="1651" xr:uid="{E649C5E2-D23F-445D-B5DF-8F07923A49A5}"/>
    <cellStyle name="Normal 6 4 2 4 2 2 2" xfId="4002" xr:uid="{6832E8D1-005C-4E14-94AB-4659CFB0CFDC}"/>
    <cellStyle name="Normal 6 4 2 4 2 3" xfId="1652" xr:uid="{33E907FA-E3B6-454E-B421-0A223E8B0A8D}"/>
    <cellStyle name="Normal 6 4 2 4 2 4" xfId="1653" xr:uid="{296AEB90-3DCC-46C7-A8BA-1E3B9F5AE4BD}"/>
    <cellStyle name="Normal 6 4 2 4 3" xfId="1654" xr:uid="{F066C365-F7DC-44DD-97FD-32964964FA6F}"/>
    <cellStyle name="Normal 6 4 2 4 3 2" xfId="4003" xr:uid="{2F2A9CD3-59FD-49EA-ADE6-B1A49D43899E}"/>
    <cellStyle name="Normal 6 4 2 4 4" xfId="1655" xr:uid="{72179541-AB47-4103-B926-1E3B500A8758}"/>
    <cellStyle name="Normal 6 4 2 4 5" xfId="1656" xr:uid="{2642E199-FDCD-4422-B56B-31D3AA466712}"/>
    <cellStyle name="Normal 6 4 2 5" xfId="1657" xr:uid="{6D6F394E-D22D-4D82-8296-AF54AD0B6572}"/>
    <cellStyle name="Normal 6 4 2 5 2" xfId="1658" xr:uid="{58DB3353-2853-4947-BCCB-B41188D5F209}"/>
    <cellStyle name="Normal 6 4 2 5 2 2" xfId="4004" xr:uid="{62BB3D83-6D13-4DCA-84A3-53AE4784F931}"/>
    <cellStyle name="Normal 6 4 2 5 3" xfId="1659" xr:uid="{7156A683-CE19-4993-855A-205C3C861896}"/>
    <cellStyle name="Normal 6 4 2 5 4" xfId="1660" xr:uid="{A535D934-6B31-4D1F-ADDC-004177C06C9F}"/>
    <cellStyle name="Normal 6 4 2 6" xfId="1661" xr:uid="{3640F787-FE10-4C30-AF54-8C2D2038FE5D}"/>
    <cellStyle name="Normal 6 4 2 6 2" xfId="1662" xr:uid="{3C48E107-4AA3-489F-AB8F-977BCF8E0790}"/>
    <cellStyle name="Normal 6 4 2 6 3" xfId="1663" xr:uid="{B77DBCEC-0C0E-4BFF-B9CF-18649EA0150B}"/>
    <cellStyle name="Normal 6 4 2 6 4" xfId="1664" xr:uid="{F9BEB039-ADAE-4132-BA8F-3066A0B1F4C2}"/>
    <cellStyle name="Normal 6 4 2 7" xfId="1665" xr:uid="{00E18051-7AA9-4142-BE71-86B9D97FB890}"/>
    <cellStyle name="Normal 6 4 2 8" xfId="1666" xr:uid="{D615C336-F42E-4EAC-9D1A-F2F1376B912B}"/>
    <cellStyle name="Normal 6 4 2 9" xfId="1667" xr:uid="{430ECCAE-CA57-4955-93CD-B256B5F70604}"/>
    <cellStyle name="Normal 6 4 3" xfId="193" xr:uid="{68AC3518-5403-47B2-B1ED-47D4D17F89E2}"/>
    <cellStyle name="Normal 6 4 3 2" xfId="194" xr:uid="{79E6CA4E-649E-43AD-920B-FD8430147933}"/>
    <cellStyle name="Normal 6 4 3 2 2" xfId="195" xr:uid="{DF651CD7-515F-4045-B9F1-210C417759AB}"/>
    <cellStyle name="Normal 6 4 3 2 2 2" xfId="1668" xr:uid="{8F85402C-CC20-476A-836B-1315485B9335}"/>
    <cellStyle name="Normal 6 4 3 2 2 2 2" xfId="4005" xr:uid="{CD165722-F4DC-46B0-9CE6-0E9F62F4421B}"/>
    <cellStyle name="Normal 6 4 3 2 2 2 2 2" xfId="4649" xr:uid="{5F0C3064-4E9E-466F-A23C-CA23D2C03AAD}"/>
    <cellStyle name="Normal 6 4 3 2 2 2 2 2 2" xfId="5665" xr:uid="{BF84EA5E-5AE5-4C4D-8BA6-58F75C4EFE01}"/>
    <cellStyle name="Normal 6 4 3 2 2 2 2 3" xfId="5666" xr:uid="{12E3B581-C60B-47E7-9E1E-9DE972F78F1E}"/>
    <cellStyle name="Normal 6 4 3 2 2 2 3" xfId="4650" xr:uid="{DA422BA8-1094-4129-8947-47D2F1C827FD}"/>
    <cellStyle name="Normal 6 4 3 2 2 2 3 2" xfId="5667" xr:uid="{C4542353-55CA-4704-AFBB-9289A6C700AD}"/>
    <cellStyle name="Normal 6 4 3 2 2 2 4" xfId="5668" xr:uid="{B02E70D1-F799-4034-B7A7-00C1876EA95E}"/>
    <cellStyle name="Normal 6 4 3 2 2 3" xfId="1669" xr:uid="{68EFA1B1-AE46-4697-B24C-3F56F2849DA5}"/>
    <cellStyle name="Normal 6 4 3 2 2 3 2" xfId="4651" xr:uid="{7018F6E2-2494-4F50-802A-21B55332E555}"/>
    <cellStyle name="Normal 6 4 3 2 2 3 2 2" xfId="5669" xr:uid="{CAB19965-0285-44FD-9FBE-8D8730CAD489}"/>
    <cellStyle name="Normal 6 4 3 2 2 3 3" xfId="5670" xr:uid="{4ABFF56E-9175-450E-B807-DED5E6AB1C17}"/>
    <cellStyle name="Normal 6 4 3 2 2 4" xfId="1670" xr:uid="{B9556BF0-005F-4AD0-9D40-F862F2A904DB}"/>
    <cellStyle name="Normal 6 4 3 2 2 4 2" xfId="5671" xr:uid="{73A3BF56-3A7A-4CBA-B888-EDA60F7B6EF8}"/>
    <cellStyle name="Normal 6 4 3 2 2 5" xfId="5672" xr:uid="{A73EC16D-157C-4C86-8DAB-31442150946C}"/>
    <cellStyle name="Normal 6 4 3 2 3" xfId="1671" xr:uid="{283D7B2F-DBA6-4AD1-95B2-7DFD2ABEBC81}"/>
    <cellStyle name="Normal 6 4 3 2 3 2" xfId="1672" xr:uid="{2182DCF1-5A4B-4489-85DD-383823D2E437}"/>
    <cellStyle name="Normal 6 4 3 2 3 2 2" xfId="4652" xr:uid="{ED3B0611-D3D8-4DEA-A71C-D6107089E0AC}"/>
    <cellStyle name="Normal 6 4 3 2 3 2 2 2" xfId="5673" xr:uid="{FCB541A2-EA97-4D2F-BF09-C442B86C5211}"/>
    <cellStyle name="Normal 6 4 3 2 3 2 3" xfId="5674" xr:uid="{C6EA9F36-59AD-4204-ACAE-05DA917D1B4F}"/>
    <cellStyle name="Normal 6 4 3 2 3 3" xfId="1673" xr:uid="{F0364EBA-D3DC-4477-A704-BF6DF131D82F}"/>
    <cellStyle name="Normal 6 4 3 2 3 3 2" xfId="5675" xr:uid="{53423A3C-B0B1-4BBD-9753-64FF18E0D1FB}"/>
    <cellStyle name="Normal 6 4 3 2 3 4" xfId="1674" xr:uid="{F22235F9-33B8-4BF2-B645-A9066A3013B9}"/>
    <cellStyle name="Normal 6 4 3 2 4" xfId="1675" xr:uid="{28FF2DBA-BFF5-4790-ADEB-F1446C0301BC}"/>
    <cellStyle name="Normal 6 4 3 2 4 2" xfId="4653" xr:uid="{B7D5AEE1-75E0-4546-B038-0F15F4BAC5ED}"/>
    <cellStyle name="Normal 6 4 3 2 4 2 2" xfId="5676" xr:uid="{CDCF9D82-CC30-4B99-8C62-C304270FC8E7}"/>
    <cellStyle name="Normal 6 4 3 2 4 3" xfId="5677" xr:uid="{6246FF20-A89B-4420-8246-87E34D5303A2}"/>
    <cellStyle name="Normal 6 4 3 2 5" xfId="1676" xr:uid="{3985E4A2-36CC-4E7E-A8B7-42A89F946D49}"/>
    <cellStyle name="Normal 6 4 3 2 5 2" xfId="5678" xr:uid="{1EEA3240-2077-4253-BCAA-37454795A94B}"/>
    <cellStyle name="Normal 6 4 3 2 6" xfId="1677" xr:uid="{5CA82073-90E9-4276-9AB9-EB686C975979}"/>
    <cellStyle name="Normal 6 4 3 3" xfId="196" xr:uid="{1AC3C0D0-ABAB-46C5-854D-C14B620D6C78}"/>
    <cellStyle name="Normal 6 4 3 3 2" xfId="1678" xr:uid="{1550C5DA-346F-4F4A-82B2-2077E6C8082A}"/>
    <cellStyle name="Normal 6 4 3 3 2 2" xfId="1679" xr:uid="{DC940363-0ADC-4969-9373-7C67B5768C29}"/>
    <cellStyle name="Normal 6 4 3 3 2 2 2" xfId="4654" xr:uid="{B09DFC93-A019-415B-AD32-797E9B74CCF0}"/>
    <cellStyle name="Normal 6 4 3 3 2 2 2 2" xfId="5679" xr:uid="{B78C086F-A258-4600-AEFE-B242ED524660}"/>
    <cellStyle name="Normal 6 4 3 3 2 2 3" xfId="5680" xr:uid="{0C670946-B125-4CCA-9A20-0CACCCDB2111}"/>
    <cellStyle name="Normal 6 4 3 3 2 3" xfId="1680" xr:uid="{84F83BC7-9EBA-41C3-A8D1-70DD646DAD15}"/>
    <cellStyle name="Normal 6 4 3 3 2 3 2" xfId="5681" xr:uid="{5D6A5084-372B-4F1D-87B8-9DF42FDD662A}"/>
    <cellStyle name="Normal 6 4 3 3 2 4" xfId="1681" xr:uid="{A806F27A-54FD-4B9D-A1C8-105508A8B1A1}"/>
    <cellStyle name="Normal 6 4 3 3 3" xfId="1682" xr:uid="{B0B23A6C-3F6F-43DD-B974-3C571C83AC57}"/>
    <cellStyle name="Normal 6 4 3 3 3 2" xfId="4655" xr:uid="{5B908E99-69E3-43D0-9D35-AC04CCCCA570}"/>
    <cellStyle name="Normal 6 4 3 3 3 2 2" xfId="5682" xr:uid="{732E8B71-0F96-45E5-8ADD-62F8D108A3A6}"/>
    <cellStyle name="Normal 6 4 3 3 3 3" xfId="5683" xr:uid="{821BB9F2-ED03-4C73-BB02-E53BEA2A16C4}"/>
    <cellStyle name="Normal 6 4 3 3 4" xfId="1683" xr:uid="{B428AB5A-80A8-4EE4-B2C7-B2BECB5F8D8B}"/>
    <cellStyle name="Normal 6 4 3 3 4 2" xfId="5684" xr:uid="{E26F438E-5589-4084-ABFE-92BF5BF60AED}"/>
    <cellStyle name="Normal 6 4 3 3 5" xfId="1684" xr:uid="{4A0C5402-03FD-43B0-B8E9-E0977D0CF63F}"/>
    <cellStyle name="Normal 6 4 3 4" xfId="1685" xr:uid="{81506AAE-0039-4EDB-9C23-C34316A6575E}"/>
    <cellStyle name="Normal 6 4 3 4 2" xfId="1686" xr:uid="{331F4656-8F4C-49EC-ADDB-E028FE60D9F0}"/>
    <cellStyle name="Normal 6 4 3 4 2 2" xfId="4656" xr:uid="{DA494CE0-94D0-4DFE-85D4-DA7D2ACD62D3}"/>
    <cellStyle name="Normal 6 4 3 4 2 2 2" xfId="5685" xr:uid="{326C1AA8-2358-4AAD-849F-2520141E0BC9}"/>
    <cellStyle name="Normal 6 4 3 4 2 3" xfId="5686" xr:uid="{3DEB2654-FEE6-4D32-A1F5-9E5106864F4E}"/>
    <cellStyle name="Normal 6 4 3 4 3" xfId="1687" xr:uid="{28601ED1-2628-4108-A7F4-480F87D09D3A}"/>
    <cellStyle name="Normal 6 4 3 4 3 2" xfId="5687" xr:uid="{DCB17751-7BB2-42C9-ADE2-138D1BC4073D}"/>
    <cellStyle name="Normal 6 4 3 4 4" xfId="1688" xr:uid="{19EAE580-124F-437D-99C6-D61112698279}"/>
    <cellStyle name="Normal 6 4 3 5" xfId="1689" xr:uid="{28B1DD1E-F484-4F5E-873D-2DCD946DF4C2}"/>
    <cellStyle name="Normal 6 4 3 5 2" xfId="1690" xr:uid="{E3B21908-D5C6-4B37-8B35-6739CFC76989}"/>
    <cellStyle name="Normal 6 4 3 5 2 2" xfId="5688" xr:uid="{5F2EE0FB-0AFE-4506-90DC-82E1FDBE2DF7}"/>
    <cellStyle name="Normal 6 4 3 5 3" xfId="1691" xr:uid="{9FB8C07E-00DA-4992-B671-43D5B7862414}"/>
    <cellStyle name="Normal 6 4 3 5 4" xfId="1692" xr:uid="{E5D4AD48-E65D-412E-9DEB-C7AD527A84C8}"/>
    <cellStyle name="Normal 6 4 3 6" xfId="1693" xr:uid="{D6FC77E2-A4B1-4B15-B9A8-D15837475FE2}"/>
    <cellStyle name="Normal 6 4 3 6 2" xfId="5689" xr:uid="{E2C30B69-F862-490B-91E3-05A992D20CFD}"/>
    <cellStyle name="Normal 6 4 3 7" xfId="1694" xr:uid="{BA4DC067-F8E3-4268-8E38-DF5BF6896C12}"/>
    <cellStyle name="Normal 6 4 3 8" xfId="1695" xr:uid="{44380A61-5E0E-4820-9CA6-088B73603FDB}"/>
    <cellStyle name="Normal 6 4 4" xfId="197" xr:uid="{5FE5F885-96F7-48E9-8B7C-12BF0ABE2C6C}"/>
    <cellStyle name="Normal 6 4 4 2" xfId="198" xr:uid="{84423273-445F-4A70-883F-CD374DB9F89F}"/>
    <cellStyle name="Normal 6 4 4 2 2" xfId="1696" xr:uid="{A750F7EB-D18F-4D49-8FC7-7DCA658B8F23}"/>
    <cellStyle name="Normal 6 4 4 2 2 2" xfId="1697" xr:uid="{D85AEF3D-8C68-443E-935C-BFAF09F3B9FB}"/>
    <cellStyle name="Normal 6 4 4 2 2 2 2" xfId="4006" xr:uid="{D974A01D-D7C8-49AE-A79D-F05899A64F12}"/>
    <cellStyle name="Normal 6 4 4 2 2 2 2 2" xfId="5690" xr:uid="{3EBD1DB3-05F6-40C6-A42C-4F827439F676}"/>
    <cellStyle name="Normal 6 4 4 2 2 2 3" xfId="5691" xr:uid="{724BABEB-B476-41B1-B22E-9EE5EFDEBECC}"/>
    <cellStyle name="Normal 6 4 4 2 2 3" xfId="1698" xr:uid="{3FAE77A7-89AC-4A1F-8A7E-3A7D35881BDB}"/>
    <cellStyle name="Normal 6 4 4 2 2 3 2" xfId="5692" xr:uid="{C6C3A6BE-2B8E-408F-9E51-05C203E90D9A}"/>
    <cellStyle name="Normal 6 4 4 2 2 4" xfId="1699" xr:uid="{E9F2B680-F33A-490B-B1F5-C75D3428CDF6}"/>
    <cellStyle name="Normal 6 4 4 2 3" xfId="1700" xr:uid="{F5735F86-41A9-4E38-BB01-696A5E0AB49F}"/>
    <cellStyle name="Normal 6 4 4 2 3 2" xfId="4007" xr:uid="{47654EDD-7118-4B18-AF74-3C872DC4D6D4}"/>
    <cellStyle name="Normal 6 4 4 2 3 2 2" xfId="5693" xr:uid="{0EBF2CB1-E0AF-4D35-88F8-21FA39F325BF}"/>
    <cellStyle name="Normal 6 4 4 2 3 3" xfId="5694" xr:uid="{5B4958A8-05F7-488C-A8AD-91A497F48CE3}"/>
    <cellStyle name="Normal 6 4 4 2 4" xfId="1701" xr:uid="{4E99344F-A2E6-47EB-A7D3-F276F72AF868}"/>
    <cellStyle name="Normal 6 4 4 2 4 2" xfId="5695" xr:uid="{E894B4B2-1C08-4A64-9A57-D61BD8F5F6A6}"/>
    <cellStyle name="Normal 6 4 4 2 5" xfId="1702" xr:uid="{2A4A15F4-10CD-4E9C-A5A6-3730DDCD0A17}"/>
    <cellStyle name="Normal 6 4 4 3" xfId="1703" xr:uid="{834E969B-8EA1-4A1A-9A45-714671882EFE}"/>
    <cellStyle name="Normal 6 4 4 3 2" xfId="1704" xr:uid="{E21AC15C-0316-4B2C-BE6E-F6C7DA083E51}"/>
    <cellStyle name="Normal 6 4 4 3 2 2" xfId="4008" xr:uid="{45AA4079-6799-432D-8E4E-683A97041774}"/>
    <cellStyle name="Normal 6 4 4 3 2 2 2" xfId="5696" xr:uid="{2FEA57ED-38FD-42A5-B484-C040964687C3}"/>
    <cellStyle name="Normal 6 4 4 3 2 3" xfId="5697" xr:uid="{D7316B0A-FC9D-4D5F-8054-641F4D0A5C3D}"/>
    <cellStyle name="Normal 6 4 4 3 3" xfId="1705" xr:uid="{7E0C7C91-8036-4CDF-BF90-590476F1C136}"/>
    <cellStyle name="Normal 6 4 4 3 3 2" xfId="5698" xr:uid="{4704162A-43BF-4EFC-9EEF-6D563492FC85}"/>
    <cellStyle name="Normal 6 4 4 3 4" xfId="1706" xr:uid="{C1CB032F-26FB-444A-BA8A-DBD59F5ADFE8}"/>
    <cellStyle name="Normal 6 4 4 4" xfId="1707" xr:uid="{EF73737F-0BF2-442B-8155-232ACCDEC6CB}"/>
    <cellStyle name="Normal 6 4 4 4 2" xfId="1708" xr:uid="{BDC45368-C10F-4DEF-88DE-45CEE845F2E0}"/>
    <cellStyle name="Normal 6 4 4 4 2 2" xfId="5699" xr:uid="{98E0263B-B93F-4506-B38B-E240FEE087B2}"/>
    <cellStyle name="Normal 6 4 4 4 3" xfId="1709" xr:uid="{AB48CE21-F292-4CEA-AD6D-F60A163FE747}"/>
    <cellStyle name="Normal 6 4 4 4 4" xfId="1710" xr:uid="{CDEB6241-D73B-4B85-B619-E64F096F904C}"/>
    <cellStyle name="Normal 6 4 4 5" xfId="1711" xr:uid="{66D03061-8419-4D34-8050-2CA2996DCCB7}"/>
    <cellStyle name="Normal 6 4 4 5 2" xfId="5700" xr:uid="{2AB639A8-B625-4D86-BA9A-38E14CB1B14B}"/>
    <cellStyle name="Normal 6 4 4 6" xfId="1712" xr:uid="{EE6783E4-2FCB-4AA2-9490-3CCD8B2F7C9C}"/>
    <cellStyle name="Normal 6 4 4 7" xfId="1713" xr:uid="{69C69416-D8CB-438F-B585-82A633196CBA}"/>
    <cellStyle name="Normal 6 4 5" xfId="199" xr:uid="{3ED1A177-3F36-4407-BE4E-B747A53BD145}"/>
    <cellStyle name="Normal 6 4 5 2" xfId="1714" xr:uid="{C69EA776-D943-4817-A156-B1BBAD0031CB}"/>
    <cellStyle name="Normal 6 4 5 2 2" xfId="1715" xr:uid="{E982472E-DF70-4626-8E08-BCCDA7EC729B}"/>
    <cellStyle name="Normal 6 4 5 2 2 2" xfId="4009" xr:uid="{6552D451-C869-4A3B-8600-5E9C14E39A0A}"/>
    <cellStyle name="Normal 6 4 5 2 2 2 2" xfId="5701" xr:uid="{F70490B0-71AC-4BEC-BD9B-7B086FB93BFC}"/>
    <cellStyle name="Normal 6 4 5 2 2 3" xfId="5702" xr:uid="{19F23EC4-3760-496B-9D86-80171249186A}"/>
    <cellStyle name="Normal 6 4 5 2 3" xfId="1716" xr:uid="{1EDB1805-9DE3-4DE3-8630-379453828F39}"/>
    <cellStyle name="Normal 6 4 5 2 3 2" xfId="5703" xr:uid="{D9CABE8C-9DED-40AC-9222-D800065A1EC0}"/>
    <cellStyle name="Normal 6 4 5 2 4" xfId="1717" xr:uid="{F40B3ECD-0ACF-4474-BC9B-66320CFF0AB2}"/>
    <cellStyle name="Normal 6 4 5 3" xfId="1718" xr:uid="{D08C672F-8601-4C58-A6F8-5E1DCECE7B59}"/>
    <cellStyle name="Normal 6 4 5 3 2" xfId="1719" xr:uid="{E02ACD31-490E-4813-B689-C5FB643F9E3A}"/>
    <cellStyle name="Normal 6 4 5 3 2 2" xfId="5704" xr:uid="{8FAA8641-0F33-455E-9BEE-943BA6F5FCA9}"/>
    <cellStyle name="Normal 6 4 5 3 3" xfId="1720" xr:uid="{8F5E4DCD-0477-4D30-9F43-C79997E427E0}"/>
    <cellStyle name="Normal 6 4 5 3 4" xfId="1721" xr:uid="{48712B14-7704-436A-BAB0-785E3238861F}"/>
    <cellStyle name="Normal 6 4 5 4" xfId="1722" xr:uid="{EF3EB009-A3DB-48D7-A0B6-1DCD481EA948}"/>
    <cellStyle name="Normal 6 4 5 4 2" xfId="5705" xr:uid="{78047E44-D44A-4034-877F-EF82825AE2FF}"/>
    <cellStyle name="Normal 6 4 5 5" xfId="1723" xr:uid="{B98CB047-B06F-436F-8946-63F2EB99C287}"/>
    <cellStyle name="Normal 6 4 5 6" xfId="1724" xr:uid="{B90A195A-9078-4F06-8728-513F5E2D559C}"/>
    <cellStyle name="Normal 6 4 6" xfId="1725" xr:uid="{F9734350-2574-4E69-BC1F-ABF46F0ED4EE}"/>
    <cellStyle name="Normal 6 4 6 2" xfId="1726" xr:uid="{67C2F64C-C9BD-4116-BA1E-EDB9929FCCCE}"/>
    <cellStyle name="Normal 6 4 6 2 2" xfId="1727" xr:uid="{53DBA4CB-8CC6-42C7-AA04-C2116D57A883}"/>
    <cellStyle name="Normal 6 4 6 2 2 2" xfId="5706" xr:uid="{C6BCB4A8-324F-42DD-860C-40139088CD11}"/>
    <cellStyle name="Normal 6 4 6 2 3" xfId="1728" xr:uid="{B309794C-8A66-41EB-B797-33D1D254808A}"/>
    <cellStyle name="Normal 6 4 6 2 4" xfId="1729" xr:uid="{03258D3E-ADD1-4EF6-A11D-0A173007A99F}"/>
    <cellStyle name="Normal 6 4 6 3" xfId="1730" xr:uid="{C2558585-05F3-4B52-9189-7750506AEBB0}"/>
    <cellStyle name="Normal 6 4 6 3 2" xfId="5707" xr:uid="{0B76483D-D213-4273-85F9-D31BC7EF6F84}"/>
    <cellStyle name="Normal 6 4 6 4" xfId="1731" xr:uid="{9FE4C328-2600-4F7B-B125-C75AF8BE440A}"/>
    <cellStyle name="Normal 6 4 6 5" xfId="1732" xr:uid="{B003A3B8-95F3-4C55-8071-F48AEDBFB4AB}"/>
    <cellStyle name="Normal 6 4 7" xfId="1733" xr:uid="{586793CF-96B8-4D79-937C-F34ED7FB7224}"/>
    <cellStyle name="Normal 6 4 7 2" xfId="1734" xr:uid="{DB421ECE-19C6-4A00-BFA9-B356C76AB28E}"/>
    <cellStyle name="Normal 6 4 7 2 2" xfId="5708" xr:uid="{19A68E46-89B4-4E59-8410-954BE7870684}"/>
    <cellStyle name="Normal 6 4 7 3" xfId="1735" xr:uid="{5768F8FD-6F3B-4970-8EBF-865D220A9385}"/>
    <cellStyle name="Normal 6 4 7 3 2" xfId="4381" xr:uid="{2C8AB49E-9029-4466-8FD7-B7B329DACF7D}"/>
    <cellStyle name="Normal 6 4 7 3 3" xfId="4612" xr:uid="{27ADF2C7-3891-4981-A9CC-67A840EA1718}"/>
    <cellStyle name="Normal 6 4 7 4" xfId="1736" xr:uid="{6B35BA1B-6C22-42E4-8AB3-540EAAFF7AAC}"/>
    <cellStyle name="Normal 6 4 8" xfId="1737" xr:uid="{CC276644-09D6-4D64-9120-84027AFAC907}"/>
    <cellStyle name="Normal 6 4 8 2" xfId="1738" xr:uid="{F556EC87-22AC-4A9C-B501-7ADF48EDF31D}"/>
    <cellStyle name="Normal 6 4 8 3" xfId="1739" xr:uid="{2D1F4592-63D0-45CC-A157-F69B21EDF1BE}"/>
    <cellStyle name="Normal 6 4 8 4" xfId="1740" xr:uid="{762AB388-4578-48B1-AFAF-3C0F37EF24C8}"/>
    <cellStyle name="Normal 6 4 9" xfId="1741" xr:uid="{0FDDF7DE-DFD6-4FB9-9075-5363FC67C3A7}"/>
    <cellStyle name="Normal 6 5" xfId="200" xr:uid="{63D5B187-A78A-4E3F-B81D-857CD78ED655}"/>
    <cellStyle name="Normal 6 5 10" xfId="1742" xr:uid="{7DE77C54-11AF-4DB2-9590-5287EE7B407D}"/>
    <cellStyle name="Normal 6 5 11" xfId="1743" xr:uid="{44A0EC28-2A79-42D3-A916-C2394EBCA661}"/>
    <cellStyle name="Normal 6 5 2" xfId="201" xr:uid="{8FC543B0-58DC-4386-917F-13C11315F2DE}"/>
    <cellStyle name="Normal 6 5 2 2" xfId="202" xr:uid="{A71D8271-1BD1-4D37-BB66-213A0187D594}"/>
    <cellStyle name="Normal 6 5 2 2 2" xfId="1744" xr:uid="{9EF7A079-3A9C-4CE0-9CE2-0C2223878C7D}"/>
    <cellStyle name="Normal 6 5 2 2 2 2" xfId="1745" xr:uid="{11A1EE11-CC66-4D28-B56F-7B8B24980A9F}"/>
    <cellStyle name="Normal 6 5 2 2 2 2 2" xfId="1746" xr:uid="{74D1A172-4303-4BD2-90A3-1F10E37C50B5}"/>
    <cellStyle name="Normal 6 5 2 2 2 2 2 2" xfId="5709" xr:uid="{560291C9-99A8-4157-9DC9-3110D7CFA065}"/>
    <cellStyle name="Normal 6 5 2 2 2 2 3" xfId="1747" xr:uid="{4D6CF3C8-72C2-47AE-A048-14B6B02783D6}"/>
    <cellStyle name="Normal 6 5 2 2 2 2 4" xfId="1748" xr:uid="{ED148764-2CA8-4E6D-872F-7A86135611C4}"/>
    <cellStyle name="Normal 6 5 2 2 2 3" xfId="1749" xr:uid="{890DBACD-139C-40C4-BBAA-D4D9D7544800}"/>
    <cellStyle name="Normal 6 5 2 2 2 3 2" xfId="1750" xr:uid="{6351A1FB-6A86-4427-9003-178A678A592B}"/>
    <cellStyle name="Normal 6 5 2 2 2 3 3" xfId="1751" xr:uid="{E78D3F9B-0FD1-493E-AE4B-1709930750AD}"/>
    <cellStyle name="Normal 6 5 2 2 2 3 4" xfId="1752" xr:uid="{10A6677A-490B-481E-8349-D79818E0C5A5}"/>
    <cellStyle name="Normal 6 5 2 2 2 4" xfId="1753" xr:uid="{2C455124-3FF0-42C7-89DA-D675E890862F}"/>
    <cellStyle name="Normal 6 5 2 2 2 5" xfId="1754" xr:uid="{5768DD2E-FB5C-49BB-B23A-6AF36D01DC26}"/>
    <cellStyle name="Normal 6 5 2 2 2 6" xfId="1755" xr:uid="{5109321B-BD0C-4805-A602-F793A7ADA5D7}"/>
    <cellStyle name="Normal 6 5 2 2 3" xfId="1756" xr:uid="{67841FF0-9059-469D-8467-85A252928A5D}"/>
    <cellStyle name="Normal 6 5 2 2 3 2" xfId="1757" xr:uid="{6FF13934-429D-447B-A976-1893B931BAAF}"/>
    <cellStyle name="Normal 6 5 2 2 3 2 2" xfId="1758" xr:uid="{51C0A8AE-217F-47BC-A644-004AAB191511}"/>
    <cellStyle name="Normal 6 5 2 2 3 2 3" xfId="1759" xr:uid="{49B9EC33-00CA-404C-ADFD-E9E4072DE831}"/>
    <cellStyle name="Normal 6 5 2 2 3 2 4" xfId="1760" xr:uid="{6CB31C90-1E96-4F5D-AC8D-CD824C503E04}"/>
    <cellStyle name="Normal 6 5 2 2 3 3" xfId="1761" xr:uid="{ABCEE137-223C-4BC9-973F-F5BF02A12FAE}"/>
    <cellStyle name="Normal 6 5 2 2 3 4" xfId="1762" xr:uid="{8055497A-1158-4251-A111-7E8A77887A80}"/>
    <cellStyle name="Normal 6 5 2 2 3 5" xfId="1763" xr:uid="{7755AEE4-E363-4E78-A25C-C68938F18509}"/>
    <cellStyle name="Normal 6 5 2 2 4" xfId="1764" xr:uid="{24096AE8-1AC8-4231-8135-6B8D68903E01}"/>
    <cellStyle name="Normal 6 5 2 2 4 2" xfId="1765" xr:uid="{25509260-D8B0-41F4-AC6E-E63230E43480}"/>
    <cellStyle name="Normal 6 5 2 2 4 3" xfId="1766" xr:uid="{4F853685-B6D5-4F0A-9137-A0E27089F36A}"/>
    <cellStyle name="Normal 6 5 2 2 4 4" xfId="1767" xr:uid="{D5AAF95A-B18D-40FB-9F18-C0AB72F90B8C}"/>
    <cellStyle name="Normal 6 5 2 2 5" xfId="1768" xr:uid="{ED7147D9-B985-4C9A-ABCF-D5CF30C50CD0}"/>
    <cellStyle name="Normal 6 5 2 2 5 2" xfId="1769" xr:uid="{D96D13CC-534C-41D2-B629-73913FD89F15}"/>
    <cellStyle name="Normal 6 5 2 2 5 3" xfId="1770" xr:uid="{E8CF24A2-16CF-4E04-A7F3-037F7CD35965}"/>
    <cellStyle name="Normal 6 5 2 2 5 4" xfId="1771" xr:uid="{D17C96E0-85F1-4F5F-B10E-5D95F033245D}"/>
    <cellStyle name="Normal 6 5 2 2 6" xfId="1772" xr:uid="{00C94807-548D-461B-85D6-94FDDAF336F0}"/>
    <cellStyle name="Normal 6 5 2 2 7" xfId="1773" xr:uid="{0B63553A-34DE-4F28-9092-A4B29BFA012F}"/>
    <cellStyle name="Normal 6 5 2 2 8" xfId="1774" xr:uid="{D4997B7E-02A7-4A60-A3B9-CD3E08F4E4E2}"/>
    <cellStyle name="Normal 6 5 2 3" xfId="1775" xr:uid="{42D6FAB6-F42C-4A87-8AB2-FC1570283440}"/>
    <cellStyle name="Normal 6 5 2 3 2" xfId="1776" xr:uid="{B90E327A-E1F6-4472-8F46-31AA65572C47}"/>
    <cellStyle name="Normal 6 5 2 3 2 2" xfId="1777" xr:uid="{1DC4AD1A-BFFF-4E72-BED7-6DD5B75790F7}"/>
    <cellStyle name="Normal 6 5 2 3 2 2 2" xfId="5710" xr:uid="{CDBA1941-6781-47A1-BE31-8926CA67101A}"/>
    <cellStyle name="Normal 6 5 2 3 2 3" xfId="1778" xr:uid="{ED36649A-4B20-4BA0-A25E-811B89C42748}"/>
    <cellStyle name="Normal 6 5 2 3 2 4" xfId="1779" xr:uid="{B9ECF019-54A4-4392-AEF7-33B634443D2D}"/>
    <cellStyle name="Normal 6 5 2 3 3" xfId="1780" xr:uid="{FB6BCC12-87D3-49BB-8DE6-D8F7BE6EA318}"/>
    <cellStyle name="Normal 6 5 2 3 3 2" xfId="1781" xr:uid="{CFE31726-B18B-4747-BE2A-6A6EBCE4AD96}"/>
    <cellStyle name="Normal 6 5 2 3 3 3" xfId="1782" xr:uid="{A2D2A137-0070-4993-9415-5F316624C5C5}"/>
    <cellStyle name="Normal 6 5 2 3 3 4" xfId="1783" xr:uid="{2AFA3334-AE48-4566-90F1-AA3D264C7D38}"/>
    <cellStyle name="Normal 6 5 2 3 4" xfId="1784" xr:uid="{1F9D116A-8C0F-46FA-B722-6B0843582B37}"/>
    <cellStyle name="Normal 6 5 2 3 5" xfId="1785" xr:uid="{5ED034E4-BE85-4D79-ABC0-A7B07BC560FA}"/>
    <cellStyle name="Normal 6 5 2 3 6" xfId="1786" xr:uid="{C732D932-996F-4DBF-AF0E-C2640FBFF15C}"/>
    <cellStyle name="Normal 6 5 2 4" xfId="1787" xr:uid="{7EBFC3F4-A67C-46B6-84E4-C2738A6D6CB3}"/>
    <cellStyle name="Normal 6 5 2 4 2" xfId="1788" xr:uid="{3520B667-FFC5-4E1D-9F40-485C171442AE}"/>
    <cellStyle name="Normal 6 5 2 4 2 2" xfId="1789" xr:uid="{A04B5A29-2DBE-4E38-B782-1DFC1200E7A4}"/>
    <cellStyle name="Normal 6 5 2 4 2 3" xfId="1790" xr:uid="{1640BA57-80D0-4C61-9CE6-9925400DDBA8}"/>
    <cellStyle name="Normal 6 5 2 4 2 4" xfId="1791" xr:uid="{E3208F5F-D27A-4335-AA99-CE3EBB796125}"/>
    <cellStyle name="Normal 6 5 2 4 3" xfId="1792" xr:uid="{904B5427-09E4-477F-A3C6-07E5F4956F98}"/>
    <cellStyle name="Normal 6 5 2 4 4" xfId="1793" xr:uid="{10F342D3-718A-4A4A-82C6-8CDF16A5139F}"/>
    <cellStyle name="Normal 6 5 2 4 5" xfId="1794" xr:uid="{2B8624B1-BEE7-4F0B-ABE3-3F88A1B6543C}"/>
    <cellStyle name="Normal 6 5 2 5" xfId="1795" xr:uid="{3B4D565D-FC74-4918-B415-B23D50B23EDD}"/>
    <cellStyle name="Normal 6 5 2 5 2" xfId="1796" xr:uid="{4F720B04-E3A8-46E2-B397-5A81D7A5EDB1}"/>
    <cellStyle name="Normal 6 5 2 5 3" xfId="1797" xr:uid="{9E5FCAD4-73A5-4EC8-9BC5-EF1DB1EBB0A6}"/>
    <cellStyle name="Normal 6 5 2 5 4" xfId="1798" xr:uid="{ED31FB0F-FD83-4912-9B14-B9CBF68ECD7C}"/>
    <cellStyle name="Normal 6 5 2 6" xfId="1799" xr:uid="{A353974D-60FD-42F1-A73B-511EA95A9E22}"/>
    <cellStyle name="Normal 6 5 2 6 2" xfId="1800" xr:uid="{049BAD2A-F988-45AC-8751-50663EDFFAC5}"/>
    <cellStyle name="Normal 6 5 2 6 3" xfId="1801" xr:uid="{9090A535-DC56-489B-9FDB-1547F77F4FC4}"/>
    <cellStyle name="Normal 6 5 2 6 4" xfId="1802" xr:uid="{D4B87934-C111-49FD-BD27-C7D23F57F624}"/>
    <cellStyle name="Normal 6 5 2 7" xfId="1803" xr:uid="{FAF9812A-3315-4005-AEC2-207528D8AC4E}"/>
    <cellStyle name="Normal 6 5 2 8" xfId="1804" xr:uid="{F9002C61-F8B0-476B-9155-DF6AF0E9AB75}"/>
    <cellStyle name="Normal 6 5 2 9" xfId="1805" xr:uid="{AECE6CE9-A625-41DC-A35D-7E85797E2F19}"/>
    <cellStyle name="Normal 6 5 3" xfId="203" xr:uid="{3048119E-827A-4910-B0EB-E32D6E21EE79}"/>
    <cellStyle name="Normal 6 5 3 2" xfId="1806" xr:uid="{3D733622-8015-4C75-AF34-A5E9D4512135}"/>
    <cellStyle name="Normal 6 5 3 2 2" xfId="1807" xr:uid="{26376365-5595-4B95-B643-FC5003821E7C}"/>
    <cellStyle name="Normal 6 5 3 2 2 2" xfId="1808" xr:uid="{E254869E-1417-4BE3-876D-9219D3CA09D9}"/>
    <cellStyle name="Normal 6 5 3 2 2 2 2" xfId="4010" xr:uid="{A5FCF3E1-B7DD-4F06-9627-B3D4EF266125}"/>
    <cellStyle name="Normal 6 5 3 2 2 3" xfId="1809" xr:uid="{37A92CF0-FAFC-4736-8325-3766BEBE0D77}"/>
    <cellStyle name="Normal 6 5 3 2 2 4" xfId="1810" xr:uid="{0994F4C8-C2A1-4A81-B24B-235A3CE434B3}"/>
    <cellStyle name="Normal 6 5 3 2 3" xfId="1811" xr:uid="{5151F6B6-AED0-43D5-9CBF-633A1443AA91}"/>
    <cellStyle name="Normal 6 5 3 2 3 2" xfId="1812" xr:uid="{A864A082-E2E0-41CB-B8F5-DF4B6D3CACEE}"/>
    <cellStyle name="Normal 6 5 3 2 3 3" xfId="1813" xr:uid="{47C8E1CA-7BCE-41EC-9AE0-DB17A9BC1850}"/>
    <cellStyle name="Normal 6 5 3 2 3 4" xfId="1814" xr:uid="{005D90FB-9C23-4066-909B-476085817968}"/>
    <cellStyle name="Normal 6 5 3 2 4" xfId="1815" xr:uid="{97D94EE6-C67B-47AC-BFC1-AA1304A1D1A2}"/>
    <cellStyle name="Normal 6 5 3 2 5" xfId="1816" xr:uid="{83279948-FAAF-46E0-8AFA-88E8895C7C09}"/>
    <cellStyle name="Normal 6 5 3 2 6" xfId="1817" xr:uid="{26DD07A4-F396-40CE-821C-7EF8F8696C3B}"/>
    <cellStyle name="Normal 6 5 3 3" xfId="1818" xr:uid="{48D23455-041F-43D5-B720-994EFE03AC5C}"/>
    <cellStyle name="Normal 6 5 3 3 2" xfId="1819" xr:uid="{4EC40114-1E42-4E53-A26F-1402515CD071}"/>
    <cellStyle name="Normal 6 5 3 3 2 2" xfId="1820" xr:uid="{C9D32EC7-DEC7-410B-B9B9-7C198BCAC6A8}"/>
    <cellStyle name="Normal 6 5 3 3 2 3" xfId="1821" xr:uid="{D0C3BD36-CF29-403E-86ED-5BF73CE61E35}"/>
    <cellStyle name="Normal 6 5 3 3 2 4" xfId="1822" xr:uid="{4C8BAEEF-088D-4569-83A5-FB230F99B60C}"/>
    <cellStyle name="Normal 6 5 3 3 3" xfId="1823" xr:uid="{10BACEF1-B719-4AB0-B7D0-DD82FE22BE9F}"/>
    <cellStyle name="Normal 6 5 3 3 4" xfId="1824" xr:uid="{10CFA305-1232-40B5-B692-BA60568E7C39}"/>
    <cellStyle name="Normal 6 5 3 3 5" xfId="1825" xr:uid="{D2038E75-1A4E-4EA1-AD39-09CE022FA528}"/>
    <cellStyle name="Normal 6 5 3 4" xfId="1826" xr:uid="{7A4CEB68-8CA8-41CD-9598-5CCCE6BFE431}"/>
    <cellStyle name="Normal 6 5 3 4 2" xfId="1827" xr:uid="{DD9C41D2-3ECE-493D-AF28-41FC4C4520E2}"/>
    <cellStyle name="Normal 6 5 3 4 3" xfId="1828" xr:uid="{A49974C2-1BE7-442A-89C0-6724572E22B8}"/>
    <cellStyle name="Normal 6 5 3 4 4" xfId="1829" xr:uid="{CCF9D2DA-69FE-49DB-9BFF-7F4CF433F472}"/>
    <cellStyle name="Normal 6 5 3 5" xfId="1830" xr:uid="{284D0EF2-19BE-49A6-B87C-4158F697D8E4}"/>
    <cellStyle name="Normal 6 5 3 5 2" xfId="1831" xr:uid="{5DB6BECA-ECEE-45FB-A9DA-6762881D2072}"/>
    <cellStyle name="Normal 6 5 3 5 3" xfId="1832" xr:uid="{97B75EF1-11CA-4346-B7AB-EF4678B3D2F4}"/>
    <cellStyle name="Normal 6 5 3 5 4" xfId="1833" xr:uid="{08D02B24-3C6D-4F17-AEE0-87F55B11F23C}"/>
    <cellStyle name="Normal 6 5 3 6" xfId="1834" xr:uid="{A8FC8EBE-A2F9-49E4-9FD4-DED72E2FB509}"/>
    <cellStyle name="Normal 6 5 3 7" xfId="1835" xr:uid="{37FC3D99-CEF3-448F-86C2-C43BB3989E44}"/>
    <cellStyle name="Normal 6 5 3 8" xfId="1836" xr:uid="{4A260D2A-0740-41E6-89F4-EAB3C2D16073}"/>
    <cellStyle name="Normal 6 5 4" xfId="1837" xr:uid="{4A2A2A05-B557-4DAB-A48F-FCF2E6896D0A}"/>
    <cellStyle name="Normal 6 5 4 2" xfId="1838" xr:uid="{A70C9989-8D4F-4B7E-8FB2-63F13548345A}"/>
    <cellStyle name="Normal 6 5 4 2 2" xfId="1839" xr:uid="{4B3D9193-E579-463E-B73E-76A89830DEAA}"/>
    <cellStyle name="Normal 6 5 4 2 2 2" xfId="1840" xr:uid="{7BACA36D-259A-4098-B8ED-FBBDEE12EB2C}"/>
    <cellStyle name="Normal 6 5 4 2 2 3" xfId="1841" xr:uid="{92AA49AA-B20B-4CB3-A62C-055D886AFA6B}"/>
    <cellStyle name="Normal 6 5 4 2 2 4" xfId="1842" xr:uid="{5499DDFE-C429-493C-816B-749DFA0E3DB4}"/>
    <cellStyle name="Normal 6 5 4 2 3" xfId="1843" xr:uid="{2E9E5A59-4F1E-483F-B5A0-661ED284456D}"/>
    <cellStyle name="Normal 6 5 4 2 4" xfId="1844" xr:uid="{9DEA1723-CFF3-44E1-9E62-9CAB7AC9B702}"/>
    <cellStyle name="Normal 6 5 4 2 5" xfId="1845" xr:uid="{11C35572-3E3F-4ED2-B01F-3A2E5C3ADB61}"/>
    <cellStyle name="Normal 6 5 4 3" xfId="1846" xr:uid="{BFA91E6B-2AB4-431D-B973-02BCA5582D4E}"/>
    <cellStyle name="Normal 6 5 4 3 2" xfId="1847" xr:uid="{D8FCB53C-F7C6-4F81-BD09-CCF104F481BF}"/>
    <cellStyle name="Normal 6 5 4 3 3" xfId="1848" xr:uid="{8CA905FE-062A-4415-B556-78D79A1A5F63}"/>
    <cellStyle name="Normal 6 5 4 3 4" xfId="1849" xr:uid="{321AC9B6-3FC2-4161-B79B-01C2710B0C64}"/>
    <cellStyle name="Normal 6 5 4 4" xfId="1850" xr:uid="{7618E832-6C8F-4530-96FD-A295066FC40B}"/>
    <cellStyle name="Normal 6 5 4 4 2" xfId="1851" xr:uid="{09199C0F-E641-432A-9A60-A6650921DB61}"/>
    <cellStyle name="Normal 6 5 4 4 3" xfId="1852" xr:uid="{C71E6F46-CA54-4DC6-9639-7E050D132B7E}"/>
    <cellStyle name="Normal 6 5 4 4 4" xfId="1853" xr:uid="{48928E3B-AD98-4C4A-8133-665559E741D5}"/>
    <cellStyle name="Normal 6 5 4 5" xfId="1854" xr:uid="{956AB01B-260D-47D2-AA92-6A4F74F6D8F0}"/>
    <cellStyle name="Normal 6 5 4 6" xfId="1855" xr:uid="{D94413C9-D5E0-4B17-BC59-E7A3BC77D69D}"/>
    <cellStyle name="Normal 6 5 4 7" xfId="1856" xr:uid="{54491029-0843-4C27-AE6A-688B6EC44AAC}"/>
    <cellStyle name="Normal 6 5 5" xfId="1857" xr:uid="{F319E65D-5325-4BF4-B779-2F98BB724B85}"/>
    <cellStyle name="Normal 6 5 5 2" xfId="1858" xr:uid="{AE982109-BDFA-40C6-8545-5491E5376B05}"/>
    <cellStyle name="Normal 6 5 5 2 2" xfId="1859" xr:uid="{CBEE62CF-ECD5-41C2-B893-C7BD65127B3C}"/>
    <cellStyle name="Normal 6 5 5 2 3" xfId="1860" xr:uid="{D08B6878-0075-4F06-BFA3-8B1F534C36A6}"/>
    <cellStyle name="Normal 6 5 5 2 4" xfId="1861" xr:uid="{C6228105-19F7-40B4-B668-3AF714C69930}"/>
    <cellStyle name="Normal 6 5 5 3" xfId="1862" xr:uid="{ADA7FA18-5197-4A0C-AD8D-83A5E52D7AB0}"/>
    <cellStyle name="Normal 6 5 5 3 2" xfId="1863" xr:uid="{CED51D98-6074-4522-B535-0ADEF2F7ABE3}"/>
    <cellStyle name="Normal 6 5 5 3 3" xfId="1864" xr:uid="{1B1B1A41-E119-4C85-9DD8-9FF5D006C37C}"/>
    <cellStyle name="Normal 6 5 5 3 4" xfId="1865" xr:uid="{39BCCD37-84A3-4F5D-963B-005F8744C760}"/>
    <cellStyle name="Normal 6 5 5 4" xfId="1866" xr:uid="{EC9FCFE1-C7ED-4E2C-ACB8-7A00F84024C7}"/>
    <cellStyle name="Normal 6 5 5 5" xfId="1867" xr:uid="{C3F4479F-94E3-4F4F-B339-979F3FFFB4BF}"/>
    <cellStyle name="Normal 6 5 5 6" xfId="1868" xr:uid="{D3EFDAF3-F3CF-4E41-917E-7CF4880D6A98}"/>
    <cellStyle name="Normal 6 5 6" xfId="1869" xr:uid="{2902F485-0C93-42BE-B198-B5B923D8435A}"/>
    <cellStyle name="Normal 6 5 6 2" xfId="1870" xr:uid="{B2B8A55C-46FA-41DB-B05D-7511C22B14FF}"/>
    <cellStyle name="Normal 6 5 6 2 2" xfId="1871" xr:uid="{4BA24F22-A6EC-4DCF-879F-1FE819BDB350}"/>
    <cellStyle name="Normal 6 5 6 2 3" xfId="1872" xr:uid="{470B4168-6C7A-4EF6-804B-FE958AF00A28}"/>
    <cellStyle name="Normal 6 5 6 2 4" xfId="1873" xr:uid="{F418E7B6-7D44-4313-BBE9-57AE0C4D3BF2}"/>
    <cellStyle name="Normal 6 5 6 3" xfId="1874" xr:uid="{34909061-E317-42A0-A279-6668D40E7FBB}"/>
    <cellStyle name="Normal 6 5 6 4" xfId="1875" xr:uid="{0CFB8D46-4784-4F7A-9384-B48D686F0C08}"/>
    <cellStyle name="Normal 6 5 6 5" xfId="1876" xr:uid="{5BEFD2DD-C0CE-40FE-9FC5-57C918F7BF1E}"/>
    <cellStyle name="Normal 6 5 7" xfId="1877" xr:uid="{9B4A13A5-45B1-4EBB-B63A-215A6BF5969E}"/>
    <cellStyle name="Normal 6 5 7 2" xfId="1878" xr:uid="{CB66B5B8-8D23-4791-BA48-1847D44B544D}"/>
    <cellStyle name="Normal 6 5 7 3" xfId="1879" xr:uid="{E0050717-EACE-48D4-B0D7-33139733702A}"/>
    <cellStyle name="Normal 6 5 7 4" xfId="1880" xr:uid="{759B6BBD-3482-4922-96CE-720ED0B11A29}"/>
    <cellStyle name="Normal 6 5 8" xfId="1881" xr:uid="{77403FDE-95F6-4CDD-9A56-055322524463}"/>
    <cellStyle name="Normal 6 5 8 2" xfId="1882" xr:uid="{5A6719F7-1991-40EF-BFE2-6CA07C3B220A}"/>
    <cellStyle name="Normal 6 5 8 3" xfId="1883" xr:uid="{8E28BCB5-654B-4971-8FF9-0D3BAAAEA986}"/>
    <cellStyle name="Normal 6 5 8 4" xfId="1884" xr:uid="{971526DD-274C-42EE-9AB7-474E970E44C7}"/>
    <cellStyle name="Normal 6 5 9" xfId="1885" xr:uid="{EABD226D-302C-4041-ADD3-25521E1FD760}"/>
    <cellStyle name="Normal 6 6" xfId="204" xr:uid="{D33C8F02-42BC-49B4-A7E2-6AA0DBC38275}"/>
    <cellStyle name="Normal 6 6 2" xfId="205" xr:uid="{48B537FD-9614-403C-A6F5-6B29EE1779C4}"/>
    <cellStyle name="Normal 6 6 2 2" xfId="206" xr:uid="{686EC059-E583-4F88-85A7-2CDBB6693C49}"/>
    <cellStyle name="Normal 6 6 2 2 2" xfId="1886" xr:uid="{A9E3CF49-9247-4E68-971B-45465CE2C334}"/>
    <cellStyle name="Normal 6 6 2 2 2 2" xfId="1887" xr:uid="{B5983DC8-BA6A-4D04-932F-BE001EDFB66D}"/>
    <cellStyle name="Normal 6 6 2 2 2 2 2" xfId="5711" xr:uid="{2409022C-FAD2-4BF1-BDCA-99F45A7FFC56}"/>
    <cellStyle name="Normal 6 6 2 2 2 3" xfId="1888" xr:uid="{2FA0D5F0-74AC-44DA-BCB4-6C7C340695AE}"/>
    <cellStyle name="Normal 6 6 2 2 2 4" xfId="1889" xr:uid="{27A795A3-E4A6-4094-8EDF-A16EF3B51D44}"/>
    <cellStyle name="Normal 6 6 2 2 3" xfId="1890" xr:uid="{F383EBCB-DD6A-4500-8213-FAD0DAADD0D6}"/>
    <cellStyle name="Normal 6 6 2 2 3 2" xfId="1891" xr:uid="{31DB70E5-48BC-4F58-B753-E69D10EECD5C}"/>
    <cellStyle name="Normal 6 6 2 2 3 3" xfId="1892" xr:uid="{6D6C67C2-8A1B-43DD-8E03-44A12B13A652}"/>
    <cellStyle name="Normal 6 6 2 2 3 4" xfId="1893" xr:uid="{DEBF4D29-669B-4267-B36F-4E05F55FC187}"/>
    <cellStyle name="Normal 6 6 2 2 4" xfId="1894" xr:uid="{4B20DE7A-98CD-44AE-8F21-B4E4746A5D1D}"/>
    <cellStyle name="Normal 6 6 2 2 5" xfId="1895" xr:uid="{3AEC96F8-9B07-44E9-A18B-0D81C3BB20FB}"/>
    <cellStyle name="Normal 6 6 2 2 6" xfId="1896" xr:uid="{4C118D60-A0A4-4DEF-A9EA-50925FC810CD}"/>
    <cellStyle name="Normal 6 6 2 3" xfId="1897" xr:uid="{66687578-49EC-42B8-B2CE-818916273B32}"/>
    <cellStyle name="Normal 6 6 2 3 2" xfId="1898" xr:uid="{4CBB46B3-DC25-4AA2-9E11-201291810F31}"/>
    <cellStyle name="Normal 6 6 2 3 2 2" xfId="1899" xr:uid="{C673CE63-A3B3-48B0-B6BA-C4F47A932D84}"/>
    <cellStyle name="Normal 6 6 2 3 2 3" xfId="1900" xr:uid="{97F7F0D3-9028-4DDE-9797-E7CADC28813E}"/>
    <cellStyle name="Normal 6 6 2 3 2 4" xfId="1901" xr:uid="{233F956A-0BFB-4237-9813-552CF4582D02}"/>
    <cellStyle name="Normal 6 6 2 3 3" xfId="1902" xr:uid="{70D6C273-ECFF-4344-960B-436227E60AF3}"/>
    <cellStyle name="Normal 6 6 2 3 4" xfId="1903" xr:uid="{4C9BA923-4C08-468D-92D8-C9FDBB0D56C9}"/>
    <cellStyle name="Normal 6 6 2 3 5" xfId="1904" xr:uid="{AF704B4F-6BFB-4BCA-9A2C-14C4C701CCE2}"/>
    <cellStyle name="Normal 6 6 2 4" xfId="1905" xr:uid="{859A6226-986B-46D9-BEA1-3B3CD3330025}"/>
    <cellStyle name="Normal 6 6 2 4 2" xfId="1906" xr:uid="{EDAEF018-42F1-4EC2-870F-A30D2D9CCA99}"/>
    <cellStyle name="Normal 6 6 2 4 3" xfId="1907" xr:uid="{69AE7F8E-3D68-406B-A8AE-A4B7F6907FAD}"/>
    <cellStyle name="Normal 6 6 2 4 4" xfId="1908" xr:uid="{87366AF9-6B70-447B-913C-FAF3408E18DC}"/>
    <cellStyle name="Normal 6 6 2 5" xfId="1909" xr:uid="{F0657312-4083-4361-9F97-FA03DFB2A7AF}"/>
    <cellStyle name="Normal 6 6 2 5 2" xfId="1910" xr:uid="{CB5F3DC5-AFA6-48DF-9319-7488BED23CC2}"/>
    <cellStyle name="Normal 6 6 2 5 3" xfId="1911" xr:uid="{788473FD-AA4C-447D-A30B-607612CBBFA6}"/>
    <cellStyle name="Normal 6 6 2 5 4" xfId="1912" xr:uid="{B3144EC1-3A34-4B2A-AC7F-EC42170225F0}"/>
    <cellStyle name="Normal 6 6 2 6" xfId="1913" xr:uid="{BDD3D826-C361-4513-96CD-5DD30434CD81}"/>
    <cellStyle name="Normal 6 6 2 7" xfId="1914" xr:uid="{5B76661A-B597-43B8-89E4-161D599D8EC3}"/>
    <cellStyle name="Normal 6 6 2 8" xfId="1915" xr:uid="{B89CDC34-5A38-4BC6-A5EE-8E2749DF2FD0}"/>
    <cellStyle name="Normal 6 6 3" xfId="207" xr:uid="{E78B6E00-12B8-4EEE-9B0B-D3DF75B4E6C3}"/>
    <cellStyle name="Normal 6 6 3 2" xfId="1916" xr:uid="{85577EBA-6712-47D3-BEBF-122B0AEFAA87}"/>
    <cellStyle name="Normal 6 6 3 2 2" xfId="1917" xr:uid="{7185D49D-C5E3-41C6-B446-E8E309C72E6B}"/>
    <cellStyle name="Normal 6 6 3 2 2 2" xfId="5712" xr:uid="{00CED44F-3A2E-4B64-8267-322E59E14376}"/>
    <cellStyle name="Normal 6 6 3 2 3" xfId="1918" xr:uid="{F8C28700-C2A8-43C4-98F1-95F49306CBB7}"/>
    <cellStyle name="Normal 6 6 3 2 4" xfId="1919" xr:uid="{7C564940-D95C-40F5-A496-AEE277C9C18A}"/>
    <cellStyle name="Normal 6 6 3 3" xfId="1920" xr:uid="{B2BCD729-52F4-407A-9C99-6E060814D064}"/>
    <cellStyle name="Normal 6 6 3 3 2" xfId="1921" xr:uid="{1A89B590-8C15-4A8E-B28C-275ED4E71246}"/>
    <cellStyle name="Normal 6 6 3 3 3" xfId="1922" xr:uid="{8D600019-25A6-4658-9394-81649C5B503E}"/>
    <cellStyle name="Normal 6 6 3 3 4" xfId="1923" xr:uid="{667BDD8E-4022-4B00-A668-CA9CAFC66F31}"/>
    <cellStyle name="Normal 6 6 3 4" xfId="1924" xr:uid="{B7422996-2DF2-44DA-99A8-9CB35508E826}"/>
    <cellStyle name="Normal 6 6 3 5" xfId="1925" xr:uid="{ADD46FF1-8F0B-4620-BBEC-F8AAED0BD5EE}"/>
    <cellStyle name="Normal 6 6 3 6" xfId="1926" xr:uid="{9D8D2AFB-AFC6-4E08-AC95-E4F2179C69E6}"/>
    <cellStyle name="Normal 6 6 4" xfId="1927" xr:uid="{8A586D9D-DC77-4C04-8C1F-CC3C3814F34B}"/>
    <cellStyle name="Normal 6 6 4 2" xfId="1928" xr:uid="{47CC988D-9E41-485E-8B8B-D4A4F1CA19E8}"/>
    <cellStyle name="Normal 6 6 4 2 2" xfId="1929" xr:uid="{89E52C32-F805-44A7-A5D8-3DBB4053D900}"/>
    <cellStyle name="Normal 6 6 4 2 3" xfId="1930" xr:uid="{CEECA444-1FEB-4D28-BF47-C87D92F27B9A}"/>
    <cellStyle name="Normal 6 6 4 2 4" xfId="1931" xr:uid="{DB1090C8-C669-4449-A81C-B4B6A5FC7F20}"/>
    <cellStyle name="Normal 6 6 4 3" xfId="1932" xr:uid="{A1ABE643-6947-4A8C-AAB6-7FD05F2EDEE8}"/>
    <cellStyle name="Normal 6 6 4 4" xfId="1933" xr:uid="{BFCB2AC6-E764-46E8-BF72-14C11F27AACC}"/>
    <cellStyle name="Normal 6 6 4 5" xfId="1934" xr:uid="{B9FC53DB-13D9-4C09-9AC6-5AD9DF79C9B0}"/>
    <cellStyle name="Normal 6 6 5" xfId="1935" xr:uid="{7514E28C-3B6B-437E-A9FD-D11CB0D77B4B}"/>
    <cellStyle name="Normal 6 6 5 2" xfId="1936" xr:uid="{20A596A3-FB85-4942-B307-CC6BC1048C77}"/>
    <cellStyle name="Normal 6 6 5 3" xfId="1937" xr:uid="{42744BDD-53F9-4D7C-A836-E5D390297392}"/>
    <cellStyle name="Normal 6 6 5 4" xfId="1938" xr:uid="{E365A6C7-2D3D-4E3C-BF4F-A36CDAEFA6F2}"/>
    <cellStyle name="Normal 6 6 6" xfId="1939" xr:uid="{A3CA7AE4-CC41-4EF1-A502-0F792EDAC1E7}"/>
    <cellStyle name="Normal 6 6 6 2" xfId="1940" xr:uid="{1432FAA5-96DB-46D1-B517-804B310E63DF}"/>
    <cellStyle name="Normal 6 6 6 3" xfId="1941" xr:uid="{18EEB50D-4089-4FAF-B2A1-3C8C62C3CB1C}"/>
    <cellStyle name="Normal 6 6 6 4" xfId="1942" xr:uid="{4821C4EF-A4F4-41D8-A2F1-E1E1C743BE4A}"/>
    <cellStyle name="Normal 6 6 7" xfId="1943" xr:uid="{A18ED545-81E9-4208-92AA-7C5BFB0A113D}"/>
    <cellStyle name="Normal 6 6 8" xfId="1944" xr:uid="{AB5852D1-58A8-4843-BEA0-97D5C400917B}"/>
    <cellStyle name="Normal 6 6 9" xfId="1945" xr:uid="{0D23C817-3C4F-4158-94B4-F1B3AF622FAD}"/>
    <cellStyle name="Normal 6 7" xfId="208" xr:uid="{6B4228DB-1BC6-4359-B70F-A6A7586F3B60}"/>
    <cellStyle name="Normal 6 7 2" xfId="209" xr:uid="{564E25C1-B4AA-4FB1-90D5-197D689A60CA}"/>
    <cellStyle name="Normal 6 7 2 2" xfId="1946" xr:uid="{1686C725-2BD4-4798-A5C5-F234797F920A}"/>
    <cellStyle name="Normal 6 7 2 2 2" xfId="1947" xr:uid="{F1250FF0-54E7-417A-B7FB-F2D107415AED}"/>
    <cellStyle name="Normal 6 7 2 2 2 2" xfId="4011" xr:uid="{6BBD8EC6-46A6-4C43-9E97-B5BF6D9FFE3A}"/>
    <cellStyle name="Normal 6 7 2 2 3" xfId="1948" xr:uid="{26122DE0-4F35-4C6A-BDA5-4155225EAC3F}"/>
    <cellStyle name="Normal 6 7 2 2 4" xfId="1949" xr:uid="{1B6A1857-6B13-44A8-AE4A-647F266D6BF3}"/>
    <cellStyle name="Normal 6 7 2 3" xfId="1950" xr:uid="{5448E71F-656A-437C-B24D-297ABCC813D5}"/>
    <cellStyle name="Normal 6 7 2 3 2" xfId="1951" xr:uid="{3427ACA8-D2A8-42C5-9DFD-95BA2A6639B1}"/>
    <cellStyle name="Normal 6 7 2 3 3" xfId="1952" xr:uid="{2282D613-C321-44C0-8E49-70987BCA384D}"/>
    <cellStyle name="Normal 6 7 2 3 4" xfId="1953" xr:uid="{FFCCC436-D6A8-435F-AD71-2B1CEE51AFDA}"/>
    <cellStyle name="Normal 6 7 2 4" xfId="1954" xr:uid="{0F22751B-F5B2-40B1-97EC-BD5FCBDC8C6D}"/>
    <cellStyle name="Normal 6 7 2 5" xfId="1955" xr:uid="{EE9AF4CE-E8FC-4617-B98F-77CD493F96EA}"/>
    <cellStyle name="Normal 6 7 2 6" xfId="1956" xr:uid="{199204AF-9110-4BEC-A408-18140AC043FE}"/>
    <cellStyle name="Normal 6 7 3" xfId="1957" xr:uid="{E12F424E-30C6-49AD-A4AF-8A0198E60F07}"/>
    <cellStyle name="Normal 6 7 3 2" xfId="1958" xr:uid="{5B1721BA-7F55-4850-BC84-427256A1D76F}"/>
    <cellStyle name="Normal 6 7 3 2 2" xfId="1959" xr:uid="{3850D1AB-DE37-41CE-9910-3AB935AE093D}"/>
    <cellStyle name="Normal 6 7 3 2 3" xfId="1960" xr:uid="{910B02B1-F0F1-4290-915A-5200E7884022}"/>
    <cellStyle name="Normal 6 7 3 2 4" xfId="1961" xr:uid="{F4ACF6E1-1BA6-444A-938E-7CA869B10285}"/>
    <cellStyle name="Normal 6 7 3 3" xfId="1962" xr:uid="{DA8EACF2-C6AC-41D3-B19C-B2493ACDC054}"/>
    <cellStyle name="Normal 6 7 3 4" xfId="1963" xr:uid="{A9CDA216-5374-4881-A6FE-ACBAE4C8C8DE}"/>
    <cellStyle name="Normal 6 7 3 5" xfId="1964" xr:uid="{97DD9456-827E-447B-9DF4-164D2D6448CC}"/>
    <cellStyle name="Normal 6 7 4" xfId="1965" xr:uid="{D2E6DAB1-6F4C-49FF-87B9-779D3F58D780}"/>
    <cellStyle name="Normal 6 7 4 2" xfId="1966" xr:uid="{F7B77B78-2A06-4A00-9A49-DEC3E905F0F7}"/>
    <cellStyle name="Normal 6 7 4 3" xfId="1967" xr:uid="{BC4A7B81-B7E8-42AE-8F63-879A32769B91}"/>
    <cellStyle name="Normal 6 7 4 4" xfId="1968" xr:uid="{4EA1CB36-A398-446B-92A3-F1450935CD48}"/>
    <cellStyle name="Normal 6 7 5" xfId="1969" xr:uid="{76EA0B18-C63C-4887-AA3D-77035EA6AFB4}"/>
    <cellStyle name="Normal 6 7 5 2" xfId="1970" xr:uid="{A9D436FB-A175-427C-BF75-1894BCB40ACA}"/>
    <cellStyle name="Normal 6 7 5 3" xfId="1971" xr:uid="{4D875D4A-9A43-42A0-8530-B1673AC7ACD4}"/>
    <cellStyle name="Normal 6 7 5 4" xfId="1972" xr:uid="{3E1700C1-97E3-4F9D-B2CD-05D4C30B9A1F}"/>
    <cellStyle name="Normal 6 7 6" xfId="1973" xr:uid="{51B3C67A-9D1B-4A77-A856-9394D5FBDE01}"/>
    <cellStyle name="Normal 6 7 7" xfId="1974" xr:uid="{BDD2537F-E27C-494D-AB14-553CA84B5FC1}"/>
    <cellStyle name="Normal 6 7 8" xfId="1975" xr:uid="{037F49CF-D854-48B1-B008-D757E796CA3D}"/>
    <cellStyle name="Normal 6 8" xfId="210" xr:uid="{406FC58C-DD99-4250-A79D-6C7FCFFD0C2A}"/>
    <cellStyle name="Normal 6 8 2" xfId="1976" xr:uid="{3ECC5DBF-158D-4469-8EF5-0EE40053BBD1}"/>
    <cellStyle name="Normal 6 8 2 2" xfId="1977" xr:uid="{59FD9F06-91AA-41C4-8328-A8000C4757C1}"/>
    <cellStyle name="Normal 6 8 2 2 2" xfId="1978" xr:uid="{5275304B-D827-4EDB-8BB4-BDB8478577D6}"/>
    <cellStyle name="Normal 6 8 2 2 3" xfId="1979" xr:uid="{F8258E31-41EB-4B4A-B2F4-DA77644916A5}"/>
    <cellStyle name="Normal 6 8 2 2 4" xfId="1980" xr:uid="{635185ED-9895-4988-8A38-4701AA427042}"/>
    <cellStyle name="Normal 6 8 2 3" xfId="1981" xr:uid="{CC2B9BF1-FAA0-4E22-B1D2-FD07DB41DE07}"/>
    <cellStyle name="Normal 6 8 2 4" xfId="1982" xr:uid="{37DA25E5-DC47-436B-BCF4-B8A4F5C834FB}"/>
    <cellStyle name="Normal 6 8 2 5" xfId="1983" xr:uid="{5FD09D19-E99F-4B60-87B1-9D2DC73AFD88}"/>
    <cellStyle name="Normal 6 8 3" xfId="1984" xr:uid="{31274D4E-E194-4493-A635-8DDC60AFC4E1}"/>
    <cellStyle name="Normal 6 8 3 2" xfId="1985" xr:uid="{0700973D-5272-4BC6-8843-8FF0050233AE}"/>
    <cellStyle name="Normal 6 8 3 3" xfId="1986" xr:uid="{65F210C2-4D4F-4704-B2F2-0454035E5B32}"/>
    <cellStyle name="Normal 6 8 3 4" xfId="1987" xr:uid="{09794DB4-8A0A-4EC6-81CA-5C6A8C31482F}"/>
    <cellStyle name="Normal 6 8 4" xfId="1988" xr:uid="{E3C2696B-24C3-4503-A66C-8D204346C0EE}"/>
    <cellStyle name="Normal 6 8 4 2" xfId="1989" xr:uid="{774605E0-3080-4C72-A08A-40E1193D0FEC}"/>
    <cellStyle name="Normal 6 8 4 3" xfId="1990" xr:uid="{25C5985C-BABE-4CA1-95EC-BFF4739F391B}"/>
    <cellStyle name="Normal 6 8 4 4" xfId="1991" xr:uid="{6A31DD30-2539-42A1-989E-F616DF1AD481}"/>
    <cellStyle name="Normal 6 8 5" xfId="1992" xr:uid="{1754EB2B-2981-42F4-BA10-2E3CB01E9F98}"/>
    <cellStyle name="Normal 6 8 6" xfId="1993" xr:uid="{C7CA1770-FFE9-4786-9DD5-82C4BF9D199C}"/>
    <cellStyle name="Normal 6 8 7" xfId="1994" xr:uid="{BE6E2F5A-6270-4300-A36D-6B0DF99DAE61}"/>
    <cellStyle name="Normal 6 9" xfId="1995" xr:uid="{09E653BD-39A0-4A26-93CB-96AAF3EACC3B}"/>
    <cellStyle name="Normal 6 9 2" xfId="1996" xr:uid="{59F84C31-F905-4551-9602-1F1BEE513096}"/>
    <cellStyle name="Normal 6 9 2 2" xfId="1997" xr:uid="{BCBB9135-5902-4812-86B4-3A7DDA6E24EF}"/>
    <cellStyle name="Normal 6 9 2 3" xfId="1998" xr:uid="{F83C5F29-4438-43A3-A335-8B91A52D6296}"/>
    <cellStyle name="Normal 6 9 2 4" xfId="1999" xr:uid="{557C44D3-D821-4804-ABFB-3F39911836B9}"/>
    <cellStyle name="Normal 6 9 3" xfId="2000" xr:uid="{61BBD79C-3436-431C-B896-5D508C52150B}"/>
    <cellStyle name="Normal 6 9 3 2" xfId="2001" xr:uid="{7D3A76CB-4DC9-46AB-905A-62AFE88B31E6}"/>
    <cellStyle name="Normal 6 9 3 3" xfId="2002" xr:uid="{56AF04AE-523C-42AF-B63A-BA487475B460}"/>
    <cellStyle name="Normal 6 9 3 4" xfId="2003" xr:uid="{4A0D5529-CFA7-4D6D-9C4B-9FF1CA2DB450}"/>
    <cellStyle name="Normal 6 9 4" xfId="2004" xr:uid="{4D1190F4-5507-4AF9-89B2-F71549D0DA2D}"/>
    <cellStyle name="Normal 6 9 5" xfId="2005" xr:uid="{F224CA6A-A9C3-4E4B-A2A9-A170E1B808D0}"/>
    <cellStyle name="Normal 6 9 6" xfId="2006" xr:uid="{56EAB102-D0C9-44BC-919B-80F7E278980B}"/>
    <cellStyle name="Normal 7" xfId="77" xr:uid="{B28C7CD7-79D1-481D-95AD-4F3AC9E35B7F}"/>
    <cellStyle name="Normal 7 10" xfId="2007" xr:uid="{47E81E0A-8A56-4EB6-B767-BB3DB6D92296}"/>
    <cellStyle name="Normal 7 10 2" xfId="2008" xr:uid="{5D7B5EE6-2421-4FDD-A7E9-932F62730B88}"/>
    <cellStyle name="Normal 7 10 2 2" xfId="6065" xr:uid="{25D0E37E-D26D-4E89-9013-1D107B536E23}"/>
    <cellStyle name="Normal 7 10 3" xfId="2009" xr:uid="{F1CBF425-692A-4867-B510-356042E8B352}"/>
    <cellStyle name="Normal 7 10 4" xfId="2010" xr:uid="{A6FE1890-997F-49FA-86C0-A14C0EAB7767}"/>
    <cellStyle name="Normal 7 11" xfId="2011" xr:uid="{EAB56215-957F-4B53-AD4A-7B98FBD8D19B}"/>
    <cellStyle name="Normal 7 11 2" xfId="2012" xr:uid="{D0F3E0A5-B1F7-4D12-993F-FC105DE0A9CC}"/>
    <cellStyle name="Normal 7 11 3" xfId="2013" xr:uid="{AFF996E1-F32B-4349-8C00-E36EC0233564}"/>
    <cellStyle name="Normal 7 11 4" xfId="2014" xr:uid="{7D2BC7E2-5A96-498A-90D0-511EBAC5E3B8}"/>
    <cellStyle name="Normal 7 12" xfId="2015" xr:uid="{B4C7F703-5DCF-4E74-8770-4CE435B32686}"/>
    <cellStyle name="Normal 7 12 2" xfId="2016" xr:uid="{F908366E-B69A-48C4-8280-DDF9CA2B1B18}"/>
    <cellStyle name="Normal 7 13" xfId="2017" xr:uid="{075A1DD2-B467-4E48-83C9-038C4A78548A}"/>
    <cellStyle name="Normal 7 14" xfId="2018" xr:uid="{C0265040-F0E7-473B-A1F6-38DF7167C08E}"/>
    <cellStyle name="Normal 7 15" xfId="2019" xr:uid="{A632439E-F319-4FFA-8CD2-65A8F0AFB3B9}"/>
    <cellStyle name="Normal 7 2" xfId="211" xr:uid="{2C34E414-C0C7-4B41-9CA2-1065E9B4F8F1}"/>
    <cellStyle name="Normal 7 2 10" xfId="2020" xr:uid="{3B4019EA-5A5F-433B-995D-5F39481C4E9A}"/>
    <cellStyle name="Normal 7 2 11" xfId="2021" xr:uid="{E91E78DF-70BF-4264-A628-49F490688822}"/>
    <cellStyle name="Normal 7 2 2" xfId="212" xr:uid="{1178F274-DB62-4CF9-ADEE-E5402645677D}"/>
    <cellStyle name="Normal 7 2 2 2" xfId="213" xr:uid="{83394A68-50DB-4570-98C4-C9EDB7C967A9}"/>
    <cellStyle name="Normal 7 2 2 2 2" xfId="214" xr:uid="{9CCE5992-8B1B-4C03-AF79-865AAB7B0F79}"/>
    <cellStyle name="Normal 7 2 2 2 2 2" xfId="215" xr:uid="{ED0B054B-1337-4FCC-B244-640EEDD0CC29}"/>
    <cellStyle name="Normal 7 2 2 2 2 2 2" xfId="2022" xr:uid="{55757526-421B-4044-8B92-13125896FB4A}"/>
    <cellStyle name="Normal 7 2 2 2 2 2 2 2" xfId="4012" xr:uid="{B2C56994-E3ED-47D4-9878-26B4963EBB03}"/>
    <cellStyle name="Normal 7 2 2 2 2 2 2 2 2" xfId="4013" xr:uid="{3715AE6A-A7FF-42B8-A1C3-680C4AC614DD}"/>
    <cellStyle name="Normal 7 2 2 2 2 2 2 2 2 2" xfId="5713" xr:uid="{48FA2950-AB77-4769-9117-36C8A16B2CD8}"/>
    <cellStyle name="Normal 7 2 2 2 2 2 2 2 3" xfId="5714" xr:uid="{1D93ED1A-41E4-4186-911F-30E112DD40D8}"/>
    <cellStyle name="Normal 7 2 2 2 2 2 2 3" xfId="4014" xr:uid="{D01EC822-F06E-4EC3-A416-48878AA99855}"/>
    <cellStyle name="Normal 7 2 2 2 2 2 2 3 2" xfId="5715" xr:uid="{C959DEA6-20DA-43D3-97D9-1E69BF6A92C3}"/>
    <cellStyle name="Normal 7 2 2 2 2 2 2 4" xfId="5716" xr:uid="{99CA838C-74D6-4829-B295-9CDBB57809B4}"/>
    <cellStyle name="Normal 7 2 2 2 2 2 3" xfId="2023" xr:uid="{EB9FE08F-7F24-4485-90FE-69AD02AF17BA}"/>
    <cellStyle name="Normal 7 2 2 2 2 2 3 2" xfId="4015" xr:uid="{8AA33776-EEE2-4F46-827D-B55227520C44}"/>
    <cellStyle name="Normal 7 2 2 2 2 2 3 2 2" xfId="5717" xr:uid="{F15D54B1-173C-41AA-940A-FB3111E02E51}"/>
    <cellStyle name="Normal 7 2 2 2 2 2 3 3" xfId="5718" xr:uid="{F2D1AC9F-79E2-499B-86C8-76AA39C6579F}"/>
    <cellStyle name="Normal 7 2 2 2 2 2 4" xfId="2024" xr:uid="{55767537-6F41-4D58-AC09-0D0B6C773863}"/>
    <cellStyle name="Normal 7 2 2 2 2 2 4 2" xfId="5719" xr:uid="{C8907DD8-CA43-4F32-A461-49A613960C47}"/>
    <cellStyle name="Normal 7 2 2 2 2 2 5" xfId="5720" xr:uid="{0B01F37F-E268-4C8A-B578-D4ACAEE1A870}"/>
    <cellStyle name="Normal 7 2 2 2 2 3" xfId="2025" xr:uid="{2CB43DA3-D77F-4E38-82B7-481228192D3D}"/>
    <cellStyle name="Normal 7 2 2 2 2 3 2" xfId="2026" xr:uid="{F1ACD10A-A373-431D-8CCA-4A44E8261C02}"/>
    <cellStyle name="Normal 7 2 2 2 2 3 2 2" xfId="4016" xr:uid="{ADB2B193-95FB-4C9A-B0B4-79738A22B27C}"/>
    <cellStyle name="Normal 7 2 2 2 2 3 2 2 2" xfId="5721" xr:uid="{B9285958-ED8B-4D8D-A719-B3E72844690C}"/>
    <cellStyle name="Normal 7 2 2 2 2 3 2 3" xfId="5722" xr:uid="{70B9B4E6-0ADA-47CD-A202-88C3D57B55E2}"/>
    <cellStyle name="Normal 7 2 2 2 2 3 3" xfId="2027" xr:uid="{3CC2F08B-76C5-441D-891E-19C9F1C26D81}"/>
    <cellStyle name="Normal 7 2 2 2 2 3 3 2" xfId="5723" xr:uid="{7BAF47C0-E1D9-4824-A4C5-272685DA9CE7}"/>
    <cellStyle name="Normal 7 2 2 2 2 3 4" xfId="2028" xr:uid="{C1B2D843-903E-406B-9C04-EAF738C0932D}"/>
    <cellStyle name="Normal 7 2 2 2 2 4" xfId="2029" xr:uid="{EEFC5AE6-B9D6-4D1D-BCFB-6C8547A937F3}"/>
    <cellStyle name="Normal 7 2 2 2 2 4 2" xfId="4017" xr:uid="{4AA63413-9ECB-45B5-A63C-89228415C38A}"/>
    <cellStyle name="Normal 7 2 2 2 2 4 2 2" xfId="5724" xr:uid="{DEED662B-B45F-40E0-92F0-D76B9891F240}"/>
    <cellStyle name="Normal 7 2 2 2 2 4 3" xfId="5725" xr:uid="{39C499F1-52A0-475D-AD02-80F44CCCB200}"/>
    <cellStyle name="Normal 7 2 2 2 2 5" xfId="2030" xr:uid="{1983D6E1-6F9A-45AA-B639-F4AAB9B28C6D}"/>
    <cellStyle name="Normal 7 2 2 2 2 5 2" xfId="5726" xr:uid="{2D6218A0-B261-40E4-94CD-19F8C85D9FB0}"/>
    <cellStyle name="Normal 7 2 2 2 2 6" xfId="2031" xr:uid="{AAE35055-5CD5-442B-8774-8414D7A63145}"/>
    <cellStyle name="Normal 7 2 2 2 3" xfId="216" xr:uid="{0D087C71-0C0F-4DBA-A7B7-AB05172069D2}"/>
    <cellStyle name="Normal 7 2 2 2 3 2" xfId="2032" xr:uid="{91C135A4-A58E-4002-AB3B-3BED77F4E174}"/>
    <cellStyle name="Normal 7 2 2 2 3 2 2" xfId="2033" xr:uid="{CA46BA4D-A4B1-4ED9-891E-8BFF82EB4861}"/>
    <cellStyle name="Normal 7 2 2 2 3 2 2 2" xfId="4018" xr:uid="{FF1E30DE-E8BB-460F-A832-D6420F5ACACF}"/>
    <cellStyle name="Normal 7 2 2 2 3 2 2 2 2" xfId="4019" xr:uid="{8FBAA030-17B5-41B3-9A06-3FE2AD0E4205}"/>
    <cellStyle name="Normal 7 2 2 2 3 2 2 3" xfId="4020" xr:uid="{36146E61-D372-488C-8012-865A5522F96A}"/>
    <cellStyle name="Normal 7 2 2 2 3 2 3" xfId="2034" xr:uid="{E69B9F6B-8ACD-4350-A737-93CA2A409F93}"/>
    <cellStyle name="Normal 7 2 2 2 3 2 3 2" xfId="4021" xr:uid="{D061569F-088D-477B-9480-5E0206AB2D59}"/>
    <cellStyle name="Normal 7 2 2 2 3 2 4" xfId="2035" xr:uid="{28B03E19-146C-4002-B96E-DAFBF0154248}"/>
    <cellStyle name="Normal 7 2 2 2 3 3" xfId="2036" xr:uid="{16F63321-831F-47D9-8EBD-E5EC547ABBA4}"/>
    <cellStyle name="Normal 7 2 2 2 3 3 2" xfId="4022" xr:uid="{B1F3C7DA-3FD9-4EB8-B669-AED4ED35BF19}"/>
    <cellStyle name="Normal 7 2 2 2 3 3 2 2" xfId="4023" xr:uid="{DC05FC6D-E5B6-413F-B3FA-DFFC0C9D65C3}"/>
    <cellStyle name="Normal 7 2 2 2 3 3 3" xfId="4024" xr:uid="{5AE75C0D-AF92-4804-805B-BA8D2081935C}"/>
    <cellStyle name="Normal 7 2 2 2 3 4" xfId="2037" xr:uid="{46D5A626-D34E-4733-B729-C95D17668444}"/>
    <cellStyle name="Normal 7 2 2 2 3 4 2" xfId="4025" xr:uid="{CD2DDBF8-A902-4135-B64B-341F7415C66E}"/>
    <cellStyle name="Normal 7 2 2 2 3 5" xfId="2038" xr:uid="{96073123-B939-4633-BCDD-C20ADC3BFAE2}"/>
    <cellStyle name="Normal 7 2 2 2 4" xfId="2039" xr:uid="{EF167F9D-CE4F-4CAC-A117-844B904E8F6C}"/>
    <cellStyle name="Normal 7 2 2 2 4 2" xfId="2040" xr:uid="{AD8AFA60-2339-4903-B8BA-CF6889A2AC2B}"/>
    <cellStyle name="Normal 7 2 2 2 4 2 2" xfId="4026" xr:uid="{3E7FDD78-962D-425B-BAF3-04E264434510}"/>
    <cellStyle name="Normal 7 2 2 2 4 2 2 2" xfId="4027" xr:uid="{1ACF050F-F19C-48B9-99D8-636AF4A79495}"/>
    <cellStyle name="Normal 7 2 2 2 4 2 3" xfId="4028" xr:uid="{9698C5B5-F9C5-4281-9D52-6F04F9E9B616}"/>
    <cellStyle name="Normal 7 2 2 2 4 3" xfId="2041" xr:uid="{A8AA1AF9-614E-4E3F-9478-F086E8EA6FC8}"/>
    <cellStyle name="Normal 7 2 2 2 4 3 2" xfId="4029" xr:uid="{729DC12B-1E3F-4BBD-86F5-BEDC46EEDBC1}"/>
    <cellStyle name="Normal 7 2 2 2 4 4" xfId="2042" xr:uid="{014328B1-F9A1-495E-AC9D-F44447BBFBB7}"/>
    <cellStyle name="Normal 7 2 2 2 5" xfId="2043" xr:uid="{381AC42C-D382-404E-A2EB-D2DA9448A4A9}"/>
    <cellStyle name="Normal 7 2 2 2 5 2" xfId="2044" xr:uid="{BBFF68EF-719A-4534-85B1-4F1B916B37E5}"/>
    <cellStyle name="Normal 7 2 2 2 5 2 2" xfId="4030" xr:uid="{FAB455E6-7B72-44E6-BF04-05873E267DF5}"/>
    <cellStyle name="Normal 7 2 2 2 5 3" xfId="2045" xr:uid="{DE53E5E2-B92C-4E46-91D2-C6AD2DEC855A}"/>
    <cellStyle name="Normal 7 2 2 2 5 4" xfId="2046" xr:uid="{A8140A79-2030-40CC-9750-BB2A43409422}"/>
    <cellStyle name="Normal 7 2 2 2 6" xfId="2047" xr:uid="{D33085C8-0C34-4648-86AA-F78CBC3F6BE3}"/>
    <cellStyle name="Normal 7 2 2 2 6 2" xfId="4031" xr:uid="{CD218CDF-9399-43FF-ABFF-A622FEA4D953}"/>
    <cellStyle name="Normal 7 2 2 2 7" xfId="2048" xr:uid="{659900D1-BDD3-4785-BA39-2C590339C121}"/>
    <cellStyle name="Normal 7 2 2 2 8" xfId="2049" xr:uid="{B10391EB-EE92-4D70-B88F-3F362A032F59}"/>
    <cellStyle name="Normal 7 2 2 3" xfId="217" xr:uid="{4B5D6228-6D87-451F-8AF1-8D48E1B23BF5}"/>
    <cellStyle name="Normal 7 2 2 3 2" xfId="218" xr:uid="{59FDE593-17EB-42BE-8F03-ADEDAC5554BF}"/>
    <cellStyle name="Normal 7 2 2 3 2 2" xfId="2050" xr:uid="{2E396B4E-3F7E-43BA-A00A-75E942346914}"/>
    <cellStyle name="Normal 7 2 2 3 2 2 2" xfId="4032" xr:uid="{DBFB9710-5C86-4677-A1BA-8D3768C63BC7}"/>
    <cellStyle name="Normal 7 2 2 3 2 2 2 2" xfId="4033" xr:uid="{1B7BA56B-30DF-48DF-8ED4-C3FD79B774D5}"/>
    <cellStyle name="Normal 7 2 2 3 2 2 2 2 2" xfId="5727" xr:uid="{0A78E631-72E2-41AD-85B1-17339587B2FD}"/>
    <cellStyle name="Normal 7 2 2 3 2 2 2 3" xfId="5728" xr:uid="{132977E4-13F6-405C-BEF3-1A8D51DF03FC}"/>
    <cellStyle name="Normal 7 2 2 3 2 2 3" xfId="4034" xr:uid="{BFD3DE92-A7EB-4077-B0C1-9E2060E81419}"/>
    <cellStyle name="Normal 7 2 2 3 2 2 3 2" xfId="5729" xr:uid="{A744ED41-C953-45BC-A3CF-4E0FF7A09DCB}"/>
    <cellStyle name="Normal 7 2 2 3 2 2 4" xfId="5730" xr:uid="{25A415F1-3B8C-4B24-AED6-085E5EDE6B8E}"/>
    <cellStyle name="Normal 7 2 2 3 2 3" xfId="2051" xr:uid="{6383B5CD-007E-452A-A550-1D002E47AEF4}"/>
    <cellStyle name="Normal 7 2 2 3 2 3 2" xfId="4035" xr:uid="{79D20B28-C71C-48F6-B15D-4E033CF1A679}"/>
    <cellStyle name="Normal 7 2 2 3 2 3 2 2" xfId="5731" xr:uid="{9B45015B-13C9-4274-B2E4-DF062C0A980E}"/>
    <cellStyle name="Normal 7 2 2 3 2 3 3" xfId="5732" xr:uid="{B1944DA0-5702-4472-AD68-7A56251A5317}"/>
    <cellStyle name="Normal 7 2 2 3 2 4" xfId="2052" xr:uid="{58370341-0068-4834-81AA-70F73EAF4E5C}"/>
    <cellStyle name="Normal 7 2 2 3 2 4 2" xfId="5733" xr:uid="{98433376-D08C-4A72-AD35-231C6BF07C0E}"/>
    <cellStyle name="Normal 7 2 2 3 2 5" xfId="5734" xr:uid="{D1F897A4-1F41-4A1E-96AB-7027D3488844}"/>
    <cellStyle name="Normal 7 2 2 3 3" xfId="2053" xr:uid="{F37844A5-694A-4B3D-850E-5CE2C5CB1255}"/>
    <cellStyle name="Normal 7 2 2 3 3 2" xfId="2054" xr:uid="{74C6BBE8-2A0D-4E8B-B7A8-ECE8900B0D29}"/>
    <cellStyle name="Normal 7 2 2 3 3 2 2" xfId="4036" xr:uid="{D23C42DA-960E-42DB-9FF8-1F302C7FC0EE}"/>
    <cellStyle name="Normal 7 2 2 3 3 2 2 2" xfId="5735" xr:uid="{98FAE06F-BEF6-4739-9A0B-385CFC3C96BF}"/>
    <cellStyle name="Normal 7 2 2 3 3 2 3" xfId="5736" xr:uid="{E6773D19-C5FF-4330-9896-60D9D11E5C5D}"/>
    <cellStyle name="Normal 7 2 2 3 3 3" xfId="2055" xr:uid="{979FDC7B-9D85-484B-9D24-19F348CAAA47}"/>
    <cellStyle name="Normal 7 2 2 3 3 3 2" xfId="5737" xr:uid="{DB5C0D6F-4807-44C4-9DAA-0BDDB80B583F}"/>
    <cellStyle name="Normal 7 2 2 3 3 4" xfId="2056" xr:uid="{3276636C-4419-4AB6-816E-E342B0E52B49}"/>
    <cellStyle name="Normal 7 2 2 3 4" xfId="2057" xr:uid="{5961D9FE-9823-4C56-A272-232A6E4704B8}"/>
    <cellStyle name="Normal 7 2 2 3 4 2" xfId="4037" xr:uid="{B70A8F3A-C339-4F98-A1E4-21817E39A17F}"/>
    <cellStyle name="Normal 7 2 2 3 4 2 2" xfId="5738" xr:uid="{0A58D219-71D9-4A5D-90BB-D84DBB9DBDFE}"/>
    <cellStyle name="Normal 7 2 2 3 4 3" xfId="5739" xr:uid="{E65F976A-D846-4613-B50A-97C68CA84F59}"/>
    <cellStyle name="Normal 7 2 2 3 5" xfId="2058" xr:uid="{2BA38556-3198-4093-82E4-C6DFC1C698B9}"/>
    <cellStyle name="Normal 7 2 2 3 5 2" xfId="5740" xr:uid="{C5BE4AEF-E770-443B-A8D5-24BE1477DBD6}"/>
    <cellStyle name="Normal 7 2 2 3 6" xfId="2059" xr:uid="{94D58A48-E9B3-4AF8-A420-0E6A38731C15}"/>
    <cellStyle name="Normal 7 2 2 4" xfId="219" xr:uid="{4D1D7148-9170-4934-8848-220A7DBB5E9A}"/>
    <cellStyle name="Normal 7 2 2 4 2" xfId="2060" xr:uid="{4C62B7DE-1FF6-47D5-A336-16372511E3F6}"/>
    <cellStyle name="Normal 7 2 2 4 2 2" xfId="2061" xr:uid="{96AB78EC-F808-4A89-AE58-5445DC3B9422}"/>
    <cellStyle name="Normal 7 2 2 4 2 2 2" xfId="4038" xr:uid="{522A0B1A-B757-443C-AF8F-9CAEE1DBD87D}"/>
    <cellStyle name="Normal 7 2 2 4 2 2 2 2" xfId="4039" xr:uid="{658A5519-4D3C-48F8-A3F1-FFDFC65FE5E8}"/>
    <cellStyle name="Normal 7 2 2 4 2 2 3" xfId="4040" xr:uid="{4BDD2DA0-F1C5-4BB3-AECB-7C0673A6F1C2}"/>
    <cellStyle name="Normal 7 2 2 4 2 3" xfId="2062" xr:uid="{8E305BFB-8BBE-4DDC-87FF-934607CD8CF3}"/>
    <cellStyle name="Normal 7 2 2 4 2 3 2" xfId="4041" xr:uid="{D168A348-0C81-450C-8759-6676D004085A}"/>
    <cellStyle name="Normal 7 2 2 4 2 4" xfId="2063" xr:uid="{96A5E5BB-81BD-4E0F-8ED1-E1138E70B2D9}"/>
    <cellStyle name="Normal 7 2 2 4 3" xfId="2064" xr:uid="{ACC5EEA1-7FB9-4A28-A480-10EE471182CF}"/>
    <cellStyle name="Normal 7 2 2 4 3 2" xfId="4042" xr:uid="{00288BF7-7705-4E42-82D7-C8CC9C04B501}"/>
    <cellStyle name="Normal 7 2 2 4 3 2 2" xfId="4043" xr:uid="{7C3360E3-2F29-4A6F-A5E1-475D9A6F4D23}"/>
    <cellStyle name="Normal 7 2 2 4 3 3" xfId="4044" xr:uid="{CC6F48E4-C162-4767-984E-CD1FD15B47BB}"/>
    <cellStyle name="Normal 7 2 2 4 4" xfId="2065" xr:uid="{5F358453-4B70-4034-8B3E-77B061F609DB}"/>
    <cellStyle name="Normal 7 2 2 4 4 2" xfId="4045" xr:uid="{99D249B4-632D-404B-9546-4D4817D6B07D}"/>
    <cellStyle name="Normal 7 2 2 4 5" xfId="2066" xr:uid="{71ACEC89-E46A-489D-AA3F-111A7CDC4928}"/>
    <cellStyle name="Normal 7 2 2 5" xfId="2067" xr:uid="{777C7E94-2A57-47B1-999C-13BD2CD044C8}"/>
    <cellStyle name="Normal 7 2 2 5 2" xfId="2068" xr:uid="{2307CD40-583C-43FD-A41A-A4624355F214}"/>
    <cellStyle name="Normal 7 2 2 5 2 2" xfId="4046" xr:uid="{73C5FF96-0EF4-4C79-9E04-1AB3C0BF9962}"/>
    <cellStyle name="Normal 7 2 2 5 2 2 2" xfId="4047" xr:uid="{E35AE154-B5A7-4898-8D27-4C4B41017009}"/>
    <cellStyle name="Normal 7 2 2 5 2 3" xfId="4048" xr:uid="{36D98925-78C4-4599-8DEF-9DD52E5F0A79}"/>
    <cellStyle name="Normal 7 2 2 5 3" xfId="2069" xr:uid="{51C6533E-6457-428E-BA8D-B55BFEBA8E4E}"/>
    <cellStyle name="Normal 7 2 2 5 3 2" xfId="4049" xr:uid="{576B4B0D-A524-47A3-B7A0-69D139AE17F7}"/>
    <cellStyle name="Normal 7 2 2 5 4" xfId="2070" xr:uid="{EF11E3EF-EE24-44A6-AF54-BFC4E4D84189}"/>
    <cellStyle name="Normal 7 2 2 6" xfId="2071" xr:uid="{EAC2B6E0-5B0E-41E2-BC97-9620223C7FD5}"/>
    <cellStyle name="Normal 7 2 2 6 2" xfId="2072" xr:uid="{273B5671-B251-48B8-BDD7-296F12F29056}"/>
    <cellStyle name="Normal 7 2 2 6 2 2" xfId="4050" xr:uid="{AAF6C115-B353-496E-94E6-5FE9A948375C}"/>
    <cellStyle name="Normal 7 2 2 6 3" xfId="2073" xr:uid="{AEAAE1F2-FFF5-43D9-B65D-F9183B7038F5}"/>
    <cellStyle name="Normal 7 2 2 6 4" xfId="2074" xr:uid="{9EBB15A8-6FD2-4EBD-8E9C-7BFA09FEC705}"/>
    <cellStyle name="Normal 7 2 2 7" xfId="2075" xr:uid="{D1DBA253-9081-4CE6-BBEE-791D243E6AB3}"/>
    <cellStyle name="Normal 7 2 2 7 2" xfId="4051" xr:uid="{8E74F467-F358-4F19-B553-049AED7F59E4}"/>
    <cellStyle name="Normal 7 2 2 8" xfId="2076" xr:uid="{94D6F8EB-8F6E-47B7-9982-047811D53E92}"/>
    <cellStyle name="Normal 7 2 2 9" xfId="2077" xr:uid="{1F7042F5-C222-4B17-9FC8-ADB228F05F33}"/>
    <cellStyle name="Normal 7 2 3" xfId="220" xr:uid="{75566D85-6F70-49ED-9333-AE5DCD94BA09}"/>
    <cellStyle name="Normal 7 2 3 2" xfId="221" xr:uid="{F874C502-8A9E-4FC3-B528-D623A421B96A}"/>
    <cellStyle name="Normal 7 2 3 2 2" xfId="222" xr:uid="{92586628-FA74-4890-9E31-07ED39DA82E6}"/>
    <cellStyle name="Normal 7 2 3 2 2 2" xfId="2078" xr:uid="{52B752C2-9A78-42DF-9C87-6DD3963091A9}"/>
    <cellStyle name="Normal 7 2 3 2 2 2 2" xfId="4052" xr:uid="{E50E8293-A019-4DFB-B53A-303E364020FF}"/>
    <cellStyle name="Normal 7 2 3 2 2 2 2 2" xfId="4053" xr:uid="{FB234C61-4671-41EB-8043-C36126F61DEB}"/>
    <cellStyle name="Normal 7 2 3 2 2 2 2 2 2" xfId="5741" xr:uid="{0F5647C3-1DF9-4DBD-9525-1799BF6EAD20}"/>
    <cellStyle name="Normal 7 2 3 2 2 2 2 3" xfId="5742" xr:uid="{59439A8B-CF97-4820-BD37-EC3E517DF5DF}"/>
    <cellStyle name="Normal 7 2 3 2 2 2 3" xfId="4054" xr:uid="{1C9382F7-DDD6-4AC4-A8BE-D81675EF4543}"/>
    <cellStyle name="Normal 7 2 3 2 2 2 3 2" xfId="5743" xr:uid="{0365E116-9C74-4E3A-B1F9-00B1BD8CCB60}"/>
    <cellStyle name="Normal 7 2 3 2 2 2 4" xfId="5744" xr:uid="{64B1D0E5-14E9-4E16-BDF8-D3D5B1C793D1}"/>
    <cellStyle name="Normal 7 2 3 2 2 3" xfId="2079" xr:uid="{71520490-B458-463F-A612-C4CCC6C9F369}"/>
    <cellStyle name="Normal 7 2 3 2 2 3 2" xfId="4055" xr:uid="{C54C9031-4C58-41BE-AF06-0B276A4A107D}"/>
    <cellStyle name="Normal 7 2 3 2 2 3 2 2" xfId="5745" xr:uid="{3B649927-0E38-40E4-958D-4821CC0B38B6}"/>
    <cellStyle name="Normal 7 2 3 2 2 3 3" xfId="5746" xr:uid="{E4917CCF-FAAC-49DA-B46F-97510113D90C}"/>
    <cellStyle name="Normal 7 2 3 2 2 4" xfId="2080" xr:uid="{8475BF97-BAEA-4D0A-AD10-71BD5606F2F2}"/>
    <cellStyle name="Normal 7 2 3 2 2 4 2" xfId="5747" xr:uid="{A7EEEDCE-A09F-4893-A037-06BF775FEF08}"/>
    <cellStyle name="Normal 7 2 3 2 2 5" xfId="5748" xr:uid="{A18E7B6C-DFE0-48E2-9A2C-FAFC13C52B4C}"/>
    <cellStyle name="Normal 7 2 3 2 3" xfId="2081" xr:uid="{E75B9392-B052-41EC-AF8F-31BCD62C01C5}"/>
    <cellStyle name="Normal 7 2 3 2 3 2" xfId="2082" xr:uid="{7CA03878-F4B2-4D8B-8FAB-0B8F4DC65E95}"/>
    <cellStyle name="Normal 7 2 3 2 3 2 2" xfId="4056" xr:uid="{C6AA3AE3-CFA5-432A-A1D2-E007645DD15A}"/>
    <cellStyle name="Normal 7 2 3 2 3 2 2 2" xfId="5749" xr:uid="{13438164-C0E1-4198-BA68-A54C81B16291}"/>
    <cellStyle name="Normal 7 2 3 2 3 2 3" xfId="5750" xr:uid="{2FA94F41-2EBD-41D3-8953-D3C5CAA8489C}"/>
    <cellStyle name="Normal 7 2 3 2 3 3" xfId="2083" xr:uid="{17CF40D4-9FD5-4245-83DE-C757F4CE6AA9}"/>
    <cellStyle name="Normal 7 2 3 2 3 3 2" xfId="5751" xr:uid="{A5DCC5C5-8D9F-4C7C-A250-795489B8B42F}"/>
    <cellStyle name="Normal 7 2 3 2 3 4" xfId="2084" xr:uid="{706C62F4-4131-45B4-8DC2-07F740A4C53B}"/>
    <cellStyle name="Normal 7 2 3 2 4" xfId="2085" xr:uid="{F546E958-23E9-4B87-AEB0-28370CB6E71A}"/>
    <cellStyle name="Normal 7 2 3 2 4 2" xfId="4057" xr:uid="{39B61617-8D26-4906-BD78-0745F676528B}"/>
    <cellStyle name="Normal 7 2 3 2 4 2 2" xfId="5752" xr:uid="{59427C99-66AF-48D9-B6BA-76DB15CFDAA0}"/>
    <cellStyle name="Normal 7 2 3 2 4 3" xfId="5753" xr:uid="{265D4DB4-53C2-4654-8A51-65F0D89C1178}"/>
    <cellStyle name="Normal 7 2 3 2 5" xfId="2086" xr:uid="{766175D1-37C8-499F-91BC-3574B3FB179A}"/>
    <cellStyle name="Normal 7 2 3 2 5 2" xfId="5754" xr:uid="{D1324E23-A6BC-4649-AC5F-816D0A96310B}"/>
    <cellStyle name="Normal 7 2 3 2 6" xfId="2087" xr:uid="{7AEAE6E8-C664-4AF6-8381-1877DE6103D7}"/>
    <cellStyle name="Normal 7 2 3 3" xfId="223" xr:uid="{0A3995BA-BBEF-4D79-9A66-663802C37ACA}"/>
    <cellStyle name="Normal 7 2 3 3 2" xfId="2088" xr:uid="{B32DEB70-1EFB-4230-A48A-218B42EEB296}"/>
    <cellStyle name="Normal 7 2 3 3 2 2" xfId="2089" xr:uid="{B31C4686-5324-4C35-9F55-97ED3191EB19}"/>
    <cellStyle name="Normal 7 2 3 3 2 2 2" xfId="4058" xr:uid="{020D8651-6803-4FBC-84B6-476F8BE07C7D}"/>
    <cellStyle name="Normal 7 2 3 3 2 2 2 2" xfId="4059" xr:uid="{4815D574-5735-464E-815E-CE058E447540}"/>
    <cellStyle name="Normal 7 2 3 3 2 2 3" xfId="4060" xr:uid="{05327C62-99B9-4589-9392-CD08C481F1E4}"/>
    <cellStyle name="Normal 7 2 3 3 2 3" xfId="2090" xr:uid="{6CAECA71-41F9-420F-A131-036DBDEC9A68}"/>
    <cellStyle name="Normal 7 2 3 3 2 3 2" xfId="4061" xr:uid="{13C03870-75D4-4D19-A8C2-4CEADFA96607}"/>
    <cellStyle name="Normal 7 2 3 3 2 4" xfId="2091" xr:uid="{439EC4C7-FF08-491F-9FC5-9C862840BBCA}"/>
    <cellStyle name="Normal 7 2 3 3 3" xfId="2092" xr:uid="{8D69D49E-F4BD-4042-A5A8-9D2690B399CC}"/>
    <cellStyle name="Normal 7 2 3 3 3 2" xfId="4062" xr:uid="{A1BBFCF7-166E-4107-BFC5-F35DB24E0E91}"/>
    <cellStyle name="Normal 7 2 3 3 3 2 2" xfId="4063" xr:uid="{17D988F4-BA1C-4F4A-BAF8-1671006EB3A0}"/>
    <cellStyle name="Normal 7 2 3 3 3 3" xfId="4064" xr:uid="{A1184022-C273-45C5-9809-20C7CA1AE674}"/>
    <cellStyle name="Normal 7 2 3 3 4" xfId="2093" xr:uid="{172D4F7F-F34A-461C-AF49-B1D1B127D425}"/>
    <cellStyle name="Normal 7 2 3 3 4 2" xfId="4065" xr:uid="{F8827C8C-108A-459A-A2C0-4407A6088B80}"/>
    <cellStyle name="Normal 7 2 3 3 5" xfId="2094" xr:uid="{341CC9A7-8CE6-4764-A178-DD36B178BAE5}"/>
    <cellStyle name="Normal 7 2 3 4" xfId="2095" xr:uid="{047D1675-89B8-43E9-B277-370E0984F2C7}"/>
    <cellStyle name="Normal 7 2 3 4 2" xfId="2096" xr:uid="{39A78967-B347-45DD-A364-04D7F8ECCC67}"/>
    <cellStyle name="Normal 7 2 3 4 2 2" xfId="4066" xr:uid="{559C8C24-A002-414C-A840-CC24C4D0D144}"/>
    <cellStyle name="Normal 7 2 3 4 2 2 2" xfId="4067" xr:uid="{646970C8-4C81-4F8B-9E3A-99A83969652E}"/>
    <cellStyle name="Normal 7 2 3 4 2 3" xfId="4068" xr:uid="{D135CEBD-3D2C-4BC3-9278-A1C03AFCDF66}"/>
    <cellStyle name="Normal 7 2 3 4 3" xfId="2097" xr:uid="{0944DB1F-49CB-4EFA-9761-812BA639C039}"/>
    <cellStyle name="Normal 7 2 3 4 3 2" xfId="4069" xr:uid="{DCF5A3C9-6E8E-45DC-ACBE-803F0469F2F7}"/>
    <cellStyle name="Normal 7 2 3 4 4" xfId="2098" xr:uid="{BA30B114-C50C-4037-8BBC-2F54D41F1B12}"/>
    <cellStyle name="Normal 7 2 3 5" xfId="2099" xr:uid="{3645A495-7509-41FE-897E-C439136C6845}"/>
    <cellStyle name="Normal 7 2 3 5 2" xfId="2100" xr:uid="{4E28C6BA-7366-4F9A-AFE6-3CFF6B6B4E8A}"/>
    <cellStyle name="Normal 7 2 3 5 2 2" xfId="4070" xr:uid="{51E4221D-0FB4-4BA2-A037-25C323A2C4D9}"/>
    <cellStyle name="Normal 7 2 3 5 3" xfId="2101" xr:uid="{751C66B9-6521-4DFF-8EEE-7C0BEBE07561}"/>
    <cellStyle name="Normal 7 2 3 5 4" xfId="2102" xr:uid="{49F44FE9-A6D9-4086-9253-FB9B1825B1F2}"/>
    <cellStyle name="Normal 7 2 3 6" xfId="2103" xr:uid="{E3DA3177-305E-472C-9678-568796123D8E}"/>
    <cellStyle name="Normal 7 2 3 6 2" xfId="4071" xr:uid="{EDBD932E-8970-43AA-ACAE-11968D282162}"/>
    <cellStyle name="Normal 7 2 3 7" xfId="2104" xr:uid="{EC8408A5-81A9-4A79-8439-3CBB22370949}"/>
    <cellStyle name="Normal 7 2 3 8" xfId="2105" xr:uid="{9ED38A80-DC9C-4B4D-A137-CC78BD3BBDAC}"/>
    <cellStyle name="Normal 7 2 4" xfId="224" xr:uid="{36086563-91A4-4AE8-AEB3-AFDCB46FEF48}"/>
    <cellStyle name="Normal 7 2 4 2" xfId="225" xr:uid="{A00DF527-7899-4DCD-8CD0-45B741F7335B}"/>
    <cellStyle name="Normal 7 2 4 2 2" xfId="2106" xr:uid="{DD02E20A-F125-43F0-9826-83E86803363E}"/>
    <cellStyle name="Normal 7 2 4 2 2 2" xfId="2107" xr:uid="{2B8E7B7E-D5A1-4BFB-989D-AD238D3E6EE2}"/>
    <cellStyle name="Normal 7 2 4 2 2 2 2" xfId="4072" xr:uid="{B7387A69-E414-44D2-9199-175FAF75D49B}"/>
    <cellStyle name="Normal 7 2 4 2 2 2 2 2" xfId="5755" xr:uid="{CD252ABA-032E-454A-B803-0538D0227A21}"/>
    <cellStyle name="Normal 7 2 4 2 2 2 3" xfId="5756" xr:uid="{DA0C4DD6-A88E-4D0C-B531-79BAFD4E155A}"/>
    <cellStyle name="Normal 7 2 4 2 2 3" xfId="2108" xr:uid="{912CF353-764C-46DE-B602-9D60CDB4F1F9}"/>
    <cellStyle name="Normal 7 2 4 2 2 3 2" xfId="5757" xr:uid="{2B3EF885-2A71-40BC-8643-828BBD399886}"/>
    <cellStyle name="Normal 7 2 4 2 2 4" xfId="2109" xr:uid="{9C5E9391-4708-4C06-A24D-F0AEB3F77B6E}"/>
    <cellStyle name="Normal 7 2 4 2 3" xfId="2110" xr:uid="{5306DE96-D55C-4E0B-89D9-061221BD54F0}"/>
    <cellStyle name="Normal 7 2 4 2 3 2" xfId="4073" xr:uid="{93760D78-4DCF-4786-82FE-0D8B5111179B}"/>
    <cellStyle name="Normal 7 2 4 2 3 2 2" xfId="5758" xr:uid="{B8F4C934-6601-4289-A193-4BED38E428EA}"/>
    <cellStyle name="Normal 7 2 4 2 3 3" xfId="5759" xr:uid="{04E44D1E-7789-45D4-B46B-6355D72A9FA6}"/>
    <cellStyle name="Normal 7 2 4 2 4" xfId="2111" xr:uid="{7618DDA4-7502-4C07-8D70-E443D2FEF0B7}"/>
    <cellStyle name="Normal 7 2 4 2 4 2" xfId="5760" xr:uid="{267904B4-A533-4FBC-B80C-E0A04B376C5E}"/>
    <cellStyle name="Normal 7 2 4 2 5" xfId="2112" xr:uid="{837DDAAA-8BA8-4456-BD91-1E265B41D07B}"/>
    <cellStyle name="Normal 7 2 4 3" xfId="2113" xr:uid="{14FDF39C-68BB-4470-8601-724EB3CFEC56}"/>
    <cellStyle name="Normal 7 2 4 3 2" xfId="2114" xr:uid="{B0EDBBF0-A3AF-4C17-A4E0-34F8D2C17697}"/>
    <cellStyle name="Normal 7 2 4 3 2 2" xfId="4074" xr:uid="{6F528050-366F-466E-904E-A1AA6C065E7D}"/>
    <cellStyle name="Normal 7 2 4 3 2 2 2" xfId="5761" xr:uid="{6828B396-4B55-40FE-9B79-6D8A1272D0E5}"/>
    <cellStyle name="Normal 7 2 4 3 2 3" xfId="5762" xr:uid="{1979486E-1218-4237-875F-F23A85FF533E}"/>
    <cellStyle name="Normal 7 2 4 3 3" xfId="2115" xr:uid="{F6B5F5DB-8FD5-4A64-8423-168E50DF9626}"/>
    <cellStyle name="Normal 7 2 4 3 3 2" xfId="5763" xr:uid="{9D77EB13-2F6E-4527-BCD1-52A3DA92713C}"/>
    <cellStyle name="Normal 7 2 4 3 4" xfId="2116" xr:uid="{4960D8CD-5539-4E54-85C8-E174E4C78961}"/>
    <cellStyle name="Normal 7 2 4 4" xfId="2117" xr:uid="{C126E741-A355-45C9-8FAB-44A0F1242612}"/>
    <cellStyle name="Normal 7 2 4 4 2" xfId="2118" xr:uid="{A59D1766-3A19-484A-83FD-24674768B66F}"/>
    <cellStyle name="Normal 7 2 4 4 2 2" xfId="5764" xr:uid="{3A0892D2-99AC-487D-A031-2E4AC81394BC}"/>
    <cellStyle name="Normal 7 2 4 4 3" xfId="2119" xr:uid="{CFD18B63-FCF0-4336-B65A-51E2295464AB}"/>
    <cellStyle name="Normal 7 2 4 4 4" xfId="2120" xr:uid="{A25189CF-8E0E-47C8-ACE5-D387BE2D5CD9}"/>
    <cellStyle name="Normal 7 2 4 5" xfId="2121" xr:uid="{91913B9D-4704-420F-8897-BCA5D14724EB}"/>
    <cellStyle name="Normal 7 2 4 5 2" xfId="5765" xr:uid="{06477338-8AF2-486B-88C4-95B7BE992B7F}"/>
    <cellStyle name="Normal 7 2 4 6" xfId="2122" xr:uid="{305B1E30-C17F-48FE-81EA-9986C319738A}"/>
    <cellStyle name="Normal 7 2 4 7" xfId="2123" xr:uid="{99A1937F-C43B-4D05-B3F3-FCB996036ADB}"/>
    <cellStyle name="Normal 7 2 5" xfId="226" xr:uid="{15BD20A2-2DB4-459D-B423-F4E8F59CC87B}"/>
    <cellStyle name="Normal 7 2 5 2" xfId="2124" xr:uid="{199142EE-7D71-4D6F-B32F-51F2F57121AA}"/>
    <cellStyle name="Normal 7 2 5 2 2" xfId="2125" xr:uid="{069A6E3F-3AE2-4E5F-9236-0D0A0D88016F}"/>
    <cellStyle name="Normal 7 2 5 2 2 2" xfId="4075" xr:uid="{816EC6E2-A4DF-4ABB-96D4-3D9EC028F921}"/>
    <cellStyle name="Normal 7 2 5 2 2 2 2" xfId="4076" xr:uid="{ACD0F5D0-AD04-488B-B545-3E9B32C5140B}"/>
    <cellStyle name="Normal 7 2 5 2 2 3" xfId="4077" xr:uid="{7DBB6B5B-2BDB-4FC7-9366-8F185D68CD3F}"/>
    <cellStyle name="Normal 7 2 5 2 3" xfId="2126" xr:uid="{2DCCC95E-3240-403C-AEA9-F27486539CA0}"/>
    <cellStyle name="Normal 7 2 5 2 3 2" xfId="4078" xr:uid="{CFD116D0-CE16-4665-9336-9E7DCADF6CFD}"/>
    <cellStyle name="Normal 7 2 5 2 4" xfId="2127" xr:uid="{5B970CA9-7341-41DB-888C-10A4AEB0F34D}"/>
    <cellStyle name="Normal 7 2 5 3" xfId="2128" xr:uid="{20BC2C50-F105-4596-8F2A-9FC00998C295}"/>
    <cellStyle name="Normal 7 2 5 3 2" xfId="2129" xr:uid="{6459DB98-C419-4B41-81D1-AA4D63FCB1FE}"/>
    <cellStyle name="Normal 7 2 5 3 2 2" xfId="4079" xr:uid="{48D2FC1A-4FAE-44DD-B528-CEE64E642A54}"/>
    <cellStyle name="Normal 7 2 5 3 3" xfId="2130" xr:uid="{AC98A100-E83E-4226-BBC4-BEAEBD09B796}"/>
    <cellStyle name="Normal 7 2 5 3 4" xfId="2131" xr:uid="{53DDCA24-1F50-45AF-9D28-8346AC6398EF}"/>
    <cellStyle name="Normal 7 2 5 4" xfId="2132" xr:uid="{C4E97428-F4D0-4A4F-A47B-3D17EB161066}"/>
    <cellStyle name="Normal 7 2 5 4 2" xfId="4080" xr:uid="{8D9AE9C2-C36A-4689-853C-5C6D47C52947}"/>
    <cellStyle name="Normal 7 2 5 5" xfId="2133" xr:uid="{42DA6CC6-92D6-41EB-95FF-FBFD39FF0A21}"/>
    <cellStyle name="Normal 7 2 5 6" xfId="2134" xr:uid="{B2A9965C-B7CF-47C3-9E48-AB5F4F87836F}"/>
    <cellStyle name="Normal 7 2 6" xfId="2135" xr:uid="{A5EE632E-B973-4E68-BAE3-4DF2A8C86D08}"/>
    <cellStyle name="Normal 7 2 6 2" xfId="2136" xr:uid="{A297A2EC-6618-48A9-B99B-1D58A53043CE}"/>
    <cellStyle name="Normal 7 2 6 2 2" xfId="2137" xr:uid="{BA6293D7-01E9-43EC-B2C9-252C2E2E62E0}"/>
    <cellStyle name="Normal 7 2 6 2 2 2" xfId="4081" xr:uid="{EBF85EA1-7695-4C61-BA98-FDD8533BD2A3}"/>
    <cellStyle name="Normal 7 2 6 2 3" xfId="2138" xr:uid="{9439EC1B-1C09-4580-8777-A5B7FAF51E9C}"/>
    <cellStyle name="Normal 7 2 6 2 4" xfId="2139" xr:uid="{20420B53-CAD1-42A3-9CBF-71F1B350CD46}"/>
    <cellStyle name="Normal 7 2 6 3" xfId="2140" xr:uid="{18B0CC54-1F22-4BA7-B14F-39643C6A7E4D}"/>
    <cellStyle name="Normal 7 2 6 3 2" xfId="4082" xr:uid="{CBC107BF-0C96-41E9-9CD6-04ADFCC9F417}"/>
    <cellStyle name="Normal 7 2 6 4" xfId="2141" xr:uid="{5203A43E-21F5-451E-B47F-B93EEC700EB1}"/>
    <cellStyle name="Normal 7 2 6 5" xfId="2142" xr:uid="{19DFACBD-701E-4675-9923-96D7D5B7C181}"/>
    <cellStyle name="Normal 7 2 7" xfId="2143" xr:uid="{5D4642B6-9DD1-4FF4-9614-D7F9F4CCF199}"/>
    <cellStyle name="Normal 7 2 7 2" xfId="2144" xr:uid="{5C9C215F-B092-4D3A-8E80-1D2631351568}"/>
    <cellStyle name="Normal 7 2 7 2 2" xfId="4083" xr:uid="{C31F3EAA-73AA-49BD-8D66-4856A9452EF6}"/>
    <cellStyle name="Normal 7 2 7 2 3" xfId="4383" xr:uid="{7E7B7E27-3030-4C5A-9CB2-65868AB6A19C}"/>
    <cellStyle name="Normal 7 2 7 2 3 2" xfId="5766" xr:uid="{D56FD8CF-E718-4998-AF6B-521B326958BA}"/>
    <cellStyle name="Normal 7 2 7 3" xfId="2145" xr:uid="{1CE7EB2F-0364-45D5-A358-29E6DC768B1C}"/>
    <cellStyle name="Normal 7 2 7 4" xfId="2146" xr:uid="{3C253DAF-1747-4FAB-9578-11F566FD6D6C}"/>
    <cellStyle name="Normal 7 2 7 4 2" xfId="4748" xr:uid="{1EF9C016-B6A3-4831-91F3-1872EBF70C74}"/>
    <cellStyle name="Normal 7 2 7 4 3" xfId="4613" xr:uid="{E72E5D7C-8E2E-448D-8C6E-4D3D9FADA3BA}"/>
    <cellStyle name="Normal 7 2 7 4 4" xfId="4468" xr:uid="{D011DB23-C2AF-445D-9440-7C901C701242}"/>
    <cellStyle name="Normal 7 2 8" xfId="2147" xr:uid="{D49C24A2-EA10-4752-BDB8-94908830B65E}"/>
    <cellStyle name="Normal 7 2 8 2" xfId="2148" xr:uid="{565D3669-81BA-4740-8DEF-5BACCDAF6067}"/>
    <cellStyle name="Normal 7 2 8 3" xfId="2149" xr:uid="{6852EF76-2FD7-4423-9A27-B77CF9DE8941}"/>
    <cellStyle name="Normal 7 2 8 4" xfId="2150" xr:uid="{E0D27125-EC3C-45FD-94EC-D176A0DE7909}"/>
    <cellStyle name="Normal 7 2 9" xfId="2151" xr:uid="{76F3BBD5-A5D9-4AF2-B22A-C54345AC7A0C}"/>
    <cellStyle name="Normal 7 2 9 2" xfId="6066" xr:uid="{BC5938A9-F730-44FA-829A-9578D35B1F29}"/>
    <cellStyle name="Normal 7 3" xfId="227" xr:uid="{C11249FE-B128-4204-819F-C193E768A985}"/>
    <cellStyle name="Normal 7 3 10" xfId="2152" xr:uid="{53A754AD-793C-41C8-A583-EEB6331532E0}"/>
    <cellStyle name="Normal 7 3 11" xfId="2153" xr:uid="{7AC64692-2EBE-411E-AC78-C9B84CE0F72E}"/>
    <cellStyle name="Normal 7 3 2" xfId="228" xr:uid="{2CF60A5B-5FB0-49D9-A5DE-E6950FF2225F}"/>
    <cellStyle name="Normal 7 3 2 2" xfId="229" xr:uid="{B0A70556-634D-48B1-9B36-3CA50671D98F}"/>
    <cellStyle name="Normal 7 3 2 2 2" xfId="230" xr:uid="{2A6B4C1F-5D8D-4CC9-B37C-3325A323D5C0}"/>
    <cellStyle name="Normal 7 3 2 2 2 2" xfId="2154" xr:uid="{4FEA32E8-4D3D-471B-A65E-6025CC364FD7}"/>
    <cellStyle name="Normal 7 3 2 2 2 2 2" xfId="2155" xr:uid="{857DEFED-B37F-42B7-ACAA-9341F397E492}"/>
    <cellStyle name="Normal 7 3 2 2 2 2 2 2" xfId="4084" xr:uid="{FDDD03EA-1819-48DF-A946-F03A561F2144}"/>
    <cellStyle name="Normal 7 3 2 2 2 2 2 2 2" xfId="5767" xr:uid="{893A48AD-DA09-4BCB-ABB7-D45509D893F1}"/>
    <cellStyle name="Normal 7 3 2 2 2 2 2 3" xfId="5768" xr:uid="{914357FA-E1E5-456E-917E-7B9374BB07F7}"/>
    <cellStyle name="Normal 7 3 2 2 2 2 3" xfId="2156" xr:uid="{C36BA09B-DBB2-4763-86C4-7F2E56632FE0}"/>
    <cellStyle name="Normal 7 3 2 2 2 2 3 2" xfId="5769" xr:uid="{ED230EB8-966B-4593-892A-5661FA6298CD}"/>
    <cellStyle name="Normal 7 3 2 2 2 2 4" xfId="2157" xr:uid="{6A234EFC-CFA3-43EB-9F6C-09BCEBC2DDD9}"/>
    <cellStyle name="Normal 7 3 2 2 2 3" xfId="2158" xr:uid="{7F3B6C8D-5307-4ECF-B85B-8EDDD049B819}"/>
    <cellStyle name="Normal 7 3 2 2 2 3 2" xfId="2159" xr:uid="{9588C349-94AD-4E62-AC7B-AA15E8D46CC4}"/>
    <cellStyle name="Normal 7 3 2 2 2 3 2 2" xfId="5770" xr:uid="{012F0044-995C-4878-BB31-9C4FCE3C3F27}"/>
    <cellStyle name="Normal 7 3 2 2 2 3 3" xfId="2160" xr:uid="{C4362B73-FCA9-4823-B9AF-7C2F6603CA30}"/>
    <cellStyle name="Normal 7 3 2 2 2 3 4" xfId="2161" xr:uid="{5AEE457D-E547-4FCE-95A4-85F1AD6AE48A}"/>
    <cellStyle name="Normal 7 3 2 2 2 4" xfId="2162" xr:uid="{886ED774-64D6-4782-AF91-76242079A249}"/>
    <cellStyle name="Normal 7 3 2 2 2 4 2" xfId="5771" xr:uid="{D55FD27D-5676-4303-9D27-CF5B70CE881D}"/>
    <cellStyle name="Normal 7 3 2 2 2 5" xfId="2163" xr:uid="{167246AC-2E23-400C-A003-7A9EF8657BE2}"/>
    <cellStyle name="Normal 7 3 2 2 2 6" xfId="2164" xr:uid="{A4DA5DC8-6472-4AB7-A7F5-343A0F6A3122}"/>
    <cellStyle name="Normal 7 3 2 2 3" xfId="2165" xr:uid="{23B26931-F00A-42EF-B1E3-08A32250935B}"/>
    <cellStyle name="Normal 7 3 2 2 3 2" xfId="2166" xr:uid="{C10D6E74-1A07-492E-ABD9-7D4A79296E67}"/>
    <cellStyle name="Normal 7 3 2 2 3 2 2" xfId="2167" xr:uid="{7788D057-DFAA-43BB-BB86-C9295BB7ECAF}"/>
    <cellStyle name="Normal 7 3 2 2 3 2 2 2" xfId="5772" xr:uid="{77C3DF40-9158-4AA5-8772-F3CDC6A23864}"/>
    <cellStyle name="Normal 7 3 2 2 3 2 3" xfId="2168" xr:uid="{1B9A7DE7-344E-43D8-8376-BC3BE88BC2B9}"/>
    <cellStyle name="Normal 7 3 2 2 3 2 4" xfId="2169" xr:uid="{BC83CB39-7716-4B96-B307-A99926A0BC47}"/>
    <cellStyle name="Normal 7 3 2 2 3 3" xfId="2170" xr:uid="{AA11732E-03EB-49A8-AB23-9413D3023D2C}"/>
    <cellStyle name="Normal 7 3 2 2 3 3 2" xfId="5773" xr:uid="{2D956EFA-1213-4B53-9A7B-1C7AE39E4278}"/>
    <cellStyle name="Normal 7 3 2 2 3 4" xfId="2171" xr:uid="{7AF47424-63A2-478D-A051-3014DB162FB6}"/>
    <cellStyle name="Normal 7 3 2 2 3 5" xfId="2172" xr:uid="{32D69175-94A8-4932-8E80-43615FB37C3B}"/>
    <cellStyle name="Normal 7 3 2 2 4" xfId="2173" xr:uid="{DB5A1135-B8B3-45A1-B0A9-25BF38F74ED5}"/>
    <cellStyle name="Normal 7 3 2 2 4 2" xfId="2174" xr:uid="{DD1DA62E-D97E-4808-B4F9-7DD8525BD123}"/>
    <cellStyle name="Normal 7 3 2 2 4 2 2" xfId="5774" xr:uid="{A48D8CE2-88A3-40D3-ACC0-F882FB154142}"/>
    <cellStyle name="Normal 7 3 2 2 4 3" xfId="2175" xr:uid="{DB6BF36F-9E86-41EC-A2FB-988020BE158F}"/>
    <cellStyle name="Normal 7 3 2 2 4 4" xfId="2176" xr:uid="{AA97D55A-78AE-4733-BF81-8EB1BAE5D932}"/>
    <cellStyle name="Normal 7 3 2 2 5" xfId="2177" xr:uid="{C7946020-41F3-4C69-ACDA-DC71C0686CD0}"/>
    <cellStyle name="Normal 7 3 2 2 5 2" xfId="2178" xr:uid="{9958FC20-30DD-44AC-82AD-A9F879F1094B}"/>
    <cellStyle name="Normal 7 3 2 2 5 3" xfId="2179" xr:uid="{E7046C7B-E14E-40F2-B156-5906F2504E79}"/>
    <cellStyle name="Normal 7 3 2 2 5 4" xfId="2180" xr:uid="{476CDA9D-DACD-4412-87AF-E099623CA509}"/>
    <cellStyle name="Normal 7 3 2 2 6" xfId="2181" xr:uid="{63169D86-D98F-49B9-BD4D-DABC6D1D80AF}"/>
    <cellStyle name="Normal 7 3 2 2 7" xfId="2182" xr:uid="{975A0667-32DF-4E08-AE62-B25149C33794}"/>
    <cellStyle name="Normal 7 3 2 2 8" xfId="2183" xr:uid="{395BC4B9-BB8B-4EE3-A69B-150913274E9D}"/>
    <cellStyle name="Normal 7 3 2 3" xfId="231" xr:uid="{01E36773-68C8-4A63-A3F7-206C2B275BC1}"/>
    <cellStyle name="Normal 7 3 2 3 2" xfId="2184" xr:uid="{AF2A2CF8-63C3-4EBF-929A-94E241213151}"/>
    <cellStyle name="Normal 7 3 2 3 2 2" xfId="2185" xr:uid="{3D619F37-AF5A-48AF-8AAD-237CB2DA3446}"/>
    <cellStyle name="Normal 7 3 2 3 2 2 2" xfId="4085" xr:uid="{9B1575B4-2B16-4E0D-ACD6-E5D7DD9F313F}"/>
    <cellStyle name="Normal 7 3 2 3 2 2 2 2" xfId="4086" xr:uid="{3D58888E-3DDB-468F-A1C6-800C1A38F1BD}"/>
    <cellStyle name="Normal 7 3 2 3 2 2 3" xfId="4087" xr:uid="{AF1F6D39-72BB-4335-ABC0-928430E9B627}"/>
    <cellStyle name="Normal 7 3 2 3 2 3" xfId="2186" xr:uid="{D2437C07-4D98-452F-982E-76EFB48FCE25}"/>
    <cellStyle name="Normal 7 3 2 3 2 3 2" xfId="4088" xr:uid="{71BF5387-EBF1-41BA-A636-E156CAEAC354}"/>
    <cellStyle name="Normal 7 3 2 3 2 4" xfId="2187" xr:uid="{B780934E-94B8-4B8D-8CAD-88EF311980BE}"/>
    <cellStyle name="Normal 7 3 2 3 3" xfId="2188" xr:uid="{929FB5AD-EAB9-4D0F-A5DA-E0475EE99300}"/>
    <cellStyle name="Normal 7 3 2 3 3 2" xfId="2189" xr:uid="{B4444EA3-F202-48A7-A150-48981A5EB6B7}"/>
    <cellStyle name="Normal 7 3 2 3 3 2 2" xfId="4089" xr:uid="{093F4DFE-410C-4F81-B949-D411F92A5D64}"/>
    <cellStyle name="Normal 7 3 2 3 3 3" xfId="2190" xr:uid="{1AD4B29B-8A15-4FE4-B04D-DE2719B71A7D}"/>
    <cellStyle name="Normal 7 3 2 3 3 4" xfId="2191" xr:uid="{DB6C874E-0CF1-4728-9E19-6E3012DAEAE7}"/>
    <cellStyle name="Normal 7 3 2 3 4" xfId="2192" xr:uid="{451E242E-F824-446A-B5B9-DE58F5A0F947}"/>
    <cellStyle name="Normal 7 3 2 3 4 2" xfId="4090" xr:uid="{6B5DF0C8-C431-44B2-9639-F523415F302A}"/>
    <cellStyle name="Normal 7 3 2 3 5" xfId="2193" xr:uid="{F58F7E24-3942-4B2A-8F02-C9258789C5B4}"/>
    <cellStyle name="Normal 7 3 2 3 6" xfId="2194" xr:uid="{CCA5D4BF-35BE-4D1A-976E-3E94DEB2B6A1}"/>
    <cellStyle name="Normal 7 3 2 4" xfId="2195" xr:uid="{9FC318F2-E224-4052-A33C-58126F84CDB0}"/>
    <cellStyle name="Normal 7 3 2 4 2" xfId="2196" xr:uid="{967DF11D-5D46-435B-A0C0-CBBE70CF0A54}"/>
    <cellStyle name="Normal 7 3 2 4 2 2" xfId="2197" xr:uid="{DDB1B599-630D-4077-9AEA-39BD03A1417D}"/>
    <cellStyle name="Normal 7 3 2 4 2 2 2" xfId="4091" xr:uid="{1136EA0C-06F9-44E1-8096-B25CE10757CC}"/>
    <cellStyle name="Normal 7 3 2 4 2 3" xfId="2198" xr:uid="{ADBB78AD-E58A-4552-9CDD-4E48DE55EB87}"/>
    <cellStyle name="Normal 7 3 2 4 2 4" xfId="2199" xr:uid="{3E412D7E-1732-4F6C-89FC-BDC023A67F70}"/>
    <cellStyle name="Normal 7 3 2 4 3" xfId="2200" xr:uid="{FAC8CD5A-4005-4F11-8772-4129DB554466}"/>
    <cellStyle name="Normal 7 3 2 4 3 2" xfId="4092" xr:uid="{60FD73DD-4923-4AAD-8FF4-94C49B598513}"/>
    <cellStyle name="Normal 7 3 2 4 4" xfId="2201" xr:uid="{14DD967B-C3A2-4B32-94A5-1FD42B4A61E9}"/>
    <cellStyle name="Normal 7 3 2 4 5" xfId="2202" xr:uid="{02EAB917-65C0-426F-B097-DFDB6935FF1F}"/>
    <cellStyle name="Normal 7 3 2 5" xfId="2203" xr:uid="{B9A21333-EFD5-4AAD-81A2-524FDF6ED0CD}"/>
    <cellStyle name="Normal 7 3 2 5 2" xfId="2204" xr:uid="{3C22D081-2F46-4DB7-A14E-F76495FF742D}"/>
    <cellStyle name="Normal 7 3 2 5 2 2" xfId="4093" xr:uid="{F209774E-1A49-490B-98CA-5DFAA97F41EC}"/>
    <cellStyle name="Normal 7 3 2 5 3" xfId="2205" xr:uid="{BD1E32D3-7307-4997-91B9-C33302133F0A}"/>
    <cellStyle name="Normal 7 3 2 5 4" xfId="2206" xr:uid="{64009277-0708-4C0A-B3E5-C22A60985FCD}"/>
    <cellStyle name="Normal 7 3 2 6" xfId="2207" xr:uid="{AA59799F-CE55-4F2D-AA53-C5D715F13B68}"/>
    <cellStyle name="Normal 7 3 2 6 2" xfId="2208" xr:uid="{73678940-2A72-4F3F-A490-111C6BEC3A07}"/>
    <cellStyle name="Normal 7 3 2 6 3" xfId="2209" xr:uid="{14370828-FDA2-4631-B144-AF43224959A9}"/>
    <cellStyle name="Normal 7 3 2 6 4" xfId="2210" xr:uid="{4B5D3EBE-9D14-44A0-BF9A-366E62596DA3}"/>
    <cellStyle name="Normal 7 3 2 7" xfId="2211" xr:uid="{165922DD-360A-4502-B610-CDD6B9F7F197}"/>
    <cellStyle name="Normal 7 3 2 8" xfId="2212" xr:uid="{D412BFB7-4B50-4329-94D8-E8E0C53B4CD4}"/>
    <cellStyle name="Normal 7 3 2 9" xfId="2213" xr:uid="{1773E359-79C8-42D5-9777-6A851263EF95}"/>
    <cellStyle name="Normal 7 3 3" xfId="232" xr:uid="{35948D51-B2F5-4077-BE51-8F7D67BD1E98}"/>
    <cellStyle name="Normal 7 3 3 2" xfId="233" xr:uid="{92032B25-37F4-427E-8402-D73612C847A4}"/>
    <cellStyle name="Normal 7 3 3 2 2" xfId="234" xr:uid="{E0979B7B-79F7-4857-8480-30248E48FF08}"/>
    <cellStyle name="Normal 7 3 3 2 2 2" xfId="2214" xr:uid="{EAB146E4-4DD5-49A3-B358-F19F0D0668A1}"/>
    <cellStyle name="Normal 7 3 3 2 2 2 2" xfId="4094" xr:uid="{1E346785-1664-45AD-B6E5-14273802AC06}"/>
    <cellStyle name="Normal 7 3 3 2 2 2 2 2" xfId="4657" xr:uid="{C10C4CB7-306D-4491-9E7E-C86F83822622}"/>
    <cellStyle name="Normal 7 3 3 2 2 2 2 2 2" xfId="5775" xr:uid="{4C11C9A6-DF8F-4BB6-8100-F034D82C399F}"/>
    <cellStyle name="Normal 7 3 3 2 2 2 2 3" xfId="5776" xr:uid="{4C8BA0E4-32B0-4FDA-B912-2D6FDE7298BA}"/>
    <cellStyle name="Normal 7 3 3 2 2 2 3" xfId="4658" xr:uid="{4B19AFF4-37AE-488D-BDF4-0906D890945C}"/>
    <cellStyle name="Normal 7 3 3 2 2 2 3 2" xfId="5777" xr:uid="{B400F0C8-FC3D-4F1C-B683-ADAE46D8700A}"/>
    <cellStyle name="Normal 7 3 3 2 2 2 4" xfId="5778" xr:uid="{839AE29A-423A-4A16-8587-EEF3B2AEDEFE}"/>
    <cellStyle name="Normal 7 3 3 2 2 3" xfId="2215" xr:uid="{D9F06782-7CBA-40B1-9F76-AEDE222AF916}"/>
    <cellStyle name="Normal 7 3 3 2 2 3 2" xfId="4659" xr:uid="{3910B493-4D29-402D-BE9D-293EC3228DCD}"/>
    <cellStyle name="Normal 7 3 3 2 2 3 2 2" xfId="5779" xr:uid="{A25BCF97-2D97-4260-AF08-2D8A1DDFCA9A}"/>
    <cellStyle name="Normal 7 3 3 2 2 3 3" xfId="5780" xr:uid="{FC36A732-F74E-4A43-B6A0-AB18C7DCC4B4}"/>
    <cellStyle name="Normal 7 3 3 2 2 4" xfId="2216" xr:uid="{27A34D6D-E7B8-405B-9E21-E05AE83D49C0}"/>
    <cellStyle name="Normal 7 3 3 2 2 4 2" xfId="5781" xr:uid="{906B353F-4EE2-4F25-AAAC-B5A693B08492}"/>
    <cellStyle name="Normal 7 3 3 2 2 5" xfId="5782" xr:uid="{77282D6C-E83A-4071-AA91-60615F8FF8E1}"/>
    <cellStyle name="Normal 7 3 3 2 3" xfId="2217" xr:uid="{B6F45E8D-178D-47E0-9380-68B1C355ECC0}"/>
    <cellStyle name="Normal 7 3 3 2 3 2" xfId="2218" xr:uid="{21EF79F4-9477-456A-81FA-B2326D9B4FFE}"/>
    <cellStyle name="Normal 7 3 3 2 3 2 2" xfId="4660" xr:uid="{0F961BBF-D616-4852-8A43-5C926AB3663D}"/>
    <cellStyle name="Normal 7 3 3 2 3 2 2 2" xfId="5783" xr:uid="{981E9370-BB46-45F8-AD31-7A276B79C512}"/>
    <cellStyle name="Normal 7 3 3 2 3 2 3" xfId="5784" xr:uid="{67A2B39C-04D8-45F5-9ADD-5FD772A59A24}"/>
    <cellStyle name="Normal 7 3 3 2 3 3" xfId="2219" xr:uid="{CC1C8059-17E1-441A-A6E7-7E888B9DB1E4}"/>
    <cellStyle name="Normal 7 3 3 2 3 3 2" xfId="5785" xr:uid="{0D46AC95-184A-4380-8964-74918AF219BA}"/>
    <cellStyle name="Normal 7 3 3 2 3 4" xfId="2220" xr:uid="{95CDB308-7D7F-4CA8-9590-C4DB7A204A52}"/>
    <cellStyle name="Normal 7 3 3 2 4" xfId="2221" xr:uid="{B85B6D12-C721-4302-A41A-91A76C5422A0}"/>
    <cellStyle name="Normal 7 3 3 2 4 2" xfId="4661" xr:uid="{8469A98C-1BEA-4898-BD0B-86F62CDCC1F7}"/>
    <cellStyle name="Normal 7 3 3 2 4 2 2" xfId="5786" xr:uid="{2B8DAF74-BC43-421D-A386-8A87B2CCCA84}"/>
    <cellStyle name="Normal 7 3 3 2 4 3" xfId="5787" xr:uid="{7D4F6CEE-B48B-4C77-B248-EC63A5A84914}"/>
    <cellStyle name="Normal 7 3 3 2 5" xfId="2222" xr:uid="{4440E117-1D7D-4BA6-91E2-EA2862966AF0}"/>
    <cellStyle name="Normal 7 3 3 2 5 2" xfId="5788" xr:uid="{1748A450-E826-4B18-AAF4-3D98F0475629}"/>
    <cellStyle name="Normal 7 3 3 2 6" xfId="2223" xr:uid="{E15F32B2-FFC7-4164-A970-DA5D34CECBA5}"/>
    <cellStyle name="Normal 7 3 3 3" xfId="235" xr:uid="{6087EDF5-340C-4DF8-B9A4-2ED84DAFAA6C}"/>
    <cellStyle name="Normal 7 3 3 3 2" xfId="2224" xr:uid="{1CE0D0F4-1A78-46C0-971E-9AB4CF4D45DA}"/>
    <cellStyle name="Normal 7 3 3 3 2 2" xfId="2225" xr:uid="{1CE9FA76-B8C9-4224-A283-A706DAC8229A}"/>
    <cellStyle name="Normal 7 3 3 3 2 2 2" xfId="4662" xr:uid="{C1CE38E0-E34E-46E8-AB4B-326FAAD91A0A}"/>
    <cellStyle name="Normal 7 3 3 3 2 2 2 2" xfId="5789" xr:uid="{0C08FE44-5020-49B8-B485-938515119E19}"/>
    <cellStyle name="Normal 7 3 3 3 2 2 3" xfId="5790" xr:uid="{F5003075-E0EF-4B8C-B338-AAAF13ADD95D}"/>
    <cellStyle name="Normal 7 3 3 3 2 3" xfId="2226" xr:uid="{7F642311-C9D4-46C0-9A36-8B51DA70D0EA}"/>
    <cellStyle name="Normal 7 3 3 3 2 3 2" xfId="5791" xr:uid="{6E13555B-DE3C-4DA0-A8BB-DCECA3B5C1FD}"/>
    <cellStyle name="Normal 7 3 3 3 2 4" xfId="2227" xr:uid="{31F5B272-0106-46A7-B81D-EF62DDC9F2FD}"/>
    <cellStyle name="Normal 7 3 3 3 3" xfId="2228" xr:uid="{4BE1BF63-7B6B-4C75-953A-8FCD982F7F2D}"/>
    <cellStyle name="Normal 7 3 3 3 3 2" xfId="4663" xr:uid="{0B35126F-40FC-4D15-AC76-4388804C4BF6}"/>
    <cellStyle name="Normal 7 3 3 3 3 2 2" xfId="5792" xr:uid="{64E59660-5DAA-47CE-982D-0719D8870E2B}"/>
    <cellStyle name="Normal 7 3 3 3 3 3" xfId="5793" xr:uid="{E3CEEDC9-5C26-4619-8E25-7A730351D8C6}"/>
    <cellStyle name="Normal 7 3 3 3 4" xfId="2229" xr:uid="{442AAF19-2575-41A5-AB90-7AD7B57E343C}"/>
    <cellStyle name="Normal 7 3 3 3 4 2" xfId="5794" xr:uid="{3AAF8A64-D50D-46F0-9DAB-686F46D008CE}"/>
    <cellStyle name="Normal 7 3 3 3 5" xfId="2230" xr:uid="{D3E71424-B74C-42A6-B69A-C32EB6C877EE}"/>
    <cellStyle name="Normal 7 3 3 4" xfId="2231" xr:uid="{CE20577C-23A8-4D4A-B855-6D08A1F20971}"/>
    <cellStyle name="Normal 7 3 3 4 2" xfId="2232" xr:uid="{EF2CDC1A-11A4-4CE4-855A-AEBD2D623F5B}"/>
    <cellStyle name="Normal 7 3 3 4 2 2" xfId="4664" xr:uid="{1905DC00-3FBA-465C-A289-902BF763558B}"/>
    <cellStyle name="Normal 7 3 3 4 2 2 2" xfId="5795" xr:uid="{F99575DF-803A-4CFC-98D6-7FBA1D6A1C25}"/>
    <cellStyle name="Normal 7 3 3 4 2 3" xfId="5796" xr:uid="{7E4F96B0-BC8F-41FE-8B7D-2A400691405E}"/>
    <cellStyle name="Normal 7 3 3 4 3" xfId="2233" xr:uid="{2B93A67E-53EF-465F-931B-BDCD1FC14FE8}"/>
    <cellStyle name="Normal 7 3 3 4 3 2" xfId="5797" xr:uid="{D4C08DC6-8EF8-4515-B2D1-872CBA292B37}"/>
    <cellStyle name="Normal 7 3 3 4 4" xfId="2234" xr:uid="{6B3DE9F0-EFEF-43D5-9B41-FC2A72A21526}"/>
    <cellStyle name="Normal 7 3 3 5" xfId="2235" xr:uid="{765F708E-D602-43C4-81C1-787965C85FDA}"/>
    <cellStyle name="Normal 7 3 3 5 2" xfId="2236" xr:uid="{08E18A6E-21A3-4BA3-9324-9DA135E50FCD}"/>
    <cellStyle name="Normal 7 3 3 5 2 2" xfId="5798" xr:uid="{0C951DA1-FA57-48CC-8C14-019F18F86F75}"/>
    <cellStyle name="Normal 7 3 3 5 3" xfId="2237" xr:uid="{FBA9D8DF-8FB8-4212-BD14-0C06B40F9425}"/>
    <cellStyle name="Normal 7 3 3 5 4" xfId="2238" xr:uid="{9DB9B2BA-47A1-4C0C-9E01-2FAEEA74E813}"/>
    <cellStyle name="Normal 7 3 3 6" xfId="2239" xr:uid="{A88E2052-5928-4D70-93C2-B0FDE03038BF}"/>
    <cellStyle name="Normal 7 3 3 6 2" xfId="5799" xr:uid="{592FEFC4-A1BC-4A8A-92FC-0056AF1BA502}"/>
    <cellStyle name="Normal 7 3 3 7" xfId="2240" xr:uid="{30657FEF-81F3-4FBE-BC94-D2B1C34317ED}"/>
    <cellStyle name="Normal 7 3 3 8" xfId="2241" xr:uid="{C16268A3-63AE-4FC4-BBA5-C7CE23554D63}"/>
    <cellStyle name="Normal 7 3 4" xfId="236" xr:uid="{B6352816-3972-44C7-BBE0-1A4C661EB8C6}"/>
    <cellStyle name="Normal 7 3 4 2" xfId="237" xr:uid="{1FD1943D-7EF5-4510-87F7-599AA2D7E07D}"/>
    <cellStyle name="Normal 7 3 4 2 2" xfId="2242" xr:uid="{2880945A-46BD-4923-BEC8-AF7BAF227E04}"/>
    <cellStyle name="Normal 7 3 4 2 2 2" xfId="2243" xr:uid="{756CBAF9-FCED-488F-82F7-613F5E8CBF15}"/>
    <cellStyle name="Normal 7 3 4 2 2 2 2" xfId="4095" xr:uid="{21C2B8A9-57B2-4A12-8BE8-D4EF492936E7}"/>
    <cellStyle name="Normal 7 3 4 2 2 2 2 2" xfId="5800" xr:uid="{D4EFAD39-EFC1-43E0-8484-87334F293E04}"/>
    <cellStyle name="Normal 7 3 4 2 2 2 3" xfId="5801" xr:uid="{D012EAA8-3881-46FD-A058-CEB9913BE4A0}"/>
    <cellStyle name="Normal 7 3 4 2 2 3" xfId="2244" xr:uid="{3AB3A30C-B9BB-4C8A-A626-66147EDCDC28}"/>
    <cellStyle name="Normal 7 3 4 2 2 3 2" xfId="5802" xr:uid="{C0F11002-199F-4432-B0BD-E92F09822BF6}"/>
    <cellStyle name="Normal 7 3 4 2 2 4" xfId="2245" xr:uid="{EDAEE729-DE35-446E-BF1C-7E748DA8CC34}"/>
    <cellStyle name="Normal 7 3 4 2 3" xfId="2246" xr:uid="{71E41AA9-307C-4063-9795-E40ADCC486A7}"/>
    <cellStyle name="Normal 7 3 4 2 3 2" xfId="4096" xr:uid="{8AB28E79-8A03-496D-A08C-9E932D94AD6B}"/>
    <cellStyle name="Normal 7 3 4 2 3 2 2" xfId="5803" xr:uid="{D1E6A866-CB95-4943-B2F8-55148DB47EBD}"/>
    <cellStyle name="Normal 7 3 4 2 3 3" xfId="5804" xr:uid="{DA4E7510-A864-47D4-81FD-648858100ED4}"/>
    <cellStyle name="Normal 7 3 4 2 4" xfId="2247" xr:uid="{1297BEDC-A2D7-40ED-A55B-7A66939285D2}"/>
    <cellStyle name="Normal 7 3 4 2 4 2" xfId="5805" xr:uid="{4DC52BD5-1CDA-4FED-8939-A9EC617E924D}"/>
    <cellStyle name="Normal 7 3 4 2 5" xfId="2248" xr:uid="{219F2DDC-ED75-4274-B821-2A11C8341BF6}"/>
    <cellStyle name="Normal 7 3 4 3" xfId="2249" xr:uid="{16EA51A7-B228-48B8-9E5D-08BA6DDC75F9}"/>
    <cellStyle name="Normal 7 3 4 3 2" xfId="2250" xr:uid="{1CD5B30F-0AAD-4F80-A862-D282FC640643}"/>
    <cellStyle name="Normal 7 3 4 3 2 2" xfId="4097" xr:uid="{4B79061E-A729-4569-B352-F9E26E13BABA}"/>
    <cellStyle name="Normal 7 3 4 3 2 2 2" xfId="5806" xr:uid="{A6B9233E-A3FB-4CDD-A39E-7594A3B97ED8}"/>
    <cellStyle name="Normal 7 3 4 3 2 3" xfId="5807" xr:uid="{01747427-78F3-4D9B-A5EF-F0304AE6EC41}"/>
    <cellStyle name="Normal 7 3 4 3 3" xfId="2251" xr:uid="{6271AE9A-9BD3-43B0-AA1A-9FE77382DDC1}"/>
    <cellStyle name="Normal 7 3 4 3 3 2" xfId="5808" xr:uid="{43C9549D-6D60-4718-BEB2-527E2B20828C}"/>
    <cellStyle name="Normal 7 3 4 3 4" xfId="2252" xr:uid="{B3F22E4F-5573-4FB7-A68E-922EF8DB9B2F}"/>
    <cellStyle name="Normal 7 3 4 4" xfId="2253" xr:uid="{0C139B44-D8CF-401C-97D6-ECAFBDADFA18}"/>
    <cellStyle name="Normal 7 3 4 4 2" xfId="2254" xr:uid="{9F95CBF8-5671-48FC-9E82-19104CE1DAD7}"/>
    <cellStyle name="Normal 7 3 4 4 2 2" xfId="5809" xr:uid="{516A30D6-36AB-4180-8EB4-7E6E058745BC}"/>
    <cellStyle name="Normal 7 3 4 4 3" xfId="2255" xr:uid="{E977A507-2028-4F56-BAC5-CAC0D0AC4355}"/>
    <cellStyle name="Normal 7 3 4 4 4" xfId="2256" xr:uid="{A72203AC-3A04-4013-896B-0CA5BA8AF9D3}"/>
    <cellStyle name="Normal 7 3 4 5" xfId="2257" xr:uid="{8DEDDF0A-4394-4EE3-AA97-D7B6604B2361}"/>
    <cellStyle name="Normal 7 3 4 5 2" xfId="5810" xr:uid="{0AFF5CC6-945D-4F5D-94BF-FEC61FE1017C}"/>
    <cellStyle name="Normal 7 3 4 6" xfId="2258" xr:uid="{CB442946-F5EF-45CC-BD62-52BCDF7C4BD3}"/>
    <cellStyle name="Normal 7 3 4 7" xfId="2259" xr:uid="{0D1E3E2D-B6A5-4D75-9AEA-7D35872D1C82}"/>
    <cellStyle name="Normal 7 3 5" xfId="238" xr:uid="{1F32C1F4-B9C8-464A-AD30-31524694693C}"/>
    <cellStyle name="Normal 7 3 5 2" xfId="2260" xr:uid="{284FCE87-BCB6-4571-8FDE-729C95F82E40}"/>
    <cellStyle name="Normal 7 3 5 2 2" xfId="2261" xr:uid="{072C2067-4DB9-41C2-95FB-00B2A1B390FC}"/>
    <cellStyle name="Normal 7 3 5 2 2 2" xfId="4098" xr:uid="{3A4C9058-241D-47C0-8917-464CB1FE248B}"/>
    <cellStyle name="Normal 7 3 5 2 2 2 2" xfId="5811" xr:uid="{E1FCCDF5-F62B-4C48-9381-093571322C1D}"/>
    <cellStyle name="Normal 7 3 5 2 2 3" xfId="5812" xr:uid="{FBCF02F4-5D4B-4228-93E5-439C0F7F6459}"/>
    <cellStyle name="Normal 7 3 5 2 3" xfId="2262" xr:uid="{F612F83D-5995-4563-BECD-4CCC13E9E14B}"/>
    <cellStyle name="Normal 7 3 5 2 3 2" xfId="5813" xr:uid="{3A9C6F5F-7E6B-476D-B5E4-67266912BECE}"/>
    <cellStyle name="Normal 7 3 5 2 4" xfId="2263" xr:uid="{372F8208-0C96-4C5D-8421-7E17FB676F18}"/>
    <cellStyle name="Normal 7 3 5 3" xfId="2264" xr:uid="{DC75B4C5-FAD7-467D-BE19-B5D9AF8EEDAD}"/>
    <cellStyle name="Normal 7 3 5 3 2" xfId="2265" xr:uid="{6AF01435-BB0B-4F17-98AC-DF8516A2A0BB}"/>
    <cellStyle name="Normal 7 3 5 3 2 2" xfId="5814" xr:uid="{01ECBF3A-27C1-4634-B934-F4698EECF606}"/>
    <cellStyle name="Normal 7 3 5 3 3" xfId="2266" xr:uid="{E81F88B3-7B8B-49CB-B121-6C67691633A8}"/>
    <cellStyle name="Normal 7 3 5 3 4" xfId="2267" xr:uid="{C5C0278F-CC0A-4F80-B389-D22CE3B0129E}"/>
    <cellStyle name="Normal 7 3 5 4" xfId="2268" xr:uid="{F79C3E21-3045-47EE-84CC-F0B9DC7F516E}"/>
    <cellStyle name="Normal 7 3 5 4 2" xfId="5815" xr:uid="{C38AC91D-845F-416B-84CF-8D5A32E273DB}"/>
    <cellStyle name="Normal 7 3 5 5" xfId="2269" xr:uid="{4C7AA814-A073-4753-9E92-444FFDEBB068}"/>
    <cellStyle name="Normal 7 3 5 6" xfId="2270" xr:uid="{C64EE543-A1B1-4DB6-A262-5B9E94E32403}"/>
    <cellStyle name="Normal 7 3 6" xfId="2271" xr:uid="{D4E4FD1D-3766-4475-AF1F-40BBB8FCCBF4}"/>
    <cellStyle name="Normal 7 3 6 2" xfId="2272" xr:uid="{E5D52103-F456-49D4-B685-9CBC5C9DCBB9}"/>
    <cellStyle name="Normal 7 3 6 2 2" xfId="2273" xr:uid="{6CC312B4-0B66-4F11-8365-0859A3FDDC86}"/>
    <cellStyle name="Normal 7 3 6 2 2 2" xfId="5816" xr:uid="{C454F164-D4A3-4AF0-9E0F-83B657A9A053}"/>
    <cellStyle name="Normal 7 3 6 2 3" xfId="2274" xr:uid="{FEBC85FB-42DF-4144-BFDA-1AAB99014521}"/>
    <cellStyle name="Normal 7 3 6 2 4" xfId="2275" xr:uid="{7F79ABA0-0D30-46E7-9B6A-DD2739C3EF31}"/>
    <cellStyle name="Normal 7 3 6 3" xfId="2276" xr:uid="{91090EC8-9018-4789-A369-90B0D3CAA270}"/>
    <cellStyle name="Normal 7 3 6 3 2" xfId="5817" xr:uid="{41B6BE82-D236-428F-AAB8-C69F81600DA0}"/>
    <cellStyle name="Normal 7 3 6 4" xfId="2277" xr:uid="{BCF5612A-B47D-468D-8F21-06492B5FFA5A}"/>
    <cellStyle name="Normal 7 3 6 5" xfId="2278" xr:uid="{7C262084-08FA-49F2-8546-B90A33ECE297}"/>
    <cellStyle name="Normal 7 3 7" xfId="2279" xr:uid="{2E441E0D-8FBA-42CE-A0E0-C48DDDC34B0C}"/>
    <cellStyle name="Normal 7 3 7 2" xfId="2280" xr:uid="{3AEEF8AA-D651-4B07-B7ED-41DA909AC90B}"/>
    <cellStyle name="Normal 7 3 7 2 2" xfId="5818" xr:uid="{8128B9B3-7F94-4587-851E-4F42977670EF}"/>
    <cellStyle name="Normal 7 3 7 3" xfId="2281" xr:uid="{864CC87C-324D-4822-AB9E-C48485FD2555}"/>
    <cellStyle name="Normal 7 3 7 4" xfId="2282" xr:uid="{CC203921-4E6E-426C-B1F3-185A7C338F8B}"/>
    <cellStyle name="Normal 7 3 8" xfId="2283" xr:uid="{37C2E547-0810-4718-A41F-9B7251CADE3F}"/>
    <cellStyle name="Normal 7 3 8 2" xfId="2284" xr:uid="{A5661C29-2592-41F1-B403-31C6A54BE552}"/>
    <cellStyle name="Normal 7 3 8 3" xfId="2285" xr:uid="{D5A999C1-9361-4ADF-904A-5B6A4156CCBC}"/>
    <cellStyle name="Normal 7 3 8 4" xfId="2286" xr:uid="{27C45C99-D61A-4E02-A056-E4EB72D5A718}"/>
    <cellStyle name="Normal 7 3 9" xfId="2287" xr:uid="{96C64310-4707-4217-BA95-E8B6178F9368}"/>
    <cellStyle name="Normal 7 4" xfId="239" xr:uid="{A852D3AE-9FE7-4458-A677-8D94395C4473}"/>
    <cellStyle name="Normal 7 4 10" xfId="2288" xr:uid="{A7AA2538-60E9-4A41-AE39-004AB6BC2416}"/>
    <cellStyle name="Normal 7 4 11" xfId="2289" xr:uid="{926908A4-BFF5-4793-A3C1-DCB4DEE1CCA6}"/>
    <cellStyle name="Normal 7 4 2" xfId="240" xr:uid="{2C0EBEE2-6B24-4DAD-8058-7033F663A420}"/>
    <cellStyle name="Normal 7 4 2 2" xfId="241" xr:uid="{B2B3343E-7ABD-4D7F-93F1-B42F6E8298AB}"/>
    <cellStyle name="Normal 7 4 2 2 2" xfId="2290" xr:uid="{372DD38F-4969-400B-8773-41B969EB6794}"/>
    <cellStyle name="Normal 7 4 2 2 2 2" xfId="2291" xr:uid="{9E264E49-E980-4D11-9700-315732A1079F}"/>
    <cellStyle name="Normal 7 4 2 2 2 2 2" xfId="2292" xr:uid="{560FE0F8-28AC-4163-8475-2E954374E41E}"/>
    <cellStyle name="Normal 7 4 2 2 2 2 2 2" xfId="5819" xr:uid="{51312906-101B-424A-B5A8-3993CDD23DE3}"/>
    <cellStyle name="Normal 7 4 2 2 2 2 3" xfId="2293" xr:uid="{0EF43FB9-19B5-402D-85E7-761DDCEAAF13}"/>
    <cellStyle name="Normal 7 4 2 2 2 2 4" xfId="2294" xr:uid="{A09DF5E6-893E-40B9-ACCD-28AE1EFEB58E}"/>
    <cellStyle name="Normal 7 4 2 2 2 3" xfId="2295" xr:uid="{8A65E2F7-99D0-4906-9D6A-ED761DE766D3}"/>
    <cellStyle name="Normal 7 4 2 2 2 3 2" xfId="2296" xr:uid="{452ACCD5-E176-4BF8-9138-7D9B7F8A2EF5}"/>
    <cellStyle name="Normal 7 4 2 2 2 3 3" xfId="2297" xr:uid="{2A2ABAEF-C38C-479B-B288-68F17AF0906D}"/>
    <cellStyle name="Normal 7 4 2 2 2 3 4" xfId="2298" xr:uid="{8AF100EB-2B2B-4477-908B-2CEFFE6DD3A0}"/>
    <cellStyle name="Normal 7 4 2 2 2 4" xfId="2299" xr:uid="{C228063F-44C5-4B0D-9A67-97D334A2757B}"/>
    <cellStyle name="Normal 7 4 2 2 2 5" xfId="2300" xr:uid="{F085708B-CE84-4F5B-AB5D-B566F21E4E5E}"/>
    <cellStyle name="Normal 7 4 2 2 2 6" xfId="2301" xr:uid="{39EE3FAB-C45F-44A5-8AED-8D078068169F}"/>
    <cellStyle name="Normal 7 4 2 2 3" xfId="2302" xr:uid="{730DEB66-A9E4-428D-BB59-5972A8AE20C2}"/>
    <cellStyle name="Normal 7 4 2 2 3 2" xfId="2303" xr:uid="{6D939B36-4F6D-48F6-810A-DC6A11234C83}"/>
    <cellStyle name="Normal 7 4 2 2 3 2 2" xfId="2304" xr:uid="{5A547F12-FA36-4ECC-85F6-B90C3AFF8726}"/>
    <cellStyle name="Normal 7 4 2 2 3 2 3" xfId="2305" xr:uid="{D78F2210-D524-4A7F-976C-479466C5BA0F}"/>
    <cellStyle name="Normal 7 4 2 2 3 2 4" xfId="2306" xr:uid="{09CEAF22-9626-42B9-BD09-858F04A7FE09}"/>
    <cellStyle name="Normal 7 4 2 2 3 3" xfId="2307" xr:uid="{A7E93D09-A8CD-4D07-9C59-2F7E45536A77}"/>
    <cellStyle name="Normal 7 4 2 2 3 4" xfId="2308" xr:uid="{351036AB-EB2E-4167-9037-9FECF7FE1820}"/>
    <cellStyle name="Normal 7 4 2 2 3 5" xfId="2309" xr:uid="{12F79D4C-75EA-4405-9A08-1D6DB3A32BF0}"/>
    <cellStyle name="Normal 7 4 2 2 4" xfId="2310" xr:uid="{A65CB01A-AD9D-420D-A0FA-3D3D5014FC75}"/>
    <cellStyle name="Normal 7 4 2 2 4 2" xfId="2311" xr:uid="{16489D59-0690-4FBC-BBCA-234D353864C6}"/>
    <cellStyle name="Normal 7 4 2 2 4 3" xfId="2312" xr:uid="{FD2C8141-BA0F-4686-8EF5-4A432C0F6096}"/>
    <cellStyle name="Normal 7 4 2 2 4 4" xfId="2313" xr:uid="{9417E59B-2B1A-485A-8F4C-0BE5CEBF101E}"/>
    <cellStyle name="Normal 7 4 2 2 5" xfId="2314" xr:uid="{1D1F1B46-C6BB-4A5F-998A-B424D2BC1AE0}"/>
    <cellStyle name="Normal 7 4 2 2 5 2" xfId="2315" xr:uid="{0BED2CC8-1D89-4DF4-AE9F-4FEF547D3DFE}"/>
    <cellStyle name="Normal 7 4 2 2 5 3" xfId="2316" xr:uid="{49E1F1AD-7FB0-4DDB-BBD4-E64A87CBF377}"/>
    <cellStyle name="Normal 7 4 2 2 5 4" xfId="2317" xr:uid="{D9401750-1B9F-4E73-B76B-D6BE2B7D3A0A}"/>
    <cellStyle name="Normal 7 4 2 2 6" xfId="2318" xr:uid="{DAB0E1D8-27AE-4B5F-9A57-1D466AD78939}"/>
    <cellStyle name="Normal 7 4 2 2 7" xfId="2319" xr:uid="{5A2CF83C-B57E-47B1-98A6-9CE0449FCBE0}"/>
    <cellStyle name="Normal 7 4 2 2 8" xfId="2320" xr:uid="{D49AC6E6-1F08-47D8-8EB4-CEBE2A1EB5F5}"/>
    <cellStyle name="Normal 7 4 2 3" xfId="2321" xr:uid="{77C01C94-5D40-4C50-992F-87A8BA74146A}"/>
    <cellStyle name="Normal 7 4 2 3 2" xfId="2322" xr:uid="{7680FE5C-DCC3-4549-9BF4-D39E8FF83F04}"/>
    <cellStyle name="Normal 7 4 2 3 2 2" xfId="2323" xr:uid="{6F47F6B6-9658-481C-9DAF-1D22A3EF092B}"/>
    <cellStyle name="Normal 7 4 2 3 2 2 2" xfId="5820" xr:uid="{1AAE3D81-5739-4DC5-B528-4C145807F273}"/>
    <cellStyle name="Normal 7 4 2 3 2 3" xfId="2324" xr:uid="{D7A3DCC9-E044-4B5D-9529-DEB57647B207}"/>
    <cellStyle name="Normal 7 4 2 3 2 4" xfId="2325" xr:uid="{196AD862-061C-49B7-A1B4-7F7FF9631869}"/>
    <cellStyle name="Normal 7 4 2 3 3" xfId="2326" xr:uid="{C2ABAD75-F58F-4A18-B0C3-66D8742C21D0}"/>
    <cellStyle name="Normal 7 4 2 3 3 2" xfId="2327" xr:uid="{145B5296-65E1-4C01-B710-A7D360ECD964}"/>
    <cellStyle name="Normal 7 4 2 3 3 3" xfId="2328" xr:uid="{B2486D97-13AB-4489-861E-A8EA42485363}"/>
    <cellStyle name="Normal 7 4 2 3 3 4" xfId="2329" xr:uid="{5E24BDB1-FFD8-415D-87D7-1C9EE21E266D}"/>
    <cellStyle name="Normal 7 4 2 3 4" xfId="2330" xr:uid="{746E8028-161C-4B8D-82E6-99069CA681C5}"/>
    <cellStyle name="Normal 7 4 2 3 5" xfId="2331" xr:uid="{902101CF-DC58-4DE8-AEF9-2E10F1C72E57}"/>
    <cellStyle name="Normal 7 4 2 3 6" xfId="2332" xr:uid="{285F9F03-B562-47E0-92B7-95DF7931E936}"/>
    <cellStyle name="Normal 7 4 2 4" xfId="2333" xr:uid="{43A6AE64-5DC0-4AAD-AF37-34621278753D}"/>
    <cellStyle name="Normal 7 4 2 4 2" xfId="2334" xr:uid="{000CA729-85A9-48D6-A3C0-A3737CD7B839}"/>
    <cellStyle name="Normal 7 4 2 4 2 2" xfId="2335" xr:uid="{69BBE958-70F9-4720-AB13-8352C0872199}"/>
    <cellStyle name="Normal 7 4 2 4 2 3" xfId="2336" xr:uid="{656079E0-49FD-42A8-B12F-C14F20FCC38B}"/>
    <cellStyle name="Normal 7 4 2 4 2 4" xfId="2337" xr:uid="{E42DF1D8-9194-4EC6-86B1-19F417871B33}"/>
    <cellStyle name="Normal 7 4 2 4 3" xfId="2338" xr:uid="{8F57FC5C-EC2F-441E-A89C-F3CA29F63CD8}"/>
    <cellStyle name="Normal 7 4 2 4 4" xfId="2339" xr:uid="{A6D7175C-DFFE-4E79-8A4E-2D22D804D939}"/>
    <cellStyle name="Normal 7 4 2 4 5" xfId="2340" xr:uid="{68401006-E16E-4C5A-8DE2-E2933CD05232}"/>
    <cellStyle name="Normal 7 4 2 5" xfId="2341" xr:uid="{48C2826E-D61D-4FE3-8DFF-C96CA5A06865}"/>
    <cellStyle name="Normal 7 4 2 5 2" xfId="2342" xr:uid="{D70B1C0E-AAA1-444B-A2A4-550F2A81ECAE}"/>
    <cellStyle name="Normal 7 4 2 5 3" xfId="2343" xr:uid="{7495FD51-C9F5-445E-BE00-2B7592891D37}"/>
    <cellStyle name="Normal 7 4 2 5 4" xfId="2344" xr:uid="{BC900669-11A1-42AE-B877-74D3A3568660}"/>
    <cellStyle name="Normal 7 4 2 6" xfId="2345" xr:uid="{0395A6B5-7250-4D43-988A-1F8F34FF6674}"/>
    <cellStyle name="Normal 7 4 2 6 2" xfId="2346" xr:uid="{58D0A36D-D34D-4C6F-BCAD-35D5F4FD4EEA}"/>
    <cellStyle name="Normal 7 4 2 6 3" xfId="2347" xr:uid="{EA427C37-AFF2-4FAF-9534-B425E4C5AC29}"/>
    <cellStyle name="Normal 7 4 2 6 4" xfId="2348" xr:uid="{6439F480-B7D3-4D61-A01B-F600596F1706}"/>
    <cellStyle name="Normal 7 4 2 7" xfId="2349" xr:uid="{4895BCAF-69E1-4233-9000-6DB02310E385}"/>
    <cellStyle name="Normal 7 4 2 8" xfId="2350" xr:uid="{0BEF2BE5-34EF-4887-8629-ED20C0A428FE}"/>
    <cellStyle name="Normal 7 4 2 9" xfId="2351" xr:uid="{7FFECCD0-F106-4C52-BB81-A02151640924}"/>
    <cellStyle name="Normal 7 4 3" xfId="242" xr:uid="{0F040979-D6D0-4377-AFAF-C016E007C23D}"/>
    <cellStyle name="Normal 7 4 3 2" xfId="2352" xr:uid="{7F9AE14E-B697-4780-98EF-0651E475FD07}"/>
    <cellStyle name="Normal 7 4 3 2 2" xfId="2353" xr:uid="{748BC1B3-F515-4B30-B9D7-D287E97CD71A}"/>
    <cellStyle name="Normal 7 4 3 2 2 2" xfId="2354" xr:uid="{0B130C70-805A-4461-BA2E-45E4F6392C65}"/>
    <cellStyle name="Normal 7 4 3 2 2 2 2" xfId="4099" xr:uid="{29F958D3-0EA7-4E34-9865-A6E49EA309DD}"/>
    <cellStyle name="Normal 7 4 3 2 2 3" xfId="2355" xr:uid="{06AFAD3B-49D7-41C6-BC6E-35A808BBCDC2}"/>
    <cellStyle name="Normal 7 4 3 2 2 4" xfId="2356" xr:uid="{321BF796-D3C2-4D0E-95B0-BC1CE6FB2978}"/>
    <cellStyle name="Normal 7 4 3 2 3" xfId="2357" xr:uid="{CFFB63F7-99DB-40EA-9E96-03C132D85749}"/>
    <cellStyle name="Normal 7 4 3 2 3 2" xfId="2358" xr:uid="{0B04DC37-72DF-45F6-A49B-31C0F315ECCD}"/>
    <cellStyle name="Normal 7 4 3 2 3 3" xfId="2359" xr:uid="{B41CDC6C-B222-4945-B77C-FCAE6F230111}"/>
    <cellStyle name="Normal 7 4 3 2 3 4" xfId="2360" xr:uid="{6A855FDD-7FA6-4684-9BD5-34E944EA70FB}"/>
    <cellStyle name="Normal 7 4 3 2 4" xfId="2361" xr:uid="{0C81FC71-EC6D-4512-AB0B-C9FF43B0967D}"/>
    <cellStyle name="Normal 7 4 3 2 5" xfId="2362" xr:uid="{8269831D-9A08-4E4C-BA4A-EB0FDA003677}"/>
    <cellStyle name="Normal 7 4 3 2 6" xfId="2363" xr:uid="{F5130924-5579-4EE1-9A60-7416B7407F74}"/>
    <cellStyle name="Normal 7 4 3 3" xfId="2364" xr:uid="{313FCD86-8A43-4CA9-84F2-6F80F866A6A7}"/>
    <cellStyle name="Normal 7 4 3 3 2" xfId="2365" xr:uid="{2354BF24-9240-4D79-B1DA-F206426AC208}"/>
    <cellStyle name="Normal 7 4 3 3 2 2" xfId="2366" xr:uid="{ECA22FD7-D62C-4FB5-93BC-3083BF99E381}"/>
    <cellStyle name="Normal 7 4 3 3 2 3" xfId="2367" xr:uid="{5D0B8507-A04F-47D3-B008-A55A0F8F3980}"/>
    <cellStyle name="Normal 7 4 3 3 2 4" xfId="2368" xr:uid="{EF69DC31-37B3-4B9C-9980-06699D36B545}"/>
    <cellStyle name="Normal 7 4 3 3 3" xfId="2369" xr:uid="{197A800F-9B1F-4CDF-BA81-3EDD684D03D3}"/>
    <cellStyle name="Normal 7 4 3 3 4" xfId="2370" xr:uid="{EB3427CC-799B-4DB3-AB2B-6DF8FC833C46}"/>
    <cellStyle name="Normal 7 4 3 3 5" xfId="2371" xr:uid="{F87DBF73-4DCA-49D5-A161-FF00E9919C7F}"/>
    <cellStyle name="Normal 7 4 3 4" xfId="2372" xr:uid="{EAFFE086-2898-4EBF-8EE5-ACFA541D5B44}"/>
    <cellStyle name="Normal 7 4 3 4 2" xfId="2373" xr:uid="{2EF251ED-A5BC-40B0-A712-B83FFB754B48}"/>
    <cellStyle name="Normal 7 4 3 4 3" xfId="2374" xr:uid="{CED2020C-0B65-4BD5-95A6-1BFBD5AAC24E}"/>
    <cellStyle name="Normal 7 4 3 4 4" xfId="2375" xr:uid="{F7691A07-369D-4AEE-8552-44D6AC2EEA82}"/>
    <cellStyle name="Normal 7 4 3 5" xfId="2376" xr:uid="{F7FCA2ED-C3FD-4C65-A682-A731D46FC86F}"/>
    <cellStyle name="Normal 7 4 3 5 2" xfId="2377" xr:uid="{400E8EC4-C1AF-4414-88F6-017C19D291D0}"/>
    <cellStyle name="Normal 7 4 3 5 3" xfId="2378" xr:uid="{BE84809E-D06F-45C5-9DB0-3A9480A82B58}"/>
    <cellStyle name="Normal 7 4 3 5 4" xfId="2379" xr:uid="{9F94FDC2-963E-42E2-80C5-C3FD9AB95AF3}"/>
    <cellStyle name="Normal 7 4 3 6" xfId="2380" xr:uid="{F92A81A2-AAB0-4DB9-A77F-35A66A803468}"/>
    <cellStyle name="Normal 7 4 3 7" xfId="2381" xr:uid="{F207016F-D266-4692-9056-FA9F95415903}"/>
    <cellStyle name="Normal 7 4 3 8" xfId="2382" xr:uid="{4201EE5D-D21D-4362-892E-923AE3C04DAE}"/>
    <cellStyle name="Normal 7 4 4" xfId="2383" xr:uid="{0C18E742-2B59-4804-BA5E-5E8C22636DA4}"/>
    <cellStyle name="Normal 7 4 4 2" xfId="2384" xr:uid="{15158E31-2828-40A8-8399-0B237CEFCD3A}"/>
    <cellStyle name="Normal 7 4 4 2 2" xfId="2385" xr:uid="{783507EC-2DE3-4A09-BCA7-394E1149B84D}"/>
    <cellStyle name="Normal 7 4 4 2 2 2" xfId="2386" xr:uid="{ADEAD453-E4DE-48D2-8EDF-6FD65AE11AA5}"/>
    <cellStyle name="Normal 7 4 4 2 2 3" xfId="2387" xr:uid="{827A3A78-56B6-4CA6-9D4C-395BA2924060}"/>
    <cellStyle name="Normal 7 4 4 2 2 4" xfId="2388" xr:uid="{E3CF233A-F7AF-4B52-A4A2-555C0B6CD98F}"/>
    <cellStyle name="Normal 7 4 4 2 3" xfId="2389" xr:uid="{3975181B-E930-42F5-9CD6-316CA3BEEDB3}"/>
    <cellStyle name="Normal 7 4 4 2 4" xfId="2390" xr:uid="{1F0FED0C-F5F0-4D0D-A01C-497CB6F62FE4}"/>
    <cellStyle name="Normal 7 4 4 2 5" xfId="2391" xr:uid="{166CF355-1E9F-4DFF-8063-0C6BE28987F1}"/>
    <cellStyle name="Normal 7 4 4 3" xfId="2392" xr:uid="{E5181B02-8025-4D59-8B5C-1F8CD3CD0A75}"/>
    <cellStyle name="Normal 7 4 4 3 2" xfId="2393" xr:uid="{3764F16D-0B3E-41A6-97B3-AABADAB67A4B}"/>
    <cellStyle name="Normal 7 4 4 3 3" xfId="2394" xr:uid="{4DA87FD2-07EF-44AE-8D42-4AD6E83C912B}"/>
    <cellStyle name="Normal 7 4 4 3 4" xfId="2395" xr:uid="{20DFE3A3-9E2C-4C70-8DED-24EE89FF7143}"/>
    <cellStyle name="Normal 7 4 4 4" xfId="2396" xr:uid="{EFB861AF-A754-4F14-A3A6-76790DA5BB3D}"/>
    <cellStyle name="Normal 7 4 4 4 2" xfId="2397" xr:uid="{875C29BC-4944-4CA0-8CC0-2F7EE2BFED54}"/>
    <cellStyle name="Normal 7 4 4 4 3" xfId="2398" xr:uid="{54C44109-A435-498D-A3C6-33E3F93CABBC}"/>
    <cellStyle name="Normal 7 4 4 4 4" xfId="2399" xr:uid="{169D1C18-ED86-43DF-9790-5E0CBA5F2250}"/>
    <cellStyle name="Normal 7 4 4 5" xfId="2400" xr:uid="{4BB71547-EFC6-49AF-9B14-11B7B0490C48}"/>
    <cellStyle name="Normal 7 4 4 6" xfId="2401" xr:uid="{83EE982E-712E-4845-8E4F-2429F462F0F8}"/>
    <cellStyle name="Normal 7 4 4 7" xfId="2402" xr:uid="{16D7FD21-FEE3-404D-8CF8-9DA369514A69}"/>
    <cellStyle name="Normal 7 4 5" xfId="2403" xr:uid="{43E97222-5378-4EC6-BDF5-4F9EF0DD56C2}"/>
    <cellStyle name="Normal 7 4 5 2" xfId="2404" xr:uid="{890C3088-D380-419B-A6E0-1B19352C1DE0}"/>
    <cellStyle name="Normal 7 4 5 2 2" xfId="2405" xr:uid="{38843CD8-E28E-4538-92B3-61DE61B3FD29}"/>
    <cellStyle name="Normal 7 4 5 2 3" xfId="2406" xr:uid="{23D94921-4F81-4F7A-9F85-679AD0A6ACD9}"/>
    <cellStyle name="Normal 7 4 5 2 4" xfId="2407" xr:uid="{8004372A-3487-49AF-95D5-90D78F9EDD82}"/>
    <cellStyle name="Normal 7 4 5 3" xfId="2408" xr:uid="{3728E69A-B020-4AB8-9690-862B7E2957DB}"/>
    <cellStyle name="Normal 7 4 5 3 2" xfId="2409" xr:uid="{506578F6-0D34-4C0B-AD4C-1C259FB49EAC}"/>
    <cellStyle name="Normal 7 4 5 3 3" xfId="2410" xr:uid="{F4B8112B-EFF8-4E61-9F6A-B21542E6DCC3}"/>
    <cellStyle name="Normal 7 4 5 3 4" xfId="2411" xr:uid="{AA820426-3AD7-48D3-8F0E-90C254188A9B}"/>
    <cellStyle name="Normal 7 4 5 4" xfId="2412" xr:uid="{D6B37BF5-32DB-4B6B-A727-09ABF673B7F5}"/>
    <cellStyle name="Normal 7 4 5 5" xfId="2413" xr:uid="{05B6C91C-5128-4C24-95A9-3A2685845E16}"/>
    <cellStyle name="Normal 7 4 5 6" xfId="2414" xr:uid="{A681BF12-24A0-4F7C-9C93-B68E6ED96C13}"/>
    <cellStyle name="Normal 7 4 6" xfId="2415" xr:uid="{CB9D9399-CBB5-4B91-B10A-72E19EE02F0E}"/>
    <cellStyle name="Normal 7 4 6 2" xfId="2416" xr:uid="{9D51CCCA-34DB-4A4C-8C00-610DA6944BB4}"/>
    <cellStyle name="Normal 7 4 6 2 2" xfId="2417" xr:uid="{C6E09B83-96E0-454E-A785-B9D1BD9AB2A3}"/>
    <cellStyle name="Normal 7 4 6 2 3" xfId="2418" xr:uid="{297C9CBA-A518-4C68-9EDE-4E6521252F21}"/>
    <cellStyle name="Normal 7 4 6 2 4" xfId="2419" xr:uid="{B5A8E57A-96A6-4D98-92C3-90723213DBDE}"/>
    <cellStyle name="Normal 7 4 6 3" xfId="2420" xr:uid="{C44798ED-9416-4EBF-825C-1B9B60960C90}"/>
    <cellStyle name="Normal 7 4 6 4" xfId="2421" xr:uid="{F759F7F3-E491-4748-8943-C4D7F9B992D2}"/>
    <cellStyle name="Normal 7 4 6 5" xfId="2422" xr:uid="{2B403B90-3642-4695-B851-F50169F6953F}"/>
    <cellStyle name="Normal 7 4 7" xfId="2423" xr:uid="{ED2DC652-58CC-44F3-B2A1-ED4289A1A2AB}"/>
    <cellStyle name="Normal 7 4 7 2" xfId="2424" xr:uid="{C623D842-58D0-4CAE-8907-3A253F91428E}"/>
    <cellStyle name="Normal 7 4 7 3" xfId="2425" xr:uid="{8E138DB4-336F-4FBF-BEB1-C948017F9FE7}"/>
    <cellStyle name="Normal 7 4 7 4" xfId="2426" xr:uid="{24F860AA-0ECB-4843-87F2-9C2F3BDCB563}"/>
    <cellStyle name="Normal 7 4 8" xfId="2427" xr:uid="{11CB4353-7306-469F-918A-A2A748F056B6}"/>
    <cellStyle name="Normal 7 4 8 2" xfId="2428" xr:uid="{C202B6B7-8AC9-4696-9A09-6734872AD4B4}"/>
    <cellStyle name="Normal 7 4 8 3" xfId="2429" xr:uid="{BCD55523-A498-4EF9-ADBC-F55BDA5390D6}"/>
    <cellStyle name="Normal 7 4 8 4" xfId="2430" xr:uid="{407C5E40-B67D-4A36-9517-A693E2614616}"/>
    <cellStyle name="Normal 7 4 9" xfId="2431" xr:uid="{62A3D3CF-CC5D-49C5-B010-87AB788C03D7}"/>
    <cellStyle name="Normal 7 5" xfId="243" xr:uid="{DF0A53D8-07BD-401E-BB1C-DB84FD3AF008}"/>
    <cellStyle name="Normal 7 5 2" xfId="244" xr:uid="{41E7B581-A446-48C5-B6CC-D511232F33C5}"/>
    <cellStyle name="Normal 7 5 2 2" xfId="245" xr:uid="{E140272C-69DE-4BF8-BADE-2E4A5CEFAD7B}"/>
    <cellStyle name="Normal 7 5 2 2 2" xfId="2432" xr:uid="{51D282D2-60A0-4A88-9593-E3627AB44E69}"/>
    <cellStyle name="Normal 7 5 2 2 2 2" xfId="2433" xr:uid="{76AD9B0C-2739-4467-B3D1-0262D370120C}"/>
    <cellStyle name="Normal 7 5 2 2 2 2 2" xfId="5821" xr:uid="{86D988FB-68A2-41C1-B0B1-F9028C9B2F76}"/>
    <cellStyle name="Normal 7 5 2 2 2 3" xfId="2434" xr:uid="{7E1F17A1-161B-43D5-BB03-42837D379857}"/>
    <cellStyle name="Normal 7 5 2 2 2 4" xfId="2435" xr:uid="{61FC6004-DFFB-4F4B-8621-F04062F3EB04}"/>
    <cellStyle name="Normal 7 5 2 2 3" xfId="2436" xr:uid="{EE4A7E50-36FA-4CD8-B570-EE833708F0B5}"/>
    <cellStyle name="Normal 7 5 2 2 3 2" xfId="2437" xr:uid="{1BF76B1A-3409-4683-90E6-1E45D79D077C}"/>
    <cellStyle name="Normal 7 5 2 2 3 3" xfId="2438" xr:uid="{A0CD697E-15BB-47AD-BD58-D579ED95BEDB}"/>
    <cellStyle name="Normal 7 5 2 2 3 4" xfId="2439" xr:uid="{C169D1BB-2A8D-43DE-ADB9-D89283A8EA88}"/>
    <cellStyle name="Normal 7 5 2 2 4" xfId="2440" xr:uid="{E58EA947-25BE-4563-9754-78DD407EE10E}"/>
    <cellStyle name="Normal 7 5 2 2 5" xfId="2441" xr:uid="{C2C239E1-7EC3-4A90-8794-1AC8A4FDFABB}"/>
    <cellStyle name="Normal 7 5 2 2 6" xfId="2442" xr:uid="{2A47750D-D8A4-424F-A093-387D146D4ED8}"/>
    <cellStyle name="Normal 7 5 2 3" xfId="2443" xr:uid="{BE19EB4D-5D52-4A92-A1ED-65E5D749E91F}"/>
    <cellStyle name="Normal 7 5 2 3 2" xfId="2444" xr:uid="{1E98BA52-674B-4C95-829C-BDA86BC99E7E}"/>
    <cellStyle name="Normal 7 5 2 3 2 2" xfId="2445" xr:uid="{0E9F8436-7FF2-48E2-97F8-62C017A13354}"/>
    <cellStyle name="Normal 7 5 2 3 2 3" xfId="2446" xr:uid="{A06F37C4-543F-450F-9094-0C90BE919F62}"/>
    <cellStyle name="Normal 7 5 2 3 2 4" xfId="2447" xr:uid="{827CDDC0-8284-4C9F-87CE-42EF640E27A0}"/>
    <cellStyle name="Normal 7 5 2 3 3" xfId="2448" xr:uid="{DEDF5BE8-1202-4E2F-9F8A-96E701B2BDC2}"/>
    <cellStyle name="Normal 7 5 2 3 4" xfId="2449" xr:uid="{5863698B-1503-447A-B059-87F203CF0133}"/>
    <cellStyle name="Normal 7 5 2 3 5" xfId="2450" xr:uid="{09427DD1-4759-4C26-9744-9CE61143309F}"/>
    <cellStyle name="Normal 7 5 2 4" xfId="2451" xr:uid="{1344079C-AE3A-4A9A-96CC-78CBA59C88AA}"/>
    <cellStyle name="Normal 7 5 2 4 2" xfId="2452" xr:uid="{B427228E-5723-447A-B4BE-48C08DBBC655}"/>
    <cellStyle name="Normal 7 5 2 4 3" xfId="2453" xr:uid="{D6CBDA21-CDD7-4819-BA0B-E151A3ED1BDD}"/>
    <cellStyle name="Normal 7 5 2 4 4" xfId="2454" xr:uid="{FBEFEB54-FE1A-44D4-8B96-8F02B57FE774}"/>
    <cellStyle name="Normal 7 5 2 5" xfId="2455" xr:uid="{FA77538A-A005-4966-A576-DD52DD54E458}"/>
    <cellStyle name="Normal 7 5 2 5 2" xfId="2456" xr:uid="{3A2D4BD9-D0E5-4368-867E-EC236A8E73BA}"/>
    <cellStyle name="Normal 7 5 2 5 3" xfId="2457" xr:uid="{64FBA1D3-E806-4FB4-8E63-87A29414C14D}"/>
    <cellStyle name="Normal 7 5 2 5 4" xfId="2458" xr:uid="{654FFFC2-BA6D-4F56-B212-FA917A55D260}"/>
    <cellStyle name="Normal 7 5 2 6" xfId="2459" xr:uid="{26B97185-D188-4492-AE45-050AB7AE0C63}"/>
    <cellStyle name="Normal 7 5 2 7" xfId="2460" xr:uid="{AA4CD834-DDC7-43B2-9A9B-218D5292D4A4}"/>
    <cellStyle name="Normal 7 5 2 8" xfId="2461" xr:uid="{309C76BE-CC2F-49EC-B79E-38F15DA81ACD}"/>
    <cellStyle name="Normal 7 5 3" xfId="246" xr:uid="{A914984A-01FE-4C26-88A9-0BCF5D94B6A1}"/>
    <cellStyle name="Normal 7 5 3 2" xfId="2462" xr:uid="{CE2376B3-9DAD-4C5B-A678-3B5C43E16144}"/>
    <cellStyle name="Normal 7 5 3 2 2" xfId="2463" xr:uid="{8ABF6816-5493-4FA5-A16F-F52C889F913E}"/>
    <cellStyle name="Normal 7 5 3 2 2 2" xfId="5822" xr:uid="{6C26E016-030C-48D9-BC05-4F211A5DF470}"/>
    <cellStyle name="Normal 7 5 3 2 3" xfId="2464" xr:uid="{3B3CFC6D-BFE3-45C9-8B75-FCBB7F8F07C9}"/>
    <cellStyle name="Normal 7 5 3 2 4" xfId="2465" xr:uid="{4653C920-637E-4DD0-9FF2-59ABC24C6ABF}"/>
    <cellStyle name="Normal 7 5 3 3" xfId="2466" xr:uid="{C7602E5B-A517-4A78-AD84-3997B586DB7F}"/>
    <cellStyle name="Normal 7 5 3 3 2" xfId="2467" xr:uid="{197399E0-E48C-4FA7-8A07-5184C89F3EA2}"/>
    <cellStyle name="Normal 7 5 3 3 3" xfId="2468" xr:uid="{FB982F71-06C4-4801-AD19-6790CA1234D9}"/>
    <cellStyle name="Normal 7 5 3 3 4" xfId="2469" xr:uid="{1A830DF5-ADC6-4EA7-8EEA-9D33157CA949}"/>
    <cellStyle name="Normal 7 5 3 4" xfId="2470" xr:uid="{40BB88F3-EBF7-4E7E-9AE2-9FB059C636CC}"/>
    <cellStyle name="Normal 7 5 3 5" xfId="2471" xr:uid="{FF5DD106-C212-4659-A11C-DFBAD0A01C5A}"/>
    <cellStyle name="Normal 7 5 3 6" xfId="2472" xr:uid="{BA70F3F2-85F5-4411-BB47-87AA57536F88}"/>
    <cellStyle name="Normal 7 5 4" xfId="2473" xr:uid="{3E872B75-C585-4E97-9911-1932436AEB22}"/>
    <cellStyle name="Normal 7 5 4 2" xfId="2474" xr:uid="{20F6F7C3-3A89-4C69-99CF-4A7646D8C76C}"/>
    <cellStyle name="Normal 7 5 4 2 2" xfId="2475" xr:uid="{E8BB10F7-6E7E-4C91-AEDA-7BADBE13130B}"/>
    <cellStyle name="Normal 7 5 4 2 3" xfId="2476" xr:uid="{7C7C8AE1-4FE3-4A9D-B871-F52C6852811E}"/>
    <cellStyle name="Normal 7 5 4 2 4" xfId="2477" xr:uid="{BCA507F9-C513-4192-8189-0B9DE982C144}"/>
    <cellStyle name="Normal 7 5 4 3" xfId="2478" xr:uid="{C11E2C64-4A33-4B1D-8ED2-29CE48105C84}"/>
    <cellStyle name="Normal 7 5 4 4" xfId="2479" xr:uid="{7DC0AD9F-9E36-4DBE-8AAB-A38F682EEB19}"/>
    <cellStyle name="Normal 7 5 4 5" xfId="2480" xr:uid="{4222E657-902A-4B9D-94B1-923E7D7060CD}"/>
    <cellStyle name="Normal 7 5 5" xfId="2481" xr:uid="{556A392B-AF08-401C-8854-0696593B3A4A}"/>
    <cellStyle name="Normal 7 5 5 2" xfId="2482" xr:uid="{B4FAEA2B-2DD1-4D92-9828-686F285B22B5}"/>
    <cellStyle name="Normal 7 5 5 3" xfId="2483" xr:uid="{2CD874D0-4FE4-4715-B17F-A7EC11FD9A91}"/>
    <cellStyle name="Normal 7 5 5 4" xfId="2484" xr:uid="{83BF7AE7-2A03-450E-857C-375B62249CC7}"/>
    <cellStyle name="Normal 7 5 6" xfId="2485" xr:uid="{AB61C9C5-C2B9-49BB-95FF-7AF7960377E8}"/>
    <cellStyle name="Normal 7 5 6 2" xfId="2486" xr:uid="{06B0CE02-023D-41DC-BF5F-85505FE0A25B}"/>
    <cellStyle name="Normal 7 5 6 3" xfId="2487" xr:uid="{ABC20DAC-B527-4511-BBC6-E08D999EF808}"/>
    <cellStyle name="Normal 7 5 6 4" xfId="2488" xr:uid="{F4331680-4E9B-49F8-B061-5CC341083F0B}"/>
    <cellStyle name="Normal 7 5 7" xfId="2489" xr:uid="{478ED326-1A8B-4B60-A1F3-BC5A88E09D00}"/>
    <cellStyle name="Normal 7 5 8" xfId="2490" xr:uid="{7160F670-4901-414A-88D6-9F82E58BA20F}"/>
    <cellStyle name="Normal 7 5 9" xfId="2491" xr:uid="{164126E9-BBED-4CC5-B6FC-EF532A18284F}"/>
    <cellStyle name="Normal 7 6" xfId="247" xr:uid="{DBE28119-0AB0-4F5E-93A4-73AF8C5E9735}"/>
    <cellStyle name="Normal 7 6 2" xfId="248" xr:uid="{8AC75302-E07E-4B76-A20C-B133A9EB420C}"/>
    <cellStyle name="Normal 7 6 2 2" xfId="2492" xr:uid="{68E19970-0A14-431A-A825-F05BC5FC8616}"/>
    <cellStyle name="Normal 7 6 2 2 2" xfId="2493" xr:uid="{9144AEC1-6F7F-4A5F-A8D1-34F8CAC63D4E}"/>
    <cellStyle name="Normal 7 6 2 2 2 2" xfId="4100" xr:uid="{1E59BBD6-3789-4689-A485-22C00E5330E7}"/>
    <cellStyle name="Normal 7 6 2 2 3" xfId="2494" xr:uid="{BC1177F7-11A8-43C6-A880-6EDC2CC51416}"/>
    <cellStyle name="Normal 7 6 2 2 4" xfId="2495" xr:uid="{8D73D20C-24DF-4CE1-93FB-879993A1C30A}"/>
    <cellStyle name="Normal 7 6 2 3" xfId="2496" xr:uid="{556E77ED-3EAC-442B-BAC0-DF64B5D38F2F}"/>
    <cellStyle name="Normal 7 6 2 3 2" xfId="2497" xr:uid="{9E90C98F-312A-4FE3-94DF-9AEC685DD30B}"/>
    <cellStyle name="Normal 7 6 2 3 3" xfId="2498" xr:uid="{7CED7512-5758-479F-98EF-FB93330068B6}"/>
    <cellStyle name="Normal 7 6 2 3 4" xfId="2499" xr:uid="{FD896453-7AC8-425B-B5A5-322C83B960B8}"/>
    <cellStyle name="Normal 7 6 2 4" xfId="2500" xr:uid="{30946D01-1A53-4FD5-ACBE-C82E7367AB10}"/>
    <cellStyle name="Normal 7 6 2 5" xfId="2501" xr:uid="{05CDA620-D809-4AC1-9F02-B8C529C89AAB}"/>
    <cellStyle name="Normal 7 6 2 6" xfId="2502" xr:uid="{2BF37E37-1962-4159-816C-1911DD2FBB84}"/>
    <cellStyle name="Normal 7 6 3" xfId="2503" xr:uid="{978FCCBA-E92B-4779-A56A-2322D3F22FFE}"/>
    <cellStyle name="Normal 7 6 3 2" xfId="2504" xr:uid="{67FB4D36-AFF0-40ED-9378-10BEF5177B49}"/>
    <cellStyle name="Normal 7 6 3 2 2" xfId="2505" xr:uid="{EE769CD3-7F84-4CB5-BC98-51239AD00E43}"/>
    <cellStyle name="Normal 7 6 3 2 3" xfId="2506" xr:uid="{57C98901-1AA4-4D63-B159-04567133A69E}"/>
    <cellStyle name="Normal 7 6 3 2 4" xfId="2507" xr:uid="{A9A2DE4A-7A8A-4E6D-8B0B-4136B67D21C1}"/>
    <cellStyle name="Normal 7 6 3 3" xfId="2508" xr:uid="{1C363F95-EA61-49B7-BD1E-D6A3C88C0D33}"/>
    <cellStyle name="Normal 7 6 3 4" xfId="2509" xr:uid="{C2E50BCA-3645-4E22-8088-BBD8437BE171}"/>
    <cellStyle name="Normal 7 6 3 5" xfId="2510" xr:uid="{C0D35B7A-B332-45DA-806A-4DC9B6D02B78}"/>
    <cellStyle name="Normal 7 6 4" xfId="2511" xr:uid="{7B8DF947-6D34-45FD-B36E-81FEDD943FFA}"/>
    <cellStyle name="Normal 7 6 4 2" xfId="2512" xr:uid="{90F51E4D-F6C0-43C8-9B6B-D49647EB89E2}"/>
    <cellStyle name="Normal 7 6 4 3" xfId="2513" xr:uid="{FF71D4B7-629D-47BD-A25E-B380ECCAAD1D}"/>
    <cellStyle name="Normal 7 6 4 4" xfId="2514" xr:uid="{1DC21DC9-712A-411E-88AF-98A6C6FC8953}"/>
    <cellStyle name="Normal 7 6 5" xfId="2515" xr:uid="{AF7126A1-BB2B-48B4-BD06-72131F04F185}"/>
    <cellStyle name="Normal 7 6 5 2" xfId="2516" xr:uid="{F3B06923-3B3A-4E02-9726-BC87CDF97D8F}"/>
    <cellStyle name="Normal 7 6 5 3" xfId="2517" xr:uid="{1E6FC86D-BD82-4C6F-A373-2534AF38C9B0}"/>
    <cellStyle name="Normal 7 6 5 4" xfId="2518" xr:uid="{B624ADC1-F58D-45A8-BB3F-5F9BEA728B9E}"/>
    <cellStyle name="Normal 7 6 6" xfId="2519" xr:uid="{7FF19CA8-F6F8-4DBD-B49E-ABA39BB62D05}"/>
    <cellStyle name="Normal 7 6 7" xfId="2520" xr:uid="{F7675AA2-BC6E-4D4A-9B44-1C46AF7C20B5}"/>
    <cellStyle name="Normal 7 6 8" xfId="2521" xr:uid="{ADFC7653-CD8B-4712-B624-7B8CFBEAD994}"/>
    <cellStyle name="Normal 7 7" xfId="249" xr:uid="{B6F7363D-DF7A-4606-9BFA-3C5ED3C01F27}"/>
    <cellStyle name="Normal 7 7 2" xfId="2522" xr:uid="{75FC7C97-DE52-4992-AA3A-933BA2754145}"/>
    <cellStyle name="Normal 7 7 2 2" xfId="2523" xr:uid="{56FCD80D-16FF-4526-BC81-11DDB89EF4E5}"/>
    <cellStyle name="Normal 7 7 2 2 2" xfId="2524" xr:uid="{13DFDC07-9510-4380-890F-8D124734D8C4}"/>
    <cellStyle name="Normal 7 7 2 2 3" xfId="2525" xr:uid="{EB9ACA7E-0EE5-4D88-8D46-AD0901FA532D}"/>
    <cellStyle name="Normal 7 7 2 2 4" xfId="2526" xr:uid="{C8012DAB-91AB-4FAF-B103-BE4B28B03707}"/>
    <cellStyle name="Normal 7 7 2 3" xfId="2527" xr:uid="{D5E9062B-C63B-4D9F-97C9-BE8073E2343F}"/>
    <cellStyle name="Normal 7 7 2 4" xfId="2528" xr:uid="{9F3975C9-4D44-4E6F-8EF0-D29460D8099C}"/>
    <cellStyle name="Normal 7 7 2 5" xfId="2529" xr:uid="{93F8F673-C7E2-476F-9F5D-61D3B193E859}"/>
    <cellStyle name="Normal 7 7 3" xfId="2530" xr:uid="{29CF3EEF-2E70-4BD7-BF53-469670171DE8}"/>
    <cellStyle name="Normal 7 7 3 2" xfId="2531" xr:uid="{5FB99A78-C85D-4D97-8D87-41EA62C6D8FD}"/>
    <cellStyle name="Normal 7 7 3 3" xfId="2532" xr:uid="{11AD06AC-7D43-48EB-B2FA-5EAFD4D0CC99}"/>
    <cellStyle name="Normal 7 7 3 4" xfId="2533" xr:uid="{1F1AE0F5-F432-4FCC-AF56-CB8D5F9FBEF0}"/>
    <cellStyle name="Normal 7 7 4" xfId="2534" xr:uid="{2EB50E5A-6E44-412E-B183-4B89C0472CA7}"/>
    <cellStyle name="Normal 7 7 4 2" xfId="2535" xr:uid="{5094A006-B900-42E3-B992-55CEAC478E2B}"/>
    <cellStyle name="Normal 7 7 4 3" xfId="2536" xr:uid="{A2D7903B-F0BB-4206-9F34-FCE8B9360D22}"/>
    <cellStyle name="Normal 7 7 4 4" xfId="2537" xr:uid="{E25F57B0-0772-4FE6-B493-5E32399109CB}"/>
    <cellStyle name="Normal 7 7 5" xfId="2538" xr:uid="{49E69FFC-E3B5-4660-84FD-E1939F8BC965}"/>
    <cellStyle name="Normal 7 7 6" xfId="2539" xr:uid="{E7AB89BF-C8DE-4D54-9F18-EF3DE1943873}"/>
    <cellStyle name="Normal 7 7 7" xfId="2540" xr:uid="{423B5513-74AD-4F88-9FF0-A14C6C79C3BF}"/>
    <cellStyle name="Normal 7 8" xfId="2541" xr:uid="{D0D15DAA-8C2F-41EE-9AF3-A33EDA2211BD}"/>
    <cellStyle name="Normal 7 8 2" xfId="2542" xr:uid="{2D29522B-3D49-4A59-9B33-82AFC1692687}"/>
    <cellStyle name="Normal 7 8 2 2" xfId="2543" xr:uid="{AB1DE3D2-1987-4418-891D-D259D85E5688}"/>
    <cellStyle name="Normal 7 8 2 3" xfId="2544" xr:uid="{CCE6B485-B0EE-475A-94ED-D7C8E5353CD7}"/>
    <cellStyle name="Normal 7 8 2 4" xfId="2545" xr:uid="{D02A6970-6BA8-4F7B-9D78-E0BF95E568B2}"/>
    <cellStyle name="Normal 7 8 3" xfId="2546" xr:uid="{D5D8D43F-1B19-456D-B4CA-A72C4CB8860B}"/>
    <cellStyle name="Normal 7 8 3 2" xfId="2547" xr:uid="{DBC06A54-0E7D-428A-AA80-7B3767968C1D}"/>
    <cellStyle name="Normal 7 8 3 3" xfId="2548" xr:uid="{A28E7E18-3137-4998-A9E5-F21C5166FC38}"/>
    <cellStyle name="Normal 7 8 3 4" xfId="2549" xr:uid="{72A32D2F-22D9-4686-A47D-4AB051A9D3E8}"/>
    <cellStyle name="Normal 7 8 4" xfId="2550" xr:uid="{B4C3B0E9-6EEF-4896-8174-0E428137309F}"/>
    <cellStyle name="Normal 7 8 5" xfId="2551" xr:uid="{8AF32055-5480-4E32-BDC2-7E76CA9539DC}"/>
    <cellStyle name="Normal 7 8 6" xfId="2552" xr:uid="{CA45C677-A179-4454-960D-43763FEE580B}"/>
    <cellStyle name="Normal 7 9" xfId="2553" xr:uid="{18FAB822-5FDA-4150-8C78-D81E123C60B1}"/>
    <cellStyle name="Normal 7 9 2" xfId="2554" xr:uid="{4B6AD3EB-D3FD-48AA-AE83-8674E9AC1A79}"/>
    <cellStyle name="Normal 7 9 2 2" xfId="2555" xr:uid="{660EF459-3798-4CB5-912D-CAB7F71676C1}"/>
    <cellStyle name="Normal 7 9 2 2 2" xfId="4382" xr:uid="{529F3CC4-A189-4507-AFBD-2CA6B614CAD2}"/>
    <cellStyle name="Normal 7 9 2 2 3" xfId="4614" xr:uid="{99E26000-3291-4A49-9FF6-CB24F0A056DA}"/>
    <cellStyle name="Normal 7 9 2 3" xfId="2556" xr:uid="{F6A44AE8-88CC-4D86-86B4-EB2D2FE658C9}"/>
    <cellStyle name="Normal 7 9 2 4" xfId="2557" xr:uid="{806DDE3B-D1CA-459B-8483-F6CDFEE3E256}"/>
    <cellStyle name="Normal 7 9 3" xfId="2558" xr:uid="{B49640E4-8292-46E8-B1ED-21437C182CEB}"/>
    <cellStyle name="Normal 7 9 4" xfId="2559" xr:uid="{8F3218D6-8ADE-42FB-A6B3-29532D3E3888}"/>
    <cellStyle name="Normal 7 9 4 2" xfId="4747" xr:uid="{4807D822-3821-4059-BFBE-3F73C075E340}"/>
    <cellStyle name="Normal 7 9 4 3" xfId="4615" xr:uid="{FF55FEB0-7DF7-4249-A742-20E7601BBCE9}"/>
    <cellStyle name="Normal 7 9 4 4" xfId="4467" xr:uid="{A3BB10A8-2B13-4635-91FB-DAE453449EDA}"/>
    <cellStyle name="Normal 7 9 5" xfId="2560" xr:uid="{032A0555-6601-4057-8052-0F11D5562E82}"/>
    <cellStyle name="Normal 8" xfId="78" xr:uid="{1A8BF8FF-681A-4503-9B26-8B0927F612CE}"/>
    <cellStyle name="Normal 8 10" xfId="2561" xr:uid="{C6FC056D-A8F1-4B2B-8370-6C51A1792384}"/>
    <cellStyle name="Normal 8 10 2" xfId="2562" xr:uid="{D926BFDA-07BA-4457-A995-2817F42D538E}"/>
    <cellStyle name="Normal 8 10 2 2" xfId="6067" xr:uid="{B432D0C3-8D71-4F7A-B2B5-1F0CFF7B8C4E}"/>
    <cellStyle name="Normal 8 10 3" xfId="2563" xr:uid="{F3B3E6AE-37AD-4100-9C2F-BEF51A7AA714}"/>
    <cellStyle name="Normal 8 10 4" xfId="2564" xr:uid="{DF3A1CAB-C503-4A6B-A17B-0B4A2702875D}"/>
    <cellStyle name="Normal 8 11" xfId="2565" xr:uid="{5142C3FC-3DDA-408A-9B7E-AF043DDEA416}"/>
    <cellStyle name="Normal 8 11 2" xfId="2566" xr:uid="{50C6FFDD-19A5-4C01-AE7A-38D389721582}"/>
    <cellStyle name="Normal 8 11 3" xfId="2567" xr:uid="{8124C494-1BE8-4CC4-8F4E-53AE695246F1}"/>
    <cellStyle name="Normal 8 11 4" xfId="2568" xr:uid="{1A986CCB-C55A-469F-BC41-9647E3B672F3}"/>
    <cellStyle name="Normal 8 12" xfId="2569" xr:uid="{79320581-CA2A-4492-A342-CAA54C536DB1}"/>
    <cellStyle name="Normal 8 12 2" xfId="2570" xr:uid="{BD059C8A-3A5E-43C8-95CC-DE1A03E213D6}"/>
    <cellStyle name="Normal 8 13" xfId="2571" xr:uid="{0E0D4D7F-85FF-4019-BEA2-65669C948F82}"/>
    <cellStyle name="Normal 8 14" xfId="2572" xr:uid="{B5F77222-CE63-44CD-9119-0CEDDC10E187}"/>
    <cellStyle name="Normal 8 15" xfId="2573" xr:uid="{4A842C1F-2F22-4A3F-BE03-4DA34816B577}"/>
    <cellStyle name="Normal 8 2" xfId="250" xr:uid="{EFB0D58C-5019-4311-9D53-7356B86AB9E6}"/>
    <cellStyle name="Normal 8 2 10" xfId="2574" xr:uid="{48C83EAE-E44C-4726-BD87-C7B9418ED69F}"/>
    <cellStyle name="Normal 8 2 11" xfId="2575" xr:uid="{A048796F-13BD-45D8-9A67-30AB4C8E7AB3}"/>
    <cellStyle name="Normal 8 2 2" xfId="251" xr:uid="{012B77AB-12ED-4407-84A2-A8DF06FC775A}"/>
    <cellStyle name="Normal 8 2 2 2" xfId="252" xr:uid="{ECF06F79-55B9-4B13-9494-A09C1A6E4137}"/>
    <cellStyle name="Normal 8 2 2 2 2" xfId="253" xr:uid="{831CC7BA-0813-4C8D-9B0C-DF20DFD033BD}"/>
    <cellStyle name="Normal 8 2 2 2 2 2" xfId="254" xr:uid="{A81E8A36-7E5E-43EB-9325-AF0E81CEECF7}"/>
    <cellStyle name="Normal 8 2 2 2 2 2 2" xfId="2576" xr:uid="{8D52EE34-5233-445B-B0E0-080B204E38F9}"/>
    <cellStyle name="Normal 8 2 2 2 2 2 2 2" xfId="4101" xr:uid="{EBFD9BD4-4F12-4D99-957C-A4AD62B63E68}"/>
    <cellStyle name="Normal 8 2 2 2 2 2 2 2 2" xfId="4102" xr:uid="{098F1E06-90A4-43B4-9A87-8FCCB9D1F264}"/>
    <cellStyle name="Normal 8 2 2 2 2 2 2 2 2 2" xfId="5823" xr:uid="{CFF53961-92BC-45A3-9196-B02BFCCA7E35}"/>
    <cellStyle name="Normal 8 2 2 2 2 2 2 2 3" xfId="5824" xr:uid="{A774DF55-7B29-42D6-BCB0-FED98EF96817}"/>
    <cellStyle name="Normal 8 2 2 2 2 2 2 3" xfId="4103" xr:uid="{24D31BA2-42E8-4086-945E-A66F62E40E04}"/>
    <cellStyle name="Normal 8 2 2 2 2 2 2 3 2" xfId="5825" xr:uid="{100CF3EC-21D4-4B81-9A85-42D567F456D8}"/>
    <cellStyle name="Normal 8 2 2 2 2 2 2 4" xfId="5826" xr:uid="{686CB270-F90D-40CE-9352-AA420CC04835}"/>
    <cellStyle name="Normal 8 2 2 2 2 2 3" xfId="2577" xr:uid="{6C1C2C5C-38B2-4BD3-B26E-658E0421FBD2}"/>
    <cellStyle name="Normal 8 2 2 2 2 2 3 2" xfId="4104" xr:uid="{3842CD49-63B2-49D9-B15D-237D4A6719AC}"/>
    <cellStyle name="Normal 8 2 2 2 2 2 3 2 2" xfId="5827" xr:uid="{DC05EDAC-D3BE-4EC9-BAAC-909B61FEFB31}"/>
    <cellStyle name="Normal 8 2 2 2 2 2 3 3" xfId="5828" xr:uid="{8C44B325-A83F-4627-A68C-E9EE24D1AAA2}"/>
    <cellStyle name="Normal 8 2 2 2 2 2 4" xfId="2578" xr:uid="{ED8DA2CA-61C0-4F9D-BE06-2A948CE35082}"/>
    <cellStyle name="Normal 8 2 2 2 2 2 4 2" xfId="5829" xr:uid="{93BF6E4A-F63C-493A-989A-0231AAD01824}"/>
    <cellStyle name="Normal 8 2 2 2 2 2 5" xfId="5830" xr:uid="{ECDA7B20-39AB-4AB6-ABED-5A66AEF75C58}"/>
    <cellStyle name="Normal 8 2 2 2 2 3" xfId="2579" xr:uid="{03C00302-64EC-4F06-9733-63D30F18049A}"/>
    <cellStyle name="Normal 8 2 2 2 2 3 2" xfId="2580" xr:uid="{EA9D63D0-24A4-4A5F-998B-DA59684ABC08}"/>
    <cellStyle name="Normal 8 2 2 2 2 3 2 2" xfId="4105" xr:uid="{51A0B814-6261-4003-AF2E-C1BE95CF9281}"/>
    <cellStyle name="Normal 8 2 2 2 2 3 2 2 2" xfId="5831" xr:uid="{B1CC19C2-683A-4A12-9BB6-A35DE19EB2B2}"/>
    <cellStyle name="Normal 8 2 2 2 2 3 2 3" xfId="5832" xr:uid="{B0987B2B-0D77-4AAD-889C-6B5E19324E1B}"/>
    <cellStyle name="Normal 8 2 2 2 2 3 3" xfId="2581" xr:uid="{E45AC75B-58BC-4592-94BE-3A73767310DD}"/>
    <cellStyle name="Normal 8 2 2 2 2 3 3 2" xfId="5833" xr:uid="{675DAD63-3439-4DE6-8FF8-AFA9F93EFC74}"/>
    <cellStyle name="Normal 8 2 2 2 2 3 4" xfId="2582" xr:uid="{89D5A37F-C9A4-4EE4-8005-801FFD074CB1}"/>
    <cellStyle name="Normal 8 2 2 2 2 4" xfId="2583" xr:uid="{1803D09B-6398-41E4-BAE4-CA78ED3AFA63}"/>
    <cellStyle name="Normal 8 2 2 2 2 4 2" xfId="4106" xr:uid="{53CB3C64-2EA1-4575-B6DE-F5F04A6468D8}"/>
    <cellStyle name="Normal 8 2 2 2 2 4 2 2" xfId="5834" xr:uid="{9DEA93A0-C250-4D56-8C14-78980A3305FE}"/>
    <cellStyle name="Normal 8 2 2 2 2 4 3" xfId="5835" xr:uid="{CB8532B7-CF50-4E5B-932A-84A59D28CFAA}"/>
    <cellStyle name="Normal 8 2 2 2 2 5" xfId="2584" xr:uid="{6102621D-8157-4EEE-B062-A4C0FF68F354}"/>
    <cellStyle name="Normal 8 2 2 2 2 5 2" xfId="5836" xr:uid="{F74F3B3A-E344-4641-99A9-53EEEDBEAE55}"/>
    <cellStyle name="Normal 8 2 2 2 2 6" xfId="2585" xr:uid="{8470DEE4-BC6B-48E0-B38C-6FAE98A77695}"/>
    <cellStyle name="Normal 8 2 2 2 3" xfId="255" xr:uid="{80E23C13-4CD0-4B56-BF1D-F7E74AA72141}"/>
    <cellStyle name="Normal 8 2 2 2 3 2" xfId="2586" xr:uid="{8EC20570-C4D8-4870-99EA-D00882B7A843}"/>
    <cellStyle name="Normal 8 2 2 2 3 2 2" xfId="2587" xr:uid="{3F876417-68C9-4C15-8C22-566509B558AC}"/>
    <cellStyle name="Normal 8 2 2 2 3 2 2 2" xfId="4107" xr:uid="{69A3F7D5-EF42-4980-8448-F2812BD1ACA5}"/>
    <cellStyle name="Normal 8 2 2 2 3 2 2 2 2" xfId="4108" xr:uid="{40E8976A-D5FA-4640-9237-0A26338DD4E2}"/>
    <cellStyle name="Normal 8 2 2 2 3 2 2 3" xfId="4109" xr:uid="{917921D5-0818-4D32-A4D3-925439725FD2}"/>
    <cellStyle name="Normal 8 2 2 2 3 2 3" xfId="2588" xr:uid="{C5F247EE-D404-441A-B879-7AA30F383E2E}"/>
    <cellStyle name="Normal 8 2 2 2 3 2 3 2" xfId="4110" xr:uid="{2B427B91-0FBA-4098-BC2B-A3F6B8E29C69}"/>
    <cellStyle name="Normal 8 2 2 2 3 2 4" xfId="2589" xr:uid="{3C85EEFB-A107-4846-99F6-A13C05C8B300}"/>
    <cellStyle name="Normal 8 2 2 2 3 3" xfId="2590" xr:uid="{44DCCB1A-2BAF-47A8-B149-804746879941}"/>
    <cellStyle name="Normal 8 2 2 2 3 3 2" xfId="4111" xr:uid="{E21D0E8C-12DE-4049-ACC3-D776FC814D16}"/>
    <cellStyle name="Normal 8 2 2 2 3 3 2 2" xfId="4112" xr:uid="{6BD7E65B-39B0-4D99-B649-1639CBC6B4F0}"/>
    <cellStyle name="Normal 8 2 2 2 3 3 3" xfId="4113" xr:uid="{55F7F7A9-BB2B-499C-85CE-3C42A155B49F}"/>
    <cellStyle name="Normal 8 2 2 2 3 4" xfId="2591" xr:uid="{A97F3DEF-8249-40FC-AA3E-1AFE8D1735C6}"/>
    <cellStyle name="Normal 8 2 2 2 3 4 2" xfId="4114" xr:uid="{3C29AADD-5D34-470E-959B-866CDE7D17F8}"/>
    <cellStyle name="Normal 8 2 2 2 3 5" xfId="2592" xr:uid="{DD19D5A8-99C2-4A87-A90D-8FB20EB8FF69}"/>
    <cellStyle name="Normal 8 2 2 2 4" xfId="2593" xr:uid="{4D951324-03AE-4330-AF8C-B89409C0BE3C}"/>
    <cellStyle name="Normal 8 2 2 2 4 2" xfId="2594" xr:uid="{EA441E19-CF2B-4C6A-9EC1-190113B3CF9E}"/>
    <cellStyle name="Normal 8 2 2 2 4 2 2" xfId="4115" xr:uid="{0A29894C-4B15-40E4-8D71-5F41AB9E0416}"/>
    <cellStyle name="Normal 8 2 2 2 4 2 2 2" xfId="4116" xr:uid="{A2F1BA74-9AB8-4A58-861C-09EA59F969F2}"/>
    <cellStyle name="Normal 8 2 2 2 4 2 3" xfId="4117" xr:uid="{83CD5D72-432E-4C45-9847-8A1CB0A15247}"/>
    <cellStyle name="Normal 8 2 2 2 4 3" xfId="2595" xr:uid="{E79A55EF-68C5-452D-8B54-343DADAC44B4}"/>
    <cellStyle name="Normal 8 2 2 2 4 3 2" xfId="4118" xr:uid="{4DD64D94-C14A-45F1-8585-AE004FEE2295}"/>
    <cellStyle name="Normal 8 2 2 2 4 4" xfId="2596" xr:uid="{B02A567C-C765-4E59-AE3B-A7C7A90296C6}"/>
    <cellStyle name="Normal 8 2 2 2 5" xfId="2597" xr:uid="{838553AA-BE06-427E-8A69-3E97CA83F53C}"/>
    <cellStyle name="Normal 8 2 2 2 5 2" xfId="2598" xr:uid="{8E9BB790-D01C-44EF-BC14-79136B87354B}"/>
    <cellStyle name="Normal 8 2 2 2 5 2 2" xfId="4119" xr:uid="{9BACB08E-6E49-408E-B2AB-E49E6DA0361B}"/>
    <cellStyle name="Normal 8 2 2 2 5 3" xfId="2599" xr:uid="{9989C2FD-BB3D-40E5-8124-C35F1776C546}"/>
    <cellStyle name="Normal 8 2 2 2 5 4" xfId="2600" xr:uid="{4C52693F-6514-4E7D-9227-56332272455C}"/>
    <cellStyle name="Normal 8 2 2 2 6" xfId="2601" xr:uid="{C8D33323-0413-4664-8B85-088EAE0704BC}"/>
    <cellStyle name="Normal 8 2 2 2 6 2" xfId="4120" xr:uid="{184C71DB-5CF2-4EA1-A57A-F73190F4E6DA}"/>
    <cellStyle name="Normal 8 2 2 2 7" xfId="2602" xr:uid="{6BE8D4AC-AC9A-4B79-849E-FF86DE87F582}"/>
    <cellStyle name="Normal 8 2 2 2 8" xfId="2603" xr:uid="{1F4D05AC-D92F-4659-839E-02D590A932F0}"/>
    <cellStyle name="Normal 8 2 2 3" xfId="256" xr:uid="{5121BEA5-71BE-41A5-961C-E2A912F1A17C}"/>
    <cellStyle name="Normal 8 2 2 3 2" xfId="257" xr:uid="{3D1BD099-8F18-47AD-B982-1A77AE597575}"/>
    <cellStyle name="Normal 8 2 2 3 2 2" xfId="2604" xr:uid="{99337E8F-A86B-4C0B-AD25-4159B575BB4D}"/>
    <cellStyle name="Normal 8 2 2 3 2 2 2" xfId="4121" xr:uid="{147AEFEF-B08A-4AEA-BC42-5F5BC5B972AD}"/>
    <cellStyle name="Normal 8 2 2 3 2 2 2 2" xfId="4122" xr:uid="{AC24FD41-9E82-41D9-923A-AECDE9995F5F}"/>
    <cellStyle name="Normal 8 2 2 3 2 2 2 2 2" xfId="5837" xr:uid="{C519E8FB-B45F-4C5C-A440-DFAAF17E783D}"/>
    <cellStyle name="Normal 8 2 2 3 2 2 2 3" xfId="5838" xr:uid="{C273AEA8-ADC3-46C7-8FE5-29AA5EA441C9}"/>
    <cellStyle name="Normal 8 2 2 3 2 2 3" xfId="4123" xr:uid="{3D03403D-1D1B-4FB5-A718-745A90CC0FF5}"/>
    <cellStyle name="Normal 8 2 2 3 2 2 3 2" xfId="5839" xr:uid="{7DF6424E-4190-46F9-A15D-6B3527841F3A}"/>
    <cellStyle name="Normal 8 2 2 3 2 2 4" xfId="5840" xr:uid="{2F62980E-97F8-448F-B284-054EB7C0109F}"/>
    <cellStyle name="Normal 8 2 2 3 2 3" xfId="2605" xr:uid="{DD104CED-71DC-4D3D-806C-45755B14ECA9}"/>
    <cellStyle name="Normal 8 2 2 3 2 3 2" xfId="4124" xr:uid="{FDB14BAD-C3E7-4E06-B165-0012C8C9B2E2}"/>
    <cellStyle name="Normal 8 2 2 3 2 3 2 2" xfId="5841" xr:uid="{C7947E1B-2842-430A-8D98-E2EC8502171B}"/>
    <cellStyle name="Normal 8 2 2 3 2 3 3" xfId="5842" xr:uid="{6C684C4E-5699-4B36-A5B0-96AEDFE29059}"/>
    <cellStyle name="Normal 8 2 2 3 2 4" xfId="2606" xr:uid="{6AEC6252-5FC1-4AEF-830E-730C462087AE}"/>
    <cellStyle name="Normal 8 2 2 3 2 4 2" xfId="5843" xr:uid="{8CB43D77-0E11-4C76-8F81-1894571210A5}"/>
    <cellStyle name="Normal 8 2 2 3 2 5" xfId="5844" xr:uid="{60CB49E0-750B-4600-A486-5CE00F90CA17}"/>
    <cellStyle name="Normal 8 2 2 3 3" xfId="2607" xr:uid="{42E1C45C-90AB-41BE-971A-CA8AC0BEF026}"/>
    <cellStyle name="Normal 8 2 2 3 3 2" xfId="2608" xr:uid="{D77155AB-977F-4885-A6E3-8B02F8B02350}"/>
    <cellStyle name="Normal 8 2 2 3 3 2 2" xfId="4125" xr:uid="{EA59F0B3-38FC-4798-9A49-7A636A2E0CD8}"/>
    <cellStyle name="Normal 8 2 2 3 3 2 2 2" xfId="5845" xr:uid="{ECAFF099-1138-4BAA-99FF-D12F3AA9FAA4}"/>
    <cellStyle name="Normal 8 2 2 3 3 2 3" xfId="5846" xr:uid="{BE8B0F03-D168-4208-B76D-42AD9A24CAC5}"/>
    <cellStyle name="Normal 8 2 2 3 3 3" xfId="2609" xr:uid="{0A08D2C0-4AD4-43AC-A23E-67417B60433A}"/>
    <cellStyle name="Normal 8 2 2 3 3 3 2" xfId="5847" xr:uid="{A6F08527-66BE-4990-AFBE-A906E0242271}"/>
    <cellStyle name="Normal 8 2 2 3 3 4" xfId="2610" xr:uid="{738926D6-F363-4921-A19B-D51E1D763B8D}"/>
    <cellStyle name="Normal 8 2 2 3 4" xfId="2611" xr:uid="{7F397461-108A-41D9-988C-BC3998D1DE38}"/>
    <cellStyle name="Normal 8 2 2 3 4 2" xfId="4126" xr:uid="{D610199F-D089-4C32-87E8-D862BB6AAFB0}"/>
    <cellStyle name="Normal 8 2 2 3 4 2 2" xfId="5848" xr:uid="{C08DA562-7D60-49EA-9B7C-1104F0F53F45}"/>
    <cellStyle name="Normal 8 2 2 3 4 3" xfId="5849" xr:uid="{F4357B9D-94D3-47A7-A4BA-69E5D5622ECC}"/>
    <cellStyle name="Normal 8 2 2 3 5" xfId="2612" xr:uid="{42CF4F21-66EE-4437-A563-E0C1650CEFCD}"/>
    <cellStyle name="Normal 8 2 2 3 5 2" xfId="5850" xr:uid="{7D33B961-2B05-4BB7-ABB2-142F894D7267}"/>
    <cellStyle name="Normal 8 2 2 3 6" xfId="2613" xr:uid="{960C8AAF-7EBF-416C-9E43-F9943C692D38}"/>
    <cellStyle name="Normal 8 2 2 4" xfId="258" xr:uid="{E9F16872-39BA-470C-8293-08663EA6446D}"/>
    <cellStyle name="Normal 8 2 2 4 2" xfId="2614" xr:uid="{66D1D415-A065-42C1-BADE-52C9BF4B367F}"/>
    <cellStyle name="Normal 8 2 2 4 2 2" xfId="2615" xr:uid="{E2E53D98-854C-4B8E-8A63-4FC8266C282E}"/>
    <cellStyle name="Normal 8 2 2 4 2 2 2" xfId="4127" xr:uid="{051241D1-3315-49F7-B7C7-79E3E5CC82CC}"/>
    <cellStyle name="Normal 8 2 2 4 2 2 2 2" xfId="4128" xr:uid="{A69CDB12-BCFC-4DF5-9427-2AA0538484B1}"/>
    <cellStyle name="Normal 8 2 2 4 2 2 3" xfId="4129" xr:uid="{23CBAD94-2E63-48BD-AFF1-E0C581968992}"/>
    <cellStyle name="Normal 8 2 2 4 2 3" xfId="2616" xr:uid="{B10C4EF0-6AE5-4121-9689-E53D390B8028}"/>
    <cellStyle name="Normal 8 2 2 4 2 3 2" xfId="4130" xr:uid="{153DDA5C-91B8-43F5-8D20-A29ABD658BF3}"/>
    <cellStyle name="Normal 8 2 2 4 2 4" xfId="2617" xr:uid="{811136F4-E486-454C-9BAC-DEA63F8CBD50}"/>
    <cellStyle name="Normal 8 2 2 4 3" xfId="2618" xr:uid="{64304B9B-CF22-4670-B789-E8F015FFF5B2}"/>
    <cellStyle name="Normal 8 2 2 4 3 2" xfId="4131" xr:uid="{C708D901-984C-4583-A08E-141150E1A6DF}"/>
    <cellStyle name="Normal 8 2 2 4 3 2 2" xfId="4132" xr:uid="{AA9BDC61-3B1A-4938-AD33-4B02D3F0AC50}"/>
    <cellStyle name="Normal 8 2 2 4 3 3" xfId="4133" xr:uid="{39E1E5EC-7A6A-4CB1-82F2-AC674497C77D}"/>
    <cellStyle name="Normal 8 2 2 4 4" xfId="2619" xr:uid="{C83F428E-5EA5-4E06-A5D8-D5773F541200}"/>
    <cellStyle name="Normal 8 2 2 4 4 2" xfId="4134" xr:uid="{DA8E5814-4E3D-48F9-AFAF-6DF0424C2286}"/>
    <cellStyle name="Normal 8 2 2 4 5" xfId="2620" xr:uid="{54F6E422-08CB-4D3A-A545-DC4B2D08E47D}"/>
    <cellStyle name="Normal 8 2 2 5" xfId="2621" xr:uid="{28CACD11-89A6-4CDA-A6CF-6652AA400A68}"/>
    <cellStyle name="Normal 8 2 2 5 2" xfId="2622" xr:uid="{5FB159EF-AFD9-4D94-BAF7-FF1FFC042715}"/>
    <cellStyle name="Normal 8 2 2 5 2 2" xfId="4135" xr:uid="{363D01C1-EA4F-4648-8DFB-45011DD3AB65}"/>
    <cellStyle name="Normal 8 2 2 5 2 2 2" xfId="4136" xr:uid="{939D19CF-77B9-4A4B-A1C2-49BC597FE51D}"/>
    <cellStyle name="Normal 8 2 2 5 2 3" xfId="4137" xr:uid="{3A1A7017-BEE9-4B28-ADA6-45AC6A4B891F}"/>
    <cellStyle name="Normal 8 2 2 5 3" xfId="2623" xr:uid="{032666F4-6F0A-407F-BD4C-AAE8120ADFF4}"/>
    <cellStyle name="Normal 8 2 2 5 3 2" xfId="4138" xr:uid="{F956991F-E224-4E51-9E43-400D834D17D9}"/>
    <cellStyle name="Normal 8 2 2 5 4" xfId="2624" xr:uid="{F601EC3E-562D-4984-87F3-9B5BA3D3B202}"/>
    <cellStyle name="Normal 8 2 2 6" xfId="2625" xr:uid="{67B46A7F-CEED-4EF3-906B-FBF32768C953}"/>
    <cellStyle name="Normal 8 2 2 6 2" xfId="2626" xr:uid="{D5CE8197-7C1D-4F5E-B12D-0DA66A82693D}"/>
    <cellStyle name="Normal 8 2 2 6 2 2" xfId="4139" xr:uid="{94EA564E-9771-4689-A8C8-384FEB227CA7}"/>
    <cellStyle name="Normal 8 2 2 6 3" xfId="2627" xr:uid="{0BE341D9-0C7A-4F0B-8B47-E92CBD6C4A0D}"/>
    <cellStyle name="Normal 8 2 2 6 4" xfId="2628" xr:uid="{4C9FA8C9-1377-41D9-AC46-BEB36565ADA2}"/>
    <cellStyle name="Normal 8 2 2 7" xfId="2629" xr:uid="{B36A75D4-EB2A-49AA-9051-9BBEB19CCBE7}"/>
    <cellStyle name="Normal 8 2 2 7 2" xfId="4140" xr:uid="{55FFA71A-8F37-4446-8DB9-B1561116787D}"/>
    <cellStyle name="Normal 8 2 2 8" xfId="2630" xr:uid="{79463EF5-024A-4427-9835-A69EC958643E}"/>
    <cellStyle name="Normal 8 2 2 9" xfId="2631" xr:uid="{A960B149-9290-4962-ABDE-629B2611BFD4}"/>
    <cellStyle name="Normal 8 2 3" xfId="259" xr:uid="{9DCF3361-79D8-49B1-BDB8-5D30AEBFBA19}"/>
    <cellStyle name="Normal 8 2 3 2" xfId="260" xr:uid="{94F7C2F7-B12F-4573-B9C9-C725CC9550B9}"/>
    <cellStyle name="Normal 8 2 3 2 2" xfId="261" xr:uid="{267C7E73-C672-4F9A-B7A8-0114922ED7DA}"/>
    <cellStyle name="Normal 8 2 3 2 2 2" xfId="2632" xr:uid="{2A0221CC-F53A-4042-815E-440FB7A258D1}"/>
    <cellStyle name="Normal 8 2 3 2 2 2 2" xfId="4141" xr:uid="{35344692-3F46-42B7-A339-3F3194574DE3}"/>
    <cellStyle name="Normal 8 2 3 2 2 2 2 2" xfId="4142" xr:uid="{4D1EC238-3B0E-4A96-9A8A-0B12D7CEBAE8}"/>
    <cellStyle name="Normal 8 2 3 2 2 2 2 2 2" xfId="5851" xr:uid="{DDA95C4E-9058-478E-8B2E-E225518E4F55}"/>
    <cellStyle name="Normal 8 2 3 2 2 2 2 3" xfId="5852" xr:uid="{D5424E0E-55AC-46B5-B221-DA59D9A56EBA}"/>
    <cellStyle name="Normal 8 2 3 2 2 2 3" xfId="4143" xr:uid="{C98A376E-F7FE-473C-A43C-61CE39ACCC3A}"/>
    <cellStyle name="Normal 8 2 3 2 2 2 3 2" xfId="5853" xr:uid="{4F4F3E30-E5FF-4EC3-BE90-C642AB4D6B8A}"/>
    <cellStyle name="Normal 8 2 3 2 2 2 4" xfId="5854" xr:uid="{E855C03F-6775-4CF0-B1F8-B33D94E2B55C}"/>
    <cellStyle name="Normal 8 2 3 2 2 3" xfId="2633" xr:uid="{57183DDB-468A-44DC-ADB9-FD2D7E2F8D6E}"/>
    <cellStyle name="Normal 8 2 3 2 2 3 2" xfId="4144" xr:uid="{ACA7170F-5E9F-4A1D-84BD-EAED12CB063D}"/>
    <cellStyle name="Normal 8 2 3 2 2 3 2 2" xfId="5855" xr:uid="{4C52266D-DC6C-4F8F-A6A6-EF7C2EEC5EF5}"/>
    <cellStyle name="Normal 8 2 3 2 2 3 3" xfId="5856" xr:uid="{CD066A1E-18CC-42D0-90AD-512F3E5E8B0E}"/>
    <cellStyle name="Normal 8 2 3 2 2 4" xfId="2634" xr:uid="{1B635EE2-4983-47A3-ABAC-BD0897E91E30}"/>
    <cellStyle name="Normal 8 2 3 2 2 4 2" xfId="5857" xr:uid="{A7EBD23D-156F-4F0D-AF8C-AF3BD284DDFC}"/>
    <cellStyle name="Normal 8 2 3 2 2 5" xfId="5858" xr:uid="{C62CE6C2-9520-4BF4-BFDD-356FD954EB07}"/>
    <cellStyle name="Normal 8 2 3 2 3" xfId="2635" xr:uid="{67097F6D-3959-4AF0-83AC-D7BBCC0655E5}"/>
    <cellStyle name="Normal 8 2 3 2 3 2" xfId="2636" xr:uid="{32E0B496-0B73-44B5-8BE4-2E8F58FB7BB0}"/>
    <cellStyle name="Normal 8 2 3 2 3 2 2" xfId="4145" xr:uid="{93DBA10C-EB52-4A75-B422-44A384EA556F}"/>
    <cellStyle name="Normal 8 2 3 2 3 2 2 2" xfId="5859" xr:uid="{F8C516A8-5AF6-4D2F-8775-BE1CED318088}"/>
    <cellStyle name="Normal 8 2 3 2 3 2 3" xfId="5860" xr:uid="{F18BE6AB-A906-4CBF-9013-C5031033B0A7}"/>
    <cellStyle name="Normal 8 2 3 2 3 3" xfId="2637" xr:uid="{4BF6A761-1D42-4AA6-A26E-E4BB025EC9DC}"/>
    <cellStyle name="Normal 8 2 3 2 3 3 2" xfId="5861" xr:uid="{221E2FE1-F103-4022-8C5A-9562E7F05CB8}"/>
    <cellStyle name="Normal 8 2 3 2 3 4" xfId="2638" xr:uid="{F8CC533B-6063-42AF-B3DF-BCA8646B1536}"/>
    <cellStyle name="Normal 8 2 3 2 4" xfId="2639" xr:uid="{EE317CDF-C00D-4EB0-BE74-11DF0301C1DE}"/>
    <cellStyle name="Normal 8 2 3 2 4 2" xfId="4146" xr:uid="{A0F95725-44DD-4543-BEAE-893E68FA1735}"/>
    <cellStyle name="Normal 8 2 3 2 4 2 2" xfId="5862" xr:uid="{7CE5A8A6-5D2F-4D43-9E61-C029BFD50983}"/>
    <cellStyle name="Normal 8 2 3 2 4 3" xfId="5863" xr:uid="{FE6C09B7-5F61-42AD-94DF-17A9750280B8}"/>
    <cellStyle name="Normal 8 2 3 2 5" xfId="2640" xr:uid="{949DEDA7-9350-4A8C-B793-34EB1A55F91D}"/>
    <cellStyle name="Normal 8 2 3 2 5 2" xfId="5864" xr:uid="{A5D1307C-9F03-40FA-ABDA-65E3F3D7D508}"/>
    <cellStyle name="Normal 8 2 3 2 6" xfId="2641" xr:uid="{93D00E06-FAF7-49C8-A2C0-F3A2341D7FD7}"/>
    <cellStyle name="Normal 8 2 3 3" xfId="262" xr:uid="{56A6EB13-D6E3-43F7-A700-F8AA8E996B2C}"/>
    <cellStyle name="Normal 8 2 3 3 2" xfId="2642" xr:uid="{D4EB0214-2124-46BC-801F-6B45617BA9B8}"/>
    <cellStyle name="Normal 8 2 3 3 2 2" xfId="2643" xr:uid="{6F0C8002-107A-4890-BB02-1AE1923A88C9}"/>
    <cellStyle name="Normal 8 2 3 3 2 2 2" xfId="4147" xr:uid="{864BC325-65F9-43DB-8D6F-3ECF522DD6E3}"/>
    <cellStyle name="Normal 8 2 3 3 2 2 2 2" xfId="4148" xr:uid="{68AC12D8-E375-4B46-8CA7-C6EEE0AD7E26}"/>
    <cellStyle name="Normal 8 2 3 3 2 2 3" xfId="4149" xr:uid="{C9076587-59AD-4177-BD7B-53709C0E22FC}"/>
    <cellStyle name="Normal 8 2 3 3 2 3" xfId="2644" xr:uid="{26DC5F6F-0B5E-497B-B4B2-13EAB08F1B6D}"/>
    <cellStyle name="Normal 8 2 3 3 2 3 2" xfId="4150" xr:uid="{B5C63A6E-4BFB-4DBA-88DB-7E0E3D572FCF}"/>
    <cellStyle name="Normal 8 2 3 3 2 4" xfId="2645" xr:uid="{7F405459-0D5B-4377-BB53-BE310D1C4B6B}"/>
    <cellStyle name="Normal 8 2 3 3 3" xfId="2646" xr:uid="{4173F55A-986A-4955-A385-53544AD6E31E}"/>
    <cellStyle name="Normal 8 2 3 3 3 2" xfId="4151" xr:uid="{0BDC551E-919C-49FA-8C83-1F3DF52435D8}"/>
    <cellStyle name="Normal 8 2 3 3 3 2 2" xfId="4152" xr:uid="{EDA4FC65-4E3F-48CD-B701-F552A2BFD309}"/>
    <cellStyle name="Normal 8 2 3 3 3 3" xfId="4153" xr:uid="{298A5312-DCD1-40B3-99BF-D3FCDDE71C84}"/>
    <cellStyle name="Normal 8 2 3 3 4" xfId="2647" xr:uid="{CCFBE484-AF80-4B42-B5DE-16C6590A50A8}"/>
    <cellStyle name="Normal 8 2 3 3 4 2" xfId="4154" xr:uid="{A6A1D2C5-8A38-4ACE-9AE0-B563FDDEBCBD}"/>
    <cellStyle name="Normal 8 2 3 3 5" xfId="2648" xr:uid="{F2B24B09-08A3-49CC-B381-FB79B7A924C0}"/>
    <cellStyle name="Normal 8 2 3 4" xfId="2649" xr:uid="{189D3C07-39BF-414F-83C6-44A3E120720A}"/>
    <cellStyle name="Normal 8 2 3 4 2" xfId="2650" xr:uid="{EFE8BF58-AF46-439C-8654-EB8B3F82279A}"/>
    <cellStyle name="Normal 8 2 3 4 2 2" xfId="4155" xr:uid="{1E57270B-9C25-4EDD-9768-56F098B6D717}"/>
    <cellStyle name="Normal 8 2 3 4 2 2 2" xfId="4156" xr:uid="{A96DD007-20B3-436C-8882-E9FF2E4511CD}"/>
    <cellStyle name="Normal 8 2 3 4 2 3" xfId="4157" xr:uid="{A637D984-9F7A-440F-9AB4-2C05983708C1}"/>
    <cellStyle name="Normal 8 2 3 4 3" xfId="2651" xr:uid="{56B4C15E-092C-4DB5-B6CB-3E098BA354AB}"/>
    <cellStyle name="Normal 8 2 3 4 3 2" xfId="4158" xr:uid="{E94465F7-7184-483F-BE49-162ED10542D0}"/>
    <cellStyle name="Normal 8 2 3 4 4" xfId="2652" xr:uid="{6EA45AD0-0BBB-41A9-916B-086B598F73AC}"/>
    <cellStyle name="Normal 8 2 3 5" xfId="2653" xr:uid="{DD1C9D68-3747-4D14-A980-2EFC32919E30}"/>
    <cellStyle name="Normal 8 2 3 5 2" xfId="2654" xr:uid="{5B7E3A98-9A64-4735-B7A4-57AE55593C61}"/>
    <cellStyle name="Normal 8 2 3 5 2 2" xfId="4159" xr:uid="{83C3D285-F635-4E29-BD8D-2139D6075E74}"/>
    <cellStyle name="Normal 8 2 3 5 3" xfId="2655" xr:uid="{467DE6DC-8C01-4678-8B0A-DBDF18370188}"/>
    <cellStyle name="Normal 8 2 3 5 4" xfId="2656" xr:uid="{64D6DFAB-021E-4FE1-90F9-42E491862474}"/>
    <cellStyle name="Normal 8 2 3 6" xfId="2657" xr:uid="{4AC49B92-8CBC-416C-A2FE-0CBED2504465}"/>
    <cellStyle name="Normal 8 2 3 6 2" xfId="4160" xr:uid="{BB3976F5-0352-43BF-A9A8-28272CA2DBF7}"/>
    <cellStyle name="Normal 8 2 3 7" xfId="2658" xr:uid="{32992695-A3F2-40D9-84AE-24FA6E84A997}"/>
    <cellStyle name="Normal 8 2 3 8" xfId="2659" xr:uid="{9BA30CD1-69E8-4302-9223-6A59EF045AD5}"/>
    <cellStyle name="Normal 8 2 4" xfId="263" xr:uid="{9ED4D311-E1BD-4496-8697-C6CC283747B5}"/>
    <cellStyle name="Normal 8 2 4 2" xfId="264" xr:uid="{DDED6AB9-9CBE-4E16-8E72-E805DCCC5282}"/>
    <cellStyle name="Normal 8 2 4 2 2" xfId="2660" xr:uid="{CDA74122-AA13-4089-9E68-685C590DF619}"/>
    <cellStyle name="Normal 8 2 4 2 2 2" xfId="2661" xr:uid="{EFF2AC1C-04CA-4350-AF19-45AF96968729}"/>
    <cellStyle name="Normal 8 2 4 2 2 2 2" xfId="4161" xr:uid="{51F91028-EEB5-437B-BC8F-1F2F1D130DD5}"/>
    <cellStyle name="Normal 8 2 4 2 2 2 2 2" xfId="5865" xr:uid="{0608612B-13F2-4907-8481-312C69D6ACB0}"/>
    <cellStyle name="Normal 8 2 4 2 2 2 3" xfId="5866" xr:uid="{095B5CF3-1B96-4BE4-A13D-77451B47DE1D}"/>
    <cellStyle name="Normal 8 2 4 2 2 3" xfId="2662" xr:uid="{CB83F919-D838-4143-8DE1-C6F0D5243EE3}"/>
    <cellStyle name="Normal 8 2 4 2 2 3 2" xfId="5867" xr:uid="{FCCAF4B0-B298-4334-81D6-0DFE8BD55A8C}"/>
    <cellStyle name="Normal 8 2 4 2 2 4" xfId="2663" xr:uid="{7E390E81-2B6D-415C-A916-C92D51E9F678}"/>
    <cellStyle name="Normal 8 2 4 2 3" xfId="2664" xr:uid="{D0BD86EF-5EBB-4CFB-ADB9-FD1B755AFF6C}"/>
    <cellStyle name="Normal 8 2 4 2 3 2" xfId="4162" xr:uid="{2880FB2D-A268-4541-A68B-7B9C4BA238B4}"/>
    <cellStyle name="Normal 8 2 4 2 3 2 2" xfId="5868" xr:uid="{DAADEE0D-1B61-4A7B-A3C0-667417C8FDCB}"/>
    <cellStyle name="Normal 8 2 4 2 3 3" xfId="5869" xr:uid="{CA25B70A-254E-4DDE-A9BF-96145F9DA782}"/>
    <cellStyle name="Normal 8 2 4 2 4" xfId="2665" xr:uid="{12DC4C33-E809-43B4-8497-B667F9D4A8BD}"/>
    <cellStyle name="Normal 8 2 4 2 4 2" xfId="5870" xr:uid="{519FDA4A-393C-47C8-B3DA-5ABF8B3733EE}"/>
    <cellStyle name="Normal 8 2 4 2 5" xfId="2666" xr:uid="{CBB99BC6-1BCE-4048-9D75-1D0FE8D9704C}"/>
    <cellStyle name="Normal 8 2 4 3" xfId="2667" xr:uid="{4E2FA8D5-8221-4553-8B6F-792D5F731B4E}"/>
    <cellStyle name="Normal 8 2 4 3 2" xfId="2668" xr:uid="{9F27A886-6AD6-4FF8-A9FA-5AC45A9087D3}"/>
    <cellStyle name="Normal 8 2 4 3 2 2" xfId="4163" xr:uid="{84609515-0656-4AAD-8996-7F2F8A712B32}"/>
    <cellStyle name="Normal 8 2 4 3 2 2 2" xfId="5871" xr:uid="{4F82EAFF-3A6A-45EA-9410-E842A1FBA8B6}"/>
    <cellStyle name="Normal 8 2 4 3 2 3" xfId="5872" xr:uid="{B01C9CE6-23D8-48C2-88DF-76D244719777}"/>
    <cellStyle name="Normal 8 2 4 3 3" xfId="2669" xr:uid="{72B55ECA-645D-4353-986E-594F51A92EBC}"/>
    <cellStyle name="Normal 8 2 4 3 3 2" xfId="5873" xr:uid="{3923B33D-63AD-446B-8A88-681C08ED71AD}"/>
    <cellStyle name="Normal 8 2 4 3 4" xfId="2670" xr:uid="{5A4EDBAF-9835-4C1C-BD38-F25EAC0F7380}"/>
    <cellStyle name="Normal 8 2 4 4" xfId="2671" xr:uid="{7A8E03C4-684E-49B9-8CE5-CADE404EBF9D}"/>
    <cellStyle name="Normal 8 2 4 4 2" xfId="2672" xr:uid="{DE48E53D-40D9-4956-AD55-5B391E4A68F3}"/>
    <cellStyle name="Normal 8 2 4 4 2 2" xfId="5874" xr:uid="{8D403774-44F5-46E5-9E62-05872E1E2059}"/>
    <cellStyle name="Normal 8 2 4 4 3" xfId="2673" xr:uid="{8E52287A-690B-4771-B29C-87A3A0354763}"/>
    <cellStyle name="Normal 8 2 4 4 4" xfId="2674" xr:uid="{C0C559D6-1ACF-4429-83CA-38DFABBFC136}"/>
    <cellStyle name="Normal 8 2 4 5" xfId="2675" xr:uid="{EB12F928-FAD1-4E59-A440-DFDF6873A629}"/>
    <cellStyle name="Normal 8 2 4 5 2" xfId="5875" xr:uid="{99099CAB-8E76-4368-983E-CE79E9A576FA}"/>
    <cellStyle name="Normal 8 2 4 6" xfId="2676" xr:uid="{F305ECC1-1351-44B6-9990-081BA3E510E9}"/>
    <cellStyle name="Normal 8 2 4 7" xfId="2677" xr:uid="{BBDB285D-173E-4A3B-888C-6BEEC87F59C7}"/>
    <cellStyle name="Normal 8 2 5" xfId="265" xr:uid="{9AF48740-026F-4E51-88B2-911851D1F503}"/>
    <cellStyle name="Normal 8 2 5 2" xfId="2678" xr:uid="{B7198B8E-2CFC-4EDF-A203-A34B05937A8D}"/>
    <cellStyle name="Normal 8 2 5 2 2" xfId="2679" xr:uid="{7D869A1E-1E5C-4B03-8E9D-1D2852C63B5E}"/>
    <cellStyle name="Normal 8 2 5 2 2 2" xfId="4164" xr:uid="{40A0394A-25CB-4658-A626-EA982B0B0F4E}"/>
    <cellStyle name="Normal 8 2 5 2 2 2 2" xfId="4165" xr:uid="{7FF28063-8827-4B11-B9B1-06A2EDAB3229}"/>
    <cellStyle name="Normal 8 2 5 2 2 3" xfId="4166" xr:uid="{4951EC07-A550-4EA5-89D3-1EC41773781D}"/>
    <cellStyle name="Normal 8 2 5 2 3" xfId="2680" xr:uid="{26EC6AE6-26A3-4865-BAF6-1167020A857E}"/>
    <cellStyle name="Normal 8 2 5 2 3 2" xfId="4167" xr:uid="{8895311A-1306-4D83-A600-96C8DC907B96}"/>
    <cellStyle name="Normal 8 2 5 2 4" xfId="2681" xr:uid="{7BDD3415-54D5-4126-ADE4-8B86E713D851}"/>
    <cellStyle name="Normal 8 2 5 3" xfId="2682" xr:uid="{EB73E175-89AB-4724-821B-70F052A1D4A3}"/>
    <cellStyle name="Normal 8 2 5 3 2" xfId="2683" xr:uid="{DABD7F7B-BAAF-44BF-8D82-42C87409DED2}"/>
    <cellStyle name="Normal 8 2 5 3 2 2" xfId="4168" xr:uid="{851600E0-1B7F-4C27-93EA-2CF0F2D7F0BB}"/>
    <cellStyle name="Normal 8 2 5 3 3" xfId="2684" xr:uid="{4FFC6EF3-0668-4137-A7F7-28558739D3FD}"/>
    <cellStyle name="Normal 8 2 5 3 4" xfId="2685" xr:uid="{A85FD1BD-B044-4E1A-9A60-5DCCAA71A584}"/>
    <cellStyle name="Normal 8 2 5 4" xfId="2686" xr:uid="{EA576B95-2A73-4B3E-818D-0C0CB83D61ED}"/>
    <cellStyle name="Normal 8 2 5 4 2" xfId="4169" xr:uid="{B20F3A84-C8A1-45AD-8971-71CCE4F8D42F}"/>
    <cellStyle name="Normal 8 2 5 5" xfId="2687" xr:uid="{298FA72C-DDED-4BCB-9C2E-1EA81DBCE113}"/>
    <cellStyle name="Normal 8 2 5 6" xfId="2688" xr:uid="{1F165B1C-74A3-40DF-BF78-9BD1E56CE1BE}"/>
    <cellStyle name="Normal 8 2 6" xfId="2689" xr:uid="{3119D983-8ED9-48FA-9D80-0207CA4DAECE}"/>
    <cellStyle name="Normal 8 2 6 2" xfId="2690" xr:uid="{D4140340-9B66-4C90-A6FE-708E398317E3}"/>
    <cellStyle name="Normal 8 2 6 2 2" xfId="2691" xr:uid="{917C4372-E977-4656-AA84-3652360C42D3}"/>
    <cellStyle name="Normal 8 2 6 2 2 2" xfId="4170" xr:uid="{87EB1E2F-3B35-40E2-AD6B-651F5BC0C558}"/>
    <cellStyle name="Normal 8 2 6 2 3" xfId="2692" xr:uid="{F8DF9342-62EB-4AE2-AA15-B6B2B8C92F01}"/>
    <cellStyle name="Normal 8 2 6 2 4" xfId="2693" xr:uid="{712A3B3D-A357-4B2B-8293-3F7B72C0DB08}"/>
    <cellStyle name="Normal 8 2 6 3" xfId="2694" xr:uid="{E65D807B-B00F-427D-BB95-F7AEEF133223}"/>
    <cellStyle name="Normal 8 2 6 3 2" xfId="4171" xr:uid="{6EEADD36-EBF8-4C06-B5FD-3EBC18B0605A}"/>
    <cellStyle name="Normal 8 2 6 4" xfId="2695" xr:uid="{2D577ABB-115D-4303-A710-8FFE6BC952A6}"/>
    <cellStyle name="Normal 8 2 6 5" xfId="2696" xr:uid="{805FD39E-DCED-459A-A5B7-07675260E507}"/>
    <cellStyle name="Normal 8 2 7" xfId="2697" xr:uid="{990FB6F4-59FA-4C49-923A-E7858F7316DE}"/>
    <cellStyle name="Normal 8 2 7 2" xfId="2698" xr:uid="{232E58FE-0A7F-487F-94CB-366F3BE45812}"/>
    <cellStyle name="Normal 8 2 7 2 2" xfId="4172" xr:uid="{44588920-CA6D-429C-B920-9051C382CFA7}"/>
    <cellStyle name="Normal 8 2 7 3" xfId="2699" xr:uid="{9D153DAC-5D3B-4F72-BA70-0BFF12E201F6}"/>
    <cellStyle name="Normal 8 2 7 4" xfId="2700" xr:uid="{F2A9D360-42EF-4F42-88E1-998787580A37}"/>
    <cellStyle name="Normal 8 2 8" xfId="2701" xr:uid="{EC3EC4D2-F2C9-47EF-862F-C4AC071F9AEA}"/>
    <cellStyle name="Normal 8 2 8 2" xfId="2702" xr:uid="{439E9524-07A9-4BAE-B732-E52561B1C674}"/>
    <cellStyle name="Normal 8 2 8 3" xfId="2703" xr:uid="{588FC29E-3A10-4633-AD42-89F790957A6D}"/>
    <cellStyle name="Normal 8 2 8 4" xfId="2704" xr:uid="{BAC1BCCE-0688-46AF-AFBD-62052727BAF2}"/>
    <cellStyle name="Normal 8 2 9" xfId="2705" xr:uid="{B0DCF0B9-C2F9-49E8-997B-332FE43322F6}"/>
    <cellStyle name="Normal 8 3" xfId="266" xr:uid="{F82A5F9F-C0F3-401E-8EB8-5E7ED7AF0B2D}"/>
    <cellStyle name="Normal 8 3 10" xfId="2706" xr:uid="{FB5CB67E-1F94-4EB9-A727-B618D86F8A75}"/>
    <cellStyle name="Normal 8 3 11" xfId="2707" xr:uid="{F6A9107C-8FC9-42E6-B779-03E65CB7455C}"/>
    <cellStyle name="Normal 8 3 2" xfId="267" xr:uid="{32B661F7-6DB7-41CF-AA8C-4EA1C584DBDD}"/>
    <cellStyle name="Normal 8 3 2 2" xfId="268" xr:uid="{309329C7-3B9A-42DD-9270-E1B609C55589}"/>
    <cellStyle name="Normal 8 3 2 2 2" xfId="269" xr:uid="{D79A2D0D-016C-42CC-A463-588289FF079E}"/>
    <cellStyle name="Normal 8 3 2 2 2 2" xfId="2708" xr:uid="{3CEEC216-00FA-4C57-B32A-F97462C3B1F5}"/>
    <cellStyle name="Normal 8 3 2 2 2 2 2" xfId="2709" xr:uid="{CDECEB04-BBE4-4869-8826-58A98A7BF6ED}"/>
    <cellStyle name="Normal 8 3 2 2 2 2 2 2" xfId="4173" xr:uid="{99CD8DED-C072-4794-BBAC-EBDA4F0339E7}"/>
    <cellStyle name="Normal 8 3 2 2 2 2 2 2 2" xfId="5876" xr:uid="{517C7C3D-2A16-47A7-9BA0-F160C461E5E5}"/>
    <cellStyle name="Normal 8 3 2 2 2 2 2 3" xfId="5877" xr:uid="{1E0149D1-7AC5-436C-B4F4-02F4946A4F57}"/>
    <cellStyle name="Normal 8 3 2 2 2 2 3" xfId="2710" xr:uid="{0BB6558D-9BD1-45FA-9076-479779F3F04C}"/>
    <cellStyle name="Normal 8 3 2 2 2 2 3 2" xfId="5878" xr:uid="{F6706670-7609-4CB8-8876-04A9EAEA53C5}"/>
    <cellStyle name="Normal 8 3 2 2 2 2 4" xfId="2711" xr:uid="{80940393-A471-44B1-B23F-8B6D9F55030C}"/>
    <cellStyle name="Normal 8 3 2 2 2 3" xfId="2712" xr:uid="{21EA920C-4401-47DB-A836-B41F6DBC5CB9}"/>
    <cellStyle name="Normal 8 3 2 2 2 3 2" xfId="2713" xr:uid="{57005830-FD9E-454E-B27E-7D76A7DEF8A1}"/>
    <cellStyle name="Normal 8 3 2 2 2 3 2 2" xfId="5879" xr:uid="{9106E8D8-81B9-4620-AEDE-95B9DD73B446}"/>
    <cellStyle name="Normal 8 3 2 2 2 3 3" xfId="2714" xr:uid="{46F0C932-A864-4004-A35A-0007D95259C0}"/>
    <cellStyle name="Normal 8 3 2 2 2 3 4" xfId="2715" xr:uid="{2F9E86EA-7C95-4099-8637-8B7B86124CBB}"/>
    <cellStyle name="Normal 8 3 2 2 2 4" xfId="2716" xr:uid="{3E945849-0FB7-44EA-8167-FF08CCDD5ABA}"/>
    <cellStyle name="Normal 8 3 2 2 2 4 2" xfId="5880" xr:uid="{95426B43-EF16-4480-B79B-17C5928D342D}"/>
    <cellStyle name="Normal 8 3 2 2 2 5" xfId="2717" xr:uid="{5B63DD02-62DC-4B13-937E-E15A7554F9DB}"/>
    <cellStyle name="Normal 8 3 2 2 2 6" xfId="2718" xr:uid="{B266BDB1-F847-4156-AA0B-E7A658A958E5}"/>
    <cellStyle name="Normal 8 3 2 2 3" xfId="2719" xr:uid="{FC88CB26-C900-42EA-9C2A-6131CB0EE241}"/>
    <cellStyle name="Normal 8 3 2 2 3 2" xfId="2720" xr:uid="{57851AE9-3A90-4B0F-93DC-4AEBC8D3E069}"/>
    <cellStyle name="Normal 8 3 2 2 3 2 2" xfId="2721" xr:uid="{B9E2F12B-78FB-4051-B010-34FA5DE33EA8}"/>
    <cellStyle name="Normal 8 3 2 2 3 2 2 2" xfId="5881" xr:uid="{ED8F37AA-0749-433C-8160-C6EFDA042EC0}"/>
    <cellStyle name="Normal 8 3 2 2 3 2 3" xfId="2722" xr:uid="{CD07A54C-5A8B-4951-9CA7-FEC9AD46D733}"/>
    <cellStyle name="Normal 8 3 2 2 3 2 4" xfId="2723" xr:uid="{53181050-FCB5-406C-AF6C-B4E05B9CB91C}"/>
    <cellStyle name="Normal 8 3 2 2 3 3" xfId="2724" xr:uid="{44EB8452-9AA2-48CC-83BA-60924861E231}"/>
    <cellStyle name="Normal 8 3 2 2 3 3 2" xfId="5882" xr:uid="{F62CD023-7620-4C1B-B723-83FC04CAB47E}"/>
    <cellStyle name="Normal 8 3 2 2 3 4" xfId="2725" xr:uid="{F6A42230-C3E8-46E1-BC16-12A282233E45}"/>
    <cellStyle name="Normal 8 3 2 2 3 5" xfId="2726" xr:uid="{F3D4A733-699D-482C-84ED-84BE66EFB436}"/>
    <cellStyle name="Normal 8 3 2 2 4" xfId="2727" xr:uid="{737445F9-897B-4F96-A46F-B4607C75D4BF}"/>
    <cellStyle name="Normal 8 3 2 2 4 2" xfId="2728" xr:uid="{B4018C31-167D-4FB1-9FCC-29CA118749A6}"/>
    <cellStyle name="Normal 8 3 2 2 4 2 2" xfId="5883" xr:uid="{4719D474-BB4A-4EB2-BBDF-2BBFF53AFA53}"/>
    <cellStyle name="Normal 8 3 2 2 4 3" xfId="2729" xr:uid="{8DD7A90D-1FFA-4340-9C2D-845F5A9C474D}"/>
    <cellStyle name="Normal 8 3 2 2 4 4" xfId="2730" xr:uid="{0B4D9E2A-0F43-4785-8565-5BCD57E9A21F}"/>
    <cellStyle name="Normal 8 3 2 2 5" xfId="2731" xr:uid="{C63F6A4A-EC67-44BF-A3C3-C6D78EEDD941}"/>
    <cellStyle name="Normal 8 3 2 2 5 2" xfId="2732" xr:uid="{37AFE0C2-695F-4005-850B-9A5335FE8B04}"/>
    <cellStyle name="Normal 8 3 2 2 5 3" xfId="2733" xr:uid="{C5367AA3-9768-4F02-9494-A318E5183EE3}"/>
    <cellStyle name="Normal 8 3 2 2 5 4" xfId="2734" xr:uid="{7CBFA9F4-C598-40F1-BA0F-CF1CD78254A4}"/>
    <cellStyle name="Normal 8 3 2 2 6" xfId="2735" xr:uid="{8F528653-1C87-4935-AEDF-EFAA2DFB8939}"/>
    <cellStyle name="Normal 8 3 2 2 7" xfId="2736" xr:uid="{54272D0C-1CF8-4BB7-92DD-48AFC1E376B5}"/>
    <cellStyle name="Normal 8 3 2 2 8" xfId="2737" xr:uid="{FB877A38-DCA4-475D-9C12-FB181DAF8A75}"/>
    <cellStyle name="Normal 8 3 2 3" xfId="270" xr:uid="{DDD51A03-1DA3-47B0-8416-09672C21461E}"/>
    <cellStyle name="Normal 8 3 2 3 2" xfId="2738" xr:uid="{A88F13C1-EC64-46AE-8F3E-783C4662FBF3}"/>
    <cellStyle name="Normal 8 3 2 3 2 2" xfId="2739" xr:uid="{514FD936-BEA4-4414-8E17-1E09DDA1DD09}"/>
    <cellStyle name="Normal 8 3 2 3 2 2 2" xfId="4174" xr:uid="{0EAEB570-8BEF-46FB-B37F-A3B7272936C5}"/>
    <cellStyle name="Normal 8 3 2 3 2 2 2 2" xfId="4175" xr:uid="{40775D12-2F0E-4C51-9AD2-D74E8367FDBB}"/>
    <cellStyle name="Normal 8 3 2 3 2 2 3" xfId="4176" xr:uid="{FDFE4822-86AA-460C-88C6-65110DABB80F}"/>
    <cellStyle name="Normal 8 3 2 3 2 3" xfId="2740" xr:uid="{65A11299-9FBD-451C-A059-F891388B9195}"/>
    <cellStyle name="Normal 8 3 2 3 2 3 2" xfId="4177" xr:uid="{AA7BF5F3-5954-4AAA-820C-02578BC64A17}"/>
    <cellStyle name="Normal 8 3 2 3 2 4" xfId="2741" xr:uid="{73C40988-C951-4E8E-9091-44CE1AC68ACB}"/>
    <cellStyle name="Normal 8 3 2 3 3" xfId="2742" xr:uid="{9588F324-195B-4F2B-ADE8-60A728222D31}"/>
    <cellStyle name="Normal 8 3 2 3 3 2" xfId="2743" xr:uid="{962008BF-1563-49C3-BC64-44D2274C95FF}"/>
    <cellStyle name="Normal 8 3 2 3 3 2 2" xfId="4178" xr:uid="{B1E3855D-B998-40CE-8F53-9362712FE07C}"/>
    <cellStyle name="Normal 8 3 2 3 3 3" xfId="2744" xr:uid="{7DC68FEC-734E-4D90-956F-D2FEFB62DCB2}"/>
    <cellStyle name="Normal 8 3 2 3 3 4" xfId="2745" xr:uid="{57A0CB30-EDC4-4257-8385-E7D1813CDE38}"/>
    <cellStyle name="Normal 8 3 2 3 4" xfId="2746" xr:uid="{C76A9F67-3BDD-4C97-A974-C44E411599F9}"/>
    <cellStyle name="Normal 8 3 2 3 4 2" xfId="4179" xr:uid="{658F3008-5D3A-4A2B-841F-E78372FFD7F9}"/>
    <cellStyle name="Normal 8 3 2 3 5" xfId="2747" xr:uid="{03852487-ADE1-495A-892B-019D820268D7}"/>
    <cellStyle name="Normal 8 3 2 3 6" xfId="2748" xr:uid="{81AE070F-B58A-43DE-A784-68776E1A7ABF}"/>
    <cellStyle name="Normal 8 3 2 4" xfId="2749" xr:uid="{44103610-9512-4518-ACCF-1C1C3F2C1285}"/>
    <cellStyle name="Normal 8 3 2 4 2" xfId="2750" xr:uid="{50E86657-9056-4FE0-8C94-1B323D2CE7F3}"/>
    <cellStyle name="Normal 8 3 2 4 2 2" xfId="2751" xr:uid="{1F7D700B-EB0B-438E-91C2-41D9F18628FC}"/>
    <cellStyle name="Normal 8 3 2 4 2 2 2" xfId="4180" xr:uid="{80F6D540-0F62-4E76-B032-44EC9C564508}"/>
    <cellStyle name="Normal 8 3 2 4 2 3" xfId="2752" xr:uid="{2B59BBE5-A528-4D5F-B9A6-4EC47ECA7FCD}"/>
    <cellStyle name="Normal 8 3 2 4 2 4" xfId="2753" xr:uid="{ECB1BA8C-01D9-44FA-AC54-C81D3FC62977}"/>
    <cellStyle name="Normal 8 3 2 4 3" xfId="2754" xr:uid="{AA3FF78D-DC19-4AD0-85A0-10CE76C9D71A}"/>
    <cellStyle name="Normal 8 3 2 4 3 2" xfId="4181" xr:uid="{90378DB7-238F-485A-B25E-AD0A5B5C6668}"/>
    <cellStyle name="Normal 8 3 2 4 4" xfId="2755" xr:uid="{77C9B7C3-A99E-4D0A-A022-252B30C31142}"/>
    <cellStyle name="Normal 8 3 2 4 5" xfId="2756" xr:uid="{55413CDD-180D-414A-B26C-E962FDC68EFB}"/>
    <cellStyle name="Normal 8 3 2 5" xfId="2757" xr:uid="{EF2A2B1E-8B25-4AC6-9D68-BFCE189462BC}"/>
    <cellStyle name="Normal 8 3 2 5 2" xfId="2758" xr:uid="{64FB24B5-35C6-47B2-9337-98D7483C1BD2}"/>
    <cellStyle name="Normal 8 3 2 5 2 2" xfId="4182" xr:uid="{3265AA2E-4D09-457F-900E-781EC518A2AB}"/>
    <cellStyle name="Normal 8 3 2 5 3" xfId="2759" xr:uid="{266BC871-3A97-4028-A65D-7A5E71E45440}"/>
    <cellStyle name="Normal 8 3 2 5 4" xfId="2760" xr:uid="{C2D2C1EB-84D2-46A5-85AF-13CB9CCE543D}"/>
    <cellStyle name="Normal 8 3 2 6" xfId="2761" xr:uid="{C5CA2FFB-F728-42B2-B455-E05128777AAB}"/>
    <cellStyle name="Normal 8 3 2 6 2" xfId="2762" xr:uid="{1058286C-016D-4C9E-BF43-0246FBDA6E00}"/>
    <cellStyle name="Normal 8 3 2 6 3" xfId="2763" xr:uid="{80EC0348-73CE-49BA-805A-6DDA017A1ED4}"/>
    <cellStyle name="Normal 8 3 2 6 4" xfId="2764" xr:uid="{CCD2ED8E-40D3-4109-81D8-65FAC380160B}"/>
    <cellStyle name="Normal 8 3 2 7" xfId="2765" xr:uid="{EDE2D3FE-D748-420B-9402-715581F28911}"/>
    <cellStyle name="Normal 8 3 2 8" xfId="2766" xr:uid="{38451A5A-89EF-41FE-8B87-3281AAE4E5E6}"/>
    <cellStyle name="Normal 8 3 2 9" xfId="2767" xr:uid="{ED9CF31E-AEF5-40DB-93B0-7B4FE7CBA5F7}"/>
    <cellStyle name="Normal 8 3 3" xfId="271" xr:uid="{262DCCC4-9A2C-4E9B-8969-E102FC26064C}"/>
    <cellStyle name="Normal 8 3 3 2" xfId="272" xr:uid="{A2E836BE-DCE7-484E-BF86-A5DEE341EE81}"/>
    <cellStyle name="Normal 8 3 3 2 2" xfId="273" xr:uid="{775C1F05-BF29-4F2D-AFC5-0FD2C25D54E0}"/>
    <cellStyle name="Normal 8 3 3 2 2 2" xfId="2768" xr:uid="{50AECBAD-A11C-449A-8A80-D238DD00C951}"/>
    <cellStyle name="Normal 8 3 3 2 2 2 2" xfId="4183" xr:uid="{2B5F60AA-3EBB-4144-80D7-CA0625B8EDD5}"/>
    <cellStyle name="Normal 8 3 3 2 2 2 2 2" xfId="4665" xr:uid="{9853D5F1-2C78-4265-83CF-205B82EEFB99}"/>
    <cellStyle name="Normal 8 3 3 2 2 2 2 2 2" xfId="5884" xr:uid="{8AB81E61-245C-4FAF-9902-248E91AE6B3C}"/>
    <cellStyle name="Normal 8 3 3 2 2 2 2 3" xfId="5885" xr:uid="{0A125FD4-DB1E-44AB-8E56-CFB5DBA1A4D6}"/>
    <cellStyle name="Normal 8 3 3 2 2 2 3" xfId="4666" xr:uid="{EF943F61-945D-4B50-B911-AE7193C842F1}"/>
    <cellStyle name="Normal 8 3 3 2 2 2 3 2" xfId="5886" xr:uid="{12D23E45-65D3-4C1E-9E9B-1E24EDB8BEEB}"/>
    <cellStyle name="Normal 8 3 3 2 2 2 4" xfId="5887" xr:uid="{B49B887D-7530-4058-A36C-C38778999D23}"/>
    <cellStyle name="Normal 8 3 3 2 2 3" xfId="2769" xr:uid="{668490C7-EC33-4ACE-9D1F-7D20DB5F2F82}"/>
    <cellStyle name="Normal 8 3 3 2 2 3 2" xfId="4667" xr:uid="{13742238-51C8-4A4C-BD53-48BD5D1A5125}"/>
    <cellStyle name="Normal 8 3 3 2 2 3 2 2" xfId="5888" xr:uid="{CAE01424-4DA2-468F-B516-4C7A62F76F7D}"/>
    <cellStyle name="Normal 8 3 3 2 2 3 3" xfId="5889" xr:uid="{EE3DC586-139A-4C11-A15E-7C88A1155697}"/>
    <cellStyle name="Normal 8 3 3 2 2 4" xfId="2770" xr:uid="{DD3E1D64-230D-4077-8DAA-952153C18BD2}"/>
    <cellStyle name="Normal 8 3 3 2 2 4 2" xfId="5890" xr:uid="{9856A2DF-173B-4920-9A8D-AB6DE4DB3C7D}"/>
    <cellStyle name="Normal 8 3 3 2 2 5" xfId="5891" xr:uid="{9D73DB27-F7BC-4286-BE40-82751B1EAA28}"/>
    <cellStyle name="Normal 8 3 3 2 3" xfId="2771" xr:uid="{A1B902E5-A8EA-40F8-859C-6330B160C96C}"/>
    <cellStyle name="Normal 8 3 3 2 3 2" xfId="2772" xr:uid="{EED69D8E-80B0-46F9-94D8-1771D7DE52C1}"/>
    <cellStyle name="Normal 8 3 3 2 3 2 2" xfId="4668" xr:uid="{9FB21439-E065-4E4C-897B-9623B466F877}"/>
    <cellStyle name="Normal 8 3 3 2 3 2 2 2" xfId="5892" xr:uid="{9F9A096C-5A19-48DD-A851-D0AEC7CABB48}"/>
    <cellStyle name="Normal 8 3 3 2 3 2 3" xfId="5893" xr:uid="{061477A9-C967-4847-B0DF-9AA0D716A647}"/>
    <cellStyle name="Normal 8 3 3 2 3 3" xfId="2773" xr:uid="{2EA84BE2-E4E3-4429-B2C6-CB5143B621F6}"/>
    <cellStyle name="Normal 8 3 3 2 3 3 2" xfId="5894" xr:uid="{08E6947D-D481-4694-9EB7-5C3364523273}"/>
    <cellStyle name="Normal 8 3 3 2 3 4" xfId="2774" xr:uid="{44024AC5-02E9-4CC1-A45C-71C6076780CF}"/>
    <cellStyle name="Normal 8 3 3 2 4" xfId="2775" xr:uid="{1EEC4F06-4EA2-4645-B594-9535546FB543}"/>
    <cellStyle name="Normal 8 3 3 2 4 2" xfId="4669" xr:uid="{D81D3B7B-9863-4D44-9A51-B262A90DF4B9}"/>
    <cellStyle name="Normal 8 3 3 2 4 2 2" xfId="5895" xr:uid="{F691E4AC-E670-4189-A116-FE45EBF8D503}"/>
    <cellStyle name="Normal 8 3 3 2 4 3" xfId="5896" xr:uid="{FA00E041-46A5-4670-A889-077A06078106}"/>
    <cellStyle name="Normal 8 3 3 2 5" xfId="2776" xr:uid="{08913231-E4F3-4BCC-A099-0AE7B728D770}"/>
    <cellStyle name="Normal 8 3 3 2 5 2" xfId="5897" xr:uid="{BBB66989-2E62-485A-9742-4A34C95A3E2F}"/>
    <cellStyle name="Normal 8 3 3 2 6" xfId="2777" xr:uid="{56E4B2B6-A8B0-40F6-8D67-28C3EBBF5E54}"/>
    <cellStyle name="Normal 8 3 3 3" xfId="274" xr:uid="{C2C94581-3F4C-4D7D-BA29-A4DC3C9D89E4}"/>
    <cellStyle name="Normal 8 3 3 3 2" xfId="2778" xr:uid="{0B9B4FE5-550C-48C9-8B3F-FF356F533975}"/>
    <cellStyle name="Normal 8 3 3 3 2 2" xfId="2779" xr:uid="{BCB51B5F-8925-4581-87E7-368F3122C03D}"/>
    <cellStyle name="Normal 8 3 3 3 2 2 2" xfId="4670" xr:uid="{751721CF-77F7-4595-AAA6-DA4675BBD735}"/>
    <cellStyle name="Normal 8 3 3 3 2 2 2 2" xfId="5898" xr:uid="{E8EF6662-7058-46B3-8986-E0B72095B257}"/>
    <cellStyle name="Normal 8 3 3 3 2 2 3" xfId="5899" xr:uid="{6FACA09F-B172-48D2-9C27-4DB6434AB5A8}"/>
    <cellStyle name="Normal 8 3 3 3 2 3" xfId="2780" xr:uid="{98230C42-57EA-4003-AF65-0D8C7B2EC62A}"/>
    <cellStyle name="Normal 8 3 3 3 2 3 2" xfId="5900" xr:uid="{CA673A91-A79B-4498-BF2A-7165BDFC04EA}"/>
    <cellStyle name="Normal 8 3 3 3 2 4" xfId="2781" xr:uid="{701AB667-3028-4E27-9808-21615C6FCBFB}"/>
    <cellStyle name="Normal 8 3 3 3 3" xfId="2782" xr:uid="{01403A48-2B7E-44D9-A61E-6987B73A0C32}"/>
    <cellStyle name="Normal 8 3 3 3 3 2" xfId="4671" xr:uid="{EF2BFE08-E974-4BF2-8DF0-3E683C80F5E7}"/>
    <cellStyle name="Normal 8 3 3 3 3 2 2" xfId="5901" xr:uid="{DEC420F7-CAE7-446F-82DC-107979809389}"/>
    <cellStyle name="Normal 8 3 3 3 3 3" xfId="5902" xr:uid="{32B5D529-B6AE-4CFB-A494-83442FF4B1C9}"/>
    <cellStyle name="Normal 8 3 3 3 4" xfId="2783" xr:uid="{A49F82D3-BACF-4B94-9A13-D72B95D185E5}"/>
    <cellStyle name="Normal 8 3 3 3 4 2" xfId="5903" xr:uid="{0BB39E3E-7516-4D00-A861-F042F2B075F9}"/>
    <cellStyle name="Normal 8 3 3 3 5" xfId="2784" xr:uid="{09B708EA-0D61-4532-B24E-BF62BC003067}"/>
    <cellStyle name="Normal 8 3 3 4" xfId="2785" xr:uid="{4B0C6F3D-1691-4FD1-B680-3F4FBE75FF21}"/>
    <cellStyle name="Normal 8 3 3 4 2" xfId="2786" xr:uid="{C799F212-CA76-4031-961B-4E213CCE4A8F}"/>
    <cellStyle name="Normal 8 3 3 4 2 2" xfId="4672" xr:uid="{AB85486F-0F66-4338-8AD6-90534188BFF0}"/>
    <cellStyle name="Normal 8 3 3 4 2 2 2" xfId="5904" xr:uid="{9735973B-237E-49E9-8DEF-627AAE325F4F}"/>
    <cellStyle name="Normal 8 3 3 4 2 3" xfId="5905" xr:uid="{FC82F086-7AAA-4464-A169-16B6A6024BBB}"/>
    <cellStyle name="Normal 8 3 3 4 3" xfId="2787" xr:uid="{ACBA0BA0-05B1-4B89-B912-3DCA3E68438A}"/>
    <cellStyle name="Normal 8 3 3 4 3 2" xfId="5906" xr:uid="{8F3E3D19-0B03-41F9-820B-1AA88317D177}"/>
    <cellStyle name="Normal 8 3 3 4 4" xfId="2788" xr:uid="{B61A2A2F-ADB9-413B-B0B4-1990D7016EE9}"/>
    <cellStyle name="Normal 8 3 3 5" xfId="2789" xr:uid="{B970F794-92AE-429C-8294-258A58578131}"/>
    <cellStyle name="Normal 8 3 3 5 2" xfId="2790" xr:uid="{59D73D23-7635-4755-9713-9CECD128E83E}"/>
    <cellStyle name="Normal 8 3 3 5 2 2" xfId="5907" xr:uid="{BEAC9735-BF66-410E-AD61-BE05F45DF69E}"/>
    <cellStyle name="Normal 8 3 3 5 3" xfId="2791" xr:uid="{520D581D-13BC-47BD-B33B-29F549777687}"/>
    <cellStyle name="Normal 8 3 3 5 4" xfId="2792" xr:uid="{3AD4920B-D86A-4D76-B3C4-0D1000D3258A}"/>
    <cellStyle name="Normal 8 3 3 6" xfId="2793" xr:uid="{043C98A5-1C75-40BE-A455-80EA62A535C4}"/>
    <cellStyle name="Normal 8 3 3 6 2" xfId="5908" xr:uid="{7D31877F-8B14-45AE-A03A-942543B0E2EE}"/>
    <cellStyle name="Normal 8 3 3 7" xfId="2794" xr:uid="{73B709CF-2763-41A4-87A1-2717DAE2CF1B}"/>
    <cellStyle name="Normal 8 3 3 8" xfId="2795" xr:uid="{2B7B12F0-5659-412A-B964-B69FE86DE54B}"/>
    <cellStyle name="Normal 8 3 4" xfId="275" xr:uid="{2DCCD6C6-5DFB-4107-8BC7-CE5398340A28}"/>
    <cellStyle name="Normal 8 3 4 2" xfId="276" xr:uid="{F7D8B2A1-5A47-46B4-9B2A-D33BBBF35B6B}"/>
    <cellStyle name="Normal 8 3 4 2 2" xfId="2796" xr:uid="{DE94D904-2AE2-4245-8485-0FF92D75581E}"/>
    <cellStyle name="Normal 8 3 4 2 2 2" xfId="2797" xr:uid="{D3071155-D67C-4533-B838-05801674781C}"/>
    <cellStyle name="Normal 8 3 4 2 2 2 2" xfId="4184" xr:uid="{BB4AD234-2870-4C1E-B98C-3B5AC00697D1}"/>
    <cellStyle name="Normal 8 3 4 2 2 2 2 2" xfId="5909" xr:uid="{4F3B2576-AF3E-4A82-8ABB-E84F161083D4}"/>
    <cellStyle name="Normal 8 3 4 2 2 2 3" xfId="5910" xr:uid="{48B48041-E8CD-4831-9959-FF68AC41B06E}"/>
    <cellStyle name="Normal 8 3 4 2 2 3" xfId="2798" xr:uid="{20180AA6-08BA-4CDB-8768-1CD8F253D8FA}"/>
    <cellStyle name="Normal 8 3 4 2 2 3 2" xfId="5911" xr:uid="{DC3B07BB-F400-4742-AE5F-6D324798D30D}"/>
    <cellStyle name="Normal 8 3 4 2 2 4" xfId="2799" xr:uid="{7CF85ACC-83E4-4985-BE85-0DE3B2013B26}"/>
    <cellStyle name="Normal 8 3 4 2 3" xfId="2800" xr:uid="{5975F56E-03ED-4AB0-A4E3-DF7527D24BCD}"/>
    <cellStyle name="Normal 8 3 4 2 3 2" xfId="4185" xr:uid="{6F9E3B86-1684-40A8-BBBF-38AF3CF3F344}"/>
    <cellStyle name="Normal 8 3 4 2 3 2 2" xfId="5912" xr:uid="{53B9152E-5834-4E4F-9709-7201CAC70B86}"/>
    <cellStyle name="Normal 8 3 4 2 3 3" xfId="5913" xr:uid="{E1C25AE5-8CF9-4BD0-AD00-72166946CFDC}"/>
    <cellStyle name="Normal 8 3 4 2 4" xfId="2801" xr:uid="{03E639F2-553B-40FA-822F-873A88158903}"/>
    <cellStyle name="Normal 8 3 4 2 4 2" xfId="5914" xr:uid="{CA5739E7-F237-40E9-87CD-7D4E67DB7F1A}"/>
    <cellStyle name="Normal 8 3 4 2 5" xfId="2802" xr:uid="{4BD7387F-26F8-4AA2-B8A5-4BD383C8CAB0}"/>
    <cellStyle name="Normal 8 3 4 3" xfId="2803" xr:uid="{25781233-CA75-45DC-94DE-F904DDFC12F7}"/>
    <cellStyle name="Normal 8 3 4 3 2" xfId="2804" xr:uid="{C92BD430-0DF9-44AC-96D0-BC40F8686F8E}"/>
    <cellStyle name="Normal 8 3 4 3 2 2" xfId="4186" xr:uid="{25033D35-4AE4-4497-BE65-D2A3C7405D65}"/>
    <cellStyle name="Normal 8 3 4 3 2 2 2" xfId="5915" xr:uid="{45DD685F-DA95-431F-91BC-42CEF5BFAF7A}"/>
    <cellStyle name="Normal 8 3 4 3 2 3" xfId="5916" xr:uid="{E70BFC6F-81FD-4BE0-B384-5703B07E853F}"/>
    <cellStyle name="Normal 8 3 4 3 3" xfId="2805" xr:uid="{A11D4332-6FE2-41B3-A27D-EF0B3A144B17}"/>
    <cellStyle name="Normal 8 3 4 3 3 2" xfId="5917" xr:uid="{604FA4CD-A67D-4664-8DC4-18502D68A601}"/>
    <cellStyle name="Normal 8 3 4 3 4" xfId="2806" xr:uid="{1E65B067-0365-4B85-B195-785DCB3C8899}"/>
    <cellStyle name="Normal 8 3 4 4" xfId="2807" xr:uid="{1AB19EE8-74E8-4A18-B105-75D10D03F694}"/>
    <cellStyle name="Normal 8 3 4 4 2" xfId="2808" xr:uid="{645187BB-0086-4BDC-AA22-862C139EB776}"/>
    <cellStyle name="Normal 8 3 4 4 2 2" xfId="5918" xr:uid="{3ECE738D-06E5-4153-A963-1730102BCD09}"/>
    <cellStyle name="Normal 8 3 4 4 3" xfId="2809" xr:uid="{3C08E71A-839D-48F1-937F-FB99079F0D86}"/>
    <cellStyle name="Normal 8 3 4 4 4" xfId="2810" xr:uid="{1FF9E255-32E2-447F-817D-05D363451B21}"/>
    <cellStyle name="Normal 8 3 4 5" xfId="2811" xr:uid="{AA7A357C-F8B8-4043-A946-08B8B6DD4F6B}"/>
    <cellStyle name="Normal 8 3 4 5 2" xfId="5919" xr:uid="{987086A6-53DC-431B-BFB4-727375A6FF4C}"/>
    <cellStyle name="Normal 8 3 4 6" xfId="2812" xr:uid="{35A0F5E8-2BDA-4961-BA32-EE9ADBA518CD}"/>
    <cellStyle name="Normal 8 3 4 7" xfId="2813" xr:uid="{8ED504CA-46DE-4EFC-A3F1-05D8EBD647DD}"/>
    <cellStyle name="Normal 8 3 5" xfId="277" xr:uid="{A8B09893-F339-4DDF-9492-9E1C477C5C0B}"/>
    <cellStyle name="Normal 8 3 5 2" xfId="2814" xr:uid="{C1F2E86E-2634-4459-888C-92C7166137CB}"/>
    <cellStyle name="Normal 8 3 5 2 2" xfId="2815" xr:uid="{9D11B6AF-43E7-4354-9235-7B2B7186CD23}"/>
    <cellStyle name="Normal 8 3 5 2 2 2" xfId="4187" xr:uid="{1B3EADD9-EA8B-4E73-856E-4699CEF72C33}"/>
    <cellStyle name="Normal 8 3 5 2 2 2 2" xfId="5920" xr:uid="{EAC30C8D-4D91-4B08-8DEB-36C408A2F62B}"/>
    <cellStyle name="Normal 8 3 5 2 2 3" xfId="5921" xr:uid="{2A0B5CA3-D9D4-43DF-84AA-57D25B278ED0}"/>
    <cellStyle name="Normal 8 3 5 2 3" xfId="2816" xr:uid="{82C3AA0A-F707-47FD-8BCE-C86AF0009F4F}"/>
    <cellStyle name="Normal 8 3 5 2 3 2" xfId="5922" xr:uid="{4E042887-7AC7-4B98-BE40-55F0C06E9878}"/>
    <cellStyle name="Normal 8 3 5 2 4" xfId="2817" xr:uid="{0C0E484F-60D3-43FD-8608-8375EAB529C5}"/>
    <cellStyle name="Normal 8 3 5 3" xfId="2818" xr:uid="{AE18B2A6-CB18-4D2C-9976-7678D5075215}"/>
    <cellStyle name="Normal 8 3 5 3 2" xfId="2819" xr:uid="{CD2D8D7D-2CCD-4241-B2A5-5BEEE1642DD2}"/>
    <cellStyle name="Normal 8 3 5 3 2 2" xfId="5923" xr:uid="{361D8B95-ABCE-4E6F-A00F-4D3F52D49375}"/>
    <cellStyle name="Normal 8 3 5 3 3" xfId="2820" xr:uid="{A1517211-22BF-4DEC-8037-FC6BE727D146}"/>
    <cellStyle name="Normal 8 3 5 3 4" xfId="2821" xr:uid="{177F0BAA-0CA2-410E-B336-16EBF2EDFEB1}"/>
    <cellStyle name="Normal 8 3 5 4" xfId="2822" xr:uid="{4828E2C0-182E-48F5-96E7-6D0BCA595095}"/>
    <cellStyle name="Normal 8 3 5 4 2" xfId="5924" xr:uid="{92A5FC92-380B-4990-94F2-4E6EFC2A6F54}"/>
    <cellStyle name="Normal 8 3 5 5" xfId="2823" xr:uid="{0DF3EDD2-E9A4-48B5-9F0F-4B4693374FBE}"/>
    <cellStyle name="Normal 8 3 5 6" xfId="2824" xr:uid="{ED225875-C69A-4777-88AE-DA1BA0E4DEAD}"/>
    <cellStyle name="Normal 8 3 6" xfId="2825" xr:uid="{2B9D5E25-B989-40F8-B00B-D26A0C77E7AD}"/>
    <cellStyle name="Normal 8 3 6 2" xfId="2826" xr:uid="{1CA902D1-4805-4109-B2EC-F20AD74ACEC9}"/>
    <cellStyle name="Normal 8 3 6 2 2" xfId="2827" xr:uid="{2A2F5D43-0835-4C79-A3CD-1D9DCE69E546}"/>
    <cellStyle name="Normal 8 3 6 2 2 2" xfId="5925" xr:uid="{E818301A-2E0E-4FFB-AB73-F37D47D7709D}"/>
    <cellStyle name="Normal 8 3 6 2 3" xfId="2828" xr:uid="{8256848A-ED04-46EC-8A2F-F15F38FF5600}"/>
    <cellStyle name="Normal 8 3 6 2 4" xfId="2829" xr:uid="{DDB35ED2-CFD1-4A94-BF67-CE1FD3E60E71}"/>
    <cellStyle name="Normal 8 3 6 3" xfId="2830" xr:uid="{F95482D5-4B4B-4ACC-86E7-9543F36B7EDF}"/>
    <cellStyle name="Normal 8 3 6 3 2" xfId="5926" xr:uid="{3561CA98-B9D5-41CF-945B-106B3F3CC45D}"/>
    <cellStyle name="Normal 8 3 6 4" xfId="2831" xr:uid="{DBBEE4DC-D992-44DD-8618-08F828678998}"/>
    <cellStyle name="Normal 8 3 6 5" xfId="2832" xr:uid="{E5C530AB-DD78-4C30-A843-3885D5F46D60}"/>
    <cellStyle name="Normal 8 3 7" xfId="2833" xr:uid="{9F924DFD-0019-4390-86BA-C7759EE4D7A3}"/>
    <cellStyle name="Normal 8 3 7 2" xfId="2834" xr:uid="{23AC37D4-8CB9-4AFB-BCAD-99C2B09C508C}"/>
    <cellStyle name="Normal 8 3 7 2 2" xfId="5927" xr:uid="{C41195FE-A0B4-4ECD-BFA7-892A439356F9}"/>
    <cellStyle name="Normal 8 3 7 3" xfId="2835" xr:uid="{742E43C9-5DFF-43CA-B5A4-954AFF732972}"/>
    <cellStyle name="Normal 8 3 7 4" xfId="2836" xr:uid="{40A39F46-CBF9-4DBC-B66F-4D3FCFC1B498}"/>
    <cellStyle name="Normal 8 3 8" xfId="2837" xr:uid="{F5A3E329-3117-40F3-9207-6F0C04ECDD7E}"/>
    <cellStyle name="Normal 8 3 8 2" xfId="2838" xr:uid="{831D1879-844D-41DE-80A3-2F06606160CC}"/>
    <cellStyle name="Normal 8 3 8 3" xfId="2839" xr:uid="{BC0901AE-61E6-41B1-970A-F1B8154AB761}"/>
    <cellStyle name="Normal 8 3 8 4" xfId="2840" xr:uid="{A7B6A8E8-FDE3-442C-9C25-9B7D73233FD7}"/>
    <cellStyle name="Normal 8 3 9" xfId="2841" xr:uid="{0DB1349F-4C96-42C8-84D7-372DDB7969FD}"/>
    <cellStyle name="Normal 8 4" xfId="278" xr:uid="{B7F81A56-C505-4800-9335-7EA1B3E6EC23}"/>
    <cellStyle name="Normal 8 4 10" xfId="2842" xr:uid="{DE693164-3C2F-4267-828C-CB3A2086C585}"/>
    <cellStyle name="Normal 8 4 11" xfId="2843" xr:uid="{0071EF6A-5DFA-46FA-91A2-CF356E0A979F}"/>
    <cellStyle name="Normal 8 4 2" xfId="279" xr:uid="{B2142B08-4755-42D9-82B4-B165144448BA}"/>
    <cellStyle name="Normal 8 4 2 2" xfId="280" xr:uid="{FA88576C-2BCE-41B3-9753-DF54EF585734}"/>
    <cellStyle name="Normal 8 4 2 2 2" xfId="2844" xr:uid="{125565DA-D542-4ECB-B7D6-6C1973154F4E}"/>
    <cellStyle name="Normal 8 4 2 2 2 2" xfId="2845" xr:uid="{A2B443C3-E711-46F7-82D2-A8EA0C5294AE}"/>
    <cellStyle name="Normal 8 4 2 2 2 2 2" xfId="2846" xr:uid="{EFD7B172-9CFD-427F-AEA2-6CAE007FEB1B}"/>
    <cellStyle name="Normal 8 4 2 2 2 2 2 2" xfId="5928" xr:uid="{55DEEFA1-B74B-45E9-91F7-B897F3336220}"/>
    <cellStyle name="Normal 8 4 2 2 2 2 3" xfId="2847" xr:uid="{D98BB48C-DAD7-432A-958C-BE583EE1D51E}"/>
    <cellStyle name="Normal 8 4 2 2 2 2 4" xfId="2848" xr:uid="{6B59E325-A8E0-42BA-BC26-C7D51F228540}"/>
    <cellStyle name="Normal 8 4 2 2 2 3" xfId="2849" xr:uid="{4F10EFC2-4A90-46B4-B726-FA23EAE5D933}"/>
    <cellStyle name="Normal 8 4 2 2 2 3 2" xfId="2850" xr:uid="{083E5017-DC7B-4FD2-B82E-958490DD26C9}"/>
    <cellStyle name="Normal 8 4 2 2 2 3 3" xfId="2851" xr:uid="{5B5CACF5-AB25-49BB-B0D2-EA1BB16F2D4B}"/>
    <cellStyle name="Normal 8 4 2 2 2 3 4" xfId="2852" xr:uid="{1E971751-6BA4-4FDF-AF1B-CCC7B8EE757B}"/>
    <cellStyle name="Normal 8 4 2 2 2 4" xfId="2853" xr:uid="{5377D434-6CA2-4F30-9303-D8A9CDC7E7C1}"/>
    <cellStyle name="Normal 8 4 2 2 2 5" xfId="2854" xr:uid="{5CF4FC58-685F-41B5-A5F7-78BB0A5C166C}"/>
    <cellStyle name="Normal 8 4 2 2 2 6" xfId="2855" xr:uid="{6B275DCE-2C55-47D4-9B2B-67A3AF981BFD}"/>
    <cellStyle name="Normal 8 4 2 2 3" xfId="2856" xr:uid="{64213595-A997-45F0-9D7C-310E254A3CEF}"/>
    <cellStyle name="Normal 8 4 2 2 3 2" xfId="2857" xr:uid="{F887F523-1C20-4B94-9DB2-3E712F83483F}"/>
    <cellStyle name="Normal 8 4 2 2 3 2 2" xfId="2858" xr:uid="{8C952E93-17C2-4881-B35B-14BBF5D108A8}"/>
    <cellStyle name="Normal 8 4 2 2 3 2 3" xfId="2859" xr:uid="{8844F1A2-60B8-4783-8E3C-5970D9644F4F}"/>
    <cellStyle name="Normal 8 4 2 2 3 2 4" xfId="2860" xr:uid="{B7FAE81F-D0E5-422E-A325-21003415E06E}"/>
    <cellStyle name="Normal 8 4 2 2 3 3" xfId="2861" xr:uid="{FFBF74BB-F3BE-47F9-ACE3-89E70D91A08B}"/>
    <cellStyle name="Normal 8 4 2 2 3 4" xfId="2862" xr:uid="{616E0D44-815C-4A63-AA3D-FC23FF8A3EF4}"/>
    <cellStyle name="Normal 8 4 2 2 3 5" xfId="2863" xr:uid="{CA7710E1-B419-43FB-839B-84D50D65AF19}"/>
    <cellStyle name="Normal 8 4 2 2 4" xfId="2864" xr:uid="{572E23B1-17F1-4CC0-82E8-C1127F9ED4CE}"/>
    <cellStyle name="Normal 8 4 2 2 4 2" xfId="2865" xr:uid="{C4FEBF6F-AD3F-4E9B-AA1B-61F9C0296223}"/>
    <cellStyle name="Normal 8 4 2 2 4 3" xfId="2866" xr:uid="{47695BAF-BBFB-4F6B-9A02-5B6100621545}"/>
    <cellStyle name="Normal 8 4 2 2 4 4" xfId="2867" xr:uid="{21BC551F-F35A-43AB-A786-47DD91A7C2C4}"/>
    <cellStyle name="Normal 8 4 2 2 5" xfId="2868" xr:uid="{3198DCF9-AFED-43D7-9154-FC835CB4E682}"/>
    <cellStyle name="Normal 8 4 2 2 5 2" xfId="2869" xr:uid="{10C120F4-5311-47A0-88AE-82D2C2DCBFEC}"/>
    <cellStyle name="Normal 8 4 2 2 5 3" xfId="2870" xr:uid="{8DD7E6E6-EE5E-4CC4-A633-B2173CE29E8C}"/>
    <cellStyle name="Normal 8 4 2 2 5 4" xfId="2871" xr:uid="{1AE0BF0E-5012-4543-92B1-FFB9E6BC635D}"/>
    <cellStyle name="Normal 8 4 2 2 6" xfId="2872" xr:uid="{D62B925E-C1EE-4A15-B912-128AD1FE463E}"/>
    <cellStyle name="Normal 8 4 2 2 7" xfId="2873" xr:uid="{F19896DD-44A0-44FB-B789-A4EAA6952F27}"/>
    <cellStyle name="Normal 8 4 2 2 8" xfId="2874" xr:uid="{30235F9A-9D65-4770-BD82-FB1F679B45EF}"/>
    <cellStyle name="Normal 8 4 2 3" xfId="2875" xr:uid="{E13F3CF7-7F85-4833-A6D0-420A2D6E944B}"/>
    <cellStyle name="Normal 8 4 2 3 2" xfId="2876" xr:uid="{0D29F5CB-6B3A-42E4-8201-350F163E9F38}"/>
    <cellStyle name="Normal 8 4 2 3 2 2" xfId="2877" xr:uid="{73A7DFFD-129A-465B-8474-650C2CE4634E}"/>
    <cellStyle name="Normal 8 4 2 3 2 2 2" xfId="5929" xr:uid="{3746E37B-7320-4B26-A0E2-7CB94F460D2F}"/>
    <cellStyle name="Normal 8 4 2 3 2 3" xfId="2878" xr:uid="{48F67651-5E2B-4BBB-9D25-280D7D0B541F}"/>
    <cellStyle name="Normal 8 4 2 3 2 4" xfId="2879" xr:uid="{26B960E1-C100-4AE9-A327-ABA05BCB2800}"/>
    <cellStyle name="Normal 8 4 2 3 3" xfId="2880" xr:uid="{3F9116AE-730D-4F3C-B0C6-4171C3F0D190}"/>
    <cellStyle name="Normal 8 4 2 3 3 2" xfId="2881" xr:uid="{B8613C3E-6426-4432-B511-501686025336}"/>
    <cellStyle name="Normal 8 4 2 3 3 3" xfId="2882" xr:uid="{8275E773-996D-48BD-909A-8D8419286A15}"/>
    <cellStyle name="Normal 8 4 2 3 3 4" xfId="2883" xr:uid="{B89D5C32-6312-44C4-9318-96B6ABB0180B}"/>
    <cellStyle name="Normal 8 4 2 3 4" xfId="2884" xr:uid="{28AFF132-EB30-4322-AF81-37CFC839C63B}"/>
    <cellStyle name="Normal 8 4 2 3 5" xfId="2885" xr:uid="{05628E26-3017-4D80-BAC2-DD5E3D7BFBE8}"/>
    <cellStyle name="Normal 8 4 2 3 6" xfId="2886" xr:uid="{F797938A-626B-4C61-905B-587D9692D43A}"/>
    <cellStyle name="Normal 8 4 2 4" xfId="2887" xr:uid="{59593A18-9169-4869-9A79-18C88DE57604}"/>
    <cellStyle name="Normal 8 4 2 4 2" xfId="2888" xr:uid="{7748FCF2-B3DB-4B1B-A770-47884B01CBBE}"/>
    <cellStyle name="Normal 8 4 2 4 2 2" xfId="2889" xr:uid="{AFF71209-4208-473E-AE60-65EB8B5A8420}"/>
    <cellStyle name="Normal 8 4 2 4 2 3" xfId="2890" xr:uid="{E39D5C92-2280-4178-A14F-8A0915A7E4D4}"/>
    <cellStyle name="Normal 8 4 2 4 2 4" xfId="2891" xr:uid="{82564C27-2275-42FD-90F0-55A84006A76D}"/>
    <cellStyle name="Normal 8 4 2 4 3" xfId="2892" xr:uid="{64EE9C9D-21A1-4124-B79B-C2EA482F603C}"/>
    <cellStyle name="Normal 8 4 2 4 4" xfId="2893" xr:uid="{A264B405-8247-42C2-A8CE-B8604356AB83}"/>
    <cellStyle name="Normal 8 4 2 4 5" xfId="2894" xr:uid="{D86D25E4-75DE-4291-A861-09328FD9E3B8}"/>
    <cellStyle name="Normal 8 4 2 5" xfId="2895" xr:uid="{1C750EA6-E9B6-4150-A130-4430C9D59DBD}"/>
    <cellStyle name="Normal 8 4 2 5 2" xfId="2896" xr:uid="{E96462D2-D6E3-4BCB-AB30-190ABE0D0896}"/>
    <cellStyle name="Normal 8 4 2 5 3" xfId="2897" xr:uid="{0F2ACBCE-CE00-4129-A8DC-1FD36BFEAE1F}"/>
    <cellStyle name="Normal 8 4 2 5 4" xfId="2898" xr:uid="{6D0CA791-E8DE-4625-9C92-3363D0FDD003}"/>
    <cellStyle name="Normal 8 4 2 6" xfId="2899" xr:uid="{4A1E959A-66B0-4188-B794-794C84FE5BC4}"/>
    <cellStyle name="Normal 8 4 2 6 2" xfId="2900" xr:uid="{88ABA394-EBAF-4A62-9100-77761F8CBEB0}"/>
    <cellStyle name="Normal 8 4 2 6 3" xfId="2901" xr:uid="{86F62B8A-9D91-4819-A01A-6FF7C0021573}"/>
    <cellStyle name="Normal 8 4 2 6 4" xfId="2902" xr:uid="{40102D9C-5425-4B04-B294-E0DBCC858A81}"/>
    <cellStyle name="Normal 8 4 2 7" xfId="2903" xr:uid="{29C25676-76BB-4642-8F4B-E44BD55BAC42}"/>
    <cellStyle name="Normal 8 4 2 8" xfId="2904" xr:uid="{A4EB2457-3727-455B-BEE6-EA316FE89EF9}"/>
    <cellStyle name="Normal 8 4 2 9" xfId="2905" xr:uid="{52A42186-8E1D-438C-B33E-07F26C8030DD}"/>
    <cellStyle name="Normal 8 4 3" xfId="281" xr:uid="{A6416F03-D8A3-4083-9DAF-BD2A2660F68E}"/>
    <cellStyle name="Normal 8 4 3 2" xfId="2906" xr:uid="{5895DA86-DE44-4636-A742-3882A555FBFB}"/>
    <cellStyle name="Normal 8 4 3 2 2" xfId="2907" xr:uid="{F4FA01E6-4B45-4281-AD07-1B293BA70138}"/>
    <cellStyle name="Normal 8 4 3 2 2 2" xfId="2908" xr:uid="{1B99BFFC-346F-4EFA-9D9B-6551289F0F62}"/>
    <cellStyle name="Normal 8 4 3 2 2 2 2" xfId="4188" xr:uid="{09C22F8E-D1DA-408D-B3B7-1360AA35E738}"/>
    <cellStyle name="Normal 8 4 3 2 2 3" xfId="2909" xr:uid="{BEFB0CBE-03F0-440F-8FE8-6887055DF4DF}"/>
    <cellStyle name="Normal 8 4 3 2 2 4" xfId="2910" xr:uid="{78AFB917-EC6D-4159-B06B-C3AE964E27BE}"/>
    <cellStyle name="Normal 8 4 3 2 3" xfId="2911" xr:uid="{75610017-1FCD-4D96-A4A3-5EACF9771920}"/>
    <cellStyle name="Normal 8 4 3 2 3 2" xfId="2912" xr:uid="{45F325FF-F1A3-479D-94BC-4C58A979D7C6}"/>
    <cellStyle name="Normal 8 4 3 2 3 3" xfId="2913" xr:uid="{176DAAB0-3355-4A8D-BD09-E2EA5FFB7032}"/>
    <cellStyle name="Normal 8 4 3 2 3 4" xfId="2914" xr:uid="{ACBE2B30-5FE9-4643-BE28-B74CF9A3EB3B}"/>
    <cellStyle name="Normal 8 4 3 2 4" xfId="2915" xr:uid="{D2B396BA-608C-4607-9025-F8911FF180E6}"/>
    <cellStyle name="Normal 8 4 3 2 5" xfId="2916" xr:uid="{BA391AE9-E160-4949-B11F-EDCCB24D743A}"/>
    <cellStyle name="Normal 8 4 3 2 6" xfId="2917" xr:uid="{04931940-B30F-4685-815C-F99E3C01E656}"/>
    <cellStyle name="Normal 8 4 3 3" xfId="2918" xr:uid="{DFB1BA67-0D0D-4E42-8202-0D859B2B66AC}"/>
    <cellStyle name="Normal 8 4 3 3 2" xfId="2919" xr:uid="{23E86A6C-AFE1-48F2-9B22-13C764FB56F4}"/>
    <cellStyle name="Normal 8 4 3 3 2 2" xfId="2920" xr:uid="{596B40BF-3EED-4D7E-B73E-89DC19F9188D}"/>
    <cellStyle name="Normal 8 4 3 3 2 3" xfId="2921" xr:uid="{0F519C92-759E-418C-9ADA-F560A2479060}"/>
    <cellStyle name="Normal 8 4 3 3 2 4" xfId="2922" xr:uid="{2C6E1063-16DA-409F-94D4-9ABF40882462}"/>
    <cellStyle name="Normal 8 4 3 3 3" xfId="2923" xr:uid="{2DA6B990-73E5-42C0-BE5E-908BCACA3E5F}"/>
    <cellStyle name="Normal 8 4 3 3 4" xfId="2924" xr:uid="{BFACDE0C-F570-455C-A652-4C20FFC1793C}"/>
    <cellStyle name="Normal 8 4 3 3 5" xfId="2925" xr:uid="{4CF596D6-F9E9-4227-95E4-B6EB57FFBA43}"/>
    <cellStyle name="Normal 8 4 3 4" xfId="2926" xr:uid="{1899A8DE-DC97-4175-85E1-A9341CB9FDF9}"/>
    <cellStyle name="Normal 8 4 3 4 2" xfId="2927" xr:uid="{F957DD17-BF9C-4FD7-8EBD-E6A888A3DDA8}"/>
    <cellStyle name="Normal 8 4 3 4 3" xfId="2928" xr:uid="{36E45488-B887-4E7F-ADAA-38CCF6FA727A}"/>
    <cellStyle name="Normal 8 4 3 4 4" xfId="2929" xr:uid="{40C80857-5B8B-43B2-815C-98A7602FA0E7}"/>
    <cellStyle name="Normal 8 4 3 5" xfId="2930" xr:uid="{6A6F707A-2B3E-40A4-818B-B014A4CDE35C}"/>
    <cellStyle name="Normal 8 4 3 5 2" xfId="2931" xr:uid="{73FC0769-1A37-4CF4-98BB-784008CB280A}"/>
    <cellStyle name="Normal 8 4 3 5 3" xfId="2932" xr:uid="{131E75D8-2E2F-4A20-A8CE-C14566439B70}"/>
    <cellStyle name="Normal 8 4 3 5 4" xfId="2933" xr:uid="{DB13B719-AE04-4D07-BB4E-052A40189687}"/>
    <cellStyle name="Normal 8 4 3 6" xfId="2934" xr:uid="{DEE15FB5-4260-4BC2-B133-2085BB6A3AA8}"/>
    <cellStyle name="Normal 8 4 3 7" xfId="2935" xr:uid="{6C94A26B-D5C2-4393-9B31-B04F1833ED53}"/>
    <cellStyle name="Normal 8 4 3 8" xfId="2936" xr:uid="{9B1BE4DA-01A2-4188-8EF6-9BD9A1FD20D6}"/>
    <cellStyle name="Normal 8 4 4" xfId="2937" xr:uid="{0BED4D34-2FDF-48CD-935F-8C3507F960FB}"/>
    <cellStyle name="Normal 8 4 4 2" xfId="2938" xr:uid="{C364BBF0-C5FE-4D66-8C23-CEC021D45947}"/>
    <cellStyle name="Normal 8 4 4 2 2" xfId="2939" xr:uid="{363ABCF0-F0F7-4CC4-A2F4-6AF915FEBBA5}"/>
    <cellStyle name="Normal 8 4 4 2 2 2" xfId="2940" xr:uid="{8F76A4BD-1219-4974-96C5-AD484C382AA4}"/>
    <cellStyle name="Normal 8 4 4 2 2 3" xfId="2941" xr:uid="{281552E3-C6F3-46CE-8273-8C55F43BDA4B}"/>
    <cellStyle name="Normal 8 4 4 2 2 4" xfId="2942" xr:uid="{A848A4EB-FC33-4D42-8477-E2039BD8EB52}"/>
    <cellStyle name="Normal 8 4 4 2 3" xfId="2943" xr:uid="{BE82503F-F2B4-4B7C-B824-48EC38FC74D6}"/>
    <cellStyle name="Normal 8 4 4 2 4" xfId="2944" xr:uid="{5B42FC4B-55C2-423E-8A13-DFA9008FD58D}"/>
    <cellStyle name="Normal 8 4 4 2 5" xfId="2945" xr:uid="{DFB971F8-61FC-43ED-B22A-3483045C32F6}"/>
    <cellStyle name="Normal 8 4 4 3" xfId="2946" xr:uid="{01F2F923-C3D3-4B7C-B0C8-004C69D3F35E}"/>
    <cellStyle name="Normal 8 4 4 3 2" xfId="2947" xr:uid="{A3228E04-119B-4F0F-8216-0041C23EA4F0}"/>
    <cellStyle name="Normal 8 4 4 3 3" xfId="2948" xr:uid="{DB84EDD9-B2DE-49A1-8BAB-DA4B1C9E0A31}"/>
    <cellStyle name="Normal 8 4 4 3 4" xfId="2949" xr:uid="{48333C9E-DEDE-4EC7-9292-1CFD42048268}"/>
    <cellStyle name="Normal 8 4 4 4" xfId="2950" xr:uid="{B36DA693-220D-4CF4-8042-CA90D760D337}"/>
    <cellStyle name="Normal 8 4 4 4 2" xfId="2951" xr:uid="{3B30392F-A74E-47BF-9553-33940ED23C11}"/>
    <cellStyle name="Normal 8 4 4 4 3" xfId="2952" xr:uid="{B5F2CE28-1ED9-4F7E-863E-3A5B29980046}"/>
    <cellStyle name="Normal 8 4 4 4 4" xfId="2953" xr:uid="{CB31DCA6-5D6F-499F-9343-F623B5A604E0}"/>
    <cellStyle name="Normal 8 4 4 5" xfId="2954" xr:uid="{A347F1FA-6F99-4CBB-BDF0-061CB027CB8D}"/>
    <cellStyle name="Normal 8 4 4 6" xfId="2955" xr:uid="{73F9DC24-7D6B-45AE-A431-54338E6AA286}"/>
    <cellStyle name="Normal 8 4 4 7" xfId="2956" xr:uid="{0570F2C6-7721-424A-AA1C-B0C5E52542BD}"/>
    <cellStyle name="Normal 8 4 5" xfId="2957" xr:uid="{25232F85-6C81-4654-9160-98DD9BA5E65E}"/>
    <cellStyle name="Normal 8 4 5 2" xfId="2958" xr:uid="{7B01A01E-6E87-4FC3-B69A-187C1066A0A2}"/>
    <cellStyle name="Normal 8 4 5 2 2" xfId="2959" xr:uid="{A933036E-611A-4B36-A8B4-84328F899062}"/>
    <cellStyle name="Normal 8 4 5 2 3" xfId="2960" xr:uid="{85A52D60-C6FA-45E6-9EB4-144F24A1F93F}"/>
    <cellStyle name="Normal 8 4 5 2 4" xfId="2961" xr:uid="{73EFE088-AEF2-4A99-9D0B-E79A9E9E5A20}"/>
    <cellStyle name="Normal 8 4 5 3" xfId="2962" xr:uid="{15482708-6B67-4C8F-8C1B-CD5E2279B4CC}"/>
    <cellStyle name="Normal 8 4 5 3 2" xfId="2963" xr:uid="{E16724C5-D9A9-45B9-9B67-231B3939976D}"/>
    <cellStyle name="Normal 8 4 5 3 3" xfId="2964" xr:uid="{4487D16A-4626-4D0C-BD06-9D973CCBB348}"/>
    <cellStyle name="Normal 8 4 5 3 4" xfId="2965" xr:uid="{355978D7-FAED-4BC8-8B96-B54479966327}"/>
    <cellStyle name="Normal 8 4 5 4" xfId="2966" xr:uid="{C6F15F05-BFB3-4203-BE26-B2A5DDEDAE5F}"/>
    <cellStyle name="Normal 8 4 5 5" xfId="2967" xr:uid="{BD4BB862-35F7-48C6-A87C-ABAB82014B05}"/>
    <cellStyle name="Normal 8 4 5 6" xfId="2968" xr:uid="{8355E1F6-C8B0-414D-90A5-30F575BC1BE4}"/>
    <cellStyle name="Normal 8 4 6" xfId="2969" xr:uid="{86904E85-ED24-48C9-A34F-1323D357FEB6}"/>
    <cellStyle name="Normal 8 4 6 2" xfId="2970" xr:uid="{92EDC0A4-E975-4748-BCB7-6D12C8BB631E}"/>
    <cellStyle name="Normal 8 4 6 2 2" xfId="2971" xr:uid="{9B21D408-7FDF-4BA4-85DA-B946D95BDE9B}"/>
    <cellStyle name="Normal 8 4 6 2 3" xfId="2972" xr:uid="{8B6F7734-B218-4A28-805C-7D6FA02B8CFE}"/>
    <cellStyle name="Normal 8 4 6 2 4" xfId="2973" xr:uid="{F3B7E38C-B6FC-4410-AA11-CA6DA36DA6C9}"/>
    <cellStyle name="Normal 8 4 6 3" xfId="2974" xr:uid="{744B9425-3C52-4A84-8572-C6524852DFB7}"/>
    <cellStyle name="Normal 8 4 6 4" xfId="2975" xr:uid="{5910A049-8E52-4334-A217-3BE97C8F13B9}"/>
    <cellStyle name="Normal 8 4 6 5" xfId="2976" xr:uid="{4D656053-83D9-4184-B997-28C46D6EBF26}"/>
    <cellStyle name="Normal 8 4 7" xfId="2977" xr:uid="{9EF28FC5-8D8A-4D04-A2EE-C4AB7431FD91}"/>
    <cellStyle name="Normal 8 4 7 2" xfId="2978" xr:uid="{5169884A-26B2-410F-B799-53982C01584B}"/>
    <cellStyle name="Normal 8 4 7 3" xfId="2979" xr:uid="{E3E926C8-ED83-41E8-B552-7827C472E764}"/>
    <cellStyle name="Normal 8 4 7 4" xfId="2980" xr:uid="{90BB0480-5AFB-4029-8B53-040EA6F8B738}"/>
    <cellStyle name="Normal 8 4 8" xfId="2981" xr:uid="{A1274E6E-A3F4-4453-BA05-B711742CAFCB}"/>
    <cellStyle name="Normal 8 4 8 2" xfId="2982" xr:uid="{75104CBF-D7BD-4F31-8E76-7C71091FA8A0}"/>
    <cellStyle name="Normal 8 4 8 3" xfId="2983" xr:uid="{18E4FC90-6220-4DFD-9E26-3A0A4A5C1F66}"/>
    <cellStyle name="Normal 8 4 8 4" xfId="2984" xr:uid="{983CE313-43DA-4441-8A0F-9AA37E8E3EB2}"/>
    <cellStyle name="Normal 8 4 9" xfId="2985" xr:uid="{8A05DE44-BF05-49ED-B3B8-E5A8392E1B3E}"/>
    <cellStyle name="Normal 8 5" xfId="282" xr:uid="{C2112BBE-1860-48C0-A76C-4172EA5A5C85}"/>
    <cellStyle name="Normal 8 5 2" xfId="283" xr:uid="{3AB1F3D7-B4F4-4C20-B15A-6AFC6CEAA2DA}"/>
    <cellStyle name="Normal 8 5 2 2" xfId="284" xr:uid="{9FB76A2E-DFAF-4612-8F30-9B6373142305}"/>
    <cellStyle name="Normal 8 5 2 2 2" xfId="2986" xr:uid="{7797B381-CE3A-407D-A91F-FF7557725B85}"/>
    <cellStyle name="Normal 8 5 2 2 2 2" xfId="2987" xr:uid="{928B6DD1-64AD-497B-B38B-46B3926D2B61}"/>
    <cellStyle name="Normal 8 5 2 2 2 2 2" xfId="5930" xr:uid="{A2979E08-3099-4F99-AF61-33477BEA8D8C}"/>
    <cellStyle name="Normal 8 5 2 2 2 3" xfId="2988" xr:uid="{FF2DB3E7-2096-4449-B8D7-1EA4A7C1E367}"/>
    <cellStyle name="Normal 8 5 2 2 2 4" xfId="2989" xr:uid="{039B7ADF-128F-4CF6-9036-5F520DEC81A8}"/>
    <cellStyle name="Normal 8 5 2 2 3" xfId="2990" xr:uid="{93187B12-AF51-4215-AD68-D81BBC3F285D}"/>
    <cellStyle name="Normal 8 5 2 2 3 2" xfId="2991" xr:uid="{C16B18E3-5CFA-4FB1-B1FC-2B708441AD70}"/>
    <cellStyle name="Normal 8 5 2 2 3 3" xfId="2992" xr:uid="{89FCDAF5-0929-4419-97B4-0D23BB1B7487}"/>
    <cellStyle name="Normal 8 5 2 2 3 4" xfId="2993" xr:uid="{12A7DDEF-02F2-408D-AA62-B8C811AF64D4}"/>
    <cellStyle name="Normal 8 5 2 2 4" xfId="2994" xr:uid="{A88081CC-A967-4412-98D1-2794FB693065}"/>
    <cellStyle name="Normal 8 5 2 2 5" xfId="2995" xr:uid="{3767D4AA-24D1-4564-8AAC-9D5792160D0E}"/>
    <cellStyle name="Normal 8 5 2 2 6" xfId="2996" xr:uid="{BC629D87-139B-4057-A3B4-98E98A87EE6C}"/>
    <cellStyle name="Normal 8 5 2 3" xfId="2997" xr:uid="{88C64262-DE88-47DB-9E94-20EBA17D8FD3}"/>
    <cellStyle name="Normal 8 5 2 3 2" xfId="2998" xr:uid="{E61725BB-8360-4E2F-87FC-D90FD1A04218}"/>
    <cellStyle name="Normal 8 5 2 3 2 2" xfId="2999" xr:uid="{94B0AAF0-4AB3-4ED7-822A-EE00A2CABD2B}"/>
    <cellStyle name="Normal 8 5 2 3 2 3" xfId="3000" xr:uid="{B4A398D9-06AA-4065-802D-13297333ACFE}"/>
    <cellStyle name="Normal 8 5 2 3 2 4" xfId="3001" xr:uid="{94379DB9-D904-4025-AB77-88EAAF2B00D0}"/>
    <cellStyle name="Normal 8 5 2 3 3" xfId="3002" xr:uid="{7EF90758-644B-447B-8A22-E376FF1AC48C}"/>
    <cellStyle name="Normal 8 5 2 3 4" xfId="3003" xr:uid="{E9CAC113-FA55-4300-A8E0-310ECCE51D5D}"/>
    <cellStyle name="Normal 8 5 2 3 5" xfId="3004" xr:uid="{3DE5CF51-0E11-4086-9F12-4558FF95A9E7}"/>
    <cellStyle name="Normal 8 5 2 4" xfId="3005" xr:uid="{82780FEA-2B1A-4D16-9024-12873F07E17D}"/>
    <cellStyle name="Normal 8 5 2 4 2" xfId="3006" xr:uid="{1D9ADCE8-8133-4044-AE45-20AF68CC1247}"/>
    <cellStyle name="Normal 8 5 2 4 3" xfId="3007" xr:uid="{CE6FA37A-AB20-4D7D-BF66-F121EF26B0A1}"/>
    <cellStyle name="Normal 8 5 2 4 4" xfId="3008" xr:uid="{E96F078A-6E23-4A38-8E44-B32C6F302118}"/>
    <cellStyle name="Normal 8 5 2 5" xfId="3009" xr:uid="{7468D79B-A8D4-4A84-8D53-E9D7B5B6B5AE}"/>
    <cellStyle name="Normal 8 5 2 5 2" xfId="3010" xr:uid="{E371DBCB-5E33-4770-8AFD-979299F99F3D}"/>
    <cellStyle name="Normal 8 5 2 5 3" xfId="3011" xr:uid="{7F7A6DAF-B39F-43F6-89C9-3C47C71F13EB}"/>
    <cellStyle name="Normal 8 5 2 5 4" xfId="3012" xr:uid="{B050781D-F5C6-489F-A0E0-4EA2E804F76A}"/>
    <cellStyle name="Normal 8 5 2 6" xfId="3013" xr:uid="{853E9E26-AE02-4911-934F-F6E33C685F09}"/>
    <cellStyle name="Normal 8 5 2 7" xfId="3014" xr:uid="{8FFF6B76-3C9C-48EC-B55E-988D21A16ED3}"/>
    <cellStyle name="Normal 8 5 2 8" xfId="3015" xr:uid="{7B58B775-FB60-4747-A014-6EBE4F0C86C9}"/>
    <cellStyle name="Normal 8 5 3" xfId="285" xr:uid="{1DF61340-BCC9-45F5-BEDD-37518FA8524D}"/>
    <cellStyle name="Normal 8 5 3 2" xfId="3016" xr:uid="{055584DF-EC1B-4955-B8E6-2E455D34670C}"/>
    <cellStyle name="Normal 8 5 3 2 2" xfId="3017" xr:uid="{7C74E370-434F-48CC-ABE1-FD64704C3707}"/>
    <cellStyle name="Normal 8 5 3 2 2 2" xfId="5931" xr:uid="{F23F8203-0EFF-467A-B557-4BA9DA58D26F}"/>
    <cellStyle name="Normal 8 5 3 2 3" xfId="3018" xr:uid="{790A6BD2-E5BB-406A-B563-7F6362236750}"/>
    <cellStyle name="Normal 8 5 3 2 4" xfId="3019" xr:uid="{B24E5EA8-F3D9-4AAE-AA96-125210C57CF4}"/>
    <cellStyle name="Normal 8 5 3 3" xfId="3020" xr:uid="{3512A158-086B-4417-8883-77FC85394874}"/>
    <cellStyle name="Normal 8 5 3 3 2" xfId="3021" xr:uid="{DCF9510F-7F9A-4464-AB12-782C23BE4AAA}"/>
    <cellStyle name="Normal 8 5 3 3 3" xfId="3022" xr:uid="{D9E46BF0-8535-4EAD-A753-25FFE84F96B0}"/>
    <cellStyle name="Normal 8 5 3 3 4" xfId="3023" xr:uid="{5E301943-EF6C-4FF5-B5C5-8610909B6761}"/>
    <cellStyle name="Normal 8 5 3 4" xfId="3024" xr:uid="{D3841B26-D62A-441F-88DA-290971A3F616}"/>
    <cellStyle name="Normal 8 5 3 5" xfId="3025" xr:uid="{D59B5922-A203-40EC-8AAA-BF8803B89765}"/>
    <cellStyle name="Normal 8 5 3 6" xfId="3026" xr:uid="{A1E65D31-4FE9-4D48-84E8-4F1A383608F6}"/>
    <cellStyle name="Normal 8 5 4" xfId="3027" xr:uid="{AD334DB6-B6B6-4B8F-AA0D-B5BF0C27D200}"/>
    <cellStyle name="Normal 8 5 4 2" xfId="3028" xr:uid="{C88AD02F-3656-4E7F-8B20-63B4AA5312CB}"/>
    <cellStyle name="Normal 8 5 4 2 2" xfId="3029" xr:uid="{996BF033-2FA6-44FD-A2E4-63C4B8B37340}"/>
    <cellStyle name="Normal 8 5 4 2 3" xfId="3030" xr:uid="{13B4A14B-1612-47D4-9219-43221EDE5FD4}"/>
    <cellStyle name="Normal 8 5 4 2 4" xfId="3031" xr:uid="{422BB613-3192-43BA-8A74-A0799A472E3D}"/>
    <cellStyle name="Normal 8 5 4 3" xfId="3032" xr:uid="{3731FCA5-802B-4213-AB49-83BAC981736A}"/>
    <cellStyle name="Normal 8 5 4 4" xfId="3033" xr:uid="{0AEC3637-80B4-45ED-BB68-850FBABEBD14}"/>
    <cellStyle name="Normal 8 5 4 5" xfId="3034" xr:uid="{7D611A42-8726-4143-9E04-DFF10A2621DF}"/>
    <cellStyle name="Normal 8 5 5" xfId="3035" xr:uid="{1B327760-00AF-4E4D-B750-86A78FCBEC4C}"/>
    <cellStyle name="Normal 8 5 5 2" xfId="3036" xr:uid="{9E0C7EE4-9F4E-4264-80DA-3D95B5ED5A91}"/>
    <cellStyle name="Normal 8 5 5 3" xfId="3037" xr:uid="{2457B724-8620-4C69-8945-1A4121A88275}"/>
    <cellStyle name="Normal 8 5 5 4" xfId="3038" xr:uid="{D48FEB82-1F79-4453-8277-21BDB0BA7FF1}"/>
    <cellStyle name="Normal 8 5 6" xfId="3039" xr:uid="{5D12280D-2914-436F-9845-16C869A5F30F}"/>
    <cellStyle name="Normal 8 5 6 2" xfId="3040" xr:uid="{8F4DBDA9-2249-4262-BB8C-D4EFDF3FE1EE}"/>
    <cellStyle name="Normal 8 5 6 3" xfId="3041" xr:uid="{E5A8296C-3862-4C75-8777-C02146E87461}"/>
    <cellStyle name="Normal 8 5 6 4" xfId="3042" xr:uid="{36785900-68D8-4BB8-854F-AD659FC29CD0}"/>
    <cellStyle name="Normal 8 5 7" xfId="3043" xr:uid="{604B1685-CA60-4C72-924A-73FAFC05A009}"/>
    <cellStyle name="Normal 8 5 8" xfId="3044" xr:uid="{98C54C07-3DB2-4AED-A705-F49E19883964}"/>
    <cellStyle name="Normal 8 5 9" xfId="3045" xr:uid="{B23B9A45-A567-4111-9297-DCD5C3AA09E6}"/>
    <cellStyle name="Normal 8 6" xfId="286" xr:uid="{5F7B6B4E-264E-401C-8513-DFDEC7F37E3A}"/>
    <cellStyle name="Normal 8 6 2" xfId="287" xr:uid="{D11469FF-59B1-4E54-B4E2-78F487133475}"/>
    <cellStyle name="Normal 8 6 2 2" xfId="3046" xr:uid="{0CFE5F4C-41B3-4396-B44B-568F46A628FA}"/>
    <cellStyle name="Normal 8 6 2 2 2" xfId="3047" xr:uid="{376FDCB0-9474-4E79-A05E-FC194B4F909B}"/>
    <cellStyle name="Normal 8 6 2 2 2 2" xfId="4189" xr:uid="{C76E4DA4-3A05-4CB7-91FE-5782BAC0D2D3}"/>
    <cellStyle name="Normal 8 6 2 2 3" xfId="3048" xr:uid="{7DFF58E2-065D-445B-BC51-2C6018922A04}"/>
    <cellStyle name="Normal 8 6 2 2 4" xfId="3049" xr:uid="{1297D82B-51CE-46C3-AC91-AE326AC2DBBD}"/>
    <cellStyle name="Normal 8 6 2 3" xfId="3050" xr:uid="{C3BDB509-1C5B-4026-8D34-EF8576EA5E66}"/>
    <cellStyle name="Normal 8 6 2 3 2" xfId="3051" xr:uid="{578182A3-8EE0-40E5-9F68-727922C4021A}"/>
    <cellStyle name="Normal 8 6 2 3 3" xfId="3052" xr:uid="{7453B6D1-4979-4324-AEED-0CF28A2B0F4A}"/>
    <cellStyle name="Normal 8 6 2 3 4" xfId="3053" xr:uid="{39DE7A55-1EB4-414E-8BA5-35ADBA8E80C0}"/>
    <cellStyle name="Normal 8 6 2 4" xfId="3054" xr:uid="{198D845E-7529-4C16-A7DE-F7D0EF6BE523}"/>
    <cellStyle name="Normal 8 6 2 5" xfId="3055" xr:uid="{8FE14B9F-29D4-4B2B-BCEA-553EFB1F1A3C}"/>
    <cellStyle name="Normal 8 6 2 6" xfId="3056" xr:uid="{FFB3625F-2830-4022-9FBD-D440CBBEFF4B}"/>
    <cellStyle name="Normal 8 6 3" xfId="3057" xr:uid="{09446DB5-1D82-4151-B7B1-4357F3AAF964}"/>
    <cellStyle name="Normal 8 6 3 2" xfId="3058" xr:uid="{6964E8AB-EE1C-41C6-91C7-E80BAD6D22F2}"/>
    <cellStyle name="Normal 8 6 3 2 2" xfId="3059" xr:uid="{E74B440F-2293-4CFE-B3DF-F305CB23C1E0}"/>
    <cellStyle name="Normal 8 6 3 2 3" xfId="3060" xr:uid="{B9FCBBDA-5DCF-45FE-A6A0-3B0097DB1DB4}"/>
    <cellStyle name="Normal 8 6 3 2 4" xfId="3061" xr:uid="{FE48EE71-F356-4B80-87C8-7994BF5D3ED2}"/>
    <cellStyle name="Normal 8 6 3 3" xfId="3062" xr:uid="{9233C97D-2009-47F5-8037-FF8EEB3B7384}"/>
    <cellStyle name="Normal 8 6 3 4" xfId="3063" xr:uid="{57487B7A-3515-44DC-BD85-D9D7FE15E941}"/>
    <cellStyle name="Normal 8 6 3 5" xfId="3064" xr:uid="{0391FA8D-C35E-4EA7-A2DD-9920CC01470D}"/>
    <cellStyle name="Normal 8 6 4" xfId="3065" xr:uid="{AB03AE38-3C43-4F73-97C8-7361A17ADB1B}"/>
    <cellStyle name="Normal 8 6 4 2" xfId="3066" xr:uid="{581E861D-25F7-4F95-AE1D-446DA4FC927F}"/>
    <cellStyle name="Normal 8 6 4 3" xfId="3067" xr:uid="{A2CA7B82-45D4-4879-8F1E-5F7A211E283E}"/>
    <cellStyle name="Normal 8 6 4 4" xfId="3068" xr:uid="{578DC034-6D72-4293-8D05-FD62AFD6A4A8}"/>
    <cellStyle name="Normal 8 6 5" xfId="3069" xr:uid="{325C4960-76C1-4438-AFD6-72D87B77EB24}"/>
    <cellStyle name="Normal 8 6 5 2" xfId="3070" xr:uid="{57972875-2BAA-4605-94BC-B6238FAD4F49}"/>
    <cellStyle name="Normal 8 6 5 3" xfId="3071" xr:uid="{F0B9295D-3451-435F-85DD-6148662979FF}"/>
    <cellStyle name="Normal 8 6 5 4" xfId="3072" xr:uid="{B9AECC36-23B3-4F2B-8729-C25FB7539DCC}"/>
    <cellStyle name="Normal 8 6 6" xfId="3073" xr:uid="{EF14201A-550C-480F-99A6-55FFE7573D50}"/>
    <cellStyle name="Normal 8 6 7" xfId="3074" xr:uid="{506D6D01-2E8D-4D5D-8989-08820AD1F19F}"/>
    <cellStyle name="Normal 8 6 8" xfId="3075" xr:uid="{40C1861F-FEA2-4ACB-8451-EE79883DD3F1}"/>
    <cellStyle name="Normal 8 7" xfId="288" xr:uid="{97FC6BB9-9481-435A-879A-DD00A66DA3E6}"/>
    <cellStyle name="Normal 8 7 2" xfId="3076" xr:uid="{99550511-D50E-40AD-9500-A9617897BE1D}"/>
    <cellStyle name="Normal 8 7 2 2" xfId="3077" xr:uid="{528204F0-8218-403B-BB71-A67FA8F984FE}"/>
    <cellStyle name="Normal 8 7 2 2 2" xfId="3078" xr:uid="{37CB7405-A849-4EA9-B782-B76AE1A74B8B}"/>
    <cellStyle name="Normal 8 7 2 2 3" xfId="3079" xr:uid="{70043816-400F-47A2-A541-53CFAF725791}"/>
    <cellStyle name="Normal 8 7 2 2 4" xfId="3080" xr:uid="{DB083A2F-D093-4D8F-91E5-2040D59F3EB3}"/>
    <cellStyle name="Normal 8 7 2 3" xfId="3081" xr:uid="{DF887456-CF71-43B1-AAB7-513CEEDADCF3}"/>
    <cellStyle name="Normal 8 7 2 4" xfId="3082" xr:uid="{C9045679-C26E-4DB3-9CE9-FF10B94F404B}"/>
    <cellStyle name="Normal 8 7 2 5" xfId="3083" xr:uid="{45F8AE20-D21F-4D71-AD30-219964CC7744}"/>
    <cellStyle name="Normal 8 7 3" xfId="3084" xr:uid="{B85F32E3-6DC5-4947-A0C1-EF1BF219A5C6}"/>
    <cellStyle name="Normal 8 7 3 2" xfId="3085" xr:uid="{20F7F14E-0D26-4D98-AA3C-322E734EBAF6}"/>
    <cellStyle name="Normal 8 7 3 3" xfId="3086" xr:uid="{8B20EF20-E016-4741-A012-CCA6131978AD}"/>
    <cellStyle name="Normal 8 7 3 4" xfId="3087" xr:uid="{6890E561-B10E-4381-B762-76A766C78364}"/>
    <cellStyle name="Normal 8 7 4" xfId="3088" xr:uid="{E3B0986F-37B9-4B77-B2BD-70D73927EFD7}"/>
    <cellStyle name="Normal 8 7 4 2" xfId="3089" xr:uid="{5DCA4016-F47D-4676-8ABE-689DBF1D6EA2}"/>
    <cellStyle name="Normal 8 7 4 3" xfId="3090" xr:uid="{8CFDE066-4DC9-474A-901C-EC19C0EA94EB}"/>
    <cellStyle name="Normal 8 7 4 4" xfId="3091" xr:uid="{27F6CD03-A8C5-4AED-8CEC-9CA1239915B3}"/>
    <cellStyle name="Normal 8 7 5" xfId="3092" xr:uid="{426F7F7A-E948-4133-8FAE-1283B7F3BFC2}"/>
    <cellStyle name="Normal 8 7 6" xfId="3093" xr:uid="{610A861D-6D4C-4FEE-8E13-3552D1E6BB68}"/>
    <cellStyle name="Normal 8 7 7" xfId="3094" xr:uid="{9C8DA8E1-F81D-4D28-ABBF-1344F3173F1A}"/>
    <cellStyle name="Normal 8 8" xfId="3095" xr:uid="{47DD52B6-72A9-4762-AB82-F5D7F3A69645}"/>
    <cellStyle name="Normal 8 8 2" xfId="3096" xr:uid="{861C34E4-1878-429C-817B-8C2EDC1C42D6}"/>
    <cellStyle name="Normal 8 8 2 2" xfId="3097" xr:uid="{36801FF1-D13C-457E-A506-177E8A346D7A}"/>
    <cellStyle name="Normal 8 8 2 3" xfId="3098" xr:uid="{1186C636-3704-486F-B95C-786E90ACB9BF}"/>
    <cellStyle name="Normal 8 8 2 4" xfId="3099" xr:uid="{4224DDCD-2A9F-4D60-AD1D-745EB1917280}"/>
    <cellStyle name="Normal 8 8 3" xfId="3100" xr:uid="{E05B35E0-F6A1-4ECF-A7FD-2FB864E05492}"/>
    <cellStyle name="Normal 8 8 3 2" xfId="3101" xr:uid="{EBEE496E-AD5B-4E6F-8470-27467D9F3945}"/>
    <cellStyle name="Normal 8 8 3 3" xfId="3102" xr:uid="{5A81355C-5FCC-46EE-AAAF-40060E08BB3E}"/>
    <cellStyle name="Normal 8 8 3 4" xfId="3103" xr:uid="{73624115-DFC0-436E-B834-08D16C3B216B}"/>
    <cellStyle name="Normal 8 8 4" xfId="3104" xr:uid="{83C2D646-107B-4142-845C-21A4FB0952BF}"/>
    <cellStyle name="Normal 8 8 5" xfId="3105" xr:uid="{F6FD8C41-35C0-45D6-916F-3B3FBE13811E}"/>
    <cellStyle name="Normal 8 8 6" xfId="3106" xr:uid="{00BFCA54-C957-405F-BE0B-BEEA42EA6EDB}"/>
    <cellStyle name="Normal 8 9" xfId="3107" xr:uid="{21845602-88B1-4B8D-85F8-4071422B900A}"/>
    <cellStyle name="Normal 8 9 2" xfId="3108" xr:uid="{2A7C8413-6B91-43FF-95CA-73B8D63DFEC9}"/>
    <cellStyle name="Normal 8 9 2 2" xfId="3109" xr:uid="{F54D46A5-D53B-480C-AE1B-419F98975E0E}"/>
    <cellStyle name="Normal 8 9 2 2 2" xfId="4384" xr:uid="{6939A4F6-0889-4DF8-8FE2-E36367F01479}"/>
    <cellStyle name="Normal 8 9 2 2 3" xfId="4616" xr:uid="{E31619CC-E975-407D-A6E6-3F77A26EB305}"/>
    <cellStyle name="Normal 8 9 2 3" xfId="3110" xr:uid="{6E1BCFA1-8720-43D7-B6E4-170FE91DE5C6}"/>
    <cellStyle name="Normal 8 9 2 4" xfId="3111" xr:uid="{5DC18A41-F705-41F5-8AD9-C0173266AB76}"/>
    <cellStyle name="Normal 8 9 3" xfId="3112" xr:uid="{36985A2E-177E-4F8E-9F66-8A4ED6C2C71B}"/>
    <cellStyle name="Normal 8 9 4" xfId="3113" xr:uid="{6E4B8788-C581-413F-BD27-3611A53CB715}"/>
    <cellStyle name="Normal 8 9 4 2" xfId="4749" xr:uid="{1D29B7E4-5DF2-4B37-A477-E6ABF6B4E7E5}"/>
    <cellStyle name="Normal 8 9 4 3" xfId="4617" xr:uid="{B108909B-A47F-4B5D-935B-135C597EDE87}"/>
    <cellStyle name="Normal 8 9 4 4" xfId="4469" xr:uid="{AAA801CA-7067-48C1-A1BA-1A8367E6B7BE}"/>
    <cellStyle name="Normal 8 9 5" xfId="3114" xr:uid="{9FFB18D0-306C-463A-B33E-ACD886B2C83A}"/>
    <cellStyle name="Normal 9" xfId="79" xr:uid="{F36E5E27-9EAB-4790-8F47-2ED1E8511CA3}"/>
    <cellStyle name="Normal 9 10" xfId="3115" xr:uid="{CBF13596-1B57-41C1-BEB9-79EFD32A878A}"/>
    <cellStyle name="Normal 9 10 2" xfId="3116" xr:uid="{0ECC4C2A-C94B-4314-A14C-2D4FFD9F45FE}"/>
    <cellStyle name="Normal 9 10 2 2" xfId="3117" xr:uid="{174FEF9E-F43C-42DE-A6CD-9A38C25699F3}"/>
    <cellStyle name="Normal 9 10 2 3" xfId="3118" xr:uid="{BBE4ED9B-5F2D-481C-BAD9-5FDD49603652}"/>
    <cellStyle name="Normal 9 10 2 4" xfId="3119" xr:uid="{8D7E0BE3-A7EF-4120-805F-B2EDEE82F3CE}"/>
    <cellStyle name="Normal 9 10 3" xfId="3120" xr:uid="{C640B0D3-D56B-4929-8637-1D6B661369BD}"/>
    <cellStyle name="Normal 9 10 4" xfId="3121" xr:uid="{F9A8B73F-27E2-4CC1-B172-28DDAA8F72EF}"/>
    <cellStyle name="Normal 9 10 5" xfId="3122" xr:uid="{B959B769-7B81-4A5B-BB29-B5709E4B485D}"/>
    <cellStyle name="Normal 9 11" xfId="3123" xr:uid="{FAD556E9-52BC-4512-8BC4-A2FFD9E32CCD}"/>
    <cellStyle name="Normal 9 11 2" xfId="3124" xr:uid="{FB9067F5-1293-409B-9A00-A91CB4CF2E1B}"/>
    <cellStyle name="Normal 9 11 2 2" xfId="6068" xr:uid="{A001F45D-BDF3-46B7-81CC-85AE51AEB642}"/>
    <cellStyle name="Normal 9 11 3" xfId="3125" xr:uid="{6A078028-1FE5-4F6D-96AA-C2BBE4629085}"/>
    <cellStyle name="Normal 9 11 4" xfId="3126" xr:uid="{E86F678F-542B-4A8B-8CD8-20E6252093E6}"/>
    <cellStyle name="Normal 9 12" xfId="3127" xr:uid="{0EECA5E3-3EB9-4491-AC06-6FF17325129F}"/>
    <cellStyle name="Normal 9 12 2" xfId="3128" xr:uid="{CEB13CAA-27AE-4388-AEAE-EB86135B61A9}"/>
    <cellStyle name="Normal 9 12 3" xfId="3129" xr:uid="{0E9C9CF6-10B3-4B1A-8092-118340423245}"/>
    <cellStyle name="Normal 9 12 4" xfId="3130" xr:uid="{77AE398F-F894-4D4E-9C55-76805AB03752}"/>
    <cellStyle name="Normal 9 13" xfId="3131" xr:uid="{64A2F2C5-1156-42B0-B3E2-AE8FDFE51611}"/>
    <cellStyle name="Normal 9 13 2" xfId="3132" xr:uid="{7F7A25BA-788C-4A1F-8A2B-AF66F58120A1}"/>
    <cellStyle name="Normal 9 14" xfId="3133" xr:uid="{17F2C3F6-E24B-4BE6-BB7B-15AE724EDAE2}"/>
    <cellStyle name="Normal 9 15" xfId="3134" xr:uid="{675134EF-9D79-48CD-A566-2E250A25AF14}"/>
    <cellStyle name="Normal 9 16" xfId="3135" xr:uid="{9D159D23-5B72-4341-AD7E-918294FB41FD}"/>
    <cellStyle name="Normal 9 2" xfId="80" xr:uid="{61621459-F8F5-47CE-99E2-71741F1AB079}"/>
    <cellStyle name="Normal 9 2 2" xfId="3735" xr:uid="{5EF4CD1A-83E9-47DE-8168-4A2B434C9241}"/>
    <cellStyle name="Normal 9 2 2 2" xfId="4596" xr:uid="{CF5B3FC7-758F-4F4E-BE0E-348FB915D0F1}"/>
    <cellStyle name="Normal 9 2 3" xfId="4597" xr:uid="{E10FEB10-9BA5-4C72-A7D1-2E5ECC74EA09}"/>
    <cellStyle name="Normal 9 3" xfId="289" xr:uid="{986D4769-C36A-48B4-90A3-2F0B747C5A78}"/>
    <cellStyle name="Normal 9 3 10" xfId="3136" xr:uid="{9A97F0A9-B916-4BD8-B7C7-458B875A7E4D}"/>
    <cellStyle name="Normal 9 3 11" xfId="3137" xr:uid="{8F00185B-C13C-4C0E-AEE0-AF5D917A431C}"/>
    <cellStyle name="Normal 9 3 2" xfId="290" xr:uid="{9C8E0DD7-AA89-4BAC-84E9-876D0CA8DF09}"/>
    <cellStyle name="Normal 9 3 2 2" xfId="291" xr:uid="{DAEA86CC-B834-4CAE-BA3A-8C6D07B56062}"/>
    <cellStyle name="Normal 9 3 2 2 2" xfId="292" xr:uid="{B43C6C98-9F42-4690-A2A7-4B4095D5F129}"/>
    <cellStyle name="Normal 9 3 2 2 2 2" xfId="293" xr:uid="{77686584-D05E-4E3C-88C7-4B39F488518B}"/>
    <cellStyle name="Normal 9 3 2 2 2 2 2" xfId="3138" xr:uid="{C727A686-8216-4638-9196-772DC7813F79}"/>
    <cellStyle name="Normal 9 3 2 2 2 2 2 2" xfId="4190" xr:uid="{E7C2C586-B803-4739-9A22-7292E1E5D82D}"/>
    <cellStyle name="Normal 9 3 2 2 2 2 2 2 2" xfId="4191" xr:uid="{06368439-60AA-4AF6-8615-2E2EC7511E5F}"/>
    <cellStyle name="Normal 9 3 2 2 2 2 2 2 2 2" xfId="5932" xr:uid="{543337D8-A9ED-4FFD-88CE-BC22F5473915}"/>
    <cellStyle name="Normal 9 3 2 2 2 2 2 2 3" xfId="5933" xr:uid="{3B35ECFE-AC0B-4372-96D3-EADA35BF5ADA}"/>
    <cellStyle name="Normal 9 3 2 2 2 2 2 3" xfId="4192" xr:uid="{85AB5CF1-67C6-4090-AB21-AC58B99C2994}"/>
    <cellStyle name="Normal 9 3 2 2 2 2 2 3 2" xfId="5934" xr:uid="{2574B724-F9C6-4D98-B4F5-BA6BCC8748F5}"/>
    <cellStyle name="Normal 9 3 2 2 2 2 2 4" xfId="5935" xr:uid="{230B6DC3-CD8C-4953-9C11-9A4DB907D9D6}"/>
    <cellStyle name="Normal 9 3 2 2 2 2 3" xfId="3139" xr:uid="{2210D89A-B3FE-4E57-B637-E9E2AED1E25A}"/>
    <cellStyle name="Normal 9 3 2 2 2 2 3 2" xfId="4193" xr:uid="{4536C3FB-0CD7-446B-865C-A30DB2B0C64A}"/>
    <cellStyle name="Normal 9 3 2 2 2 2 3 2 2" xfId="5936" xr:uid="{66775683-BD83-455E-8977-8912A9CF4904}"/>
    <cellStyle name="Normal 9 3 2 2 2 2 3 3" xfId="5937" xr:uid="{5E38A1EF-8A09-4C54-949B-6FC03C37034B}"/>
    <cellStyle name="Normal 9 3 2 2 2 2 4" xfId="3140" xr:uid="{1EA7D539-A837-4712-A26D-EA6D51F33A2F}"/>
    <cellStyle name="Normal 9 3 2 2 2 2 4 2" xfId="5938" xr:uid="{55862EC7-7675-4139-A4C6-3FBAFE793A01}"/>
    <cellStyle name="Normal 9 3 2 2 2 2 5" xfId="5939" xr:uid="{76C38032-150F-4A15-9626-8DD00865B6D6}"/>
    <cellStyle name="Normal 9 3 2 2 2 3" xfId="3141" xr:uid="{7B5F68E2-27BA-4606-9200-5342A48F1C7B}"/>
    <cellStyle name="Normal 9 3 2 2 2 3 2" xfId="3142" xr:uid="{60475F19-4E53-46A6-BD49-C933EE0BABF0}"/>
    <cellStyle name="Normal 9 3 2 2 2 3 2 2" xfId="4194" xr:uid="{E1E7AD03-6C47-43E1-B07F-A578349A4609}"/>
    <cellStyle name="Normal 9 3 2 2 2 3 2 2 2" xfId="5940" xr:uid="{88108DFB-4CF3-47FA-B348-B1FF82840D0F}"/>
    <cellStyle name="Normal 9 3 2 2 2 3 2 3" xfId="5941" xr:uid="{4A122FD0-FB99-4197-B6F6-6D18B7C08D5F}"/>
    <cellStyle name="Normal 9 3 2 2 2 3 3" xfId="3143" xr:uid="{8EFB6358-7C5B-42C1-8E6A-BB37BEF4E6E7}"/>
    <cellStyle name="Normal 9 3 2 2 2 3 3 2" xfId="5942" xr:uid="{A2813148-6883-40F5-8F23-DFE45740688F}"/>
    <cellStyle name="Normal 9 3 2 2 2 3 4" xfId="3144" xr:uid="{9810ED38-2E9D-47E4-90C0-49B16FE05E8D}"/>
    <cellStyle name="Normal 9 3 2 2 2 4" xfId="3145" xr:uid="{153FCB0F-87B7-4C48-8F52-59D37F2DF781}"/>
    <cellStyle name="Normal 9 3 2 2 2 4 2" xfId="4195" xr:uid="{1D57B94E-8315-4AB5-A140-6AB82E9AA549}"/>
    <cellStyle name="Normal 9 3 2 2 2 4 2 2" xfId="5943" xr:uid="{622E3977-E4AB-4848-9483-A0607555F030}"/>
    <cellStyle name="Normal 9 3 2 2 2 4 3" xfId="5944" xr:uid="{163CF406-39F3-48B5-85EA-CF597BB405F3}"/>
    <cellStyle name="Normal 9 3 2 2 2 5" xfId="3146" xr:uid="{0082D19E-B6A6-46AA-9254-A6B0C42D5101}"/>
    <cellStyle name="Normal 9 3 2 2 2 5 2" xfId="5945" xr:uid="{17043FD4-4136-4D49-9B8E-08532B8087B9}"/>
    <cellStyle name="Normal 9 3 2 2 2 6" xfId="3147" xr:uid="{0FF4FFC8-3753-43B0-B8D3-1152EB5C1A79}"/>
    <cellStyle name="Normal 9 3 2 2 3" xfId="294" xr:uid="{54C36999-2392-417E-9DD4-27A846636C19}"/>
    <cellStyle name="Normal 9 3 2 2 3 2" xfId="3148" xr:uid="{C131D9EA-22E6-4B5D-A0E8-24EC5DE5E825}"/>
    <cellStyle name="Normal 9 3 2 2 3 2 2" xfId="3149" xr:uid="{36D86749-60A0-4209-906A-0F431D531040}"/>
    <cellStyle name="Normal 9 3 2 2 3 2 2 2" xfId="4196" xr:uid="{D9B12C61-2819-468A-97D0-991389E3FBA8}"/>
    <cellStyle name="Normal 9 3 2 2 3 2 2 2 2" xfId="4197" xr:uid="{87483349-3E57-442A-AFCA-217B1B743428}"/>
    <cellStyle name="Normal 9 3 2 2 3 2 2 3" xfId="4198" xr:uid="{2228C6E1-2067-4507-B351-766613EAE3A4}"/>
    <cellStyle name="Normal 9 3 2 2 3 2 3" xfId="3150" xr:uid="{DC0CCD89-939C-4E7D-829D-0C06F1834ADB}"/>
    <cellStyle name="Normal 9 3 2 2 3 2 3 2" xfId="4199" xr:uid="{36E1D055-0AD5-4C74-ADF5-D71ADAAD58BC}"/>
    <cellStyle name="Normal 9 3 2 2 3 2 4" xfId="3151" xr:uid="{439F968A-6775-4965-AF42-6D7316D18788}"/>
    <cellStyle name="Normal 9 3 2 2 3 3" xfId="3152" xr:uid="{D870518A-A469-4890-9A61-E79B6DF8EA18}"/>
    <cellStyle name="Normal 9 3 2 2 3 3 2" xfId="4200" xr:uid="{95B976F3-5FA9-4874-9EC3-339B58488F86}"/>
    <cellStyle name="Normal 9 3 2 2 3 3 2 2" xfId="4201" xr:uid="{1209FF48-2447-4664-BFAA-442C61442914}"/>
    <cellStyle name="Normal 9 3 2 2 3 3 3" xfId="4202" xr:uid="{E88514DA-FAE9-4013-A6DF-1344D5105AB2}"/>
    <cellStyle name="Normal 9 3 2 2 3 4" xfId="3153" xr:uid="{A79202D4-A2FB-4ADD-AE9E-1F5561C7FDED}"/>
    <cellStyle name="Normal 9 3 2 2 3 4 2" xfId="4203" xr:uid="{041A7F64-9762-43DE-BF94-4A051340FFDD}"/>
    <cellStyle name="Normal 9 3 2 2 3 5" xfId="3154" xr:uid="{6126F952-36F7-4D2D-B091-B534114913DB}"/>
    <cellStyle name="Normal 9 3 2 2 4" xfId="3155" xr:uid="{06EE0811-6D9C-457F-A26C-36FFC2B104D4}"/>
    <cellStyle name="Normal 9 3 2 2 4 2" xfId="3156" xr:uid="{FD1D95C5-AA8F-41C1-90F7-F15E38727712}"/>
    <cellStyle name="Normal 9 3 2 2 4 2 2" xfId="4204" xr:uid="{D798793F-FE24-4755-9C4E-3C7AF2C6B660}"/>
    <cellStyle name="Normal 9 3 2 2 4 2 2 2" xfId="4205" xr:uid="{652C1B43-3D96-4E64-AA96-2441F8D1DD6E}"/>
    <cellStyle name="Normal 9 3 2 2 4 2 3" xfId="4206" xr:uid="{893F92AF-BC3F-4F57-8AA2-60449936F689}"/>
    <cellStyle name="Normal 9 3 2 2 4 3" xfId="3157" xr:uid="{29964E27-E47D-4628-8854-ACCD3C0DBBD9}"/>
    <cellStyle name="Normal 9 3 2 2 4 3 2" xfId="4207" xr:uid="{FD55E9EC-1897-4BDD-ABDA-EF88AA46343A}"/>
    <cellStyle name="Normal 9 3 2 2 4 4" xfId="3158" xr:uid="{48BEF4C6-B6BC-4918-B11F-7CBE24D299FD}"/>
    <cellStyle name="Normal 9 3 2 2 5" xfId="3159" xr:uid="{CAB42236-8360-4C09-8760-02714D48FD38}"/>
    <cellStyle name="Normal 9 3 2 2 5 2" xfId="3160" xr:uid="{1FA0777B-34A3-402B-BA6E-10A1228FB0A3}"/>
    <cellStyle name="Normal 9 3 2 2 5 2 2" xfId="4208" xr:uid="{ABD87C86-5B1F-495D-AFB4-7834E91625A6}"/>
    <cellStyle name="Normal 9 3 2 2 5 3" xfId="3161" xr:uid="{95BE3282-AE6B-4D83-987A-ECEEC50E7A3A}"/>
    <cellStyle name="Normal 9 3 2 2 5 4" xfId="3162" xr:uid="{834A90F3-C47C-4097-AC0D-FDE751478A13}"/>
    <cellStyle name="Normal 9 3 2 2 6" xfId="3163" xr:uid="{68A29B04-2933-4330-AD53-C7F91B395470}"/>
    <cellStyle name="Normal 9 3 2 2 6 2" xfId="4209" xr:uid="{BA2BB638-C1B9-4290-BAC7-B46477BEEC8D}"/>
    <cellStyle name="Normal 9 3 2 2 7" xfId="3164" xr:uid="{5C314F31-29E6-4676-B3E4-974F81B57197}"/>
    <cellStyle name="Normal 9 3 2 2 8" xfId="3165" xr:uid="{E6EE2F68-7FF4-42BF-B794-ECC735AB2F64}"/>
    <cellStyle name="Normal 9 3 2 3" xfId="295" xr:uid="{D32E3680-03D7-4884-8F40-4397057CE9DC}"/>
    <cellStyle name="Normal 9 3 2 3 2" xfId="296" xr:uid="{2F28E635-3613-4887-B73B-389A9E0450A3}"/>
    <cellStyle name="Normal 9 3 2 3 2 2" xfId="3166" xr:uid="{2910E9D5-D08A-4377-84E6-603348F8EE4D}"/>
    <cellStyle name="Normal 9 3 2 3 2 2 2" xfId="4210" xr:uid="{016512DE-A2AE-4847-B1BB-C64ACB228CB5}"/>
    <cellStyle name="Normal 9 3 2 3 2 2 2 2" xfId="4211" xr:uid="{12E72AE9-F885-4D3E-8BC3-BD90891A0569}"/>
    <cellStyle name="Normal 9 3 2 3 2 2 2 2 2" xfId="5946" xr:uid="{07E589DD-6BC1-49D3-A844-F15D82AEE84B}"/>
    <cellStyle name="Normal 9 3 2 3 2 2 2 3" xfId="5947" xr:uid="{3745B993-BCE4-4C53-B7D5-E08E3596CA2A}"/>
    <cellStyle name="Normal 9 3 2 3 2 2 3" xfId="4212" xr:uid="{C3A5F53C-C751-40E0-9F20-4C1E5762F77D}"/>
    <cellStyle name="Normal 9 3 2 3 2 2 3 2" xfId="5948" xr:uid="{1AE70983-07E3-43F2-A3B2-A1D1CC4D2303}"/>
    <cellStyle name="Normal 9 3 2 3 2 2 4" xfId="5949" xr:uid="{77281ED6-129C-43E7-AF59-3884428943AA}"/>
    <cellStyle name="Normal 9 3 2 3 2 3" xfId="3167" xr:uid="{DCE64B22-17C7-4A63-8E04-EB0D0AC6D8AC}"/>
    <cellStyle name="Normal 9 3 2 3 2 3 2" xfId="4213" xr:uid="{52D40B4B-B902-48E2-B50F-FD20EE3AD3D2}"/>
    <cellStyle name="Normal 9 3 2 3 2 3 2 2" xfId="5950" xr:uid="{D22539BD-A4DF-407F-BBB9-4AEFC16387D3}"/>
    <cellStyle name="Normal 9 3 2 3 2 3 3" xfId="5951" xr:uid="{0DA7E2FA-573D-4D67-ACF7-7CFB91A7E5FE}"/>
    <cellStyle name="Normal 9 3 2 3 2 4" xfId="3168" xr:uid="{7E1F8B7B-A168-4E55-9B71-7A3EA3EA2756}"/>
    <cellStyle name="Normal 9 3 2 3 2 4 2" xfId="5952" xr:uid="{61EE3A99-2BEF-4B7F-AAC6-EE41D6BEEA1F}"/>
    <cellStyle name="Normal 9 3 2 3 2 5" xfId="5953" xr:uid="{D2399E55-462C-4883-A7A3-CD68CDF11744}"/>
    <cellStyle name="Normal 9 3 2 3 3" xfId="3169" xr:uid="{FAFAEE66-7D14-4022-BC77-C077BE8546AC}"/>
    <cellStyle name="Normal 9 3 2 3 3 2" xfId="3170" xr:uid="{D71068E8-A6BD-4E61-B642-FE79A1FF0819}"/>
    <cellStyle name="Normal 9 3 2 3 3 2 2" xfId="4214" xr:uid="{91DBDB94-777C-4636-9326-16FC47CBFC61}"/>
    <cellStyle name="Normal 9 3 2 3 3 2 2 2" xfId="5954" xr:uid="{EB50260A-3E74-4380-A353-3FE9C8391FFD}"/>
    <cellStyle name="Normal 9 3 2 3 3 2 3" xfId="5955" xr:uid="{FA2AF6BA-3B18-464D-AC79-CB3D9BFED1B1}"/>
    <cellStyle name="Normal 9 3 2 3 3 3" xfId="3171" xr:uid="{1DBA46C3-11E1-4FFD-ADA2-E75BFBE1E055}"/>
    <cellStyle name="Normal 9 3 2 3 3 3 2" xfId="5956" xr:uid="{BC2B648F-0D8B-4CF2-9227-A61887250E61}"/>
    <cellStyle name="Normal 9 3 2 3 3 4" xfId="3172" xr:uid="{60A6AB23-31B3-45CB-A69B-496134B430D5}"/>
    <cellStyle name="Normal 9 3 2 3 4" xfId="3173" xr:uid="{74FF37A7-31F1-4B44-AD18-4496EB613614}"/>
    <cellStyle name="Normal 9 3 2 3 4 2" xfId="4215" xr:uid="{449E399F-51C0-40F2-8EA1-54EA31AA6466}"/>
    <cellStyle name="Normal 9 3 2 3 4 2 2" xfId="5957" xr:uid="{48A3E2E8-219B-4376-8881-0DE923471684}"/>
    <cellStyle name="Normal 9 3 2 3 4 3" xfId="5958" xr:uid="{EF3A926E-4C80-4CC6-A413-886AA2520C97}"/>
    <cellStyle name="Normal 9 3 2 3 5" xfId="3174" xr:uid="{DE2B8831-A31D-4CED-B917-5FF1319CD9E7}"/>
    <cellStyle name="Normal 9 3 2 3 5 2" xfId="5959" xr:uid="{B6E132C2-39EE-42F9-81EF-42A8685EA8B7}"/>
    <cellStyle name="Normal 9 3 2 3 6" xfId="3175" xr:uid="{DAF4961D-F40B-404E-937E-C076ED5789E0}"/>
    <cellStyle name="Normal 9 3 2 4" xfId="297" xr:uid="{5483D6E6-B15B-4CE0-BCD8-BD7EB8CDD288}"/>
    <cellStyle name="Normal 9 3 2 4 2" xfId="3176" xr:uid="{AC8E4AB9-B65B-47D2-ADE4-F1038BB1656E}"/>
    <cellStyle name="Normal 9 3 2 4 2 2" xfId="3177" xr:uid="{F0D32046-376F-46B9-891D-6DF12F23A10D}"/>
    <cellStyle name="Normal 9 3 2 4 2 2 2" xfId="4216" xr:uid="{97B48BDC-2C45-45D2-B4B7-14A413F3AB30}"/>
    <cellStyle name="Normal 9 3 2 4 2 2 2 2" xfId="4217" xr:uid="{16E1DF2E-1A5A-4C13-ABEE-2FCD8E6E03FB}"/>
    <cellStyle name="Normal 9 3 2 4 2 2 3" xfId="4218" xr:uid="{4CB78A68-EB20-4E0A-ADC9-906FBA12F280}"/>
    <cellStyle name="Normal 9 3 2 4 2 3" xfId="3178" xr:uid="{99E9E114-B9FD-4CE9-83A7-D2A9D2F95CE6}"/>
    <cellStyle name="Normal 9 3 2 4 2 3 2" xfId="4219" xr:uid="{1B4212C5-EDDE-481C-AE20-DFB604D12670}"/>
    <cellStyle name="Normal 9 3 2 4 2 4" xfId="3179" xr:uid="{50D3FC6B-E504-4DA2-8089-139E2EAB6B1B}"/>
    <cellStyle name="Normal 9 3 2 4 3" xfId="3180" xr:uid="{2E663152-C5E6-4CFC-9F34-DE56E0C89CEE}"/>
    <cellStyle name="Normal 9 3 2 4 3 2" xfId="4220" xr:uid="{960AE832-E9C6-484E-8A88-801E81EDDD2C}"/>
    <cellStyle name="Normal 9 3 2 4 3 2 2" xfId="4221" xr:uid="{D5EFEFE7-B4A3-4BFA-A4BF-A2ACBD3D4E76}"/>
    <cellStyle name="Normal 9 3 2 4 3 3" xfId="4222" xr:uid="{4F09E4CD-32EE-4CC1-AC8E-CBF10176F755}"/>
    <cellStyle name="Normal 9 3 2 4 4" xfId="3181" xr:uid="{BE38C9DC-35E4-4901-9FAA-41922678DCFF}"/>
    <cellStyle name="Normal 9 3 2 4 4 2" xfId="4223" xr:uid="{DFFA93CC-161A-449C-A763-169F9C4AED3B}"/>
    <cellStyle name="Normal 9 3 2 4 5" xfId="3182" xr:uid="{3640C561-DEFC-44E7-81B1-7451BF2B55FB}"/>
    <cellStyle name="Normal 9 3 2 5" xfId="3183" xr:uid="{DAC99880-52B0-49EA-B483-1DC2A007B4EC}"/>
    <cellStyle name="Normal 9 3 2 5 2" xfId="3184" xr:uid="{C585491D-6A75-4778-8314-45681C718F25}"/>
    <cellStyle name="Normal 9 3 2 5 2 2" xfId="4224" xr:uid="{9F68EC4B-6956-4C76-AD1D-B1C4FFB2D178}"/>
    <cellStyle name="Normal 9 3 2 5 2 2 2" xfId="4225" xr:uid="{9F5C2F54-27EE-40C7-8FB5-218E8E32821E}"/>
    <cellStyle name="Normal 9 3 2 5 2 3" xfId="4226" xr:uid="{90F9FB2F-F425-40EF-BE1C-1F58A0711468}"/>
    <cellStyle name="Normal 9 3 2 5 3" xfId="3185" xr:uid="{711067CD-0CC9-4F6C-B805-800BBF957F71}"/>
    <cellStyle name="Normal 9 3 2 5 3 2" xfId="4227" xr:uid="{DA0BA958-7DA4-4D08-9D2D-588D59826598}"/>
    <cellStyle name="Normal 9 3 2 5 4" xfId="3186" xr:uid="{885FE25E-3267-4D5E-9934-6C320CBFC60B}"/>
    <cellStyle name="Normal 9 3 2 6" xfId="3187" xr:uid="{0506C990-F4A3-4C78-A0BF-7512014228FE}"/>
    <cellStyle name="Normal 9 3 2 6 2" xfId="3188" xr:uid="{7D27F3A6-DCB2-4993-9F54-885899B7877C}"/>
    <cellStyle name="Normal 9 3 2 6 2 2" xfId="4228" xr:uid="{B0ED0D7D-6DB7-4C02-8819-9A1B6A662001}"/>
    <cellStyle name="Normal 9 3 2 6 3" xfId="3189" xr:uid="{F74ACED2-99D8-48A9-ABDC-E053FA7BE0A7}"/>
    <cellStyle name="Normal 9 3 2 6 4" xfId="3190" xr:uid="{56F9A4F6-766B-41FC-8F43-2F50771D201E}"/>
    <cellStyle name="Normal 9 3 2 7" xfId="3191" xr:uid="{D9F06440-9087-42E5-9C88-6EBA0FEF330B}"/>
    <cellStyle name="Normal 9 3 2 7 2" xfId="4229" xr:uid="{2D6160A7-87D8-403E-A60A-F450AE01AEBD}"/>
    <cellStyle name="Normal 9 3 2 8" xfId="3192" xr:uid="{1BE57E55-048C-4F03-AD9F-69DDF83921C7}"/>
    <cellStyle name="Normal 9 3 2 9" xfId="3193" xr:uid="{A5B1D330-DAA9-46AE-86E5-63BBCC54885D}"/>
    <cellStyle name="Normal 9 3 3" xfId="298" xr:uid="{EFB98C3B-2736-4FB1-9211-5CF4E547F000}"/>
    <cellStyle name="Normal 9 3 3 2" xfId="299" xr:uid="{5C32AE72-C353-4918-A5A7-2CD3587B31AB}"/>
    <cellStyle name="Normal 9 3 3 2 2" xfId="300" xr:uid="{79A7E068-63C6-4B97-90C8-591A980362D5}"/>
    <cellStyle name="Normal 9 3 3 2 2 2" xfId="3194" xr:uid="{FC7376BC-17A1-47CE-ADDA-F62F6BB2D908}"/>
    <cellStyle name="Normal 9 3 3 2 2 2 2" xfId="4230" xr:uid="{F5766F0C-90FD-4950-A50B-170F999A9697}"/>
    <cellStyle name="Normal 9 3 3 2 2 2 2 2" xfId="4231" xr:uid="{03768024-9D59-430C-9015-42BF5742FA2D}"/>
    <cellStyle name="Normal 9 3 3 2 2 2 2 2 2" xfId="5960" xr:uid="{22565142-C856-4D64-847F-1F8CF08E9823}"/>
    <cellStyle name="Normal 9 3 3 2 2 2 2 3" xfId="5961" xr:uid="{931C6B29-60DC-4855-959F-63618C4EAB9E}"/>
    <cellStyle name="Normal 9 3 3 2 2 2 3" xfId="4232" xr:uid="{9FED7826-B24E-46E5-BD28-736DC9E46162}"/>
    <cellStyle name="Normal 9 3 3 2 2 2 3 2" xfId="5962" xr:uid="{05B850CA-9FB7-43F7-BF2E-E0C6C714C8FC}"/>
    <cellStyle name="Normal 9 3 3 2 2 2 4" xfId="5963" xr:uid="{E5D5A44A-EDA8-48AF-8518-E636B206B193}"/>
    <cellStyle name="Normal 9 3 3 2 2 3" xfId="3195" xr:uid="{13653CBB-387F-4BC3-B9D1-E836557E8AB6}"/>
    <cellStyle name="Normal 9 3 3 2 2 3 2" xfId="4233" xr:uid="{3F19A54C-DFB1-4900-8221-666EA3C61263}"/>
    <cellStyle name="Normal 9 3 3 2 2 3 2 2" xfId="5964" xr:uid="{B70EB19A-093B-4758-A3CB-0456C058B8C5}"/>
    <cellStyle name="Normal 9 3 3 2 2 3 3" xfId="5965" xr:uid="{3B00B3CC-FF42-47D0-962B-937F020A6B2A}"/>
    <cellStyle name="Normal 9 3 3 2 2 4" xfId="3196" xr:uid="{7823279D-14AB-425C-BE99-BB29B69905CE}"/>
    <cellStyle name="Normal 9 3 3 2 2 4 2" xfId="5966" xr:uid="{891634C9-736A-46A9-B751-B8D6F2E03A1D}"/>
    <cellStyle name="Normal 9 3 3 2 2 5" xfId="5967" xr:uid="{5C2E06C5-348F-4C5D-96A0-CE5B777D4BF9}"/>
    <cellStyle name="Normal 9 3 3 2 3" xfId="3197" xr:uid="{FDCD95A0-44D5-4FC1-BD05-0DA4AD91672F}"/>
    <cellStyle name="Normal 9 3 3 2 3 2" xfId="3198" xr:uid="{EB138340-63B2-4341-98C9-2ED3CCE559D0}"/>
    <cellStyle name="Normal 9 3 3 2 3 2 2" xfId="4234" xr:uid="{506EC35C-6EF1-4ADE-AD2D-451BCE5B5542}"/>
    <cellStyle name="Normal 9 3 3 2 3 2 2 2" xfId="5968" xr:uid="{05FDCB55-0CC8-41E4-AC81-77D8F6019755}"/>
    <cellStyle name="Normal 9 3 3 2 3 2 3" xfId="5969" xr:uid="{A16DDDC9-F530-4625-A641-2CA87DCD4527}"/>
    <cellStyle name="Normal 9 3 3 2 3 3" xfId="3199" xr:uid="{1EA91304-2789-4CAC-A151-31209861E6F7}"/>
    <cellStyle name="Normal 9 3 3 2 3 3 2" xfId="5970" xr:uid="{063008E3-0664-4940-A403-E6ECE9907874}"/>
    <cellStyle name="Normal 9 3 3 2 3 4" xfId="3200" xr:uid="{CE819CA6-C0E1-46F2-A1C3-2BEB9256CDFB}"/>
    <cellStyle name="Normal 9 3 3 2 4" xfId="3201" xr:uid="{8022CAB7-8998-401A-8212-D648D2F97997}"/>
    <cellStyle name="Normal 9 3 3 2 4 2" xfId="4235" xr:uid="{0E38A84D-CDDA-4E6D-B74F-672F27592C69}"/>
    <cellStyle name="Normal 9 3 3 2 4 2 2" xfId="5971" xr:uid="{A213E7EA-74C6-472B-8AAF-101F566F6023}"/>
    <cellStyle name="Normal 9 3 3 2 4 3" xfId="5972" xr:uid="{58FACDCC-8820-442C-ABE1-BFBFB5E92DCB}"/>
    <cellStyle name="Normal 9 3 3 2 5" xfId="3202" xr:uid="{D447E162-95E7-4A08-856E-30A34D9E5BF2}"/>
    <cellStyle name="Normal 9 3 3 2 5 2" xfId="5973" xr:uid="{F6D622AD-EB32-4F5B-9111-9F74A84ACBF6}"/>
    <cellStyle name="Normal 9 3 3 2 6" xfId="3203" xr:uid="{E38744F3-7FD8-4365-9695-67A2A46440C2}"/>
    <cellStyle name="Normal 9 3 3 3" xfId="301" xr:uid="{27B2C95E-F4F1-4F8C-A861-4BF6556A8133}"/>
    <cellStyle name="Normal 9 3 3 3 2" xfId="3204" xr:uid="{AECA3838-6D45-4FB7-A13B-91ED994A353D}"/>
    <cellStyle name="Normal 9 3 3 3 2 2" xfId="3205" xr:uid="{5E3F00C4-E473-4B2A-8521-FE5D491A66E2}"/>
    <cellStyle name="Normal 9 3 3 3 2 2 2" xfId="4236" xr:uid="{2AA5BC00-FC15-405B-A1FB-C0B106799AFC}"/>
    <cellStyle name="Normal 9 3 3 3 2 2 2 2" xfId="4237" xr:uid="{ADBC8EB7-21FA-4111-85DA-BE8503E8B484}"/>
    <cellStyle name="Normal 9 3 3 3 2 2 2 2 2" xfId="4768" xr:uid="{C95C52E9-2C37-4FEC-8AC6-DB3CED15BF07}"/>
    <cellStyle name="Normal 9 3 3 3 2 2 3" xfId="4238" xr:uid="{A5DB89FA-F7AA-4709-9673-5D4C1DB7C1EC}"/>
    <cellStyle name="Normal 9 3 3 3 2 2 3 2" xfId="4769" xr:uid="{0FB9EF4B-CE11-4101-8612-8EA6E4224350}"/>
    <cellStyle name="Normal 9 3 3 3 2 3" xfId="3206" xr:uid="{0E23ABB4-1418-42E2-843E-2BCEE4F7CB7E}"/>
    <cellStyle name="Normal 9 3 3 3 2 3 2" xfId="4239" xr:uid="{DC9369E1-BDF4-4B00-9C38-0A11584B30C9}"/>
    <cellStyle name="Normal 9 3 3 3 2 3 2 2" xfId="4771" xr:uid="{316F81F1-B3CA-4F7E-952D-4A44CCDEE4D2}"/>
    <cellStyle name="Normal 9 3 3 3 2 3 3" xfId="4770" xr:uid="{7982D214-1D87-443C-8E1E-44CDBA1E8C13}"/>
    <cellStyle name="Normal 9 3 3 3 2 4" xfId="3207" xr:uid="{C19CF12B-5B20-4404-8C4B-D4872CEB5943}"/>
    <cellStyle name="Normal 9 3 3 3 2 4 2" xfId="4772" xr:uid="{0BECDC39-B509-48ED-8677-C74B4C45FB72}"/>
    <cellStyle name="Normal 9 3 3 3 3" xfId="3208" xr:uid="{97EE7DCC-772E-4AB6-B6E6-E9F7A4FE22D2}"/>
    <cellStyle name="Normal 9 3 3 3 3 2" xfId="4240" xr:uid="{EBBDAA5E-2604-463E-85FB-EE93ACA4765B}"/>
    <cellStyle name="Normal 9 3 3 3 3 2 2" xfId="4241" xr:uid="{FC443427-6DD2-4186-BE3A-2224877D47BC}"/>
    <cellStyle name="Normal 9 3 3 3 3 2 2 2" xfId="4775" xr:uid="{BC5B08D2-9E11-45D3-8150-D21598379B52}"/>
    <cellStyle name="Normal 9 3 3 3 3 2 3" xfId="4774" xr:uid="{78C7EC11-E65B-46D9-9A49-CBB04541BA24}"/>
    <cellStyle name="Normal 9 3 3 3 3 3" xfId="4242" xr:uid="{223281F4-4F9C-4B7B-8B69-0F1C62F81E61}"/>
    <cellStyle name="Normal 9 3 3 3 3 3 2" xfId="4776" xr:uid="{E6BB3F44-3C2C-44CC-AA5C-5EC358FEA7FC}"/>
    <cellStyle name="Normal 9 3 3 3 3 4" xfId="4773" xr:uid="{FF5588BD-2C78-4C5E-8897-385C52840A5E}"/>
    <cellStyle name="Normal 9 3 3 3 4" xfId="3209" xr:uid="{5F1A5187-3A57-4EB1-A51B-97FA4FB0AB40}"/>
    <cellStyle name="Normal 9 3 3 3 4 2" xfId="4243" xr:uid="{32AA49C0-4CA2-4359-AA56-4C68E6B0ED48}"/>
    <cellStyle name="Normal 9 3 3 3 4 2 2" xfId="4778" xr:uid="{62518909-B7C3-47CF-8CBC-5EED01C593E0}"/>
    <cellStyle name="Normal 9 3 3 3 4 3" xfId="4777" xr:uid="{0E7FB405-BF72-48E4-AD0C-EF97A03D363D}"/>
    <cellStyle name="Normal 9 3 3 3 5" xfId="3210" xr:uid="{70E79139-CEC0-4EF6-919A-C5F0C025532D}"/>
    <cellStyle name="Normal 9 3 3 3 5 2" xfId="4779" xr:uid="{02E27780-EEED-4696-9F07-E81CB16C39D0}"/>
    <cellStyle name="Normal 9 3 3 4" xfId="3211" xr:uid="{DE32B892-034F-4B10-8BF4-32EACB1E5ACA}"/>
    <cellStyle name="Normal 9 3 3 4 2" xfId="3212" xr:uid="{2B1E765C-1591-47C3-ABC7-C9CD53AC672F}"/>
    <cellStyle name="Normal 9 3 3 4 2 2" xfId="4244" xr:uid="{5FCBE90E-6BC8-442F-A9ED-B932C5CA1CFE}"/>
    <cellStyle name="Normal 9 3 3 4 2 2 2" xfId="4245" xr:uid="{914DECBC-8919-4B77-8F25-758029E9F964}"/>
    <cellStyle name="Normal 9 3 3 4 2 2 2 2" xfId="4783" xr:uid="{F9BD10C1-9677-4310-B4DF-89C95680CC48}"/>
    <cellStyle name="Normal 9 3 3 4 2 2 3" xfId="4782" xr:uid="{06A2FA76-DDC6-4604-9B2A-8053CF6A9A9C}"/>
    <cellStyle name="Normal 9 3 3 4 2 3" xfId="4246" xr:uid="{BCDB8C75-A289-4A98-B6BB-28A0DEA26A96}"/>
    <cellStyle name="Normal 9 3 3 4 2 3 2" xfId="4784" xr:uid="{2DCB339D-3727-4825-8F3E-DA5081EB56D4}"/>
    <cellStyle name="Normal 9 3 3 4 2 4" xfId="4781" xr:uid="{702CBAAD-75B4-44D5-ABD5-32B67166C3D0}"/>
    <cellStyle name="Normal 9 3 3 4 3" xfId="3213" xr:uid="{64CEF606-986D-48C0-9131-450B7758C16E}"/>
    <cellStyle name="Normal 9 3 3 4 3 2" xfId="4247" xr:uid="{19A4ECD8-10F6-4E38-ACAB-FBF8DB543A65}"/>
    <cellStyle name="Normal 9 3 3 4 3 2 2" xfId="4786" xr:uid="{2250D4E1-EA1C-43C2-B1D9-CFCF0ADD10A6}"/>
    <cellStyle name="Normal 9 3 3 4 3 3" xfId="4785" xr:uid="{55525CA6-5605-49C5-AE9E-DE058EDD2D56}"/>
    <cellStyle name="Normal 9 3 3 4 4" xfId="3214" xr:uid="{051A6BE6-BD59-461C-8997-80CFBB027021}"/>
    <cellStyle name="Normal 9 3 3 4 4 2" xfId="4787" xr:uid="{45828AD3-9E9E-4867-BAFA-79B3A772F29E}"/>
    <cellStyle name="Normal 9 3 3 4 5" xfId="4780" xr:uid="{401B9C77-B718-40A4-8559-32811AC86BAA}"/>
    <cellStyle name="Normal 9 3 3 5" xfId="3215" xr:uid="{FF763270-4308-4B4A-8F79-775D7984B11E}"/>
    <cellStyle name="Normal 9 3 3 5 2" xfId="3216" xr:uid="{23D121BD-B204-4867-B8B1-C4C349C488F4}"/>
    <cellStyle name="Normal 9 3 3 5 2 2" xfId="4248" xr:uid="{24651338-A47D-4348-A60B-13C8EF03C439}"/>
    <cellStyle name="Normal 9 3 3 5 2 2 2" xfId="4790" xr:uid="{0A3E5280-2EE8-415C-9ADB-9E5743260DB7}"/>
    <cellStyle name="Normal 9 3 3 5 2 3" xfId="4789" xr:uid="{D3073372-5015-48B7-A700-73C856C56526}"/>
    <cellStyle name="Normal 9 3 3 5 3" xfId="3217" xr:uid="{E2F8F806-8FF9-41FF-B539-4B2206107E8E}"/>
    <cellStyle name="Normal 9 3 3 5 3 2" xfId="4791" xr:uid="{1C36AD40-5FC3-41BF-BA75-9E074883B54D}"/>
    <cellStyle name="Normal 9 3 3 5 4" xfId="3218" xr:uid="{A8223EC3-CA5B-4614-95F6-9F013552C955}"/>
    <cellStyle name="Normal 9 3 3 5 4 2" xfId="4792" xr:uid="{89B5A57A-E2BF-46FA-8E19-862B202411B2}"/>
    <cellStyle name="Normal 9 3 3 5 5" xfId="4788" xr:uid="{C230D6DB-EF97-4712-8550-570BB0F6AAFF}"/>
    <cellStyle name="Normal 9 3 3 6" xfId="3219" xr:uid="{5C17634C-D25C-497B-BA8B-FDA13832ACE6}"/>
    <cellStyle name="Normal 9 3 3 6 2" xfId="4249" xr:uid="{AA1C02F7-D1A3-469D-86AA-3D68C76A6D97}"/>
    <cellStyle name="Normal 9 3 3 6 2 2" xfId="4794" xr:uid="{D668AD5C-CE4C-41DC-934B-AF37896E10B0}"/>
    <cellStyle name="Normal 9 3 3 6 3" xfId="4793" xr:uid="{3AD7F93F-DC15-469D-988C-5C1570CB01A7}"/>
    <cellStyle name="Normal 9 3 3 7" xfId="3220" xr:uid="{5D932428-3F4D-485B-ACF5-EB518F975421}"/>
    <cellStyle name="Normal 9 3 3 7 2" xfId="4795" xr:uid="{E8C36CE6-F450-4633-982E-628B84B525F5}"/>
    <cellStyle name="Normal 9 3 3 8" xfId="3221" xr:uid="{2543EC38-7FEC-4A96-9FB3-D38B0C2A6096}"/>
    <cellStyle name="Normal 9 3 3 8 2" xfId="4796" xr:uid="{C1742671-C926-4719-B63E-C15046C2D765}"/>
    <cellStyle name="Normal 9 3 4" xfId="302" xr:uid="{4214D530-BF31-4EB9-B09C-C39BB1EF6BA2}"/>
    <cellStyle name="Normal 9 3 4 2" xfId="303" xr:uid="{24148220-0B56-4529-B017-622007EC8D29}"/>
    <cellStyle name="Normal 9 3 4 2 2" xfId="3222" xr:uid="{287C698F-F95F-4F19-92BD-F93F7215631F}"/>
    <cellStyle name="Normal 9 3 4 2 2 2" xfId="3223" xr:uid="{ED0DCE23-F22D-4C2B-9610-CD0602EA8E7F}"/>
    <cellStyle name="Normal 9 3 4 2 2 2 2" xfId="4250" xr:uid="{F4CAA24E-664E-4445-B7D9-42E61458AE04}"/>
    <cellStyle name="Normal 9 3 4 2 2 2 2 2" xfId="4801" xr:uid="{B183BA4D-5C73-4476-98D3-E6C8EF3F15F6}"/>
    <cellStyle name="Normal 9 3 4 2 2 2 2 2 2" xfId="5974" xr:uid="{45DD6184-F47A-44D8-B667-14899F906671}"/>
    <cellStyle name="Normal 9 3 4 2 2 2 2 2 3" xfId="6095" xr:uid="{40A870FF-329E-4BD7-A0D7-ABFF29DE00B4}"/>
    <cellStyle name="Normal 9 3 4 2 2 2 3" xfId="4800" xr:uid="{F6C913AB-6533-469B-A9A3-9E47024C5D5E}"/>
    <cellStyle name="Normal 9 3 4 2 2 2 3 2" xfId="5975" xr:uid="{696EB04A-3902-4F0E-A8EB-EC8F48649C93}"/>
    <cellStyle name="Normal 9 3 4 2 2 2 3 3" xfId="6089" xr:uid="{F29A84A7-74FD-4802-A09E-CD6FA5CE2614}"/>
    <cellStyle name="Normal 9 3 4 2 2 3" xfId="3224" xr:uid="{40099EF8-C6E3-441F-B63B-970CD65F5FF9}"/>
    <cellStyle name="Normal 9 3 4 2 2 3 2" xfId="4802" xr:uid="{DCC2973A-4084-4B7B-92EA-BD98C9A28F7B}"/>
    <cellStyle name="Normal 9 3 4 2 2 3 2 2" xfId="5976" xr:uid="{12EBBABB-C4D6-46E8-BFFE-D45C311D99C3}"/>
    <cellStyle name="Normal 9 3 4 2 2 3 2 3" xfId="6082" xr:uid="{429EEE1D-076B-4BDE-8DAC-EA219DF4EF71}"/>
    <cellStyle name="Normal 9 3 4 2 2 4" xfId="3225" xr:uid="{C64AEE6F-AAF2-463C-844F-6CD36AEB252B}"/>
    <cellStyle name="Normal 9 3 4 2 2 4 2" xfId="4803" xr:uid="{853D425E-4F12-4BC5-BF04-D1553719E062}"/>
    <cellStyle name="Normal 9 3 4 2 2 5" xfId="4799" xr:uid="{5747C9F1-DE7E-4261-9EFD-7B0D78E2D330}"/>
    <cellStyle name="Normal 9 3 4 2 3" xfId="3226" xr:uid="{A817564F-6CA7-4863-AD1B-060F4DD228C6}"/>
    <cellStyle name="Normal 9 3 4 2 3 2" xfId="4251" xr:uid="{C47D68C3-F4B0-4D4E-85AA-CC2C59C0A13A}"/>
    <cellStyle name="Normal 9 3 4 2 3 2 2" xfId="4805" xr:uid="{6272A054-5578-4163-AB79-2F2521CBC745}"/>
    <cellStyle name="Normal 9 3 4 2 3 2 2 2" xfId="5977" xr:uid="{279BF4E0-D4E2-4F9B-BA0E-CD653884A371}"/>
    <cellStyle name="Normal 9 3 4 2 3 2 2 3" xfId="6081" xr:uid="{9F0888FD-288A-4402-9E72-6FDAC6466AC6}"/>
    <cellStyle name="Normal 9 3 4 2 3 3" xfId="4804" xr:uid="{C4BABAEE-547B-4D99-A4B5-43D80C895571}"/>
    <cellStyle name="Normal 9 3 4 2 3 3 2" xfId="5978" xr:uid="{2047ACB3-E3F9-45FF-9B3D-E580BEBD5780}"/>
    <cellStyle name="Normal 9 3 4 2 3 3 3" xfId="6094" xr:uid="{CAE592B2-BDDB-4C50-B3E3-9346C73F5759}"/>
    <cellStyle name="Normal 9 3 4 2 4" xfId="3227" xr:uid="{BE15E9C5-3B09-4864-8882-DA7D746BA00F}"/>
    <cellStyle name="Normal 9 3 4 2 4 2" xfId="4806" xr:uid="{B5955614-FA50-4EC7-B977-050ECDE70A7B}"/>
    <cellStyle name="Normal 9 3 4 2 4 2 2" xfId="5979" xr:uid="{029CFA82-D9E4-4AE1-9F07-608BD133FFC7}"/>
    <cellStyle name="Normal 9 3 4 2 4 2 3" xfId="6075" xr:uid="{D0D3C056-A317-4E2B-9655-4EF695E649EF}"/>
    <cellStyle name="Normal 9 3 4 2 5" xfId="3228" xr:uid="{80DD26EB-457C-4E96-86EB-7F3168287F5D}"/>
    <cellStyle name="Normal 9 3 4 2 5 2" xfId="4807" xr:uid="{B17E219E-CAD3-423C-BD49-DD911ADB396E}"/>
    <cellStyle name="Normal 9 3 4 2 6" xfId="4798" xr:uid="{31FA9476-136E-4D37-9BBE-D04381CC41CB}"/>
    <cellStyle name="Normal 9 3 4 3" xfId="3229" xr:uid="{63B35C4B-90DF-4BD8-A832-28D36FA82A76}"/>
    <cellStyle name="Normal 9 3 4 3 2" xfId="3230" xr:uid="{D3E44D72-7868-4D3A-BC8F-A649A2D16771}"/>
    <cellStyle name="Normal 9 3 4 3 2 2" xfId="4252" xr:uid="{9E982D6B-E165-469A-AE79-372AC4FCB466}"/>
    <cellStyle name="Normal 9 3 4 3 2 2 2" xfId="4810" xr:uid="{E8B64A1D-93E7-446C-BE60-D1C00B0E3035}"/>
    <cellStyle name="Normal 9 3 4 3 2 2 2 2" xfId="5980" xr:uid="{6B6E98A6-1BE1-486C-B63C-B19105471602}"/>
    <cellStyle name="Normal 9 3 4 3 2 2 2 3" xfId="6076" xr:uid="{2122D3FE-2C8D-4036-813C-EF785E730D80}"/>
    <cellStyle name="Normal 9 3 4 3 2 3" xfId="4809" xr:uid="{9E9038B8-9D8F-4A74-B231-1A8B85C5CB7A}"/>
    <cellStyle name="Normal 9 3 4 3 2 3 2" xfId="5981" xr:uid="{AD827280-23CD-40CB-A746-BBFC062DD9B1}"/>
    <cellStyle name="Normal 9 3 4 3 2 3 3" xfId="6080" xr:uid="{9FA67123-D912-4AF5-8137-55E2103A8259}"/>
    <cellStyle name="Normal 9 3 4 3 3" xfId="3231" xr:uid="{19AAF44B-D064-4568-B786-C546AA979FDC}"/>
    <cellStyle name="Normal 9 3 4 3 3 2" xfId="4811" xr:uid="{7781FD32-E7A9-4512-B663-F9267ECDA19E}"/>
    <cellStyle name="Normal 9 3 4 3 3 2 2" xfId="5982" xr:uid="{3AC92F7A-83FE-4DC1-B5C6-5DB85CFF6C99}"/>
    <cellStyle name="Normal 9 3 4 3 3 2 3" xfId="6077" xr:uid="{488CC521-20DA-448A-B2AF-F79CC06EABF7}"/>
    <cellStyle name="Normal 9 3 4 3 4" xfId="3232" xr:uid="{434F5B53-B558-44BA-935A-C1A21832B16A}"/>
    <cellStyle name="Normal 9 3 4 3 4 2" xfId="4812" xr:uid="{2B90901E-C53B-4C4B-9FCB-A07CBAF33FD9}"/>
    <cellStyle name="Normal 9 3 4 3 5" xfId="4808" xr:uid="{65401D40-47A1-4703-AE03-D0C598DB0F8A}"/>
    <cellStyle name="Normal 9 3 4 4" xfId="3233" xr:uid="{7DF248F1-45C7-4EFB-9656-DE0A4100DB55}"/>
    <cellStyle name="Normal 9 3 4 4 2" xfId="3234" xr:uid="{C08EB629-CADA-4B4F-B3F1-D7E2875F2F5F}"/>
    <cellStyle name="Normal 9 3 4 4 2 2" xfId="4814" xr:uid="{52999688-992D-4C9A-8D4A-6C6FDD859321}"/>
    <cellStyle name="Normal 9 3 4 4 2 2 2" xfId="5983" xr:uid="{EC44F46C-D538-415F-ABFC-3118369DBE86}"/>
    <cellStyle name="Normal 9 3 4 4 2 2 3" xfId="6091" xr:uid="{0F631377-BB25-46F6-B2CC-5F12D8E2B342}"/>
    <cellStyle name="Normal 9 3 4 4 3" xfId="3235" xr:uid="{156AF46F-C2B3-44C6-BA92-18FF8C19D698}"/>
    <cellStyle name="Normal 9 3 4 4 3 2" xfId="4815" xr:uid="{1358DDB2-B19D-4B10-B569-1F85B4A15026}"/>
    <cellStyle name="Normal 9 3 4 4 4" xfId="3236" xr:uid="{C62F4D80-3563-4B19-908F-8E1D4FB13F8E}"/>
    <cellStyle name="Normal 9 3 4 4 4 2" xfId="4816" xr:uid="{F356ED01-8AE4-47B7-BFAA-BC7021AA3C4D}"/>
    <cellStyle name="Normal 9 3 4 4 5" xfId="4813" xr:uid="{70C2B39C-F0F7-46D2-98E9-4CA77586193F}"/>
    <cellStyle name="Normal 9 3 4 5" xfId="3237" xr:uid="{E0CEF67D-4A58-4B27-8FDD-2E88799F153C}"/>
    <cellStyle name="Normal 9 3 4 5 2" xfId="4817" xr:uid="{A0F7B798-ED07-40A8-AC6E-43F185CE130A}"/>
    <cellStyle name="Normal 9 3 4 5 2 2" xfId="5984" xr:uid="{433D418A-8CA6-4FC8-80E3-4673B16C8FB4}"/>
    <cellStyle name="Normal 9 3 4 5 2 3" xfId="6097" xr:uid="{D28B6D0B-13E4-4F64-B2BF-13DAC1CF1A82}"/>
    <cellStyle name="Normal 9 3 4 6" xfId="3238" xr:uid="{8C3D130E-F150-47CB-8C40-5219AC238A82}"/>
    <cellStyle name="Normal 9 3 4 6 2" xfId="4818" xr:uid="{C793FDC0-1ACE-410E-9772-CE69616CA84B}"/>
    <cellStyle name="Normal 9 3 4 7" xfId="3239" xr:uid="{C9F664D7-DB8C-4403-A6EB-663529BFB285}"/>
    <cellStyle name="Normal 9 3 4 7 2" xfId="4819" xr:uid="{5F73C3E8-BF22-4668-81A1-1C4F592D0AB9}"/>
    <cellStyle name="Normal 9 3 4 8" xfId="4797" xr:uid="{64FCF7EC-DFD1-4867-9918-47F7D69FC561}"/>
    <cellStyle name="Normal 9 3 5" xfId="304" xr:uid="{20D2E97D-C5AB-4A70-9B38-D6BECBB97483}"/>
    <cellStyle name="Normal 9 3 5 2" xfId="3240" xr:uid="{F2915366-30D7-44A4-AE4B-324080DA5E49}"/>
    <cellStyle name="Normal 9 3 5 2 2" xfId="3241" xr:uid="{11276832-486C-4A11-B477-338F48C7A43F}"/>
    <cellStyle name="Normal 9 3 5 2 2 2" xfId="4253" xr:uid="{249B7FE8-9B45-4237-808D-9EC39540CCC3}"/>
    <cellStyle name="Normal 9 3 5 2 2 2 2" xfId="4254" xr:uid="{027DB2BA-BC5B-4194-8A17-7CAED4C09D36}"/>
    <cellStyle name="Normal 9 3 5 2 2 2 2 2" xfId="4824" xr:uid="{883B1400-8257-41C6-9749-A2EBABC169A3}"/>
    <cellStyle name="Normal 9 3 5 2 2 2 3" xfId="4823" xr:uid="{51EEA398-1F85-4C55-B3B6-F63C08FDDD20}"/>
    <cellStyle name="Normal 9 3 5 2 2 3" xfId="4255" xr:uid="{1B21F618-D974-48EA-A7FD-44EAE3447DCF}"/>
    <cellStyle name="Normal 9 3 5 2 2 3 2" xfId="4825" xr:uid="{6A725791-0ABF-4FEC-8520-947938F24408}"/>
    <cellStyle name="Normal 9 3 5 2 2 4" xfId="4822" xr:uid="{BF84F068-BD07-4FD6-8663-174028E1FA38}"/>
    <cellStyle name="Normal 9 3 5 2 3" xfId="3242" xr:uid="{AE855342-D237-4431-967B-355DA8373DC3}"/>
    <cellStyle name="Normal 9 3 5 2 3 2" xfId="4256" xr:uid="{FAFBFE23-1296-4560-8A20-55B61B0C9A55}"/>
    <cellStyle name="Normal 9 3 5 2 3 2 2" xfId="4827" xr:uid="{9D58F0E8-BA77-4210-85C6-DA0E4E56C792}"/>
    <cellStyle name="Normal 9 3 5 2 3 3" xfId="4826" xr:uid="{8DF90F58-EEA9-4D2D-B615-2B13620A9F98}"/>
    <cellStyle name="Normal 9 3 5 2 4" xfId="3243" xr:uid="{F0C078AC-D304-4250-8B74-C86F922A992E}"/>
    <cellStyle name="Normal 9 3 5 2 4 2" xfId="4828" xr:uid="{CF7EFD39-EFC7-40A8-947B-53D384FE052A}"/>
    <cellStyle name="Normal 9 3 5 2 5" xfId="4821" xr:uid="{FE46B22B-8C1D-4E42-A7FB-07DB901EEFCF}"/>
    <cellStyle name="Normal 9 3 5 3" xfId="3244" xr:uid="{564AEBF3-2C74-4DD9-B54A-0C2B5A24572C}"/>
    <cellStyle name="Normal 9 3 5 3 2" xfId="3245" xr:uid="{53CEEA79-12D0-4300-A0CC-6BAEFCE771D7}"/>
    <cellStyle name="Normal 9 3 5 3 2 2" xfId="4257" xr:uid="{E09CAA0D-DF23-4515-B4A9-7F7C3DE2388F}"/>
    <cellStyle name="Normal 9 3 5 3 2 2 2" xfId="4831" xr:uid="{BB359ADE-9417-4BEC-A212-979033C4171B}"/>
    <cellStyle name="Normal 9 3 5 3 2 3" xfId="4830" xr:uid="{DA635FDB-198A-4875-9ABC-7DEA55390E80}"/>
    <cellStyle name="Normal 9 3 5 3 3" xfId="3246" xr:uid="{4EEF4316-3F91-48BE-800C-FFAB6929FDC1}"/>
    <cellStyle name="Normal 9 3 5 3 3 2" xfId="4832" xr:uid="{3C833A4C-867C-47B1-A5B2-463C50D182A4}"/>
    <cellStyle name="Normal 9 3 5 3 4" xfId="3247" xr:uid="{3D8B6C42-A5B2-440C-8473-DDDE3E2BA59D}"/>
    <cellStyle name="Normal 9 3 5 3 4 2" xfId="4833" xr:uid="{EF077302-D3A6-4C6C-9BBA-314B2B136D31}"/>
    <cellStyle name="Normal 9 3 5 3 5" xfId="4829" xr:uid="{CBD11B56-5137-424D-9E99-FBC33F7E8C56}"/>
    <cellStyle name="Normal 9 3 5 4" xfId="3248" xr:uid="{1A55192B-8CF1-4F14-8B61-C6F2394ADA2C}"/>
    <cellStyle name="Normal 9 3 5 4 2" xfId="4258" xr:uid="{EEABC2B5-5042-487D-BDCC-03C62FFEC867}"/>
    <cellStyle name="Normal 9 3 5 4 2 2" xfId="4835" xr:uid="{28BC7652-491F-4011-8F0C-BAE7018EBC7F}"/>
    <cellStyle name="Normal 9 3 5 4 3" xfId="4834" xr:uid="{99D133D1-E7B5-44D3-A3BE-474D8E6E2CE4}"/>
    <cellStyle name="Normal 9 3 5 5" xfId="3249" xr:uid="{8F96CF88-B137-4287-9624-9519B094717D}"/>
    <cellStyle name="Normal 9 3 5 5 2" xfId="4836" xr:uid="{B559A7D0-29B7-45E1-8A81-F41757047F4C}"/>
    <cellStyle name="Normal 9 3 5 6" xfId="3250" xr:uid="{B6EE143D-AC56-4670-85CD-3DBA56F6941D}"/>
    <cellStyle name="Normal 9 3 5 6 2" xfId="4837" xr:uid="{90EE92CF-48EF-493E-AECB-4E86807C17C7}"/>
    <cellStyle name="Normal 9 3 5 7" xfId="4820" xr:uid="{67977216-8279-471F-95A9-80B35AE73B5C}"/>
    <cellStyle name="Normal 9 3 6" xfId="3251" xr:uid="{83BFE267-5817-4491-A79F-F9352D1A72A8}"/>
    <cellStyle name="Normal 9 3 6 2" xfId="3252" xr:uid="{78BC16D0-3387-48A7-A77F-69AF60A31040}"/>
    <cellStyle name="Normal 9 3 6 2 2" xfId="3253" xr:uid="{32E858D5-99B5-4AD7-A563-285ECC29851A}"/>
    <cellStyle name="Normal 9 3 6 2 2 2" xfId="4259" xr:uid="{42E19842-1CD2-46BE-A7F7-487D7F8EA572}"/>
    <cellStyle name="Normal 9 3 6 2 2 2 2" xfId="4841" xr:uid="{EC09529A-002B-4B75-B579-049D62F3D76A}"/>
    <cellStyle name="Normal 9 3 6 2 2 3" xfId="4840" xr:uid="{5011E0A3-D91C-4C7C-8AA7-5B91B153E7DC}"/>
    <cellStyle name="Normal 9 3 6 2 3" xfId="3254" xr:uid="{5BDB55D8-BFA0-40DD-8F56-24648EFD79F0}"/>
    <cellStyle name="Normal 9 3 6 2 3 2" xfId="4842" xr:uid="{2C6C0AF7-7A3C-4653-A625-989E745B0968}"/>
    <cellStyle name="Normal 9 3 6 2 4" xfId="3255" xr:uid="{D7E2668C-49FF-4DEE-86FD-F595A366512B}"/>
    <cellStyle name="Normal 9 3 6 2 4 2" xfId="4843" xr:uid="{32C328D9-2CF7-46B4-B626-5C24A85F8668}"/>
    <cellStyle name="Normal 9 3 6 2 5" xfId="4839" xr:uid="{A03DBDBD-FAE0-494B-AACB-D2FABE0D69F0}"/>
    <cellStyle name="Normal 9 3 6 3" xfId="3256" xr:uid="{A4A70D01-1369-47FC-86B9-2F5E6F4E4ED3}"/>
    <cellStyle name="Normal 9 3 6 3 2" xfId="4260" xr:uid="{227546F3-581E-42E6-ACF6-3964F4997FDF}"/>
    <cellStyle name="Normal 9 3 6 3 2 2" xfId="4845" xr:uid="{34D4A3F7-95FE-459E-B671-9ECA33B43706}"/>
    <cellStyle name="Normal 9 3 6 3 3" xfId="4844" xr:uid="{C864FC6E-C569-40F3-B61F-7DA64D6DA44D}"/>
    <cellStyle name="Normal 9 3 6 4" xfId="3257" xr:uid="{C9115CC0-75BD-4AC2-BB40-65F347ABBD19}"/>
    <cellStyle name="Normal 9 3 6 4 2" xfId="4846" xr:uid="{2FE4F432-C210-4F81-A5CD-519769DC2E6F}"/>
    <cellStyle name="Normal 9 3 6 5" xfId="3258" xr:uid="{2ACBB3C0-8976-4001-97AA-0E431D41128B}"/>
    <cellStyle name="Normal 9 3 6 5 2" xfId="4847" xr:uid="{C72C790C-703E-4F2D-A097-7F3FC418B833}"/>
    <cellStyle name="Normal 9 3 6 6" xfId="4838" xr:uid="{B4A851E7-0428-46F3-AB01-303416E7AAA4}"/>
    <cellStyle name="Normal 9 3 7" xfId="3259" xr:uid="{4097B8E2-96A4-40D1-A02B-92CD4A128BD3}"/>
    <cellStyle name="Normal 9 3 7 2" xfId="3260" xr:uid="{A4293CC7-736F-4DFF-8C77-9B04235D1224}"/>
    <cellStyle name="Normal 9 3 7 2 2" xfId="4261" xr:uid="{60D8AB5E-A81A-4025-AE12-692184A43835}"/>
    <cellStyle name="Normal 9 3 7 2 2 2" xfId="4850" xr:uid="{37651894-6255-41C1-A622-A9B23AF6178D}"/>
    <cellStyle name="Normal 9 3 7 2 3" xfId="4849" xr:uid="{E98C2870-2CE0-4795-9800-DE38E1E9CD3C}"/>
    <cellStyle name="Normal 9 3 7 3" xfId="3261" xr:uid="{472F6FDD-FB43-479E-B698-19858792CB2E}"/>
    <cellStyle name="Normal 9 3 7 3 2" xfId="4851" xr:uid="{DED616C2-B697-4673-B88E-7DB2C9A75871}"/>
    <cellStyle name="Normal 9 3 7 4" xfId="3262" xr:uid="{F2C98AB5-80BC-4D82-855F-ABFEEC48F774}"/>
    <cellStyle name="Normal 9 3 7 4 2" xfId="4852" xr:uid="{76141245-6280-4698-B3C9-316870CAE4FE}"/>
    <cellStyle name="Normal 9 3 7 5" xfId="4848" xr:uid="{757698C4-E3FD-497E-91CB-1A224FE37275}"/>
    <cellStyle name="Normal 9 3 8" xfId="3263" xr:uid="{489FFCC9-A3EF-4887-BC61-1E8C044C2BFA}"/>
    <cellStyle name="Normal 9 3 8 2" xfId="3264" xr:uid="{EF7E6613-B35E-4035-B085-2AAD2F7C7A47}"/>
    <cellStyle name="Normal 9 3 8 2 2" xfId="4854" xr:uid="{C1F19A12-6CF8-4C04-92E4-1616C7C609BF}"/>
    <cellStyle name="Normal 9 3 8 3" xfId="3265" xr:uid="{3A22A257-3FB9-43BE-BDA8-9DCDF15B4C03}"/>
    <cellStyle name="Normal 9 3 8 3 2" xfId="4855" xr:uid="{D92853FD-BE99-42DD-A7AE-C53196E8A09A}"/>
    <cellStyle name="Normal 9 3 8 4" xfId="3266" xr:uid="{7CC6B8B7-83FD-4089-B914-54D75A90454D}"/>
    <cellStyle name="Normal 9 3 8 4 2" xfId="4856" xr:uid="{397177E6-E37E-4972-99E5-73ABBE6B3B6D}"/>
    <cellStyle name="Normal 9 3 8 5" xfId="4853" xr:uid="{7FD63A6A-032B-41D6-88D9-FA9EA60D307E}"/>
    <cellStyle name="Normal 9 3 9" xfId="3267" xr:uid="{CD6A05C2-1963-4C10-88BF-C9EE9039235F}"/>
    <cellStyle name="Normal 9 3 9 2" xfId="4857" xr:uid="{42A437F6-3D34-4B90-99A3-1E60449F6179}"/>
    <cellStyle name="Normal 9 4" xfId="305" xr:uid="{26951361-807F-4450-A4F5-675F7AB0A866}"/>
    <cellStyle name="Normal 9 4 10" xfId="3268" xr:uid="{91E4A532-0CCA-4E52-812A-772015B584F3}"/>
    <cellStyle name="Normal 9 4 10 2" xfId="4859" xr:uid="{6E8208BC-CBA8-48F5-B846-2A0B920F1B73}"/>
    <cellStyle name="Normal 9 4 11" xfId="3269" xr:uid="{87F3A543-1A0C-4825-9517-C7C9E6A1DD53}"/>
    <cellStyle name="Normal 9 4 11 2" xfId="4860" xr:uid="{2AEC6957-C5D6-4A3F-9DE2-A8C21F57180D}"/>
    <cellStyle name="Normal 9 4 12" xfId="4858" xr:uid="{372789D6-BCA8-450F-BC21-F39AF4770374}"/>
    <cellStyle name="Normal 9 4 2" xfId="306" xr:uid="{3E446BB9-A69C-48CF-BC73-C5F26B169BB6}"/>
    <cellStyle name="Normal 9 4 2 10" xfId="4861" xr:uid="{4CEE6527-CBE1-4834-8E3B-3EA7474FC9B5}"/>
    <cellStyle name="Normal 9 4 2 2" xfId="307" xr:uid="{D77B8142-3549-409F-B7E0-542208C55917}"/>
    <cellStyle name="Normal 9 4 2 2 2" xfId="308" xr:uid="{11B5A19A-E610-4E8A-80F1-D54DDE0C07DB}"/>
    <cellStyle name="Normal 9 4 2 2 2 2" xfId="3270" xr:uid="{5F33F8C2-EF97-4CA9-97A2-F438B5F77690}"/>
    <cellStyle name="Normal 9 4 2 2 2 2 2" xfId="3271" xr:uid="{1FFE30EF-548C-4F3E-A513-4B365F48B5A3}"/>
    <cellStyle name="Normal 9 4 2 2 2 2 2 2" xfId="4262" xr:uid="{DF31D605-3073-4A4D-AB64-D8029969CA9C}"/>
    <cellStyle name="Normal 9 4 2 2 2 2 2 2 2" xfId="4866" xr:uid="{ACF7548C-490E-4721-8FEF-26B61B1B7266}"/>
    <cellStyle name="Normal 9 4 2 2 2 2 2 2 2 2" xfId="5985" xr:uid="{F4C0147A-5D50-4886-9444-31D9AAAF70F1}"/>
    <cellStyle name="Normal 9 4 2 2 2 2 2 2 2 3" xfId="6099" xr:uid="{66849E8D-2A16-4A28-90F7-A2C9A559B37E}"/>
    <cellStyle name="Normal 9 4 2 2 2 2 2 3" xfId="4865" xr:uid="{E8BB45BE-B193-43AD-9235-41CBC27D11A3}"/>
    <cellStyle name="Normal 9 4 2 2 2 2 2 3 2" xfId="5986" xr:uid="{947BB7DC-5AB0-4A6A-89F1-60CC6130155D}"/>
    <cellStyle name="Normal 9 4 2 2 2 2 2 3 3" xfId="6098" xr:uid="{F0855A64-8334-4069-92F5-24385B8E91CE}"/>
    <cellStyle name="Normal 9 4 2 2 2 2 3" xfId="3272" xr:uid="{F84AEA66-BED6-4AB5-BD5B-A95E0F485E75}"/>
    <cellStyle name="Normal 9 4 2 2 2 2 3 2" xfId="4867" xr:uid="{99A6D2B5-C132-4368-8FF3-9480C85A1EB8}"/>
    <cellStyle name="Normal 9 4 2 2 2 2 3 2 2" xfId="5987" xr:uid="{19B12BDF-73AB-46F2-BFEA-7815951386F9}"/>
    <cellStyle name="Normal 9 4 2 2 2 2 3 2 3" xfId="6100" xr:uid="{DCE5B2E1-4A4D-4568-8717-DEE79321B479}"/>
    <cellStyle name="Normal 9 4 2 2 2 2 4" xfId="3273" xr:uid="{F6D25758-9CE9-4539-B303-B6BA169A357F}"/>
    <cellStyle name="Normal 9 4 2 2 2 2 4 2" xfId="4868" xr:uid="{7DE190D1-934A-46A3-B84E-C05F1296B928}"/>
    <cellStyle name="Normal 9 4 2 2 2 2 5" xfId="4864" xr:uid="{8D342FC0-1087-4FA2-B12C-451504322E9E}"/>
    <cellStyle name="Normal 9 4 2 2 2 3" xfId="3274" xr:uid="{2B8E22CE-79B6-479D-B9B1-67E22FA26DC1}"/>
    <cellStyle name="Normal 9 4 2 2 2 3 2" xfId="3275" xr:uid="{9FDCB339-6A51-4408-861C-6A62CB335E35}"/>
    <cellStyle name="Normal 9 4 2 2 2 3 2 2" xfId="4870" xr:uid="{1BA23307-EE1C-42E2-A7AF-17ACD7253114}"/>
    <cellStyle name="Normal 9 4 2 2 2 3 2 2 2" xfId="5988" xr:uid="{D3859D2A-1995-47B9-A143-7677C1DB87A8}"/>
    <cellStyle name="Normal 9 4 2 2 2 3 2 2 3" xfId="6101" xr:uid="{52F22D89-EAFD-46D2-BC57-FAD2F92DCF2C}"/>
    <cellStyle name="Normal 9 4 2 2 2 3 3" xfId="3276" xr:uid="{F4C9BB32-6BC5-4AC4-AE50-EA4D84B9A97A}"/>
    <cellStyle name="Normal 9 4 2 2 2 3 3 2" xfId="4871" xr:uid="{97BAC984-6FB4-49C3-A579-C93E6CFD6DDC}"/>
    <cellStyle name="Normal 9 4 2 2 2 3 4" xfId="3277" xr:uid="{983DCC70-36CF-4B8B-999D-32C048848FBA}"/>
    <cellStyle name="Normal 9 4 2 2 2 3 4 2" xfId="4872" xr:uid="{D3EC69F8-0CB6-4E0D-94A9-26D6DC52F47C}"/>
    <cellStyle name="Normal 9 4 2 2 2 3 5" xfId="4869" xr:uid="{AFBFA42B-5689-4EC1-B768-3D746E487A12}"/>
    <cellStyle name="Normal 9 4 2 2 2 4" xfId="3278" xr:uid="{186DAF40-B8D4-4D16-A21D-055DBC7E8213}"/>
    <cellStyle name="Normal 9 4 2 2 2 4 2" xfId="4873" xr:uid="{6593A297-E355-4798-9E56-94FD83994D07}"/>
    <cellStyle name="Normal 9 4 2 2 2 4 2 2" xfId="5989" xr:uid="{630E0CC3-5336-4EFC-AC20-3E1B64CF7767}"/>
    <cellStyle name="Normal 9 4 2 2 2 4 2 3" xfId="6102" xr:uid="{733B78B6-0A2B-43F4-9613-DC32BF91122A}"/>
    <cellStyle name="Normal 9 4 2 2 2 5" xfId="3279" xr:uid="{959367F1-9E64-4D1C-9A91-56C73C3AFC3B}"/>
    <cellStyle name="Normal 9 4 2 2 2 5 2" xfId="4874" xr:uid="{6367EAD0-1824-4A17-BBE9-406D89802F09}"/>
    <cellStyle name="Normal 9 4 2 2 2 6" xfId="3280" xr:uid="{BBFD555D-8173-4DB4-8847-E5D14C953F40}"/>
    <cellStyle name="Normal 9 4 2 2 2 6 2" xfId="4875" xr:uid="{69AED853-7C13-46CD-9BAA-2F11D7A877A0}"/>
    <cellStyle name="Normal 9 4 2 2 2 7" xfId="4863" xr:uid="{77190D06-812E-471C-AA40-52E7A2F0D32F}"/>
    <cellStyle name="Normal 9 4 2 2 3" xfId="3281" xr:uid="{70B133E5-DBE9-4215-A99B-DC605805314C}"/>
    <cellStyle name="Normal 9 4 2 2 3 2" xfId="3282" xr:uid="{D03A6FEE-3530-4E5C-8843-FAD528EFC402}"/>
    <cellStyle name="Normal 9 4 2 2 3 2 2" xfId="3283" xr:uid="{03B36AB8-655B-424C-9C68-4EAC08221598}"/>
    <cellStyle name="Normal 9 4 2 2 3 2 2 2" xfId="4878" xr:uid="{C55F44C0-DF99-411C-8C34-0A86DA95584B}"/>
    <cellStyle name="Normal 9 4 2 2 3 2 2 2 2" xfId="5990" xr:uid="{F1B1E0C6-459E-4836-9237-CA57CE857175}"/>
    <cellStyle name="Normal 9 4 2 2 3 2 2 2 3" xfId="6103" xr:uid="{F7AE78C7-097B-4370-94C6-ADE74CCBE7B7}"/>
    <cellStyle name="Normal 9 4 2 2 3 2 3" xfId="3284" xr:uid="{644F8063-B7B7-4DA2-A42F-4675C1FB5B86}"/>
    <cellStyle name="Normal 9 4 2 2 3 2 3 2" xfId="4879" xr:uid="{222E5C82-9F1E-4D69-8C73-F84BE7F11DCE}"/>
    <cellStyle name="Normal 9 4 2 2 3 2 4" xfId="3285" xr:uid="{7F76F552-66BD-4321-B855-3FEF9E1CF25C}"/>
    <cellStyle name="Normal 9 4 2 2 3 2 4 2" xfId="4880" xr:uid="{79E1DCC7-F693-4EC0-8237-CD5E6E6F5E6A}"/>
    <cellStyle name="Normal 9 4 2 2 3 2 5" xfId="4877" xr:uid="{D59880EE-98E3-4A24-8E4F-1BC137B6F416}"/>
    <cellStyle name="Normal 9 4 2 2 3 3" xfId="3286" xr:uid="{35CAF9ED-3A1F-48DC-ACC2-A4BF25B28683}"/>
    <cellStyle name="Normal 9 4 2 2 3 3 2" xfId="4881" xr:uid="{D3F883DD-FC58-4DD5-B3B0-55FD5D24D0B4}"/>
    <cellStyle name="Normal 9 4 2 2 3 3 2 2" xfId="5991" xr:uid="{C5F8FF9F-ED1E-42DD-BD11-75EF87356522}"/>
    <cellStyle name="Normal 9 4 2 2 3 3 2 3" xfId="6104" xr:uid="{91FA3692-FFF0-47A6-A8B4-AB24B42FE238}"/>
    <cellStyle name="Normal 9 4 2 2 3 4" xfId="3287" xr:uid="{3F546CB7-6E01-4890-8170-64FD4EEADD61}"/>
    <cellStyle name="Normal 9 4 2 2 3 4 2" xfId="4882" xr:uid="{A7E4508A-62A9-4B6D-9945-6CDBF7F4220E}"/>
    <cellStyle name="Normal 9 4 2 2 3 5" xfId="3288" xr:uid="{95BFC098-4E9F-434A-8B14-1F2C9CAEB8D2}"/>
    <cellStyle name="Normal 9 4 2 2 3 5 2" xfId="4883" xr:uid="{C94E1162-1C52-4209-82A7-EE388026F33A}"/>
    <cellStyle name="Normal 9 4 2 2 3 6" xfId="4876" xr:uid="{2B5614ED-E5B9-4507-B935-06AC15062D48}"/>
    <cellStyle name="Normal 9 4 2 2 4" xfId="3289" xr:uid="{E5FFE0C6-E2F0-40F9-B9F8-E83B2167D285}"/>
    <cellStyle name="Normal 9 4 2 2 4 2" xfId="3290" xr:uid="{CFB1DE5F-5BE9-479B-B449-CA597DDFFEA6}"/>
    <cellStyle name="Normal 9 4 2 2 4 2 2" xfId="4885" xr:uid="{4BA3E3EC-BB93-46B6-8C32-C81A57D8B5EC}"/>
    <cellStyle name="Normal 9 4 2 2 4 2 2 2" xfId="5992" xr:uid="{515A9BC0-CD8D-4B91-A2F2-E64697BD956F}"/>
    <cellStyle name="Normal 9 4 2 2 4 2 2 3" xfId="6105" xr:uid="{B56F5CCD-839E-4589-9DDB-F0C9E781A168}"/>
    <cellStyle name="Normal 9 4 2 2 4 3" xfId="3291" xr:uid="{131DFE02-21C7-46F8-A845-DCE8DE4B38DE}"/>
    <cellStyle name="Normal 9 4 2 2 4 3 2" xfId="4886" xr:uid="{12C6E92B-7D5F-4858-8CB5-2A20FDC05D29}"/>
    <cellStyle name="Normal 9 4 2 2 4 4" xfId="3292" xr:uid="{5D72CCE0-396D-460C-BAE7-7BB63709B109}"/>
    <cellStyle name="Normal 9 4 2 2 4 4 2" xfId="4887" xr:uid="{5C6D4604-8BBC-4AF7-9C27-77BA347962B3}"/>
    <cellStyle name="Normal 9 4 2 2 4 5" xfId="4884" xr:uid="{9A8A0D04-17CC-4727-891E-9CEA053DDBA0}"/>
    <cellStyle name="Normal 9 4 2 2 5" xfId="3293" xr:uid="{9439CC76-33C6-4F0E-8E11-40772CE4981F}"/>
    <cellStyle name="Normal 9 4 2 2 5 2" xfId="3294" xr:uid="{7C6F83E8-40A6-4F50-A604-752F247C77C6}"/>
    <cellStyle name="Normal 9 4 2 2 5 2 2" xfId="4889" xr:uid="{9D36CE53-8D61-4A4A-873A-4DEA3C7A5BDE}"/>
    <cellStyle name="Normal 9 4 2 2 5 3" xfId="3295" xr:uid="{C89F5A74-8F4B-4517-9D08-311B988CA100}"/>
    <cellStyle name="Normal 9 4 2 2 5 3 2" xfId="4890" xr:uid="{3D464F9B-959E-41F3-B413-37B18A95BCA6}"/>
    <cellStyle name="Normal 9 4 2 2 5 4" xfId="3296" xr:uid="{DA7A62A1-7749-4361-804D-CA84EC6BAC10}"/>
    <cellStyle name="Normal 9 4 2 2 5 4 2" xfId="4891" xr:uid="{1A266BE7-6F52-457A-BDEF-7591B5F66ECC}"/>
    <cellStyle name="Normal 9 4 2 2 5 5" xfId="4888" xr:uid="{01B46B1F-79E1-4656-BCD3-96B57FD612F0}"/>
    <cellStyle name="Normal 9 4 2 2 6" xfId="3297" xr:uid="{5158AB82-A4FE-4A40-8D0B-FA4875467047}"/>
    <cellStyle name="Normal 9 4 2 2 6 2" xfId="4892" xr:uid="{C7D37ABA-EFDC-486C-8C03-7F04000E2222}"/>
    <cellStyle name="Normal 9 4 2 2 7" xfId="3298" xr:uid="{2D36FB66-1C7C-44A1-A992-430484C33EFE}"/>
    <cellStyle name="Normal 9 4 2 2 7 2" xfId="4893" xr:uid="{0D85E6D6-5892-4889-9277-D5B965049183}"/>
    <cellStyle name="Normal 9 4 2 2 8" xfId="3299" xr:uid="{FDE45E76-9356-496A-B23F-D7D8955E46E0}"/>
    <cellStyle name="Normal 9 4 2 2 8 2" xfId="4894" xr:uid="{BCEDF4F9-B31A-4A7F-9604-933FFA04AD02}"/>
    <cellStyle name="Normal 9 4 2 2 9" xfId="4862" xr:uid="{991AB5AF-23B2-45A3-BC36-BA6804EFDCF8}"/>
    <cellStyle name="Normal 9 4 2 3" xfId="309" xr:uid="{C9006882-40D5-4018-AA07-C1050598FC12}"/>
    <cellStyle name="Normal 9 4 2 3 2" xfId="3300" xr:uid="{5D03574B-D8D8-479F-B664-D68EDBDE8CDD}"/>
    <cellStyle name="Normal 9 4 2 3 2 2" xfId="3301" xr:uid="{00326E7A-8323-4A27-8166-98B8B93FE2D2}"/>
    <cellStyle name="Normal 9 4 2 3 2 2 2" xfId="4263" xr:uid="{00415245-C8A6-43E3-AFE8-CD45D29BFA1C}"/>
    <cellStyle name="Normal 9 4 2 3 2 2 2 2" xfId="4264" xr:uid="{EF6B771C-9C25-4047-BD8C-74388EA1B396}"/>
    <cellStyle name="Normal 9 4 2 3 2 2 2 2 2" xfId="4899" xr:uid="{3549C041-5B2D-485E-BD4D-B3F03A2B7040}"/>
    <cellStyle name="Normal 9 4 2 3 2 2 2 3" xfId="4898" xr:uid="{62905AFE-57B8-4695-A481-F58EACE1C579}"/>
    <cellStyle name="Normal 9 4 2 3 2 2 3" xfId="4265" xr:uid="{2D46C9F4-4FDF-44BC-9760-DB856E7DAE3A}"/>
    <cellStyle name="Normal 9 4 2 3 2 2 3 2" xfId="4900" xr:uid="{C3B65EB2-2001-4FE8-B03F-66DC2FFBCFE7}"/>
    <cellStyle name="Normal 9 4 2 3 2 2 4" xfId="4897" xr:uid="{BB6D5620-33B7-42BB-8C02-2F4856A9DDFC}"/>
    <cellStyle name="Normal 9 4 2 3 2 3" xfId="3302" xr:uid="{142F930D-2B31-4706-9D73-DF0E14BC9702}"/>
    <cellStyle name="Normal 9 4 2 3 2 3 2" xfId="4266" xr:uid="{5D73443B-F391-46B6-9E12-C6113C2A5C8C}"/>
    <cellStyle name="Normal 9 4 2 3 2 3 2 2" xfId="4902" xr:uid="{207FEF5F-7358-42F8-B8C0-5D52E5F7EE0E}"/>
    <cellStyle name="Normal 9 4 2 3 2 3 3" xfId="4901" xr:uid="{EF1524C0-B9B8-42AF-A75D-6B67C494DDFB}"/>
    <cellStyle name="Normal 9 4 2 3 2 4" xfId="3303" xr:uid="{95069E2F-BD6C-4577-AC3A-1836AF7607AB}"/>
    <cellStyle name="Normal 9 4 2 3 2 4 2" xfId="4903" xr:uid="{6DB00148-BA5D-4BD9-A0CA-1B37477F60D9}"/>
    <cellStyle name="Normal 9 4 2 3 2 5" xfId="4896" xr:uid="{74473543-C95D-492B-910B-F9A36B824BF7}"/>
    <cellStyle name="Normal 9 4 2 3 3" xfId="3304" xr:uid="{4A63618C-E0A3-43D1-9C95-1B0FD0403D40}"/>
    <cellStyle name="Normal 9 4 2 3 3 2" xfId="3305" xr:uid="{FCC6B8DE-F03C-48B7-971A-B3605E5EED6E}"/>
    <cellStyle name="Normal 9 4 2 3 3 2 2" xfId="4267" xr:uid="{F60C7792-150D-4DED-8DA3-1E43F6FCFD9F}"/>
    <cellStyle name="Normal 9 4 2 3 3 2 2 2" xfId="4906" xr:uid="{B498511C-77F2-4996-902B-2B72179D7CD1}"/>
    <cellStyle name="Normal 9 4 2 3 3 2 3" xfId="4905" xr:uid="{2C004DF7-6776-437E-BE1D-90CC0F0099D8}"/>
    <cellStyle name="Normal 9 4 2 3 3 3" xfId="3306" xr:uid="{F82F703E-1EE9-4328-88B4-27DCC8190290}"/>
    <cellStyle name="Normal 9 4 2 3 3 3 2" xfId="4907" xr:uid="{BA9C4C7B-933C-42D6-84C7-94F7A6F24E5B}"/>
    <cellStyle name="Normal 9 4 2 3 3 4" xfId="3307" xr:uid="{F7A4E133-EA7D-411F-8B9E-984CA2254F83}"/>
    <cellStyle name="Normal 9 4 2 3 3 4 2" xfId="4908" xr:uid="{4154BC79-D828-4B5B-89D0-FF239D8FB0A7}"/>
    <cellStyle name="Normal 9 4 2 3 3 5" xfId="4904" xr:uid="{87B4664E-6894-44B2-AFF9-60CEC0AE3B6F}"/>
    <cellStyle name="Normal 9 4 2 3 4" xfId="3308" xr:uid="{28FE2549-7C4B-4938-BEC2-1C5A16266EE9}"/>
    <cellStyle name="Normal 9 4 2 3 4 2" xfId="4268" xr:uid="{35EEF501-2182-4890-B8D8-1E5CEAA17246}"/>
    <cellStyle name="Normal 9 4 2 3 4 2 2" xfId="4910" xr:uid="{10AF3DD8-D7C7-422C-8BF4-D40772C1DC3D}"/>
    <cellStyle name="Normal 9 4 2 3 4 3" xfId="4909" xr:uid="{5C8CCF9D-0B6B-4556-AFD5-459D5A8E9CB5}"/>
    <cellStyle name="Normal 9 4 2 3 5" xfId="3309" xr:uid="{4982A063-13A1-427C-83F8-4BF1B70B0739}"/>
    <cellStyle name="Normal 9 4 2 3 5 2" xfId="4911" xr:uid="{91E2555C-10CC-42F1-AC62-0DD4E5A878B8}"/>
    <cellStyle name="Normal 9 4 2 3 6" xfId="3310" xr:uid="{CE4E24E2-0C85-4080-A795-5851EEC7F5EA}"/>
    <cellStyle name="Normal 9 4 2 3 6 2" xfId="4912" xr:uid="{CD5FB557-42D1-4F97-A967-9B753682EAD8}"/>
    <cellStyle name="Normal 9 4 2 3 7" xfId="4895" xr:uid="{B514537F-7E45-40A9-9928-684A7630DA9E}"/>
    <cellStyle name="Normal 9 4 2 4" xfId="3311" xr:uid="{41AFD1AB-EF06-412C-85D8-F8840ACB2D55}"/>
    <cellStyle name="Normal 9 4 2 4 2" xfId="3312" xr:uid="{5AFE328A-631E-487E-B435-C7067F8BCBB8}"/>
    <cellStyle name="Normal 9 4 2 4 2 2" xfId="3313" xr:uid="{CF3B9A46-E315-4598-AC97-307055AA3D23}"/>
    <cellStyle name="Normal 9 4 2 4 2 2 2" xfId="4269" xr:uid="{3EF917A7-CA07-491D-B621-B14E23AA8B1F}"/>
    <cellStyle name="Normal 9 4 2 4 2 2 2 2" xfId="4916" xr:uid="{1A315645-499D-4BCF-9566-8F899E6B7884}"/>
    <cellStyle name="Normal 9 4 2 4 2 2 3" xfId="4915" xr:uid="{10206B07-5C39-4A4D-A0C4-C677C69B7937}"/>
    <cellStyle name="Normal 9 4 2 4 2 3" xfId="3314" xr:uid="{F7292D4C-4C07-4C87-8425-6CD35608FA9E}"/>
    <cellStyle name="Normal 9 4 2 4 2 3 2" xfId="4917" xr:uid="{7EA0014C-CE26-4A58-A88A-F770FA6DE8F3}"/>
    <cellStyle name="Normal 9 4 2 4 2 4" xfId="3315" xr:uid="{3E7E70FA-456F-4445-9CC7-A018F4CADBBA}"/>
    <cellStyle name="Normal 9 4 2 4 2 4 2" xfId="4918" xr:uid="{76D981BE-ABDD-40A5-B0CA-4C659ED950C2}"/>
    <cellStyle name="Normal 9 4 2 4 2 5" xfId="4914" xr:uid="{048799DA-68CE-47E9-8E09-78458B708192}"/>
    <cellStyle name="Normal 9 4 2 4 3" xfId="3316" xr:uid="{1D4D06B0-E193-49BC-AF0B-47772EA45889}"/>
    <cellStyle name="Normal 9 4 2 4 3 2" xfId="4270" xr:uid="{F5317CA2-0D81-4DD1-A5C8-36FECE6FFE43}"/>
    <cellStyle name="Normal 9 4 2 4 3 2 2" xfId="4920" xr:uid="{01D561B8-58BB-4E76-ADC8-0755805047F8}"/>
    <cellStyle name="Normal 9 4 2 4 3 3" xfId="4919" xr:uid="{6495F071-BD98-4BFC-9F95-708D9FC70311}"/>
    <cellStyle name="Normal 9 4 2 4 4" xfId="3317" xr:uid="{E13D8A27-3339-4C8A-A82E-D4F701805A41}"/>
    <cellStyle name="Normal 9 4 2 4 4 2" xfId="4921" xr:uid="{61540F42-9383-43DB-BFD8-15658BDFF36E}"/>
    <cellStyle name="Normal 9 4 2 4 5" xfId="3318" xr:uid="{4834AA66-D7A2-4A46-BE49-2008F3AF8163}"/>
    <cellStyle name="Normal 9 4 2 4 5 2" xfId="4922" xr:uid="{E7356FF2-7947-420C-B4C6-C57BAB5DD1F9}"/>
    <cellStyle name="Normal 9 4 2 4 6" xfId="4913" xr:uid="{96A6D02F-EE4D-4500-852F-B3981E6311C2}"/>
    <cellStyle name="Normal 9 4 2 5" xfId="3319" xr:uid="{CAA7B1EB-EE28-4FFF-BDB1-6B4219ECA409}"/>
    <cellStyle name="Normal 9 4 2 5 2" xfId="3320" xr:uid="{AED25A03-1EA1-4E68-AB86-2BEA7F6E4FF9}"/>
    <cellStyle name="Normal 9 4 2 5 2 2" xfId="4271" xr:uid="{9F165B8E-18BA-464F-8CB7-3DF31705F6F5}"/>
    <cellStyle name="Normal 9 4 2 5 2 2 2" xfId="4925" xr:uid="{280E88CF-7EB0-4972-A4BF-A2DEC5401C4A}"/>
    <cellStyle name="Normal 9 4 2 5 2 3" xfId="4924" xr:uid="{A300387A-D3CF-4E9B-9AF2-F628A3C04796}"/>
    <cellStyle name="Normal 9 4 2 5 3" xfId="3321" xr:uid="{512BDE4C-0082-4FC3-93CC-F8F6FF5E8F9F}"/>
    <cellStyle name="Normal 9 4 2 5 3 2" xfId="4926" xr:uid="{8AA7D3EC-B1E7-4D5F-907C-A241629C8E0E}"/>
    <cellStyle name="Normal 9 4 2 5 4" xfId="3322" xr:uid="{9DCEAB95-4568-4430-9F0A-78BCC29320CA}"/>
    <cellStyle name="Normal 9 4 2 5 4 2" xfId="4927" xr:uid="{5D66B742-9031-4543-B8D3-A4B86B7BC23A}"/>
    <cellStyle name="Normal 9 4 2 5 5" xfId="4923" xr:uid="{3F79269D-C374-4F4C-B078-BABD6AA46824}"/>
    <cellStyle name="Normal 9 4 2 6" xfId="3323" xr:uid="{B3302E1B-B9E6-4D2E-B41F-8BA9D69E9C94}"/>
    <cellStyle name="Normal 9 4 2 6 2" xfId="3324" xr:uid="{F3294400-93A1-406A-90F8-F3F2829E5B2A}"/>
    <cellStyle name="Normal 9 4 2 6 2 2" xfId="4929" xr:uid="{E2DE48C9-6D43-4AD2-99AB-CABFAE0C05FB}"/>
    <cellStyle name="Normal 9 4 2 6 3" xfId="3325" xr:uid="{83D3493F-B9D7-4DD2-928A-13B759E9AD72}"/>
    <cellStyle name="Normal 9 4 2 6 3 2" xfId="4930" xr:uid="{C8BD0BAE-1E76-4AF1-A6F0-04FFAB0E3D6A}"/>
    <cellStyle name="Normal 9 4 2 6 4" xfId="3326" xr:uid="{8625191C-7933-4BC6-AF18-3B99FC5CBB00}"/>
    <cellStyle name="Normal 9 4 2 6 4 2" xfId="4931" xr:uid="{EC4844A1-3497-4F44-98DB-94A661077B93}"/>
    <cellStyle name="Normal 9 4 2 6 5" xfId="4928" xr:uid="{4057286B-7499-4E39-838A-84D7BFF1FF90}"/>
    <cellStyle name="Normal 9 4 2 7" xfId="3327" xr:uid="{BC644C25-BAAE-47F7-AAC5-B414796960B2}"/>
    <cellStyle name="Normal 9 4 2 7 2" xfId="4932" xr:uid="{49291829-6D9B-4041-9C0B-90999A8CFB15}"/>
    <cellStyle name="Normal 9 4 2 8" xfId="3328" xr:uid="{792B2A30-8501-4CAC-8833-2C931DD21AE8}"/>
    <cellStyle name="Normal 9 4 2 8 2" xfId="4933" xr:uid="{9B1FE4DE-BA9C-450B-AB49-050DEB176AD2}"/>
    <cellStyle name="Normal 9 4 2 9" xfId="3329" xr:uid="{76E8977B-826E-4068-8C42-FC110B2CE373}"/>
    <cellStyle name="Normal 9 4 2 9 2" xfId="4934" xr:uid="{518504EE-FD51-4017-B8B3-964499B7256E}"/>
    <cellStyle name="Normal 9 4 3" xfId="310" xr:uid="{AD7BB2A1-AA40-410F-8974-6913373E7779}"/>
    <cellStyle name="Normal 9 4 3 2" xfId="311" xr:uid="{30E5431B-638C-4945-A4BA-BECD91260F2E}"/>
    <cellStyle name="Normal 9 4 3 2 2" xfId="312" xr:uid="{17F345AE-8934-4D85-B8D1-F62FDDD0B102}"/>
    <cellStyle name="Normal 9 4 3 2 2 2" xfId="3330" xr:uid="{6CC3342D-941A-44F8-B49F-B59D21F31A72}"/>
    <cellStyle name="Normal 9 4 3 2 2 2 2" xfId="4272" xr:uid="{FC39EFB5-3EAC-44D5-9A42-86C31AE18EF0}"/>
    <cellStyle name="Normal 9 4 3 2 2 2 2 2" xfId="4673" xr:uid="{9078F6F2-44E4-466B-83FA-20CB91B871B1}"/>
    <cellStyle name="Normal 9 4 3 2 2 2 2 2 2" xfId="5310" xr:uid="{543EFBE0-710B-4F3D-8CDA-7B1A7BF94D45}"/>
    <cellStyle name="Normal 9 4 3 2 2 2 2 2 3" xfId="4939" xr:uid="{8E7DDD44-77EA-4821-A8CF-2EADE84E52DB}"/>
    <cellStyle name="Normal 9 4 3 2 2 2 2 3" xfId="5993" xr:uid="{46F6C352-DA43-41A3-9837-CE9D1C6E3EBF}"/>
    <cellStyle name="Normal 9 4 3 2 2 2 3" xfId="4674" xr:uid="{D79AB07E-3AB3-406F-B7B3-2ED11911E1D9}"/>
    <cellStyle name="Normal 9 4 3 2 2 2 3 2" xfId="5311" xr:uid="{D52071BE-EE21-4F18-AD74-860CA1250803}"/>
    <cellStyle name="Normal 9 4 3 2 2 2 3 3" xfId="4938" xr:uid="{347D6DC6-9388-4796-8CA7-977AAD565E76}"/>
    <cellStyle name="Normal 9 4 3 2 2 2 4" xfId="5994" xr:uid="{81E4B0DF-7E05-44B8-A86B-8F08280CF29F}"/>
    <cellStyle name="Normal 9 4 3 2 2 3" xfId="3331" xr:uid="{9C2E938E-A720-45A4-BB4D-982EF2782917}"/>
    <cellStyle name="Normal 9 4 3 2 2 3 2" xfId="4675" xr:uid="{02FFFAA4-7A64-41DA-BCEE-0B5194136657}"/>
    <cellStyle name="Normal 9 4 3 2 2 3 2 2" xfId="5312" xr:uid="{7AB051D0-2184-4BE0-8A61-DA69E7D9FE62}"/>
    <cellStyle name="Normal 9 4 3 2 2 3 2 3" xfId="4940" xr:uid="{155311EA-4E84-4E93-88C9-D890E36F961A}"/>
    <cellStyle name="Normal 9 4 3 2 2 3 3" xfId="5995" xr:uid="{1E50EB6C-FD9E-4428-90EE-245319088C5F}"/>
    <cellStyle name="Normal 9 4 3 2 2 4" xfId="3332" xr:uid="{79268E09-F0FF-4740-AE34-5FDA56453107}"/>
    <cellStyle name="Normal 9 4 3 2 2 4 2" xfId="4941" xr:uid="{8CB8F047-A8D0-4B14-860D-F2853D2DE2A7}"/>
    <cellStyle name="Normal 9 4 3 2 2 4 2 2" xfId="5996" xr:uid="{B804E37B-1189-44FA-B98A-45B07CF7E96F}"/>
    <cellStyle name="Normal 9 4 3 2 2 4 2 3" xfId="6107" xr:uid="{058C80B7-1E9A-4CA0-A80B-449AAEFA16A2}"/>
    <cellStyle name="Normal 9 4 3 2 2 5" xfId="4937" xr:uid="{CCA8597A-B379-4B92-9A96-AE8F7A7866B1}"/>
    <cellStyle name="Normal 9 4 3 2 2 5 2" xfId="5997" xr:uid="{E257E522-BBEA-43EF-8D00-D66B132BBDB4}"/>
    <cellStyle name="Normal 9 4 3 2 2 5 3" xfId="6106" xr:uid="{C36921D0-54CD-4CC3-92E2-51AA5945D7AE}"/>
    <cellStyle name="Normal 9 4 3 2 3" xfId="3333" xr:uid="{A39DB9EB-4946-495A-91F0-5BAB19E7E72C}"/>
    <cellStyle name="Normal 9 4 3 2 3 2" xfId="3334" xr:uid="{594C1497-750D-4E29-A2D4-92D153B99DC7}"/>
    <cellStyle name="Normal 9 4 3 2 3 2 2" xfId="4676" xr:uid="{94B46CE0-E05B-4B9B-B834-E4B777C59540}"/>
    <cellStyle name="Normal 9 4 3 2 3 2 2 2" xfId="5313" xr:uid="{1C479AA0-01FB-4908-BEB6-E0CC86C90FBA}"/>
    <cellStyle name="Normal 9 4 3 2 3 2 2 3" xfId="4943" xr:uid="{1EF9A481-CCD7-4DE2-93F8-DD87AF124DA9}"/>
    <cellStyle name="Normal 9 4 3 2 3 2 3" xfId="5998" xr:uid="{BF0AA8DC-D845-480D-BF62-AA6930655490}"/>
    <cellStyle name="Normal 9 4 3 2 3 3" xfId="3335" xr:uid="{B0975BE2-0025-4AA2-9E7C-7D4AA660092B}"/>
    <cellStyle name="Normal 9 4 3 2 3 3 2" xfId="4944" xr:uid="{58F09032-639D-4E17-AF7F-10C866AF21A4}"/>
    <cellStyle name="Normal 9 4 3 2 3 3 2 2" xfId="5999" xr:uid="{767A2CA3-9A37-4B89-B83D-879BE460E088}"/>
    <cellStyle name="Normal 9 4 3 2 3 3 2 3" xfId="6108" xr:uid="{EB8C674E-A0D0-436B-BD4D-AF7E531DFC66}"/>
    <cellStyle name="Normal 9 4 3 2 3 4" xfId="3336" xr:uid="{D8385F10-9A2C-4A5A-AFB9-542AEAFCB615}"/>
    <cellStyle name="Normal 9 4 3 2 3 4 2" xfId="4945" xr:uid="{BE1502F1-5BD4-4135-BC9F-30BB4F15A73A}"/>
    <cellStyle name="Normal 9 4 3 2 3 5" xfId="4942" xr:uid="{8E541C64-E1A9-4672-B930-92A554888D52}"/>
    <cellStyle name="Normal 9 4 3 2 4" xfId="3337" xr:uid="{5A71BC0D-950C-47AA-B99E-DF6D82E361D6}"/>
    <cellStyle name="Normal 9 4 3 2 4 2" xfId="4677" xr:uid="{D996632D-735E-4CB5-A8E2-8D87A3AAD409}"/>
    <cellStyle name="Normal 9 4 3 2 4 2 2" xfId="5314" xr:uid="{B635450C-2378-4239-9D93-C7D0594F33B6}"/>
    <cellStyle name="Normal 9 4 3 2 4 2 3" xfId="4946" xr:uid="{AA31FD43-D0DC-460B-9567-7222B3EB24F8}"/>
    <cellStyle name="Normal 9 4 3 2 4 3" xfId="6000" xr:uid="{C8181A5E-1A0D-402F-B77B-1B6162FB1C93}"/>
    <cellStyle name="Normal 9 4 3 2 5" xfId="3338" xr:uid="{E0925D55-4D32-47FF-AC60-6A40DD92BAFB}"/>
    <cellStyle name="Normal 9 4 3 2 5 2" xfId="4947" xr:uid="{A8E4384D-895A-48F5-A5AB-3874B171D855}"/>
    <cellStyle name="Normal 9 4 3 2 5 2 2" xfId="6001" xr:uid="{F3E8BFDB-3701-400C-BF9C-10F74D77A2AB}"/>
    <cellStyle name="Normal 9 4 3 2 5 2 3" xfId="6109" xr:uid="{D6930F2D-3D53-4345-A149-317D4B9186A7}"/>
    <cellStyle name="Normal 9 4 3 2 6" xfId="3339" xr:uid="{F1E1DC9A-226E-4F08-8545-030CB60B568C}"/>
    <cellStyle name="Normal 9 4 3 2 6 2" xfId="4948" xr:uid="{14C3CE1D-54D0-4A10-8136-F7BE366A1D7D}"/>
    <cellStyle name="Normal 9 4 3 2 7" xfId="4936" xr:uid="{2F1BD839-555F-4187-9169-CF65FC277DA2}"/>
    <cellStyle name="Normal 9 4 3 3" xfId="313" xr:uid="{9B937670-0C7A-4685-99F1-DA3C4FDF0DFC}"/>
    <cellStyle name="Normal 9 4 3 3 2" xfId="3340" xr:uid="{03C51B99-3DB5-45C7-8670-9A8432AE3098}"/>
    <cellStyle name="Normal 9 4 3 3 2 2" xfId="3341" xr:uid="{DBBC1204-0821-42C6-A06A-34EFB927C216}"/>
    <cellStyle name="Normal 9 4 3 3 2 2 2" xfId="4678" xr:uid="{ED6E69AC-C6DF-4101-8B31-29C6D03BF5B5}"/>
    <cellStyle name="Normal 9 4 3 3 2 2 2 2" xfId="5315" xr:uid="{60690FFA-F8DA-415F-B49F-72995AC51AE7}"/>
    <cellStyle name="Normal 9 4 3 3 2 2 2 3" xfId="4951" xr:uid="{89435E84-AD22-4889-B5D2-6F8A209C3421}"/>
    <cellStyle name="Normal 9 4 3 3 2 2 3" xfId="6002" xr:uid="{5EFE06C4-194F-4178-B4D4-8079E9B997E5}"/>
    <cellStyle name="Normal 9 4 3 3 2 3" xfId="3342" xr:uid="{C443A68B-5052-475E-9BA0-EC12DF5B35DB}"/>
    <cellStyle name="Normal 9 4 3 3 2 3 2" xfId="4952" xr:uid="{4109D500-C573-4DE5-B590-F26332C037DA}"/>
    <cellStyle name="Normal 9 4 3 3 2 3 2 2" xfId="6003" xr:uid="{BF689206-1EB5-4366-BD92-7E6258074119}"/>
    <cellStyle name="Normal 9 4 3 3 2 3 2 3" xfId="6110" xr:uid="{C8516CA2-102C-4C93-90B2-0EFCFCFE497B}"/>
    <cellStyle name="Normal 9 4 3 3 2 4" xfId="3343" xr:uid="{4054D4EB-EC00-42FC-9B1B-074D78A3B11C}"/>
    <cellStyle name="Normal 9 4 3 3 2 4 2" xfId="4953" xr:uid="{CE5175C2-5F10-44D9-A2F1-7784D154CDDB}"/>
    <cellStyle name="Normal 9 4 3 3 2 5" xfId="4950" xr:uid="{1E9A2295-0D0B-4835-984C-E2E5D9AEF06E}"/>
    <cellStyle name="Normal 9 4 3 3 3" xfId="3344" xr:uid="{C598C109-55E0-48A2-8BD2-6FF99EDFDF65}"/>
    <cellStyle name="Normal 9 4 3 3 3 2" xfId="4679" xr:uid="{B0AC7549-348C-4E38-9AB3-7E68AD41149F}"/>
    <cellStyle name="Normal 9 4 3 3 3 2 2" xfId="5316" xr:uid="{4F7455B0-4FB0-42E9-93F1-715CD351C134}"/>
    <cellStyle name="Normal 9 4 3 3 3 2 3" xfId="4954" xr:uid="{C8B06F42-D9BF-411C-90E0-80D40138B12F}"/>
    <cellStyle name="Normal 9 4 3 3 3 3" xfId="6004" xr:uid="{0B90562A-2790-4493-802B-E447124047C4}"/>
    <cellStyle name="Normal 9 4 3 3 4" xfId="3345" xr:uid="{EB855AF9-4E94-4971-B3ED-973F5FE1E767}"/>
    <cellStyle name="Normal 9 4 3 3 4 2" xfId="4955" xr:uid="{EDA231A9-5140-47F0-8ECD-62641945CB5B}"/>
    <cellStyle name="Normal 9 4 3 3 4 2 2" xfId="6005" xr:uid="{D49B6A46-1870-4ED6-8E75-86E97909D051}"/>
    <cellStyle name="Normal 9 4 3 3 4 2 3" xfId="6111" xr:uid="{0218FFA0-DFB1-4A47-B75D-D9328DB13306}"/>
    <cellStyle name="Normal 9 4 3 3 5" xfId="3346" xr:uid="{DA8F6A7B-65ED-4000-BA71-12CD46B35D8D}"/>
    <cellStyle name="Normal 9 4 3 3 5 2" xfId="4956" xr:uid="{59177918-4FE8-45F0-A4BF-72CAC626479A}"/>
    <cellStyle name="Normal 9 4 3 3 6" xfId="4949" xr:uid="{658605E6-6EE4-405B-BF5F-F6637EFCA331}"/>
    <cellStyle name="Normal 9 4 3 4" xfId="3347" xr:uid="{CBA10A07-8CAF-4755-9B13-069E18DE29F7}"/>
    <cellStyle name="Normal 9 4 3 4 2" xfId="3348" xr:uid="{0EA5F78E-5399-4650-98C2-72A17CE2E043}"/>
    <cellStyle name="Normal 9 4 3 4 2 2" xfId="4680" xr:uid="{35A2B41C-3E15-4CED-B87E-261C255958C4}"/>
    <cellStyle name="Normal 9 4 3 4 2 2 2" xfId="5317" xr:uid="{CB2E7778-CF78-488E-B3BF-2EB1A8E8177A}"/>
    <cellStyle name="Normal 9 4 3 4 2 2 3" xfId="4958" xr:uid="{0C258419-DF1D-4B7B-B0CA-97798136E8B3}"/>
    <cellStyle name="Normal 9 4 3 4 2 3" xfId="6006" xr:uid="{3562B240-D731-44B5-A26A-E035E8F65078}"/>
    <cellStyle name="Normal 9 4 3 4 3" xfId="3349" xr:uid="{8D5BDEBC-BEC3-4E60-9059-7B1CA7369155}"/>
    <cellStyle name="Normal 9 4 3 4 3 2" xfId="4959" xr:uid="{197AA2CF-5AA7-4C89-A818-BD5FDB2258C3}"/>
    <cellStyle name="Normal 9 4 3 4 3 2 2" xfId="6007" xr:uid="{E6AAF353-5498-461D-AAA1-FE56E7E83709}"/>
    <cellStyle name="Normal 9 4 3 4 3 2 3" xfId="6112" xr:uid="{73A1B5C8-9FE2-4DE4-8F91-2682A67BDC20}"/>
    <cellStyle name="Normal 9 4 3 4 4" xfId="3350" xr:uid="{4B48A218-B073-4FEC-B0F9-1CD5F96DAE1D}"/>
    <cellStyle name="Normal 9 4 3 4 4 2" xfId="4960" xr:uid="{35D45656-D2DE-4DA4-B728-5F13D026098C}"/>
    <cellStyle name="Normal 9 4 3 4 5" xfId="4957" xr:uid="{2502FB5B-9C79-4DDA-8697-6B58CED06409}"/>
    <cellStyle name="Normal 9 4 3 5" xfId="3351" xr:uid="{3E04FC33-58A7-4BAC-A2E8-43BDB10A6388}"/>
    <cellStyle name="Normal 9 4 3 5 2" xfId="3352" xr:uid="{00DCED42-542B-4815-8F86-BED79C0E4191}"/>
    <cellStyle name="Normal 9 4 3 5 2 2" xfId="4962" xr:uid="{791D5C70-9212-4231-B8CB-638165DAF15A}"/>
    <cellStyle name="Normal 9 4 3 5 2 2 2" xfId="6008" xr:uid="{A75E645C-BBBA-470D-9AD3-D6488D2D39C6}"/>
    <cellStyle name="Normal 9 4 3 5 2 2 3" xfId="6113" xr:uid="{1A71742E-6B27-42A1-8608-CDD89468178B}"/>
    <cellStyle name="Normal 9 4 3 5 3" xfId="3353" xr:uid="{9740C75C-4330-42E5-A35D-5891372472BE}"/>
    <cellStyle name="Normal 9 4 3 5 3 2" xfId="4963" xr:uid="{43455E69-83FB-443F-A523-0D8222A2AB0A}"/>
    <cellStyle name="Normal 9 4 3 5 4" xfId="3354" xr:uid="{5707B977-229A-47D7-AEBD-B18E71735106}"/>
    <cellStyle name="Normal 9 4 3 5 4 2" xfId="4964" xr:uid="{6F24E4B1-876E-4C57-8025-F95FA5BBC9DE}"/>
    <cellStyle name="Normal 9 4 3 5 5" xfId="4961" xr:uid="{601E93EA-A6CD-4919-8177-16BCC5C1FB49}"/>
    <cellStyle name="Normal 9 4 3 6" xfId="3355" xr:uid="{7EC997A9-BD5D-428F-AA82-FC0F88933601}"/>
    <cellStyle name="Normal 9 4 3 6 2" xfId="4965" xr:uid="{0D385458-8873-4B47-9D09-99426D16A66D}"/>
    <cellStyle name="Normal 9 4 3 6 2 2" xfId="6009" xr:uid="{E8699BD5-B8FD-437A-BDF8-A72869B9AD4B}"/>
    <cellStyle name="Normal 9 4 3 6 2 3" xfId="6114" xr:uid="{82BF49E1-CD3F-4822-92D8-8F16BFAD7702}"/>
    <cellStyle name="Normal 9 4 3 7" xfId="3356" xr:uid="{7F672385-BC7E-4524-A4C5-6A5FF6825FD1}"/>
    <cellStyle name="Normal 9 4 3 7 2" xfId="4966" xr:uid="{56CA2CC8-C750-41F8-A277-8088A9453BA0}"/>
    <cellStyle name="Normal 9 4 3 8" xfId="3357" xr:uid="{0D9D2CAD-64A1-4D9D-BA28-9FEA57A43389}"/>
    <cellStyle name="Normal 9 4 3 8 2" xfId="4967" xr:uid="{A65DE2CE-DB60-4D09-AD2C-E764A1A33D40}"/>
    <cellStyle name="Normal 9 4 3 9" xfId="4935" xr:uid="{E9C1ED1F-ABC4-45AA-9708-590C11FC29D1}"/>
    <cellStyle name="Normal 9 4 4" xfId="314" xr:uid="{A4DE0B59-D1D6-4861-8A2B-09644A1C1201}"/>
    <cellStyle name="Normal 9 4 4 2" xfId="315" xr:uid="{2B982AD4-2D3F-44B4-9CFD-A94F14A19CAB}"/>
    <cellStyle name="Normal 9 4 4 2 2" xfId="3358" xr:uid="{FE17B6E6-1CAB-437D-B726-3BE31377FCE8}"/>
    <cellStyle name="Normal 9 4 4 2 2 2" xfId="3359" xr:uid="{EDEDE23A-30E6-43CA-B75B-3D7E4E312EF8}"/>
    <cellStyle name="Normal 9 4 4 2 2 2 2" xfId="4273" xr:uid="{4DF0BD74-B51C-4AFA-AD66-D6A1041B2D72}"/>
    <cellStyle name="Normal 9 4 4 2 2 2 2 2" xfId="4972" xr:uid="{091E445B-8D32-464E-A906-36C9BC612833}"/>
    <cellStyle name="Normal 9 4 4 2 2 2 2 2 2" xfId="6010" xr:uid="{182301DC-B8F3-4751-A503-E089BDE658CB}"/>
    <cellStyle name="Normal 9 4 4 2 2 2 2 2 3" xfId="6116" xr:uid="{CE255A46-5075-4404-88F2-18D3C0E5B4A2}"/>
    <cellStyle name="Normal 9 4 4 2 2 2 3" xfId="4971" xr:uid="{ADEC4B1E-AAED-4B6B-A595-895674E0DD86}"/>
    <cellStyle name="Normal 9 4 4 2 2 2 3 2" xfId="6011" xr:uid="{0021C117-6A0D-4A59-B59A-4C86EB9D7FE8}"/>
    <cellStyle name="Normal 9 4 4 2 2 2 3 3" xfId="6115" xr:uid="{9D0418E5-B069-4882-A884-CD481AC99F73}"/>
    <cellStyle name="Normal 9 4 4 2 2 3" xfId="3360" xr:uid="{C97319A2-B696-45EF-83F2-944D2D1BC4E8}"/>
    <cellStyle name="Normal 9 4 4 2 2 3 2" xfId="4973" xr:uid="{6F2C8318-26D1-4B8F-A556-50E39EE2EDA9}"/>
    <cellStyle name="Normal 9 4 4 2 2 3 2 2" xfId="6012" xr:uid="{425B77FE-F7C5-4B85-A95F-6E00F8C6D0EF}"/>
    <cellStyle name="Normal 9 4 4 2 2 3 2 3" xfId="6117" xr:uid="{2AA20FE8-289F-4130-9A26-A58F45E07B47}"/>
    <cellStyle name="Normal 9 4 4 2 2 4" xfId="3361" xr:uid="{336C569F-EFA4-477A-AAB7-9EF2E13CC660}"/>
    <cellStyle name="Normal 9 4 4 2 2 4 2" xfId="4974" xr:uid="{FFB3D2AF-10D1-4DBF-9F87-C1A20C6F5C62}"/>
    <cellStyle name="Normal 9 4 4 2 2 5" xfId="4970" xr:uid="{B2697918-D735-4968-B8FB-B1B1CEC2568C}"/>
    <cellStyle name="Normal 9 4 4 2 3" xfId="3362" xr:uid="{2CCE181E-7943-4FD2-8E74-0B506D19244C}"/>
    <cellStyle name="Normal 9 4 4 2 3 2" xfId="4274" xr:uid="{24327739-28BC-4CD2-88BE-D0443748A0D7}"/>
    <cellStyle name="Normal 9 4 4 2 3 2 2" xfId="4976" xr:uid="{723DD4B2-AE2C-42FF-8679-5499FF4EF199}"/>
    <cellStyle name="Normal 9 4 4 2 3 2 2 2" xfId="6013" xr:uid="{18C3D727-146C-4B35-89AF-02C69DB3725A}"/>
    <cellStyle name="Normal 9 4 4 2 3 2 2 3" xfId="6119" xr:uid="{6BC1922B-0067-4C26-BF42-563747224DE6}"/>
    <cellStyle name="Normal 9 4 4 2 3 3" xfId="4975" xr:uid="{1A4E5AD2-1408-49EB-BF8D-738FAC435E2D}"/>
    <cellStyle name="Normal 9 4 4 2 3 3 2" xfId="6014" xr:uid="{C3B128C0-FB6A-45BB-B753-A00E9BD73123}"/>
    <cellStyle name="Normal 9 4 4 2 3 3 3" xfId="6118" xr:uid="{E647522D-D11A-4CFF-AD21-AA16E22BF3C2}"/>
    <cellStyle name="Normal 9 4 4 2 4" xfId="3363" xr:uid="{4FB66E51-D77A-4F03-813B-5EE8F2B1CC6D}"/>
    <cellStyle name="Normal 9 4 4 2 4 2" xfId="4977" xr:uid="{8513AF03-1E23-4B1B-9B5E-D17A909AFC8A}"/>
    <cellStyle name="Normal 9 4 4 2 4 2 2" xfId="6015" xr:uid="{02CAC219-FFD3-4B2C-AF09-80F42B14D1CB}"/>
    <cellStyle name="Normal 9 4 4 2 4 2 3" xfId="6120" xr:uid="{99E139E2-B604-491E-AE39-8D325A9F6829}"/>
    <cellStyle name="Normal 9 4 4 2 5" xfId="3364" xr:uid="{17FD26E7-E9B8-40D8-B105-B3EE103B4EE2}"/>
    <cellStyle name="Normal 9 4 4 2 5 2" xfId="4978" xr:uid="{EA566C9B-811A-4026-8EB0-8E922E179B59}"/>
    <cellStyle name="Normal 9 4 4 2 6" xfId="4969" xr:uid="{1A4A23CA-C733-45B3-BC01-0EC31309749F}"/>
    <cellStyle name="Normal 9 4 4 3" xfId="3365" xr:uid="{92735838-9326-4B23-B768-FB1C9AF28BCB}"/>
    <cellStyle name="Normal 9 4 4 3 2" xfId="3366" xr:uid="{520F1637-73C1-4046-B4AE-3723D3C87522}"/>
    <cellStyle name="Normal 9 4 4 3 2 2" xfId="4275" xr:uid="{CED323C8-AF6C-4F4C-86C0-C9C0A2E87F24}"/>
    <cellStyle name="Normal 9 4 4 3 2 2 2" xfId="4981" xr:uid="{C48D2D12-D043-4B9F-8ED7-2E99A70CF07A}"/>
    <cellStyle name="Normal 9 4 4 3 2 2 2 2" xfId="6016" xr:uid="{2CB32F9B-9501-4C64-B61F-83BEBBE0FCEC}"/>
    <cellStyle name="Normal 9 4 4 3 2 2 2 3" xfId="6122" xr:uid="{25947896-3926-42E3-BB78-232037A59978}"/>
    <cellStyle name="Normal 9 4 4 3 2 3" xfId="4980" xr:uid="{307DA1B9-FDD3-462C-904D-577EC436421A}"/>
    <cellStyle name="Normal 9 4 4 3 2 3 2" xfId="6017" xr:uid="{147F63CB-AD9F-42C8-9D4D-4EF2A8635C05}"/>
    <cellStyle name="Normal 9 4 4 3 2 3 3" xfId="6121" xr:uid="{1DF8DF63-C4B2-45A9-9365-DD4FD7076625}"/>
    <cellStyle name="Normal 9 4 4 3 3" xfId="3367" xr:uid="{850304F2-B221-48BB-8F4F-8E3CC19EFF18}"/>
    <cellStyle name="Normal 9 4 4 3 3 2" xfId="4982" xr:uid="{DBE18691-A64D-416C-B7BE-FA771147E082}"/>
    <cellStyle name="Normal 9 4 4 3 3 2 2" xfId="6018" xr:uid="{B6C04818-2659-4855-8380-1F11D56C0C0E}"/>
    <cellStyle name="Normal 9 4 4 3 3 2 3" xfId="6123" xr:uid="{DEB91B66-C46E-4DAC-9988-B2779D8D9A32}"/>
    <cellStyle name="Normal 9 4 4 3 4" xfId="3368" xr:uid="{C925FC4C-BAA3-41CA-95A9-BFF9C9409C0C}"/>
    <cellStyle name="Normal 9 4 4 3 4 2" xfId="4983" xr:uid="{37B84BA1-8123-4687-99F0-3EC8E069C9DB}"/>
    <cellStyle name="Normal 9 4 4 3 5" xfId="4979" xr:uid="{93315A77-5EE2-47DE-9C05-E8CD19FBAF9F}"/>
    <cellStyle name="Normal 9 4 4 4" xfId="3369" xr:uid="{87B7B449-DFD6-465C-9C31-F4495ADEA652}"/>
    <cellStyle name="Normal 9 4 4 4 2" xfId="3370" xr:uid="{ED33520F-C190-40A1-B416-245301856217}"/>
    <cellStyle name="Normal 9 4 4 4 2 2" xfId="4985" xr:uid="{DDE3790B-E231-48B6-BDE3-AA92A97C1DE8}"/>
    <cellStyle name="Normal 9 4 4 4 2 2 2" xfId="6019" xr:uid="{8559173C-BD4D-44AE-9FE5-D1C2C7E1701A}"/>
    <cellStyle name="Normal 9 4 4 4 2 2 3" xfId="6124" xr:uid="{0E111A4A-8F8D-43EB-AE30-DAB25E26ED31}"/>
    <cellStyle name="Normal 9 4 4 4 3" xfId="3371" xr:uid="{A34C93FF-0AE4-4249-9BD2-5CACE635F4C3}"/>
    <cellStyle name="Normal 9 4 4 4 3 2" xfId="4986" xr:uid="{2221F765-0A10-42CF-9B5D-2006FF3D2310}"/>
    <cellStyle name="Normal 9 4 4 4 4" xfId="3372" xr:uid="{0761CA0F-51B9-4CE8-9358-CABFEEBEB45D}"/>
    <cellStyle name="Normal 9 4 4 4 4 2" xfId="4987" xr:uid="{1F568F96-3FE3-4404-AE02-0A706606A10E}"/>
    <cellStyle name="Normal 9 4 4 4 5" xfId="4984" xr:uid="{3D91C07E-BD0B-4D21-A69B-66E245DDF802}"/>
    <cellStyle name="Normal 9 4 4 5" xfId="3373" xr:uid="{780B4633-DD63-4819-B624-8FB6182B7744}"/>
    <cellStyle name="Normal 9 4 4 5 2" xfId="4988" xr:uid="{4F7778E7-0612-4E94-B745-6E6539A67F5A}"/>
    <cellStyle name="Normal 9 4 4 5 2 2" xfId="6020" xr:uid="{1F289EB3-F9F6-411F-9B53-B3E990FF82C5}"/>
    <cellStyle name="Normal 9 4 4 5 2 3" xfId="6125" xr:uid="{00B1D796-631D-4082-8A9A-5F835F4505F0}"/>
    <cellStyle name="Normal 9 4 4 6" xfId="3374" xr:uid="{18290F8A-9BA1-4350-8CCD-FCF3587EC401}"/>
    <cellStyle name="Normal 9 4 4 6 2" xfId="4989" xr:uid="{6B6D33FD-11C1-487E-8F17-DED1F66702E4}"/>
    <cellStyle name="Normal 9 4 4 7" xfId="3375" xr:uid="{68E817BF-DBE1-42A9-A284-359EF6BD50D7}"/>
    <cellStyle name="Normal 9 4 4 7 2" xfId="4990" xr:uid="{02CD87D5-DC67-41D8-9B68-C8660B3B0730}"/>
    <cellStyle name="Normal 9 4 4 8" xfId="4968" xr:uid="{556A3417-35ED-439D-A687-E57DDF1F2A79}"/>
    <cellStyle name="Normal 9 4 5" xfId="316" xr:uid="{A73E115F-99A0-4006-9CB8-1C5024773BAE}"/>
    <cellStyle name="Normal 9 4 5 2" xfId="3376" xr:uid="{7ED71448-7EFB-4CF6-A72D-A5A584620576}"/>
    <cellStyle name="Normal 9 4 5 2 2" xfId="3377" xr:uid="{D356CF74-4852-40EE-B84C-46077B2D861F}"/>
    <cellStyle name="Normal 9 4 5 2 2 2" xfId="4276" xr:uid="{D4396991-C2AF-4F38-A461-C05CF134F699}"/>
    <cellStyle name="Normal 9 4 5 2 2 2 2" xfId="4994" xr:uid="{9574DB60-0EDD-44DC-9171-E2C5409588CB}"/>
    <cellStyle name="Normal 9 4 5 2 2 2 2 2" xfId="6021" xr:uid="{F4BF1470-0E8E-44B2-878B-A2A38CF72163}"/>
    <cellStyle name="Normal 9 4 5 2 2 2 2 3" xfId="6127" xr:uid="{7C5B5319-E061-4825-94C1-592C9198C564}"/>
    <cellStyle name="Normal 9 4 5 2 2 3" xfId="4993" xr:uid="{AAF00CC4-A7AE-4DB2-9D44-C0503C640E2B}"/>
    <cellStyle name="Normal 9 4 5 2 2 3 2" xfId="6022" xr:uid="{A58AB208-5C43-4D56-A756-090B1F20CD9E}"/>
    <cellStyle name="Normal 9 4 5 2 2 3 3" xfId="6126" xr:uid="{516817A9-F4D7-4284-BCFF-5AF150C33D46}"/>
    <cellStyle name="Normal 9 4 5 2 3" xfId="3378" xr:uid="{B659FD69-CFDB-4123-9331-35632DA3EEC9}"/>
    <cellStyle name="Normal 9 4 5 2 3 2" xfId="4995" xr:uid="{A0090C0A-F8E2-4256-BED4-A62AF05D385D}"/>
    <cellStyle name="Normal 9 4 5 2 3 2 2" xfId="6023" xr:uid="{AF492188-3F15-4A14-9470-D14A65F46985}"/>
    <cellStyle name="Normal 9 4 5 2 3 2 3" xfId="6128" xr:uid="{B2F34D06-A598-4E45-89E7-D842AD91D312}"/>
    <cellStyle name="Normal 9 4 5 2 4" xfId="3379" xr:uid="{646EE3C0-CA56-4E57-9CA9-2BA903E04137}"/>
    <cellStyle name="Normal 9 4 5 2 4 2" xfId="4996" xr:uid="{E0FA7CD0-27EA-40DD-BCBF-083798FFA648}"/>
    <cellStyle name="Normal 9 4 5 2 5" xfId="4992" xr:uid="{D0FEFC6D-CB4F-461F-9D73-E3AD800D21FC}"/>
    <cellStyle name="Normal 9 4 5 3" xfId="3380" xr:uid="{818C9154-95F8-477E-82C2-27C796BAC737}"/>
    <cellStyle name="Normal 9 4 5 3 2" xfId="3381" xr:uid="{8901E17C-5274-49B2-9096-F730D2148D30}"/>
    <cellStyle name="Normal 9 4 5 3 2 2" xfId="4998" xr:uid="{98077E4B-6AFD-41D7-98E1-9057515A8967}"/>
    <cellStyle name="Normal 9 4 5 3 2 2 2" xfId="6024" xr:uid="{4CED37EE-DD75-42C2-88A6-5C33C2CAEB37}"/>
    <cellStyle name="Normal 9 4 5 3 2 2 3" xfId="6129" xr:uid="{44233E61-CBFC-4002-8575-DE4DDE041269}"/>
    <cellStyle name="Normal 9 4 5 3 3" xfId="3382" xr:uid="{67A2095A-CA56-4B99-8E28-9704840B3819}"/>
    <cellStyle name="Normal 9 4 5 3 3 2" xfId="4999" xr:uid="{5E4E70F9-FEC5-44A9-97C9-D35B4686BE35}"/>
    <cellStyle name="Normal 9 4 5 3 4" xfId="3383" xr:uid="{C50E5745-0858-484D-998B-3F58E9558671}"/>
    <cellStyle name="Normal 9 4 5 3 4 2" xfId="5000" xr:uid="{E8BA0E0D-F910-4131-8829-845DB98A3DDC}"/>
    <cellStyle name="Normal 9 4 5 3 5" xfId="4997" xr:uid="{884AC76A-E549-453A-8605-025CA5A8341A}"/>
    <cellStyle name="Normal 9 4 5 4" xfId="3384" xr:uid="{6000617D-D3A8-4690-B0AC-CD137A2B2127}"/>
    <cellStyle name="Normal 9 4 5 4 2" xfId="5001" xr:uid="{158BDF34-0176-4F73-B2B8-D14A93003C1B}"/>
    <cellStyle name="Normal 9 4 5 4 2 2" xfId="6025" xr:uid="{6FCA1BFF-F86A-47F1-9875-0972A2311870}"/>
    <cellStyle name="Normal 9 4 5 4 2 3" xfId="6130" xr:uid="{C77DAF3F-8129-4E81-B8BB-DE33EB5ADDF8}"/>
    <cellStyle name="Normal 9 4 5 5" xfId="3385" xr:uid="{8B16D97E-BC3F-4453-9602-0CBBD3A2B71A}"/>
    <cellStyle name="Normal 9 4 5 5 2" xfId="5002" xr:uid="{1A36FE87-B4E5-4E4B-872F-6459197F7667}"/>
    <cellStyle name="Normal 9 4 5 6" xfId="3386" xr:uid="{09D0002F-0C50-47BC-8760-CC87F0C87D04}"/>
    <cellStyle name="Normal 9 4 5 6 2" xfId="5003" xr:uid="{26314BCB-2ADC-4193-98F3-4D418D435B68}"/>
    <cellStyle name="Normal 9 4 5 7" xfId="4991" xr:uid="{65089182-7B89-4DD9-8136-5BDDA571FB33}"/>
    <cellStyle name="Normal 9 4 6" xfId="3387" xr:uid="{C906FA2A-61A9-4C33-ADB7-3F372C01609B}"/>
    <cellStyle name="Normal 9 4 6 2" xfId="3388" xr:uid="{B6A9B969-5106-4E7F-8B06-F9ED6ADDC825}"/>
    <cellStyle name="Normal 9 4 6 2 2" xfId="3389" xr:uid="{C835A78C-DA63-435F-BC55-3FAAF5029259}"/>
    <cellStyle name="Normal 9 4 6 2 2 2" xfId="5006" xr:uid="{62EF07D4-D72D-4BBC-95CB-B9A506F96F45}"/>
    <cellStyle name="Normal 9 4 6 2 2 2 2" xfId="6026" xr:uid="{028F1AA9-10CD-4887-8AC7-EFD6166547E2}"/>
    <cellStyle name="Normal 9 4 6 2 2 2 3" xfId="6131" xr:uid="{0D4CD152-A7EE-4A11-B943-9EC4B889C1EE}"/>
    <cellStyle name="Normal 9 4 6 2 3" xfId="3390" xr:uid="{422E21A2-5E1D-4E08-BBC4-592EF087C015}"/>
    <cellStyle name="Normal 9 4 6 2 3 2" xfId="5007" xr:uid="{4E4B199C-C76C-446B-A0DE-289F8DF80012}"/>
    <cellStyle name="Normal 9 4 6 2 4" xfId="3391" xr:uid="{EA377F3E-2191-4E04-BAD9-ECE139F7A69E}"/>
    <cellStyle name="Normal 9 4 6 2 4 2" xfId="5008" xr:uid="{2312BB7D-1D25-49F7-BD3B-AF5C1CFD2977}"/>
    <cellStyle name="Normal 9 4 6 2 5" xfId="5005" xr:uid="{5D31AFF8-06F5-40A1-B487-78001646CD49}"/>
    <cellStyle name="Normal 9 4 6 3" xfId="3392" xr:uid="{9EA6A596-6ECA-42AD-8ADF-C19CB7260782}"/>
    <cellStyle name="Normal 9 4 6 3 2" xfId="5009" xr:uid="{AB7A85DE-A81E-4F80-9DE9-94F9AD1AFB4D}"/>
    <cellStyle name="Normal 9 4 6 3 2 2" xfId="6027" xr:uid="{6491E2D5-6D03-46EB-B3C8-DA6A714EF5CE}"/>
    <cellStyle name="Normal 9 4 6 3 2 3" xfId="6132" xr:uid="{E3BCED2A-5158-49ED-BC5A-EFCC09637A01}"/>
    <cellStyle name="Normal 9 4 6 4" xfId="3393" xr:uid="{12E703D9-A479-4F2A-84F1-32EF470BC3A0}"/>
    <cellStyle name="Normal 9 4 6 4 2" xfId="5010" xr:uid="{0972EC9A-3709-449D-BF47-C9196C0BD435}"/>
    <cellStyle name="Normal 9 4 6 5" xfId="3394" xr:uid="{5C83C882-50E4-4628-B22D-F27562105223}"/>
    <cellStyle name="Normal 9 4 6 5 2" xfId="5011" xr:uid="{79C93027-F36C-4B65-B1D8-903851CC793F}"/>
    <cellStyle name="Normal 9 4 6 6" xfId="5004" xr:uid="{1415D1F5-AE0F-430A-93A5-DF9DB944B38A}"/>
    <cellStyle name="Normal 9 4 7" xfId="3395" xr:uid="{65EF4595-C475-4422-A541-F8CC1B9AA804}"/>
    <cellStyle name="Normal 9 4 7 2" xfId="3396" xr:uid="{E76E5FC0-D222-48FA-AAAC-6DB996FA3311}"/>
    <cellStyle name="Normal 9 4 7 2 2" xfId="5013" xr:uid="{AFE31756-E2F1-42E9-9C88-9F19E06197CC}"/>
    <cellStyle name="Normal 9 4 7 2 2 2" xfId="6028" xr:uid="{366D86E2-FEA5-43BE-98EF-C8D54F16DA9C}"/>
    <cellStyle name="Normal 9 4 7 2 2 3" xfId="6133" xr:uid="{BC2490BE-EA80-4E05-B7EE-5A881CCD3DA1}"/>
    <cellStyle name="Normal 9 4 7 3" xfId="3397" xr:uid="{0CEFF642-746D-486B-8F05-774815244DDD}"/>
    <cellStyle name="Normal 9 4 7 3 2" xfId="5014" xr:uid="{BE1117C7-B7B4-426A-80DC-483F41B51D02}"/>
    <cellStyle name="Normal 9 4 7 4" xfId="3398" xr:uid="{8592DD3E-EDE7-4D50-AB0F-83DBDCB3B241}"/>
    <cellStyle name="Normal 9 4 7 4 2" xfId="5015" xr:uid="{1F1B164A-1A18-4185-B789-A6CA70454542}"/>
    <cellStyle name="Normal 9 4 7 5" xfId="5012" xr:uid="{60853D42-845F-4495-8136-BEF5CBCA918B}"/>
    <cellStyle name="Normal 9 4 8" xfId="3399" xr:uid="{CB0E96D4-BBC4-4343-9972-D894EDA186DA}"/>
    <cellStyle name="Normal 9 4 8 2" xfId="3400" xr:uid="{DACBFD90-96AC-4BDB-B6CD-9A8C79CB53B1}"/>
    <cellStyle name="Normal 9 4 8 2 2" xfId="5017" xr:uid="{6B1C0C4D-1B81-4464-A3CB-EC2D5734B4BE}"/>
    <cellStyle name="Normal 9 4 8 3" xfId="3401" xr:uid="{1A7D6C00-5773-48AB-AD4F-88E0E8828727}"/>
    <cellStyle name="Normal 9 4 8 3 2" xfId="5018" xr:uid="{CA6B35CA-0044-46C7-A147-63B898FBC898}"/>
    <cellStyle name="Normal 9 4 8 4" xfId="3402" xr:uid="{3FF5CABE-9B17-47C9-A97A-FE8854899534}"/>
    <cellStyle name="Normal 9 4 8 4 2" xfId="5019" xr:uid="{95DFFDD4-E9B7-4F8A-B062-9EFFF9F96844}"/>
    <cellStyle name="Normal 9 4 8 5" xfId="5016" xr:uid="{38B0E0BB-470D-4167-8118-1AFF1884E55E}"/>
    <cellStyle name="Normal 9 4 9" xfId="3403" xr:uid="{2B660755-6B65-4052-985D-09ADF5776A8E}"/>
    <cellStyle name="Normal 9 4 9 2" xfId="5020" xr:uid="{E51D4C7B-E42C-447D-BDF3-D10B310E89D1}"/>
    <cellStyle name="Normal 9 4 9 2 2" xfId="6069" xr:uid="{DDA449E7-061A-42F7-AAA3-8E084C65CFAE}"/>
    <cellStyle name="Normal 9 4 9 2 3" xfId="6134" xr:uid="{FC9DFB3E-699F-4674-9DD9-94DD1BD9A507}"/>
    <cellStyle name="Normal 9 5" xfId="317" xr:uid="{C7CD631E-9D66-470E-92EA-CC76B1024C47}"/>
    <cellStyle name="Normal 9 5 10" xfId="3404" xr:uid="{1083675B-EF35-46D0-BCB2-B87F26CA0773}"/>
    <cellStyle name="Normal 9 5 10 2" xfId="5022" xr:uid="{338FD831-C46B-4C2C-B1DB-4BF2CA09417D}"/>
    <cellStyle name="Normal 9 5 11" xfId="3405" xr:uid="{67EE9802-88C0-4207-8FA3-23E448128F52}"/>
    <cellStyle name="Normal 9 5 11 2" xfId="5023" xr:uid="{F0E323DF-FAA9-4921-A44B-0C2B2F78D966}"/>
    <cellStyle name="Normal 9 5 12" xfId="5021" xr:uid="{F868B1FF-4897-4EE1-8D55-AE03AB6AAE9F}"/>
    <cellStyle name="Normal 9 5 2" xfId="318" xr:uid="{B8EB4FF8-7096-420D-969E-94DC76F1C61B}"/>
    <cellStyle name="Normal 9 5 2 10" xfId="5024" xr:uid="{2D262669-C837-48BB-9985-28CB72272BE8}"/>
    <cellStyle name="Normal 9 5 2 2" xfId="319" xr:uid="{030F4FF0-3110-48C5-A174-B16D1DCDDFB2}"/>
    <cellStyle name="Normal 9 5 2 2 2" xfId="3406" xr:uid="{9D44FDF6-676D-499C-9E14-67D223C44892}"/>
    <cellStyle name="Normal 9 5 2 2 2 2" xfId="3407" xr:uid="{4B6F7BE3-8FA2-4D3D-9A9A-5BA3879BEF67}"/>
    <cellStyle name="Normal 9 5 2 2 2 2 2" xfId="3408" xr:uid="{DDAB6DB6-3C0A-4018-BF17-E57F29C8EA36}"/>
    <cellStyle name="Normal 9 5 2 2 2 2 2 2" xfId="5028" xr:uid="{611DCC6D-2624-46FD-A9EB-DCECE9D22CFB}"/>
    <cellStyle name="Normal 9 5 2 2 2 2 2 2 2" xfId="6029" xr:uid="{18FC90CC-C48D-425E-A0D4-7C82CC2AA84B}"/>
    <cellStyle name="Normal 9 5 2 2 2 2 2 2 3" xfId="6135" xr:uid="{1E7D5C7E-FF82-4AEA-80CB-D97652C46571}"/>
    <cellStyle name="Normal 9 5 2 2 2 2 3" xfId="3409" xr:uid="{EAB541BB-EB2D-49CE-B3D7-B68A765B9504}"/>
    <cellStyle name="Normal 9 5 2 2 2 2 3 2" xfId="5029" xr:uid="{146EE82F-432A-4441-B493-AFDC36A05568}"/>
    <cellStyle name="Normal 9 5 2 2 2 2 4" xfId="3410" xr:uid="{A6613AEF-BE63-4BD1-88A4-DDC3A9F6DF20}"/>
    <cellStyle name="Normal 9 5 2 2 2 2 4 2" xfId="5030" xr:uid="{A65967AE-E8D1-48C4-BF58-007A03A98407}"/>
    <cellStyle name="Normal 9 5 2 2 2 2 5" xfId="5027" xr:uid="{DFF40367-330F-4E02-921C-B475ACDE39C5}"/>
    <cellStyle name="Normal 9 5 2 2 2 3" xfId="3411" xr:uid="{79B0BDF9-A3D5-4FFD-ACA6-D4E15C40DE0E}"/>
    <cellStyle name="Normal 9 5 2 2 2 3 2" xfId="3412" xr:uid="{E81CDCE7-B1AB-46D6-8CB3-3B7684F1FD8F}"/>
    <cellStyle name="Normal 9 5 2 2 2 3 2 2" xfId="5032" xr:uid="{BB307537-AE14-46F9-B5C0-C8D9D7CE6F83}"/>
    <cellStyle name="Normal 9 5 2 2 2 3 3" xfId="3413" xr:uid="{F3FA236A-A673-4E8F-B80A-EFC29D932A6F}"/>
    <cellStyle name="Normal 9 5 2 2 2 3 3 2" xfId="5033" xr:uid="{33D7D56B-0345-45E4-9EC3-42609019646B}"/>
    <cellStyle name="Normal 9 5 2 2 2 3 4" xfId="3414" xr:uid="{67568FCE-677C-418C-AD41-F846F92080AB}"/>
    <cellStyle name="Normal 9 5 2 2 2 3 4 2" xfId="5034" xr:uid="{104C337E-AFD7-449D-86FC-D57DAA5E0BE2}"/>
    <cellStyle name="Normal 9 5 2 2 2 3 5" xfId="5031" xr:uid="{FF8CFB6F-46B8-4F9A-B54A-626D770FDD8A}"/>
    <cellStyle name="Normal 9 5 2 2 2 4" xfId="3415" xr:uid="{26896F08-46EA-48C1-BB81-50412BDE2C18}"/>
    <cellStyle name="Normal 9 5 2 2 2 4 2" xfId="5035" xr:uid="{D1687EF0-53C7-4538-9D18-9C11B4C28DFF}"/>
    <cellStyle name="Normal 9 5 2 2 2 5" xfId="3416" xr:uid="{EE094092-AF10-4E86-85D5-24E7F1BE4FA1}"/>
    <cellStyle name="Normal 9 5 2 2 2 5 2" xfId="5036" xr:uid="{BF0634DE-9AB5-4745-A5F0-529DBB2EAA00}"/>
    <cellStyle name="Normal 9 5 2 2 2 6" xfId="3417" xr:uid="{4BFCEA52-B383-48B4-9539-0B50785E8B65}"/>
    <cellStyle name="Normal 9 5 2 2 2 6 2" xfId="5037" xr:uid="{2B56070A-A057-4898-9CB5-B7212F78E25C}"/>
    <cellStyle name="Normal 9 5 2 2 2 7" xfId="5026" xr:uid="{9D0A95E4-594F-4341-B68D-24D93035D040}"/>
    <cellStyle name="Normal 9 5 2 2 3" xfId="3418" xr:uid="{C02A5403-CE10-4199-9B3B-E498E1BBF172}"/>
    <cellStyle name="Normal 9 5 2 2 3 2" xfId="3419" xr:uid="{79A533C8-C7E8-47BF-A03D-470321576633}"/>
    <cellStyle name="Normal 9 5 2 2 3 2 2" xfId="3420" xr:uid="{5D6F0302-322A-49F0-B405-C368236E59E5}"/>
    <cellStyle name="Normal 9 5 2 2 3 2 2 2" xfId="5040" xr:uid="{2735461A-A33F-4AAD-996C-B72529C77749}"/>
    <cellStyle name="Normal 9 5 2 2 3 2 3" xfId="3421" xr:uid="{1ACF6CFE-3EC8-4995-BAC8-117E37818C9B}"/>
    <cellStyle name="Normal 9 5 2 2 3 2 3 2" xfId="5041" xr:uid="{2F3FED83-4247-4587-B486-3C1888F86DF6}"/>
    <cellStyle name="Normal 9 5 2 2 3 2 4" xfId="3422" xr:uid="{51AEA9B5-2084-44AF-BACB-DAE483A7C66E}"/>
    <cellStyle name="Normal 9 5 2 2 3 2 4 2" xfId="5042" xr:uid="{41698605-B574-4509-B58C-88886FD54AD1}"/>
    <cellStyle name="Normal 9 5 2 2 3 2 5" xfId="5039" xr:uid="{4E7E8A3B-C84D-445C-ADC0-7E5D5F3B4735}"/>
    <cellStyle name="Normal 9 5 2 2 3 3" xfId="3423" xr:uid="{0232DECB-321D-416B-95A9-E181859C615F}"/>
    <cellStyle name="Normal 9 5 2 2 3 3 2" xfId="5043" xr:uid="{2ED87B28-3829-4202-881D-6724437AE30A}"/>
    <cellStyle name="Normal 9 5 2 2 3 4" xfId="3424" xr:uid="{E09CADAC-1649-4875-AF4F-F289D584F6A3}"/>
    <cellStyle name="Normal 9 5 2 2 3 4 2" xfId="5044" xr:uid="{2FC0188B-4BF2-4A52-BEFF-8DF45F43D7EC}"/>
    <cellStyle name="Normal 9 5 2 2 3 5" xfId="3425" xr:uid="{4FBD82FD-971A-4C9F-9713-4BE6679634ED}"/>
    <cellStyle name="Normal 9 5 2 2 3 5 2" xfId="5045" xr:uid="{3B0234C8-CC15-4408-BA75-FDB01B3C41F6}"/>
    <cellStyle name="Normal 9 5 2 2 3 6" xfId="5038" xr:uid="{B6C59292-80DF-4BA3-8D5B-A34359D2ED73}"/>
    <cellStyle name="Normal 9 5 2 2 4" xfId="3426" xr:uid="{5AA4E091-FB93-4881-A3F3-0724EA41F92C}"/>
    <cellStyle name="Normal 9 5 2 2 4 2" xfId="3427" xr:uid="{34F0254B-4C85-4E5F-BEE3-87E820A19CE7}"/>
    <cellStyle name="Normal 9 5 2 2 4 2 2" xfId="5047" xr:uid="{4BDEE6B6-1FA8-4EEA-89FB-6984210C93B9}"/>
    <cellStyle name="Normal 9 5 2 2 4 3" xfId="3428" xr:uid="{B9C1E6E7-62FD-4E89-93B4-16F523361A39}"/>
    <cellStyle name="Normal 9 5 2 2 4 3 2" xfId="5048" xr:uid="{64C5307F-535B-4B2F-86E1-F8CF9ED6A89E}"/>
    <cellStyle name="Normal 9 5 2 2 4 4" xfId="3429" xr:uid="{BBF802CF-1360-4B15-9129-F75584C3F4E6}"/>
    <cellStyle name="Normal 9 5 2 2 4 4 2" xfId="5049" xr:uid="{095A64E2-5A01-47FE-8887-B7590A5F930C}"/>
    <cellStyle name="Normal 9 5 2 2 4 5" xfId="5046" xr:uid="{5A4F6717-61B8-4546-8D1C-2046A3C20C2A}"/>
    <cellStyle name="Normal 9 5 2 2 5" xfId="3430" xr:uid="{0108D53D-5933-4B00-B1EE-716C15A86AEF}"/>
    <cellStyle name="Normal 9 5 2 2 5 2" xfId="3431" xr:uid="{60163815-D5EE-48A6-8D37-AB9381D0F3E8}"/>
    <cellStyle name="Normal 9 5 2 2 5 2 2" xfId="5051" xr:uid="{439A0B26-DF26-461F-8FB0-C4F99037BEDC}"/>
    <cellStyle name="Normal 9 5 2 2 5 3" xfId="3432" xr:uid="{37A97A81-DAB3-4B1E-93A6-40D43828EA3E}"/>
    <cellStyle name="Normal 9 5 2 2 5 3 2" xfId="5052" xr:uid="{159DBBBC-1E8A-4F89-91F2-72929F3D2C3F}"/>
    <cellStyle name="Normal 9 5 2 2 5 4" xfId="3433" xr:uid="{D19EF806-C5D7-448B-9662-49EBBA988ACD}"/>
    <cellStyle name="Normal 9 5 2 2 5 4 2" xfId="5053" xr:uid="{053E7F2A-6B7A-46EB-A5D5-3DFE3D963A9E}"/>
    <cellStyle name="Normal 9 5 2 2 5 5" xfId="5050" xr:uid="{6EA95758-9E54-4C5B-8D1D-4010A1018DE9}"/>
    <cellStyle name="Normal 9 5 2 2 6" xfId="3434" xr:uid="{6ABDBDEA-82E6-43BE-A45F-DD2509021EEF}"/>
    <cellStyle name="Normal 9 5 2 2 6 2" xfId="5054" xr:uid="{3583EC6B-705A-487F-80AD-48ACD8F12A54}"/>
    <cellStyle name="Normal 9 5 2 2 7" xfId="3435" xr:uid="{B83D917A-1CCF-462E-B9B1-19FC0D5E80E7}"/>
    <cellStyle name="Normal 9 5 2 2 7 2" xfId="5055" xr:uid="{A866CB3E-CF7A-4421-AE43-EFFF1BF6AE46}"/>
    <cellStyle name="Normal 9 5 2 2 8" xfId="3436" xr:uid="{F40B9C64-D2D2-4D6A-AE71-DF8E1B139574}"/>
    <cellStyle name="Normal 9 5 2 2 8 2" xfId="5056" xr:uid="{7990826B-7537-4712-9F86-1AE887FE8312}"/>
    <cellStyle name="Normal 9 5 2 2 9" xfId="5025" xr:uid="{F11559B4-3109-4940-847F-AE57960893FF}"/>
    <cellStyle name="Normal 9 5 2 3" xfId="3437" xr:uid="{A5AF9EF7-961E-4B4E-B842-E95976AC218A}"/>
    <cellStyle name="Normal 9 5 2 3 2" xfId="3438" xr:uid="{65EE8241-E9CD-4C3D-B78B-00A7671B207B}"/>
    <cellStyle name="Normal 9 5 2 3 2 2" xfId="3439" xr:uid="{6A68D44C-82B7-41AF-B559-9857BB72734F}"/>
    <cellStyle name="Normal 9 5 2 3 2 2 2" xfId="5059" xr:uid="{031C3895-6472-413C-BAA6-681FECEDC88B}"/>
    <cellStyle name="Normal 9 5 2 3 2 2 2 2" xfId="6030" xr:uid="{2EC607E3-1068-47D2-B110-F2514C3281BA}"/>
    <cellStyle name="Normal 9 5 2 3 2 2 2 3" xfId="6136" xr:uid="{B830E5DD-6563-4F38-8554-1248FD54ED72}"/>
    <cellStyle name="Normal 9 5 2 3 2 3" xfId="3440" xr:uid="{664456E5-828E-4CFC-9A5D-B95851DAB2C9}"/>
    <cellStyle name="Normal 9 5 2 3 2 3 2" xfId="5060" xr:uid="{6D7BF77D-4897-4514-AF20-832D77BF02CC}"/>
    <cellStyle name="Normal 9 5 2 3 2 4" xfId="3441" xr:uid="{5756A0D1-AFEB-4E7B-8C65-58A576C81BC3}"/>
    <cellStyle name="Normal 9 5 2 3 2 4 2" xfId="5061" xr:uid="{283E81A9-26CF-4024-A9A9-A25CD3F86EF3}"/>
    <cellStyle name="Normal 9 5 2 3 2 5" xfId="5058" xr:uid="{09C22661-675E-4616-BE00-22F61291D886}"/>
    <cellStyle name="Normal 9 5 2 3 3" xfId="3442" xr:uid="{7A4FD6FC-454F-45EA-AABE-9D57FC32951D}"/>
    <cellStyle name="Normal 9 5 2 3 3 2" xfId="3443" xr:uid="{72C57A8A-8112-4011-B7BA-54B2CEE810B9}"/>
    <cellStyle name="Normal 9 5 2 3 3 2 2" xfId="5063" xr:uid="{3D0C0381-B46F-49C2-86E0-5E58FD24E823}"/>
    <cellStyle name="Normal 9 5 2 3 3 3" xfId="3444" xr:uid="{78A8680D-03DE-4E74-9690-A1C6AEABC965}"/>
    <cellStyle name="Normal 9 5 2 3 3 3 2" xfId="5064" xr:uid="{F64976A0-4712-4BA9-94DB-1628DE0F855C}"/>
    <cellStyle name="Normal 9 5 2 3 3 4" xfId="3445" xr:uid="{AC81CAE9-2692-4532-B26D-A462A48535B0}"/>
    <cellStyle name="Normal 9 5 2 3 3 4 2" xfId="5065" xr:uid="{EFD1C217-58DE-49AD-B409-B8E409823792}"/>
    <cellStyle name="Normal 9 5 2 3 3 5" xfId="5062" xr:uid="{87398F98-2B70-42BE-B200-2730859E5EA9}"/>
    <cellStyle name="Normal 9 5 2 3 4" xfId="3446" xr:uid="{FA4BE1F7-81FC-4EC2-9535-A286644DE235}"/>
    <cellStyle name="Normal 9 5 2 3 4 2" xfId="5066" xr:uid="{29379C17-0682-46A9-A3C8-2CFF09A05C04}"/>
    <cellStyle name="Normal 9 5 2 3 5" xfId="3447" xr:uid="{D000BB52-486F-4A40-AB52-132D5CBEC7FF}"/>
    <cellStyle name="Normal 9 5 2 3 5 2" xfId="5067" xr:uid="{78994437-CB88-45E0-B9F3-D5563EE0BC79}"/>
    <cellStyle name="Normal 9 5 2 3 6" xfId="3448" xr:uid="{496C9B3F-B972-4CAA-9CA1-7EFCBD3352F0}"/>
    <cellStyle name="Normal 9 5 2 3 6 2" xfId="5068" xr:uid="{89C91B25-AF4F-452E-A61E-31C5C082FE94}"/>
    <cellStyle name="Normal 9 5 2 3 7" xfId="5057" xr:uid="{4E109D20-2F56-4251-8C3E-F41924945E7A}"/>
    <cellStyle name="Normal 9 5 2 4" xfId="3449" xr:uid="{924FC3E9-17A7-4355-AFCA-FDD5E0583069}"/>
    <cellStyle name="Normal 9 5 2 4 2" xfId="3450" xr:uid="{A875BAC5-9043-48FE-9C6B-BF4541E33009}"/>
    <cellStyle name="Normal 9 5 2 4 2 2" xfId="3451" xr:uid="{C5E01A33-D6FD-4D04-838F-EE957FEE419D}"/>
    <cellStyle name="Normal 9 5 2 4 2 2 2" xfId="5071" xr:uid="{99AD81CD-1A98-4154-9540-CE5A88C0240D}"/>
    <cellStyle name="Normal 9 5 2 4 2 3" xfId="3452" xr:uid="{98BDB62E-0C16-4B4E-A93B-705B4795B483}"/>
    <cellStyle name="Normal 9 5 2 4 2 3 2" xfId="5072" xr:uid="{66F3483B-2B33-47EF-B124-F0A33779133D}"/>
    <cellStyle name="Normal 9 5 2 4 2 4" xfId="3453" xr:uid="{D1FD767F-C40D-4CBB-9824-8EF29493C3B4}"/>
    <cellStyle name="Normal 9 5 2 4 2 4 2" xfId="5073" xr:uid="{D8385C13-D2BA-4C34-95CD-7F091F4C85AA}"/>
    <cellStyle name="Normal 9 5 2 4 2 5" xfId="5070" xr:uid="{319D5C6A-68F7-477E-AD9B-0674C0B88997}"/>
    <cellStyle name="Normal 9 5 2 4 3" xfId="3454" xr:uid="{FE753A65-3A51-4123-B508-4009180A1357}"/>
    <cellStyle name="Normal 9 5 2 4 3 2" xfId="5074" xr:uid="{3C5F38EE-1B49-4ECD-B582-FE361A1385F3}"/>
    <cellStyle name="Normal 9 5 2 4 4" xfId="3455" xr:uid="{FF8A6D46-26E6-4E7C-ACEF-2B846E0CA502}"/>
    <cellStyle name="Normal 9 5 2 4 4 2" xfId="5075" xr:uid="{36106D9A-1302-4DE2-A1A1-BE1722C4F398}"/>
    <cellStyle name="Normal 9 5 2 4 5" xfId="3456" xr:uid="{80AA1609-83A0-46D2-8A11-266A2A351344}"/>
    <cellStyle name="Normal 9 5 2 4 5 2" xfId="5076" xr:uid="{40C66F6A-C475-471C-B056-1AAD3A198BA1}"/>
    <cellStyle name="Normal 9 5 2 4 6" xfId="5069" xr:uid="{17374067-FFB2-4EA3-8025-61CB11236107}"/>
    <cellStyle name="Normal 9 5 2 5" xfId="3457" xr:uid="{179A3A20-0B6C-4F77-8D24-DF535827093A}"/>
    <cellStyle name="Normal 9 5 2 5 2" xfId="3458" xr:uid="{9058356C-D5B1-4C42-BFC1-8AC6E1DF9ECE}"/>
    <cellStyle name="Normal 9 5 2 5 2 2" xfId="5078" xr:uid="{03E50E5D-E8EA-49A3-90A2-0254E9606474}"/>
    <cellStyle name="Normal 9 5 2 5 3" xfId="3459" xr:uid="{F0A708DE-7C1A-42D5-9B48-B208176359C7}"/>
    <cellStyle name="Normal 9 5 2 5 3 2" xfId="5079" xr:uid="{C5ABB334-81A3-4F1C-8611-36BE2AF0B562}"/>
    <cellStyle name="Normal 9 5 2 5 4" xfId="3460" xr:uid="{8A012753-3147-430A-8C36-98BDF4D10D87}"/>
    <cellStyle name="Normal 9 5 2 5 4 2" xfId="5080" xr:uid="{A999F3C9-0BF7-451F-A8BD-E50754144A16}"/>
    <cellStyle name="Normal 9 5 2 5 5" xfId="5077" xr:uid="{B6CE9A77-B098-4637-B0BE-0EEBA32F2F63}"/>
    <cellStyle name="Normal 9 5 2 6" xfId="3461" xr:uid="{3ADBC66D-B666-47C9-A7B0-04736709DD27}"/>
    <cellStyle name="Normal 9 5 2 6 2" xfId="3462" xr:uid="{64415A55-AA55-4C12-ADB0-E1688B558A4B}"/>
    <cellStyle name="Normal 9 5 2 6 2 2" xfId="5082" xr:uid="{5474FDA2-341C-4581-8103-99D0FD9718BC}"/>
    <cellStyle name="Normal 9 5 2 6 3" xfId="3463" xr:uid="{F6853681-B197-45B2-9B5E-3153B1575F03}"/>
    <cellStyle name="Normal 9 5 2 6 3 2" xfId="5083" xr:uid="{CF576824-3A33-495F-A047-45D68FECB2E1}"/>
    <cellStyle name="Normal 9 5 2 6 4" xfId="3464" xr:uid="{3FD9DAAE-7A2C-439F-9C47-B06485F8896E}"/>
    <cellStyle name="Normal 9 5 2 6 4 2" xfId="5084" xr:uid="{6905C291-4DA2-4AC5-A509-647B09B1164A}"/>
    <cellStyle name="Normal 9 5 2 6 5" xfId="5081" xr:uid="{1B91061A-3442-4BE6-B754-0B0BEA0D97E7}"/>
    <cellStyle name="Normal 9 5 2 7" xfId="3465" xr:uid="{AD370CB3-0B59-4D8E-A04E-17C530943B81}"/>
    <cellStyle name="Normal 9 5 2 7 2" xfId="5085" xr:uid="{DDE000BF-B565-4D9B-A308-D6253D1C7F85}"/>
    <cellStyle name="Normal 9 5 2 8" xfId="3466" xr:uid="{F82CA813-C0EF-4D47-8732-18EB78269846}"/>
    <cellStyle name="Normal 9 5 2 8 2" xfId="5086" xr:uid="{8ADB44EC-C738-499D-B887-96806189BC8E}"/>
    <cellStyle name="Normal 9 5 2 9" xfId="3467" xr:uid="{D7AB953B-3BB9-4817-AB8F-CF870878148D}"/>
    <cellStyle name="Normal 9 5 2 9 2" xfId="5087" xr:uid="{19837C60-1510-41B7-BD12-D3795F5D9443}"/>
    <cellStyle name="Normal 9 5 3" xfId="320" xr:uid="{B627D740-1A7D-47B3-AFC4-A1A9D1F0D819}"/>
    <cellStyle name="Normal 9 5 3 2" xfId="3468" xr:uid="{DCFBC623-ED74-4E48-BA23-E3A25C69E74A}"/>
    <cellStyle name="Normal 9 5 3 2 2" xfId="3469" xr:uid="{FEF04914-D1DC-4D39-945E-BE6C6F480CAE}"/>
    <cellStyle name="Normal 9 5 3 2 2 2" xfId="3470" xr:uid="{C0834315-C89D-45E5-BDEA-FD3088108624}"/>
    <cellStyle name="Normal 9 5 3 2 2 2 2" xfId="4277" xr:uid="{533F2551-AA1F-4875-893D-66F31C368199}"/>
    <cellStyle name="Normal 9 5 3 2 2 2 2 2" xfId="5092" xr:uid="{37298B7B-3FED-46AB-AD33-2F636C88E978}"/>
    <cellStyle name="Normal 9 5 3 2 2 2 3" xfId="5091" xr:uid="{5DED7F54-F949-4A40-9B01-C2FCDF971D2F}"/>
    <cellStyle name="Normal 9 5 3 2 2 3" xfId="3471" xr:uid="{B11E1C34-5B73-4905-80C2-6679066CC8C6}"/>
    <cellStyle name="Normal 9 5 3 2 2 3 2" xfId="5093" xr:uid="{D5F2571F-35B0-47DA-BDA4-8151EB47AA66}"/>
    <cellStyle name="Normal 9 5 3 2 2 4" xfId="3472" xr:uid="{55B8AEEA-A05B-4080-9C7A-5AD7E549FB2C}"/>
    <cellStyle name="Normal 9 5 3 2 2 4 2" xfId="5094" xr:uid="{0EBF258B-0334-476E-95F1-D5553BC47EE0}"/>
    <cellStyle name="Normal 9 5 3 2 2 5" xfId="5090" xr:uid="{2104183C-B946-41F6-8B93-B07DCBC89869}"/>
    <cellStyle name="Normal 9 5 3 2 3" xfId="3473" xr:uid="{7672DCDA-9F2C-4E06-BF60-F94661292030}"/>
    <cellStyle name="Normal 9 5 3 2 3 2" xfId="3474" xr:uid="{6BF9C878-DB58-41D5-AC75-0892CD6C552A}"/>
    <cellStyle name="Normal 9 5 3 2 3 2 2" xfId="5096" xr:uid="{0429CBC9-8BBF-4D8C-8388-B09463425178}"/>
    <cellStyle name="Normal 9 5 3 2 3 3" xfId="3475" xr:uid="{F30ECF1A-D012-4200-8305-92C99A520437}"/>
    <cellStyle name="Normal 9 5 3 2 3 3 2" xfId="5097" xr:uid="{7C5513FE-0248-4200-8377-ED7E5D54F9F4}"/>
    <cellStyle name="Normal 9 5 3 2 3 4" xfId="3476" xr:uid="{B0FF3739-F7A7-49C9-8BB7-6D832C192BC3}"/>
    <cellStyle name="Normal 9 5 3 2 3 4 2" xfId="5098" xr:uid="{3E07A3DB-07CA-4128-B9AD-47265D2766B3}"/>
    <cellStyle name="Normal 9 5 3 2 3 5" xfId="5095" xr:uid="{BFB9F5A5-26C5-4447-AD6A-AB2F5F99E4F5}"/>
    <cellStyle name="Normal 9 5 3 2 4" xfId="3477" xr:uid="{3F4A5D78-8BFC-4473-8FE4-9883A2F5509B}"/>
    <cellStyle name="Normal 9 5 3 2 4 2" xfId="5099" xr:uid="{2D44CAB2-D240-4AB6-A387-F5474C7D0FEF}"/>
    <cellStyle name="Normal 9 5 3 2 5" xfId="3478" xr:uid="{D1BA6AE8-5EEB-46E2-B330-1D12D90FC5EA}"/>
    <cellStyle name="Normal 9 5 3 2 5 2" xfId="5100" xr:uid="{7429F0D1-AB79-41FD-B451-C6B534BE6425}"/>
    <cellStyle name="Normal 9 5 3 2 6" xfId="3479" xr:uid="{8C41A02B-073D-4ED3-9BBC-6955F1D95DBF}"/>
    <cellStyle name="Normal 9 5 3 2 6 2" xfId="5101" xr:uid="{2845761D-3AA9-496D-A832-E8238312F1CC}"/>
    <cellStyle name="Normal 9 5 3 2 7" xfId="5089" xr:uid="{4FBF6E61-914A-46E9-9630-EEB6248B61ED}"/>
    <cellStyle name="Normal 9 5 3 3" xfId="3480" xr:uid="{612E8F05-70EC-427E-B34F-3AE5CB5FFD15}"/>
    <cellStyle name="Normal 9 5 3 3 2" xfId="3481" xr:uid="{A1FDB7A8-C0AF-4F83-99FF-E39F6C7A3E59}"/>
    <cellStyle name="Normal 9 5 3 3 2 2" xfId="3482" xr:uid="{B156F5F8-1F6D-4E02-9856-1C1717859933}"/>
    <cellStyle name="Normal 9 5 3 3 2 2 2" xfId="5104" xr:uid="{9F77EFA2-B5E5-4386-87AF-A5D7A45D0A8F}"/>
    <cellStyle name="Normal 9 5 3 3 2 3" xfId="3483" xr:uid="{B128C73E-AD39-43FD-8C18-B3932217D376}"/>
    <cellStyle name="Normal 9 5 3 3 2 3 2" xfId="5105" xr:uid="{FA51BEC9-09D0-4A73-91D8-43C3DD6B6B5D}"/>
    <cellStyle name="Normal 9 5 3 3 2 4" xfId="3484" xr:uid="{526FBF90-8553-48C6-B57B-20732C035EBF}"/>
    <cellStyle name="Normal 9 5 3 3 2 4 2" xfId="5106" xr:uid="{94857916-45A6-490D-8B25-B3308930E753}"/>
    <cellStyle name="Normal 9 5 3 3 2 5" xfId="5103" xr:uid="{BF6ACBB7-2A1C-4951-BF86-E9A94C01D582}"/>
    <cellStyle name="Normal 9 5 3 3 3" xfId="3485" xr:uid="{63DEA81C-D3F8-4565-9218-DD7607C6BD50}"/>
    <cellStyle name="Normal 9 5 3 3 3 2" xfId="5107" xr:uid="{48316755-3FB9-45F5-9BFB-ABEDF384F6FE}"/>
    <cellStyle name="Normal 9 5 3 3 4" xfId="3486" xr:uid="{EDDF5F48-80DE-4CE5-BC60-FC7241842B28}"/>
    <cellStyle name="Normal 9 5 3 3 4 2" xfId="5108" xr:uid="{91C5D6E5-6951-4463-B66A-D8C67EAE46FF}"/>
    <cellStyle name="Normal 9 5 3 3 5" xfId="3487" xr:uid="{01EE362F-30BC-4E38-8F6F-BED1A9B1A843}"/>
    <cellStyle name="Normal 9 5 3 3 5 2" xfId="5109" xr:uid="{A6F9BF23-1183-4F50-BB1D-EFD7838EF3B6}"/>
    <cellStyle name="Normal 9 5 3 3 6" xfId="5102" xr:uid="{4457D865-4875-4D50-8698-666D5A61E4E8}"/>
    <cellStyle name="Normal 9 5 3 4" xfId="3488" xr:uid="{D9A1091F-9D33-4649-8BEB-A356D05F4674}"/>
    <cellStyle name="Normal 9 5 3 4 2" xfId="3489" xr:uid="{599F4E18-11BA-4298-859D-50FC7AC92858}"/>
    <cellStyle name="Normal 9 5 3 4 2 2" xfId="5111" xr:uid="{3E5C5F59-459D-47DC-B904-FBCEF3CDCC33}"/>
    <cellStyle name="Normal 9 5 3 4 3" xfId="3490" xr:uid="{1DB8687F-A808-4BCB-9E02-FE401F67767E}"/>
    <cellStyle name="Normal 9 5 3 4 3 2" xfId="5112" xr:uid="{45D71DC5-C1C3-40CE-8FD5-3D6E3F7F0345}"/>
    <cellStyle name="Normal 9 5 3 4 4" xfId="3491" xr:uid="{163D5116-819D-4821-861E-485C0E047014}"/>
    <cellStyle name="Normal 9 5 3 4 4 2" xfId="5113" xr:uid="{849FFE64-37C9-4342-89F4-34E2EC692798}"/>
    <cellStyle name="Normal 9 5 3 4 5" xfId="5110" xr:uid="{38A096BE-C835-455C-8027-21837A0E9770}"/>
    <cellStyle name="Normal 9 5 3 5" xfId="3492" xr:uid="{8485A5BD-A4A2-453A-A3F7-BE3EE66EBA8D}"/>
    <cellStyle name="Normal 9 5 3 5 2" xfId="3493" xr:uid="{95E67519-FA5F-4315-B988-52B3520C14D7}"/>
    <cellStyle name="Normal 9 5 3 5 2 2" xfId="5115" xr:uid="{2588FC44-B399-495B-B2BF-7F7C2EAAC31A}"/>
    <cellStyle name="Normal 9 5 3 5 3" xfId="3494" xr:uid="{FCBD5FED-6925-4737-82AB-401A06D8B51D}"/>
    <cellStyle name="Normal 9 5 3 5 3 2" xfId="5116" xr:uid="{293AE990-B068-4BEB-B087-2478C0DC80E5}"/>
    <cellStyle name="Normal 9 5 3 5 4" xfId="3495" xr:uid="{42A6345A-46F0-4087-879C-EF8686C52A9F}"/>
    <cellStyle name="Normal 9 5 3 5 4 2" xfId="5117" xr:uid="{CB986D84-54FE-4FDD-9415-B818B1E3F0AD}"/>
    <cellStyle name="Normal 9 5 3 5 5" xfId="5114" xr:uid="{A9AF8205-CC6C-4901-93F6-D34E4E61CD07}"/>
    <cellStyle name="Normal 9 5 3 6" xfId="3496" xr:uid="{D1B7499D-A3C7-4481-850B-548A6832FBE1}"/>
    <cellStyle name="Normal 9 5 3 6 2" xfId="5118" xr:uid="{35DCFDF5-CA35-4E64-9196-DF5214743314}"/>
    <cellStyle name="Normal 9 5 3 7" xfId="3497" xr:uid="{9DB520E6-B561-4970-BECE-463CDAAD20BA}"/>
    <cellStyle name="Normal 9 5 3 7 2" xfId="5119" xr:uid="{E229843F-7358-43A6-B195-7F63EC39DF22}"/>
    <cellStyle name="Normal 9 5 3 8" xfId="3498" xr:uid="{DFC86526-C147-4B9C-8A7D-74D03AEEA846}"/>
    <cellStyle name="Normal 9 5 3 8 2" xfId="5120" xr:uid="{A84D6F72-4B72-458C-85AA-5E6714FC82D6}"/>
    <cellStyle name="Normal 9 5 3 9" xfId="5088" xr:uid="{D10A688B-22D1-4081-A9AE-E4EF9F850B4C}"/>
    <cellStyle name="Normal 9 5 4" xfId="3499" xr:uid="{FB46E820-7A17-432C-9F15-A22411636B39}"/>
    <cellStyle name="Normal 9 5 4 2" xfId="3500" xr:uid="{85F0B2D0-9279-41D8-A9B3-A584024BC5D4}"/>
    <cellStyle name="Normal 9 5 4 2 2" xfId="3501" xr:uid="{0161AED7-A32D-4C59-83EE-FB473F81F8CD}"/>
    <cellStyle name="Normal 9 5 4 2 2 2" xfId="3502" xr:uid="{47A4AA4B-3ED2-41E0-9E15-F43B3CD29AF2}"/>
    <cellStyle name="Normal 9 5 4 2 2 2 2" xfId="5124" xr:uid="{E2DBF612-251E-4322-9432-A3A53CF7C0E8}"/>
    <cellStyle name="Normal 9 5 4 2 2 3" xfId="3503" xr:uid="{375A4739-CDBB-4E3D-B43B-2CEB8BC6493A}"/>
    <cellStyle name="Normal 9 5 4 2 2 3 2" xfId="5125" xr:uid="{76EA2176-4BF5-4591-8284-7D518F1B1F85}"/>
    <cellStyle name="Normal 9 5 4 2 2 4" xfId="3504" xr:uid="{8A34DED3-B606-4F76-9278-F08918EE68B7}"/>
    <cellStyle name="Normal 9 5 4 2 2 4 2" xfId="5126" xr:uid="{0D48BA52-C2AA-40C7-AED4-F4E032C49C28}"/>
    <cellStyle name="Normal 9 5 4 2 2 5" xfId="5123" xr:uid="{2636FFD0-63B8-4001-9089-8E48A83DC9DA}"/>
    <cellStyle name="Normal 9 5 4 2 3" xfId="3505" xr:uid="{1A0E0A6B-E1DF-464A-AF59-C3D8A1268426}"/>
    <cellStyle name="Normal 9 5 4 2 3 2" xfId="5127" xr:uid="{1D7D9E30-8ECA-4B08-8C86-7101395D9AEE}"/>
    <cellStyle name="Normal 9 5 4 2 4" xfId="3506" xr:uid="{0F692D3C-EE66-4B5D-9150-9A88B175FC18}"/>
    <cellStyle name="Normal 9 5 4 2 4 2" xfId="5128" xr:uid="{12498C89-CD81-4966-BCE3-D0BAFBA2098F}"/>
    <cellStyle name="Normal 9 5 4 2 5" xfId="3507" xr:uid="{FD8D0EA5-DF57-45AE-81B2-CA31971C2273}"/>
    <cellStyle name="Normal 9 5 4 2 5 2" xfId="5129" xr:uid="{BBDA1089-28E1-45C5-A969-7DA44ACFED69}"/>
    <cellStyle name="Normal 9 5 4 2 6" xfId="5122" xr:uid="{E0883753-15F2-4FB7-BED9-B39B188160EF}"/>
    <cellStyle name="Normal 9 5 4 3" xfId="3508" xr:uid="{3BE6A50C-8068-4313-A579-B965EAC94CCE}"/>
    <cellStyle name="Normal 9 5 4 3 2" xfId="3509" xr:uid="{6BE24385-3E97-4509-86D1-BE8DE81A5649}"/>
    <cellStyle name="Normal 9 5 4 3 2 2" xfId="5131" xr:uid="{93270569-20B2-4DE7-8ACF-D13BC7057558}"/>
    <cellStyle name="Normal 9 5 4 3 3" xfId="3510" xr:uid="{B952F548-9D9F-4F46-A430-1447CC1C3C51}"/>
    <cellStyle name="Normal 9 5 4 3 3 2" xfId="5132" xr:uid="{DA142A76-0CAB-40E4-8140-7918E4284C78}"/>
    <cellStyle name="Normal 9 5 4 3 4" xfId="3511" xr:uid="{A0174C04-E0C9-4463-9C09-4AD5206C7D9C}"/>
    <cellStyle name="Normal 9 5 4 3 4 2" xfId="5133" xr:uid="{ED6FC938-92AD-42BA-9627-92136B746BDD}"/>
    <cellStyle name="Normal 9 5 4 3 5" xfId="5130" xr:uid="{B514A334-6572-4CE0-940C-010C1084E259}"/>
    <cellStyle name="Normal 9 5 4 4" xfId="3512" xr:uid="{1A4864E5-5363-4DC3-9A11-C63114D8F632}"/>
    <cellStyle name="Normal 9 5 4 4 2" xfId="3513" xr:uid="{EE621A53-5960-40F7-8F86-4A596E461582}"/>
    <cellStyle name="Normal 9 5 4 4 2 2" xfId="5135" xr:uid="{BFA69DAF-9326-4572-B923-716DFF53AE22}"/>
    <cellStyle name="Normal 9 5 4 4 3" xfId="3514" xr:uid="{237544FF-B7B4-4060-AAD7-E143F483E123}"/>
    <cellStyle name="Normal 9 5 4 4 3 2" xfId="5136" xr:uid="{D65D6EB1-286E-4689-B279-7136D8407BC8}"/>
    <cellStyle name="Normal 9 5 4 4 4" xfId="3515" xr:uid="{0F4D9B31-7E35-4C35-96F2-59FC09CAB7C7}"/>
    <cellStyle name="Normal 9 5 4 4 4 2" xfId="5137" xr:uid="{DFC75F57-F7EA-4C63-8D7A-CF0F31E1454F}"/>
    <cellStyle name="Normal 9 5 4 4 5" xfId="5134" xr:uid="{659C4BD9-135E-45C0-936E-E9E8464DCD75}"/>
    <cellStyle name="Normal 9 5 4 5" xfId="3516" xr:uid="{3E10B43A-C3C3-47E7-88E2-B5B7FD1975AF}"/>
    <cellStyle name="Normal 9 5 4 5 2" xfId="5138" xr:uid="{A0C9F41F-BC06-4417-9113-FFB5EA523313}"/>
    <cellStyle name="Normal 9 5 4 6" xfId="3517" xr:uid="{4B4FEA44-F605-4025-8990-A5602FD627B7}"/>
    <cellStyle name="Normal 9 5 4 6 2" xfId="5139" xr:uid="{EC3690B3-0D78-4FC2-86BC-BBF9B497DAA0}"/>
    <cellStyle name="Normal 9 5 4 7" xfId="3518" xr:uid="{93A707EF-37CA-42E4-B498-1966A503C474}"/>
    <cellStyle name="Normal 9 5 4 7 2" xfId="5140" xr:uid="{C705C5CD-3810-4A55-81F4-76A770CB650B}"/>
    <cellStyle name="Normal 9 5 4 8" xfId="5121" xr:uid="{C38C338A-D317-4D11-A7C3-E8F22E10E5EF}"/>
    <cellStyle name="Normal 9 5 5" xfId="3519" xr:uid="{500808AE-3405-4F8F-87CE-78F4BFA9BE7B}"/>
    <cellStyle name="Normal 9 5 5 2" xfId="3520" xr:uid="{421CB504-66D9-419D-B7E8-68C58BB3EB69}"/>
    <cellStyle name="Normal 9 5 5 2 2" xfId="3521" xr:uid="{955156CD-F001-4979-8E87-2B956267445D}"/>
    <cellStyle name="Normal 9 5 5 2 2 2" xfId="5143" xr:uid="{5E0E41D0-9F30-41CD-BA1C-E462AD9F3D3C}"/>
    <cellStyle name="Normal 9 5 5 2 3" xfId="3522" xr:uid="{96EEA23D-0211-4AB0-989E-8DCBACB61239}"/>
    <cellStyle name="Normal 9 5 5 2 3 2" xfId="5144" xr:uid="{12097422-43D5-4012-B36A-C03C8473AE3D}"/>
    <cellStyle name="Normal 9 5 5 2 4" xfId="3523" xr:uid="{AC3A14AA-22F5-42BC-B256-4DC9C2F477E1}"/>
    <cellStyle name="Normal 9 5 5 2 4 2" xfId="5145" xr:uid="{6078C6C9-E384-4C6C-A1F1-A2E9C8C5FE1D}"/>
    <cellStyle name="Normal 9 5 5 2 5" xfId="5142" xr:uid="{502BB50D-9754-4E0C-9B26-DDCD572EFED0}"/>
    <cellStyle name="Normal 9 5 5 3" xfId="3524" xr:uid="{9D89AD3B-74E4-4333-A208-56E317218042}"/>
    <cellStyle name="Normal 9 5 5 3 2" xfId="3525" xr:uid="{CEA47020-DDC3-40B4-BDAF-CAA8EB9D3281}"/>
    <cellStyle name="Normal 9 5 5 3 2 2" xfId="5147" xr:uid="{9B89D492-B1DB-4BCA-9AD8-D57F0CC373C0}"/>
    <cellStyle name="Normal 9 5 5 3 3" xfId="3526" xr:uid="{BA09C325-ACC4-4268-8003-45881CC8F6B1}"/>
    <cellStyle name="Normal 9 5 5 3 3 2" xfId="5148" xr:uid="{89A43AD3-6449-4B61-96EE-28077FDF6B4A}"/>
    <cellStyle name="Normal 9 5 5 3 4" xfId="3527" xr:uid="{071C54FC-ACD4-4427-ADEB-40ED651282A9}"/>
    <cellStyle name="Normal 9 5 5 3 4 2" xfId="5149" xr:uid="{203DCEA1-88E3-4CCC-906D-0A210855E41D}"/>
    <cellStyle name="Normal 9 5 5 3 5" xfId="5146" xr:uid="{FC47A184-C7DD-4B52-AA81-24AA6CEDBCAF}"/>
    <cellStyle name="Normal 9 5 5 4" xfId="3528" xr:uid="{0258D02A-8EB4-4DB5-B7AE-6B18E322AA3E}"/>
    <cellStyle name="Normal 9 5 5 4 2" xfId="5150" xr:uid="{CBCF9E15-A745-49C6-A774-6B9B8961775D}"/>
    <cellStyle name="Normal 9 5 5 5" xfId="3529" xr:uid="{54F2DCEE-BF45-4100-A14C-5F3FA2D02584}"/>
    <cellStyle name="Normal 9 5 5 5 2" xfId="5151" xr:uid="{5186D8DA-52FF-481A-AADC-EF65782F18F3}"/>
    <cellStyle name="Normal 9 5 5 6" xfId="3530" xr:uid="{057924BA-40A7-4D4C-8F45-F6A62E7B5C38}"/>
    <cellStyle name="Normal 9 5 5 6 2" xfId="5152" xr:uid="{8B128283-35C9-49FB-92AC-90C0A1046720}"/>
    <cellStyle name="Normal 9 5 5 7" xfId="5141" xr:uid="{92F8A31E-3466-4963-B3C7-2041E1C13E7B}"/>
    <cellStyle name="Normal 9 5 6" xfId="3531" xr:uid="{B17BEA2B-E13A-412E-8B6C-7F92B46BDD93}"/>
    <cellStyle name="Normal 9 5 6 2" xfId="3532" xr:uid="{0A5653FC-D202-4349-86D5-2E00E5DD49B4}"/>
    <cellStyle name="Normal 9 5 6 2 2" xfId="3533" xr:uid="{A5E2A444-014A-4FFD-8F82-EB4EE660344A}"/>
    <cellStyle name="Normal 9 5 6 2 2 2" xfId="5155" xr:uid="{10B9DB36-AEEB-46A1-A0F0-B5E4DD856F12}"/>
    <cellStyle name="Normal 9 5 6 2 3" xfId="3534" xr:uid="{D218FB49-A248-4401-828E-7C445263A842}"/>
    <cellStyle name="Normal 9 5 6 2 3 2" xfId="5156" xr:uid="{80FA5C39-40DF-400D-961F-F45174C10B50}"/>
    <cellStyle name="Normal 9 5 6 2 4" xfId="3535" xr:uid="{8486A0C4-858E-4A13-AD81-56C1C9AC4D95}"/>
    <cellStyle name="Normal 9 5 6 2 4 2" xfId="5157" xr:uid="{641904B5-C678-44E7-BD1B-F9E7DBCE92D3}"/>
    <cellStyle name="Normal 9 5 6 2 5" xfId="5154" xr:uid="{AF012271-B357-4DE9-AFCD-BF5C59111074}"/>
    <cellStyle name="Normal 9 5 6 3" xfId="3536" xr:uid="{8C7EEE68-6015-4EA3-8D1B-69A3740D38AB}"/>
    <cellStyle name="Normal 9 5 6 3 2" xfId="5158" xr:uid="{648CE343-9A44-401A-8BE2-8FF141C61E62}"/>
    <cellStyle name="Normal 9 5 6 4" xfId="3537" xr:uid="{95013EB5-0450-4188-B15B-0C7743E6D79E}"/>
    <cellStyle name="Normal 9 5 6 4 2" xfId="5159" xr:uid="{1249926E-8933-4B67-8252-DA8BC1A989E6}"/>
    <cellStyle name="Normal 9 5 6 5" xfId="3538" xr:uid="{AD74346D-96D7-4452-BB8E-E438A93B788C}"/>
    <cellStyle name="Normal 9 5 6 5 2" xfId="5160" xr:uid="{2528225C-71E2-405C-B3FF-66575694413E}"/>
    <cellStyle name="Normal 9 5 6 6" xfId="5153" xr:uid="{525C9A02-686E-4BDA-ACEB-D6B1FBF13424}"/>
    <cellStyle name="Normal 9 5 7" xfId="3539" xr:uid="{5B845E69-507D-4B06-AB4D-A62D79CA4AF3}"/>
    <cellStyle name="Normal 9 5 7 2" xfId="3540" xr:uid="{11938476-66F0-4C16-8D92-738B8AE7A012}"/>
    <cellStyle name="Normal 9 5 7 2 2" xfId="5162" xr:uid="{664F4FC7-58A4-4C53-BED2-FFEF503E397E}"/>
    <cellStyle name="Normal 9 5 7 3" xfId="3541" xr:uid="{92BC09C9-1084-4897-B05C-B8677E3F79F7}"/>
    <cellStyle name="Normal 9 5 7 3 2" xfId="5163" xr:uid="{EBB5DEF5-84AB-469B-B59A-9EE2DDEE1D83}"/>
    <cellStyle name="Normal 9 5 7 4" xfId="3542" xr:uid="{6F198B62-8E2E-49FB-B1BB-DCB0C7B74ECE}"/>
    <cellStyle name="Normal 9 5 7 4 2" xfId="5164" xr:uid="{935766F5-2CCB-4AE7-B892-9A904320F511}"/>
    <cellStyle name="Normal 9 5 7 5" xfId="5161" xr:uid="{936CB1C3-9709-4BC8-A5CE-093AA77D62CD}"/>
    <cellStyle name="Normal 9 5 8" xfId="3543" xr:uid="{303B3397-A09A-42EB-82CA-C25693831F75}"/>
    <cellStyle name="Normal 9 5 8 2" xfId="3544" xr:uid="{A7B6E541-4267-4459-83FE-F983CC0889DF}"/>
    <cellStyle name="Normal 9 5 8 2 2" xfId="5166" xr:uid="{A71084A6-4186-471A-B114-4003F7FA775B}"/>
    <cellStyle name="Normal 9 5 8 3" xfId="3545" xr:uid="{384A6A8D-5DB6-42EE-B5BD-B22EE1CEF324}"/>
    <cellStyle name="Normal 9 5 8 3 2" xfId="5167" xr:uid="{0D1EA07E-48C3-45E0-9328-D8FE2DE0E77F}"/>
    <cellStyle name="Normal 9 5 8 4" xfId="3546" xr:uid="{041366C4-68B0-4867-88B5-CF849744A985}"/>
    <cellStyle name="Normal 9 5 8 4 2" xfId="5168" xr:uid="{9895D7E1-0658-4F17-83E5-A2841AC57452}"/>
    <cellStyle name="Normal 9 5 8 5" xfId="5165" xr:uid="{D62DBCCA-A9E3-4212-ABF2-5C80363510D0}"/>
    <cellStyle name="Normal 9 5 9" xfId="3547" xr:uid="{0CDC4DC4-2458-408C-9536-B21BD344420F}"/>
    <cellStyle name="Normal 9 5 9 2" xfId="5169" xr:uid="{AB72EC7D-4CF8-4271-BAE8-6D19953E611C}"/>
    <cellStyle name="Normal 9 6" xfId="321" xr:uid="{E9AF5CDE-6DD4-4044-B646-5160C7DA81F9}"/>
    <cellStyle name="Normal 9 6 10" xfId="5170" xr:uid="{089D84A5-5565-47D5-B9D9-62455AB0D961}"/>
    <cellStyle name="Normal 9 6 2" xfId="322" xr:uid="{3807AF6B-9B18-44A4-A789-AF54D40E1985}"/>
    <cellStyle name="Normal 9 6 2 2" xfId="323" xr:uid="{5DA298D7-5C4C-47EE-81F7-7089EE4EE2FF}"/>
    <cellStyle name="Normal 9 6 2 2 2" xfId="3548" xr:uid="{F3C4D714-2C6F-4A90-B4D5-A8031D52760F}"/>
    <cellStyle name="Normal 9 6 2 2 2 2" xfId="3549" xr:uid="{CCCDEA98-E957-4F0D-894B-B5E383A723A9}"/>
    <cellStyle name="Normal 9 6 2 2 2 2 2" xfId="5174" xr:uid="{908B5796-701A-4BB2-BD3B-6DAB9559AD6C}"/>
    <cellStyle name="Normal 9 6 2 2 2 2 2 2" xfId="6031" xr:uid="{1C899955-3555-43C8-9CF6-21F08E5A1BDC}"/>
    <cellStyle name="Normal 9 6 2 2 2 2 2 3" xfId="6137" xr:uid="{8DECBB50-539F-4B61-8980-0F26D2EA0E98}"/>
    <cellStyle name="Normal 9 6 2 2 2 3" xfId="3550" xr:uid="{AC5D7C65-429B-4C4B-87A2-6A794BD4936C}"/>
    <cellStyle name="Normal 9 6 2 2 2 3 2" xfId="5175" xr:uid="{6337D9A6-052D-40D7-AD29-E1A666972E1D}"/>
    <cellStyle name="Normal 9 6 2 2 2 4" xfId="3551" xr:uid="{29891454-8D59-417A-8743-B9EBDB706327}"/>
    <cellStyle name="Normal 9 6 2 2 2 4 2" xfId="5176" xr:uid="{B2E6AF44-BB17-4A12-8207-87945127E430}"/>
    <cellStyle name="Normal 9 6 2 2 2 5" xfId="5173" xr:uid="{387E562C-6F1B-48F8-84A9-20641B9200CC}"/>
    <cellStyle name="Normal 9 6 2 2 3" xfId="3552" xr:uid="{75C892B4-FF6A-43E6-B788-D7F743A23400}"/>
    <cellStyle name="Normal 9 6 2 2 3 2" xfId="3553" xr:uid="{487FB7CF-CEAA-427D-8F4E-79126ACEDB77}"/>
    <cellStyle name="Normal 9 6 2 2 3 2 2" xfId="5178" xr:uid="{B672D26F-FFE7-476D-9E6B-4FDAFBBE4F44}"/>
    <cellStyle name="Normal 9 6 2 2 3 3" xfId="3554" xr:uid="{8EF91A3A-99E2-4001-B208-A62B284236B3}"/>
    <cellStyle name="Normal 9 6 2 2 3 3 2" xfId="5179" xr:uid="{C2B575A6-D1A3-444D-A7B3-0E75CAF427F6}"/>
    <cellStyle name="Normal 9 6 2 2 3 4" xfId="3555" xr:uid="{C0E974F9-DBB3-49F0-8D34-6954F1AD9E38}"/>
    <cellStyle name="Normal 9 6 2 2 3 4 2" xfId="5180" xr:uid="{55C337E6-C7D9-4E58-A553-AF154CD87180}"/>
    <cellStyle name="Normal 9 6 2 2 3 5" xfId="5177" xr:uid="{E756C589-8888-4B79-A80B-D7D1D6D62E79}"/>
    <cellStyle name="Normal 9 6 2 2 4" xfId="3556" xr:uid="{C1276165-0AB8-43B0-A24A-50DC584F7C3B}"/>
    <cellStyle name="Normal 9 6 2 2 4 2" xfId="5181" xr:uid="{2BCA4FAB-D4C8-4C47-B5BF-FD25E9A472D7}"/>
    <cellStyle name="Normal 9 6 2 2 5" xfId="3557" xr:uid="{842F9E05-F89B-4F74-983F-C6B8E7912320}"/>
    <cellStyle name="Normal 9 6 2 2 5 2" xfId="5182" xr:uid="{34F8F655-0B9C-4A78-847A-4FBF1AF08F9E}"/>
    <cellStyle name="Normal 9 6 2 2 6" xfId="3558" xr:uid="{875687AE-BAF6-48DB-AB10-274C4591231A}"/>
    <cellStyle name="Normal 9 6 2 2 6 2" xfId="5183" xr:uid="{A55E022A-9846-4303-810F-D54B501BC707}"/>
    <cellStyle name="Normal 9 6 2 2 7" xfId="5172" xr:uid="{B80C21A8-2CCF-4069-9526-BD0CEE443108}"/>
    <cellStyle name="Normal 9 6 2 3" xfId="3559" xr:uid="{8D2D9984-56AA-40A9-B495-FC9BF395A36C}"/>
    <cellStyle name="Normal 9 6 2 3 2" xfId="3560" xr:uid="{3FB051D0-AF3B-48E4-92D8-4A5FDA7F8D3F}"/>
    <cellStyle name="Normal 9 6 2 3 2 2" xfId="3561" xr:uid="{3FDEABCC-66F4-4924-BE25-424702E752DF}"/>
    <cellStyle name="Normal 9 6 2 3 2 2 2" xfId="5186" xr:uid="{223D11A9-C946-42BE-94D3-37AA98D2713A}"/>
    <cellStyle name="Normal 9 6 2 3 2 3" xfId="3562" xr:uid="{C70C3EBD-237B-4249-AA0C-86A8AC7BE4E0}"/>
    <cellStyle name="Normal 9 6 2 3 2 3 2" xfId="5187" xr:uid="{B05AB6FA-BEA3-4445-8C63-1610EBCA96FA}"/>
    <cellStyle name="Normal 9 6 2 3 2 4" xfId="3563" xr:uid="{8DE0EC7B-9CE0-41DF-B501-92C20DACBEA9}"/>
    <cellStyle name="Normal 9 6 2 3 2 4 2" xfId="5188" xr:uid="{A9D408D5-B4A6-4B8C-9695-B893BCBCCB58}"/>
    <cellStyle name="Normal 9 6 2 3 2 5" xfId="5185" xr:uid="{322939BC-4EAF-49B7-9E5F-F1E240805DCD}"/>
    <cellStyle name="Normal 9 6 2 3 3" xfId="3564" xr:uid="{0F257244-C423-4A34-8FE3-53A61BC26610}"/>
    <cellStyle name="Normal 9 6 2 3 3 2" xfId="5189" xr:uid="{7DCB6622-5D5D-43BE-AAAE-68726631B25A}"/>
    <cellStyle name="Normal 9 6 2 3 4" xfId="3565" xr:uid="{C42810F8-63BE-4D33-BBB6-4399486A75DB}"/>
    <cellStyle name="Normal 9 6 2 3 4 2" xfId="5190" xr:uid="{8B1D194C-C0D7-44EE-839E-C96ACACDE8CB}"/>
    <cellStyle name="Normal 9 6 2 3 5" xfId="3566" xr:uid="{9183221E-D2D4-43FD-B82D-426A5F9DCA63}"/>
    <cellStyle name="Normal 9 6 2 3 5 2" xfId="5191" xr:uid="{84F501EC-5EE4-4623-9DDF-492702D91FA9}"/>
    <cellStyle name="Normal 9 6 2 3 6" xfId="5184" xr:uid="{72A88315-B638-46B3-92FE-A75832854AD1}"/>
    <cellStyle name="Normal 9 6 2 4" xfId="3567" xr:uid="{C8A594C9-AA14-44E1-8588-45475A309146}"/>
    <cellStyle name="Normal 9 6 2 4 2" xfId="3568" xr:uid="{5F4277DE-CDD5-4112-A960-70593052AA7B}"/>
    <cellStyle name="Normal 9 6 2 4 2 2" xfId="5193" xr:uid="{AFB1B9ED-A2EC-4410-9B58-A886EFA4E28F}"/>
    <cellStyle name="Normal 9 6 2 4 3" xfId="3569" xr:uid="{E57E6F9C-388A-4A6F-8152-0ED82A45FC51}"/>
    <cellStyle name="Normal 9 6 2 4 3 2" xfId="5194" xr:uid="{A818C364-2BE9-4545-80A9-B5F945DC827F}"/>
    <cellStyle name="Normal 9 6 2 4 4" xfId="3570" xr:uid="{EBF7D78B-5236-4AF3-A2F3-5229D43D78A1}"/>
    <cellStyle name="Normal 9 6 2 4 4 2" xfId="5195" xr:uid="{E89F3E97-3D92-45E0-AE8E-33A5B5050F51}"/>
    <cellStyle name="Normal 9 6 2 4 5" xfId="5192" xr:uid="{88AE4784-A220-4AD4-8EAC-96291C21CCA7}"/>
    <cellStyle name="Normal 9 6 2 5" xfId="3571" xr:uid="{49844B97-D35A-4342-B55B-E724CCB6FF51}"/>
    <cellStyle name="Normal 9 6 2 5 2" xfId="3572" xr:uid="{0F4FDAEB-069F-474B-A8C4-41F9681BDE28}"/>
    <cellStyle name="Normal 9 6 2 5 2 2" xfId="5197" xr:uid="{1A1D44F7-D51D-4D76-AACD-37FB4C037B70}"/>
    <cellStyle name="Normal 9 6 2 5 3" xfId="3573" xr:uid="{75B4279C-72BD-4F4C-B0DE-C57739EE47A6}"/>
    <cellStyle name="Normal 9 6 2 5 3 2" xfId="5198" xr:uid="{68C3EE21-2D79-4A6C-9B6A-9823E2971296}"/>
    <cellStyle name="Normal 9 6 2 5 4" xfId="3574" xr:uid="{2AEFB3A1-C4FA-4114-91DB-1921A1BF896C}"/>
    <cellStyle name="Normal 9 6 2 5 4 2" xfId="5199" xr:uid="{94D3280F-D4F9-4A26-8079-D5DEA23F6E71}"/>
    <cellStyle name="Normal 9 6 2 5 5" xfId="5196" xr:uid="{1A123F77-7792-4E45-A60A-40DCD262B9A8}"/>
    <cellStyle name="Normal 9 6 2 6" xfId="3575" xr:uid="{2BC6A911-AFF4-4FE3-A574-4C93F4C002CC}"/>
    <cellStyle name="Normal 9 6 2 6 2" xfId="5200" xr:uid="{F1A5AA73-8D4E-474D-8243-A6887DA98F0D}"/>
    <cellStyle name="Normal 9 6 2 7" xfId="3576" xr:uid="{A06905F7-7424-4FF8-9345-F4CA6DFBBA69}"/>
    <cellStyle name="Normal 9 6 2 7 2" xfId="5201" xr:uid="{115AA9A2-B62B-435E-9992-DDEDD10DFA52}"/>
    <cellStyle name="Normal 9 6 2 8" xfId="3577" xr:uid="{BDE903DE-15D6-46FA-9153-475D173D94C9}"/>
    <cellStyle name="Normal 9 6 2 8 2" xfId="5202" xr:uid="{62F6EDE3-6AEA-46EA-AD55-3CEA5DAA9435}"/>
    <cellStyle name="Normal 9 6 2 9" xfId="5171" xr:uid="{4CC29D92-00C7-433B-ABB0-1807A09EFFDF}"/>
    <cellStyle name="Normal 9 6 3" xfId="324" xr:uid="{56D56119-A68C-4DC6-BE61-7A275338EC67}"/>
    <cellStyle name="Normal 9 6 3 2" xfId="3578" xr:uid="{C12D86B6-0395-49EB-A3E5-FA24C39B3811}"/>
    <cellStyle name="Normal 9 6 3 2 2" xfId="3579" xr:uid="{31B40D5A-11F0-4E0A-86DC-F43271CBA6AA}"/>
    <cellStyle name="Normal 9 6 3 2 2 2" xfId="5205" xr:uid="{83089A03-5AA8-4921-AC06-765CC54B1BD9}"/>
    <cellStyle name="Normal 9 6 3 2 2 2 2" xfId="6032" xr:uid="{883638E7-D245-4D1D-A72E-F2533C3C3B41}"/>
    <cellStyle name="Normal 9 6 3 2 2 2 3" xfId="6138" xr:uid="{504C8DA2-2CB4-4675-B3E6-1CC9161143A4}"/>
    <cellStyle name="Normal 9 6 3 2 3" xfId="3580" xr:uid="{B19D88E7-A792-4FC6-A98C-D14356220F29}"/>
    <cellStyle name="Normal 9 6 3 2 3 2" xfId="5206" xr:uid="{4AC8DF3D-994E-4D04-8BEA-F604FBE3783B}"/>
    <cellStyle name="Normal 9 6 3 2 4" xfId="3581" xr:uid="{C7536A46-5179-44CB-9830-1BA5BB5C3C77}"/>
    <cellStyle name="Normal 9 6 3 2 4 2" xfId="5207" xr:uid="{6F2FCE2C-3F50-4894-9B66-FFC568CCBCEE}"/>
    <cellStyle name="Normal 9 6 3 2 5" xfId="5204" xr:uid="{92800140-6172-427A-B6ED-0CDFD5A09B5A}"/>
    <cellStyle name="Normal 9 6 3 3" xfId="3582" xr:uid="{A06536E1-2970-4E6C-ABD0-A75D0A824064}"/>
    <cellStyle name="Normal 9 6 3 3 2" xfId="3583" xr:uid="{05C52229-9209-4F33-83E5-30D2F26736C5}"/>
    <cellStyle name="Normal 9 6 3 3 2 2" xfId="5209" xr:uid="{DC6242FA-52BB-41F2-9404-C7D50BCE95D6}"/>
    <cellStyle name="Normal 9 6 3 3 3" xfId="3584" xr:uid="{A1C95DA7-6BA4-4AB0-92CC-9F7D444F9BE4}"/>
    <cellStyle name="Normal 9 6 3 3 3 2" xfId="5210" xr:uid="{7C3A1B2D-B136-44A4-B634-396A8F406440}"/>
    <cellStyle name="Normal 9 6 3 3 4" xfId="3585" xr:uid="{75194B89-E4D2-4709-B322-803C65417583}"/>
    <cellStyle name="Normal 9 6 3 3 4 2" xfId="5211" xr:uid="{0A2E4DF5-7CFA-4A2B-BFEF-7CBD5802DC6B}"/>
    <cellStyle name="Normal 9 6 3 3 5" xfId="5208" xr:uid="{8C540449-4A96-441C-AF0F-8D11C7061A64}"/>
    <cellStyle name="Normal 9 6 3 4" xfId="3586" xr:uid="{33A2D750-3DC9-47D8-B809-F10564090D43}"/>
    <cellStyle name="Normal 9 6 3 4 2" xfId="5212" xr:uid="{552914D1-E548-4BEB-913C-E0D88A8B2828}"/>
    <cellStyle name="Normal 9 6 3 5" xfId="3587" xr:uid="{CE095B8C-95D9-4433-915C-31B0E68189E2}"/>
    <cellStyle name="Normal 9 6 3 5 2" xfId="5213" xr:uid="{B124724E-4BD4-4CCB-91DB-ED9A90DF127F}"/>
    <cellStyle name="Normal 9 6 3 6" xfId="3588" xr:uid="{6743695B-2BC4-4299-B180-E884B02D94FA}"/>
    <cellStyle name="Normal 9 6 3 6 2" xfId="5214" xr:uid="{6E034339-26FD-4A99-8233-C207C56CB041}"/>
    <cellStyle name="Normal 9 6 3 7" xfId="5203" xr:uid="{DAAEFAC1-8106-4BBA-B64D-74D943BA8647}"/>
    <cellStyle name="Normal 9 6 4" xfId="3589" xr:uid="{1EB9157A-03C2-4BFC-BADE-C9C8BACE1EE5}"/>
    <cellStyle name="Normal 9 6 4 2" xfId="3590" xr:uid="{6B3BA6E8-8B0C-4972-8262-95C2DE871FEB}"/>
    <cellStyle name="Normal 9 6 4 2 2" xfId="3591" xr:uid="{91A182FB-F4C1-47FE-8C62-EE6AD0909EA6}"/>
    <cellStyle name="Normal 9 6 4 2 2 2" xfId="5217" xr:uid="{9145062D-6E28-495D-8D48-C67DCE517431}"/>
    <cellStyle name="Normal 9 6 4 2 3" xfId="3592" xr:uid="{76EF6E85-EAC4-49C1-B229-A22471AA913B}"/>
    <cellStyle name="Normal 9 6 4 2 3 2" xfId="5218" xr:uid="{98647AD2-0133-4A58-9114-4E3755F2D51F}"/>
    <cellStyle name="Normal 9 6 4 2 4" xfId="3593" xr:uid="{65C53F27-FC12-41CC-AE3A-A6479924B1BA}"/>
    <cellStyle name="Normal 9 6 4 2 4 2" xfId="5219" xr:uid="{BBD54BD3-55FC-43D4-8331-D0EDB52D3471}"/>
    <cellStyle name="Normal 9 6 4 2 5" xfId="5216" xr:uid="{C408269F-71BE-4F84-9843-97EE86A06D69}"/>
    <cellStyle name="Normal 9 6 4 3" xfId="3594" xr:uid="{009AC9E4-5E65-4169-A224-4381218BC64B}"/>
    <cellStyle name="Normal 9 6 4 3 2" xfId="5220" xr:uid="{3A86FA8D-EAF9-474E-9E19-8A0779C574CB}"/>
    <cellStyle name="Normal 9 6 4 4" xfId="3595" xr:uid="{8E32834D-CC18-4A90-BFAE-55C21D28C464}"/>
    <cellStyle name="Normal 9 6 4 4 2" xfId="5221" xr:uid="{AC538FD4-9B21-4D55-B075-5FFAC29D36E3}"/>
    <cellStyle name="Normal 9 6 4 5" xfId="3596" xr:uid="{730C207A-7914-4C47-A209-FEDC866D6420}"/>
    <cellStyle name="Normal 9 6 4 5 2" xfId="5222" xr:uid="{74F2366D-5B31-4E8E-8AE2-D1C0D071A308}"/>
    <cellStyle name="Normal 9 6 4 6" xfId="5215" xr:uid="{09946B7B-B392-4EAE-A1F7-C6F96ED97F8C}"/>
    <cellStyle name="Normal 9 6 5" xfId="3597" xr:uid="{827FB4FF-FA59-40D7-B066-FCFD5B1E2716}"/>
    <cellStyle name="Normal 9 6 5 2" xfId="3598" xr:uid="{36B59CC1-DF67-4F69-9629-B6DBE0680689}"/>
    <cellStyle name="Normal 9 6 5 2 2" xfId="5224" xr:uid="{1223ACB2-D42F-4CE4-8229-89544F82B72C}"/>
    <cellStyle name="Normal 9 6 5 3" xfId="3599" xr:uid="{20BF2F11-62A5-4504-8FCC-B844FF929673}"/>
    <cellStyle name="Normal 9 6 5 3 2" xfId="5225" xr:uid="{54512E50-2939-4D4D-B8CA-8F440C3DAB3F}"/>
    <cellStyle name="Normal 9 6 5 4" xfId="3600" xr:uid="{6F10635B-05B9-4C7E-A10C-BB95714101D6}"/>
    <cellStyle name="Normal 9 6 5 4 2" xfId="5226" xr:uid="{CAEFF0D1-3DC5-4D0E-9848-AF151B6CB908}"/>
    <cellStyle name="Normal 9 6 5 5" xfId="5223" xr:uid="{C71BA938-70DC-4832-BB4F-2C31EE48AEC7}"/>
    <cellStyle name="Normal 9 6 6" xfId="3601" xr:uid="{397C4547-CF01-4CD5-9400-85E6A07D0633}"/>
    <cellStyle name="Normal 9 6 6 2" xfId="3602" xr:uid="{903724D0-C634-48FD-B0DB-95B0D7AE1165}"/>
    <cellStyle name="Normal 9 6 6 2 2" xfId="5228" xr:uid="{1CBF9528-D2C1-4704-93E3-0CC2A8C5C95E}"/>
    <cellStyle name="Normal 9 6 6 3" xfId="3603" xr:uid="{4EBFD088-E4E9-4D27-9838-78FDC6EB37F2}"/>
    <cellStyle name="Normal 9 6 6 3 2" xfId="5229" xr:uid="{254E3577-3456-4128-9EC9-B20A2248C680}"/>
    <cellStyle name="Normal 9 6 6 4" xfId="3604" xr:uid="{432E15C2-FC37-415F-A9E3-3FF94250F25C}"/>
    <cellStyle name="Normal 9 6 6 4 2" xfId="5230" xr:uid="{7A5578D3-A5D8-46B8-9FFF-7CEEFDD382EE}"/>
    <cellStyle name="Normal 9 6 6 5" xfId="5227" xr:uid="{D14EFC2A-BCEC-4758-9DC0-E74393CD1F66}"/>
    <cellStyle name="Normal 9 6 7" xfId="3605" xr:uid="{EC15A6AD-0672-4308-AAFA-E26140B8D4C3}"/>
    <cellStyle name="Normal 9 6 7 2" xfId="5231" xr:uid="{67B2C974-0EA9-4E3F-A2C9-E4E0BF648EFC}"/>
    <cellStyle name="Normal 9 6 8" xfId="3606" xr:uid="{50E59D59-278C-40C6-B368-EFBE26283AB0}"/>
    <cellStyle name="Normal 9 6 8 2" xfId="5232" xr:uid="{A328B420-0193-4E4A-9DCA-1749F1D5F6F7}"/>
    <cellStyle name="Normal 9 6 9" xfId="3607" xr:uid="{4803792F-E2F2-44D8-A21B-448A03DE2F95}"/>
    <cellStyle name="Normal 9 6 9 2" xfId="5233" xr:uid="{C34F6812-FBEA-470C-81D9-83DB8C5F9B7A}"/>
    <cellStyle name="Normal 9 7" xfId="325" xr:uid="{6BA2A0C8-7687-4772-9DE5-01127D6B50E9}"/>
    <cellStyle name="Normal 9 7 2" xfId="326" xr:uid="{B8918DDA-D33C-4423-B03F-C7A7B4076BBE}"/>
    <cellStyle name="Normal 9 7 2 2" xfId="3608" xr:uid="{16E3D178-2FB9-4541-B69A-1133DEE00C5E}"/>
    <cellStyle name="Normal 9 7 2 2 2" xfId="3609" xr:uid="{E94D093B-BED0-43AF-B838-6376AB373406}"/>
    <cellStyle name="Normal 9 7 2 2 2 2" xfId="4278" xr:uid="{30291508-215D-4A77-BB23-47152E69474D}"/>
    <cellStyle name="Normal 9 7 2 2 2 2 2" xfId="5238" xr:uid="{53FD2D4C-668B-47EE-8594-8BC0E8FEDADE}"/>
    <cellStyle name="Normal 9 7 2 2 2 3" xfId="5237" xr:uid="{4B3A56B1-CEC0-48D7-8276-4112BE6A5D79}"/>
    <cellStyle name="Normal 9 7 2 2 3" xfId="3610" xr:uid="{2857558D-0C2B-41C0-99B1-A8FD7F687571}"/>
    <cellStyle name="Normal 9 7 2 2 3 2" xfId="5239" xr:uid="{D78B46C8-C324-494E-A1CE-B8DA5D3D8564}"/>
    <cellStyle name="Normal 9 7 2 2 4" xfId="3611" xr:uid="{80B76613-9A40-4A48-A74B-7B6AEDA3B32D}"/>
    <cellStyle name="Normal 9 7 2 2 4 2" xfId="5240" xr:uid="{55AEE51F-4469-41EF-94BD-730A6AE870FA}"/>
    <cellStyle name="Normal 9 7 2 2 5" xfId="5236" xr:uid="{F1338329-EACF-4113-89FA-C88E509A982D}"/>
    <cellStyle name="Normal 9 7 2 3" xfId="3612" xr:uid="{51FE74F0-CDB0-41E3-A61E-E40AF9BE4810}"/>
    <cellStyle name="Normal 9 7 2 3 2" xfId="3613" xr:uid="{E0349148-C0A1-4FEB-96BC-9214D4572AC2}"/>
    <cellStyle name="Normal 9 7 2 3 2 2" xfId="5242" xr:uid="{D9CC0739-D156-421E-BB44-BD467E88F277}"/>
    <cellStyle name="Normal 9 7 2 3 3" xfId="3614" xr:uid="{1CA67CE6-C964-440A-B7EC-9DA0D68705BD}"/>
    <cellStyle name="Normal 9 7 2 3 3 2" xfId="5243" xr:uid="{544DA094-BF90-4D85-8E47-463E00B13541}"/>
    <cellStyle name="Normal 9 7 2 3 4" xfId="3615" xr:uid="{3CFB1434-9BDD-4567-B5E8-BFD469ADF8FF}"/>
    <cellStyle name="Normal 9 7 2 3 4 2" xfId="5244" xr:uid="{51A1BB31-52CD-40BB-90D4-EECBCF8BB02B}"/>
    <cellStyle name="Normal 9 7 2 3 5" xfId="5241" xr:uid="{44470E14-31FA-46BD-80CF-A0785FA52B60}"/>
    <cellStyle name="Normal 9 7 2 4" xfId="3616" xr:uid="{B99FD5FB-E08E-402C-B41B-C98CB6823397}"/>
    <cellStyle name="Normal 9 7 2 4 2" xfId="5245" xr:uid="{F85BE142-E667-4E46-8FD1-03A38369D33F}"/>
    <cellStyle name="Normal 9 7 2 5" xfId="3617" xr:uid="{98A9DF77-E64C-454F-B563-E9895403096D}"/>
    <cellStyle name="Normal 9 7 2 5 2" xfId="5246" xr:uid="{B138292F-37AD-450A-BF0F-9C13BF8A5444}"/>
    <cellStyle name="Normal 9 7 2 6" xfId="3618" xr:uid="{774D72E4-4A68-4628-8E54-5A84734E5F02}"/>
    <cellStyle name="Normal 9 7 2 6 2" xfId="5247" xr:uid="{4B2261BD-FC1D-4719-9357-C5FA35507725}"/>
    <cellStyle name="Normal 9 7 2 7" xfId="5235" xr:uid="{CD6AEC21-901D-4790-A914-1B4882C3C186}"/>
    <cellStyle name="Normal 9 7 3" xfId="3619" xr:uid="{DB0FD2A9-E868-482F-B3C3-3FCDF2501B05}"/>
    <cellStyle name="Normal 9 7 3 2" xfId="3620" xr:uid="{52BBDAE6-D877-41FA-930A-69A7C312A7CD}"/>
    <cellStyle name="Normal 9 7 3 2 2" xfId="3621" xr:uid="{087A97B5-43B1-4B13-A531-2CFB4872AAFC}"/>
    <cellStyle name="Normal 9 7 3 2 2 2" xfId="5250" xr:uid="{309B2AC1-E315-480D-85DF-0C78C40EEBA8}"/>
    <cellStyle name="Normal 9 7 3 2 3" xfId="3622" xr:uid="{08B58D57-7126-4A93-87ED-74320BBC3428}"/>
    <cellStyle name="Normal 9 7 3 2 3 2" xfId="5251" xr:uid="{BB0AF3E2-076D-4AB4-93B0-3A37D781EA25}"/>
    <cellStyle name="Normal 9 7 3 2 4" xfId="3623" xr:uid="{BECFB1B7-5D92-4643-95AE-9920C8632260}"/>
    <cellStyle name="Normal 9 7 3 2 4 2" xfId="5252" xr:uid="{053EB2C4-C07D-49EF-BBF0-1A6A391A6B02}"/>
    <cellStyle name="Normal 9 7 3 2 5" xfId="5249" xr:uid="{20B3D567-74F6-4F97-AC05-61EB4F61CD71}"/>
    <cellStyle name="Normal 9 7 3 3" xfId="3624" xr:uid="{0E893085-7EFD-44F3-8EE8-754606C04F12}"/>
    <cellStyle name="Normal 9 7 3 3 2" xfId="5253" xr:uid="{95320032-3776-41D9-9428-FBCFCEA52635}"/>
    <cellStyle name="Normal 9 7 3 4" xfId="3625" xr:uid="{2918147F-F220-431A-84C1-02F1A6AAE3CC}"/>
    <cellStyle name="Normal 9 7 3 4 2" xfId="5254" xr:uid="{65CE43E6-CEF4-43EE-99A6-23A7BB1C8013}"/>
    <cellStyle name="Normal 9 7 3 5" xfId="3626" xr:uid="{A1E9AC98-D149-46D8-A66C-23AB25309B52}"/>
    <cellStyle name="Normal 9 7 3 5 2" xfId="5255" xr:uid="{C20C4F59-6876-4867-B130-D143AB825936}"/>
    <cellStyle name="Normal 9 7 3 6" xfId="5248" xr:uid="{41D76714-1559-49D5-AD66-852250CF6F81}"/>
    <cellStyle name="Normal 9 7 4" xfId="3627" xr:uid="{08806750-9929-46D3-993F-31F4FBBF34F4}"/>
    <cellStyle name="Normal 9 7 4 2" xfId="3628" xr:uid="{2AA66D4B-EAB9-42CD-9638-37ACB2A3FE17}"/>
    <cellStyle name="Normal 9 7 4 2 2" xfId="5257" xr:uid="{808709F9-5147-4C83-9A6D-24E9F2B27FDF}"/>
    <cellStyle name="Normal 9 7 4 3" xfId="3629" xr:uid="{42248B3A-39E7-4372-B683-8F7135DB1622}"/>
    <cellStyle name="Normal 9 7 4 3 2" xfId="5258" xr:uid="{65FFBF3F-601B-4B7D-8E45-3A34B99DA060}"/>
    <cellStyle name="Normal 9 7 4 4" xfId="3630" xr:uid="{87B9A817-E17A-4CCA-820B-3EB2ACF79AF6}"/>
    <cellStyle name="Normal 9 7 4 4 2" xfId="5259" xr:uid="{AD63339C-F8F2-44C1-9C68-69B417C6691F}"/>
    <cellStyle name="Normal 9 7 4 5" xfId="5256" xr:uid="{CAF81F6A-E366-43A4-BEA6-286F904F041D}"/>
    <cellStyle name="Normal 9 7 5" xfId="3631" xr:uid="{4D17CF74-B994-40D4-922A-6D879E9755C4}"/>
    <cellStyle name="Normal 9 7 5 2" xfId="3632" xr:uid="{EA47445C-7FEC-4D6F-AAFB-26E165F57CED}"/>
    <cellStyle name="Normal 9 7 5 2 2" xfId="5261" xr:uid="{39FF0D00-4424-4089-9C72-124A041ABE5D}"/>
    <cellStyle name="Normal 9 7 5 3" xfId="3633" xr:uid="{F2B9662E-7A8C-4C45-BEC4-9D7264FAAE50}"/>
    <cellStyle name="Normal 9 7 5 3 2" xfId="5262" xr:uid="{8EF69680-479C-4865-BA3F-D7DDFE8D0741}"/>
    <cellStyle name="Normal 9 7 5 4" xfId="3634" xr:uid="{AB61CA0B-6BC5-4476-9318-ADADD930DAEE}"/>
    <cellStyle name="Normal 9 7 5 4 2" xfId="5263" xr:uid="{C9BD4809-0629-4F02-973D-DC0C1EED5B89}"/>
    <cellStyle name="Normal 9 7 5 5" xfId="5260" xr:uid="{63BA425B-B10B-44FD-80B6-6C498D39A03D}"/>
    <cellStyle name="Normal 9 7 6" xfId="3635" xr:uid="{7279F5A6-2BFE-406B-8305-330C83344501}"/>
    <cellStyle name="Normal 9 7 6 2" xfId="5264" xr:uid="{2E22D18F-E08B-4010-990B-3E41F4058A9F}"/>
    <cellStyle name="Normal 9 7 7" xfId="3636" xr:uid="{E13E99A1-AAFA-4AF8-A06F-C8BF3E16050A}"/>
    <cellStyle name="Normal 9 7 7 2" xfId="5265" xr:uid="{D0F79B0A-B6C4-40F8-8A86-D2B7F973CD9C}"/>
    <cellStyle name="Normal 9 7 8" xfId="3637" xr:uid="{EFE3E739-D13F-47A4-9849-DF89D2FCF41A}"/>
    <cellStyle name="Normal 9 7 8 2" xfId="5266" xr:uid="{E0404E45-7CF4-4397-A76B-881012B672E0}"/>
    <cellStyle name="Normal 9 7 9" xfId="5234" xr:uid="{E9626BCA-0601-48BA-BCC4-7AA4E62502E6}"/>
    <cellStyle name="Normal 9 8" xfId="327" xr:uid="{7D064FA2-EFF5-4EA5-B30D-C170F85A3F77}"/>
    <cellStyle name="Normal 9 8 2" xfId="3638" xr:uid="{57F47D4A-1C1C-4950-A1D6-387772D1D0DD}"/>
    <cellStyle name="Normal 9 8 2 2" xfId="3639" xr:uid="{19352EC5-9DB2-439D-BA22-33CEE3CCCBF0}"/>
    <cellStyle name="Normal 9 8 2 2 2" xfId="3640" xr:uid="{FD44AE87-1E9E-4DF4-BDA4-8D1D642E6F38}"/>
    <cellStyle name="Normal 9 8 2 2 2 2" xfId="5270" xr:uid="{D1E5E5D5-30F9-4458-B32C-0E69560EA60C}"/>
    <cellStyle name="Normal 9 8 2 2 3" xfId="3641" xr:uid="{B495B1C0-BDFB-4604-AC16-8332166CD4CA}"/>
    <cellStyle name="Normal 9 8 2 2 3 2" xfId="5271" xr:uid="{18923307-6A6E-41EF-A9D6-1D913A7EE31F}"/>
    <cellStyle name="Normal 9 8 2 2 4" xfId="3642" xr:uid="{EC788014-62AF-4D95-903A-EC55B10547D6}"/>
    <cellStyle name="Normal 9 8 2 2 4 2" xfId="5272" xr:uid="{24694B24-5A54-4AD4-A8F2-78318B8E66FD}"/>
    <cellStyle name="Normal 9 8 2 2 5" xfId="5269" xr:uid="{95D35EF9-69EA-45CB-8F56-60EEAC1255DD}"/>
    <cellStyle name="Normal 9 8 2 3" xfId="3643" xr:uid="{2BA736E3-B078-4F46-A578-CD5D7A9245F3}"/>
    <cellStyle name="Normal 9 8 2 3 2" xfId="5273" xr:uid="{58DD7BB6-4C51-45C7-9B50-B67A7A0E8BA6}"/>
    <cellStyle name="Normal 9 8 2 4" xfId="3644" xr:uid="{289A75BE-CDB8-48AD-BA93-B2CF49572F74}"/>
    <cellStyle name="Normal 9 8 2 4 2" xfId="5274" xr:uid="{86B3BC26-6135-4852-B225-6545D7A891BF}"/>
    <cellStyle name="Normal 9 8 2 5" xfId="3645" xr:uid="{C809EEAF-9E9E-4E84-83D0-95AE84CFC27E}"/>
    <cellStyle name="Normal 9 8 2 5 2" xfId="5275" xr:uid="{26D2F624-C88F-4641-AEA8-51564F9CF497}"/>
    <cellStyle name="Normal 9 8 2 6" xfId="5268" xr:uid="{0576AFA5-2F70-4D6B-821F-3F55A9E08432}"/>
    <cellStyle name="Normal 9 8 3" xfId="3646" xr:uid="{FE8567D3-FB07-4ECD-B627-1F7FD94FE02D}"/>
    <cellStyle name="Normal 9 8 3 2" xfId="3647" xr:uid="{A963EB5B-164B-40E3-ADE8-1BDB11053217}"/>
    <cellStyle name="Normal 9 8 3 2 2" xfId="5277" xr:uid="{6174B1CD-BC63-48CA-9C9B-1DBB6EFB12CF}"/>
    <cellStyle name="Normal 9 8 3 3" xfId="3648" xr:uid="{B2C4FC91-A5DB-4AE4-8BD8-2D629E0E853C}"/>
    <cellStyle name="Normal 9 8 3 3 2" xfId="5278" xr:uid="{C8AB1113-C620-4BEA-94FD-64D84341241E}"/>
    <cellStyle name="Normal 9 8 3 4" xfId="3649" xr:uid="{536A02D1-75D2-4255-ADEE-883E71D576F3}"/>
    <cellStyle name="Normal 9 8 3 4 2" xfId="5279" xr:uid="{57A5E605-83CE-42DE-A5D0-B806156DD289}"/>
    <cellStyle name="Normal 9 8 3 5" xfId="5276" xr:uid="{80B82B16-2C0B-48AF-9B42-C11491A8439E}"/>
    <cellStyle name="Normal 9 8 4" xfId="3650" xr:uid="{FCF93F12-2C62-4BC2-95A3-6209D06FA3E8}"/>
    <cellStyle name="Normal 9 8 4 2" xfId="3651" xr:uid="{57021670-6EB8-47DC-A6CA-711C3CBEEB41}"/>
    <cellStyle name="Normal 9 8 4 2 2" xfId="5281" xr:uid="{3DE7DEA7-6735-46D4-9C62-71CA6E23881C}"/>
    <cellStyle name="Normal 9 8 4 3" xfId="3652" xr:uid="{021BEA47-ED43-49A7-A9BF-1BE91EAFF8F7}"/>
    <cellStyle name="Normal 9 8 4 3 2" xfId="5282" xr:uid="{EA59C2F9-FD40-455B-8939-9CDEC4253486}"/>
    <cellStyle name="Normal 9 8 4 4" xfId="3653" xr:uid="{E7992750-672A-473F-9021-C14CF65DD2D4}"/>
    <cellStyle name="Normal 9 8 4 4 2" xfId="5283" xr:uid="{8E471FC2-A0CE-4790-BE3E-EDCE5946D654}"/>
    <cellStyle name="Normal 9 8 4 5" xfId="5280" xr:uid="{67422AF3-C74D-4DFF-A02B-F50266F40014}"/>
    <cellStyle name="Normal 9 8 5" xfId="3654" xr:uid="{EAD615D0-ABB7-4C36-AB35-CC2B9B5BFAC4}"/>
    <cellStyle name="Normal 9 8 5 2" xfId="5284" xr:uid="{BF7C66A9-EA13-4602-B0FC-C699CC9EEFC0}"/>
    <cellStyle name="Normal 9 8 6" xfId="3655" xr:uid="{C163B297-C955-4F20-B661-E37550E4B22C}"/>
    <cellStyle name="Normal 9 8 6 2" xfId="5285" xr:uid="{BB41073C-B544-406A-8FDA-22060C7D97F8}"/>
    <cellStyle name="Normal 9 8 7" xfId="3656" xr:uid="{F77DCA7E-44A8-4D6E-9B2F-90A38410C555}"/>
    <cellStyle name="Normal 9 8 7 2" xfId="5286" xr:uid="{D5A8FE42-225A-4DDD-B153-1CD4E3CADC34}"/>
    <cellStyle name="Normal 9 8 8" xfId="5267" xr:uid="{4B16B86C-5D29-44B3-9025-9BD846DAAA6D}"/>
    <cellStyle name="Normal 9 9" xfId="3657" xr:uid="{FA92F9E0-21DA-4E80-B747-E882E96BD8AD}"/>
    <cellStyle name="Normal 9 9 2" xfId="3658" xr:uid="{AA721544-8E9F-45E5-B5A5-A78BDACEDB76}"/>
    <cellStyle name="Normal 9 9 2 2" xfId="3659" xr:uid="{5F3A0889-0BE6-446E-9CD4-D8AA841283D7}"/>
    <cellStyle name="Normal 9 9 2 2 2" xfId="5289" xr:uid="{7BC83F83-E290-4800-8E55-B3CE4399E22B}"/>
    <cellStyle name="Normal 9 9 2 3" xfId="3660" xr:uid="{5D3AF569-57F1-488D-A73C-65723F38D642}"/>
    <cellStyle name="Normal 9 9 2 3 2" xfId="5290" xr:uid="{E25E9B66-7773-4B58-89DD-75BBA75FAF75}"/>
    <cellStyle name="Normal 9 9 2 4" xfId="3661" xr:uid="{C5A2950C-E414-4CB7-AB77-D6B40D24EF27}"/>
    <cellStyle name="Normal 9 9 2 4 2" xfId="5291" xr:uid="{8E134C3A-E247-4409-8E5C-AB5D2214FADC}"/>
    <cellStyle name="Normal 9 9 2 5" xfId="5288" xr:uid="{A0BACCD3-D0C5-410E-AF80-0D44D0D5F9BC}"/>
    <cellStyle name="Normal 9 9 3" xfId="3662" xr:uid="{4F7889C7-5C1C-4B66-888A-A7CB570F317C}"/>
    <cellStyle name="Normal 9 9 3 2" xfId="3663" xr:uid="{C5893684-2C99-4738-8BB3-4854FA7C72DF}"/>
    <cellStyle name="Normal 9 9 3 2 2" xfId="5293" xr:uid="{46E46E08-0597-449E-A5B3-44BABAC82684}"/>
    <cellStyle name="Normal 9 9 3 3" xfId="3664" xr:uid="{6618415B-C74D-43BA-9353-EDECA4B25E5E}"/>
    <cellStyle name="Normal 9 9 3 3 2" xfId="5294" xr:uid="{8DC0AD15-10FF-4CEB-979E-093D29E5BAC2}"/>
    <cellStyle name="Normal 9 9 3 4" xfId="3665" xr:uid="{1C6A4357-3D5C-4066-89DC-FDE551FBC001}"/>
    <cellStyle name="Normal 9 9 3 4 2" xfId="5295" xr:uid="{F56A9FCB-B197-407C-A0CA-6A3F2FBE6AF8}"/>
    <cellStyle name="Normal 9 9 3 5" xfId="5292" xr:uid="{C7F72B9A-B59B-4F10-AF85-166316512E1E}"/>
    <cellStyle name="Normal 9 9 4" xfId="3666" xr:uid="{15413B70-A3BB-406A-990A-77CDD84401AD}"/>
    <cellStyle name="Normal 9 9 4 2" xfId="5296" xr:uid="{EA6DF132-6CD6-4D88-8726-DCD99966FFE6}"/>
    <cellStyle name="Normal 9 9 5" xfId="3667" xr:uid="{20AA319C-8D34-4A54-A73A-EBD7DC88D21D}"/>
    <cellStyle name="Normal 9 9 5 2" xfId="5297" xr:uid="{211AF00C-A888-41EC-B72A-6E68F8604434}"/>
    <cellStyle name="Normal 9 9 6" xfId="3668" xr:uid="{DCACA6F4-5513-4186-960D-86143D9138F3}"/>
    <cellStyle name="Normal 9 9 6 2" xfId="5298" xr:uid="{3481350A-631D-44F1-85CD-CC3F288E02D9}"/>
    <cellStyle name="Normal 9 9 7" xfId="5287" xr:uid="{DEE07396-ABB6-4A22-88D2-6831FE9E11D6}"/>
    <cellStyle name="Percent 2" xfId="81" xr:uid="{280FB02F-58F8-4821-B77C-ECB9B3C116B5}"/>
    <cellStyle name="Percent 2 2" xfId="5299" xr:uid="{BB71CDB1-BA50-452C-9839-6B40B4398810}"/>
    <cellStyle name="Percent 2 2 2" xfId="6070" xr:uid="{00BAA058-2602-4357-B389-F2B8398C8049}"/>
    <cellStyle name="Percent 2 2 3" xfId="6034" xr:uid="{1637F546-DF78-4F7F-8007-6656D464E2C8}"/>
    <cellStyle name="Percent 2 2 4" xfId="6139" xr:uid="{CCB17509-11BB-4433-AFE5-C03448B11861}"/>
    <cellStyle name="Percent 2 2 5" xfId="5354" xr:uid="{E9138C17-CFE2-4A33-B444-B2DE5EAE1396}"/>
    <cellStyle name="Percent 2 3" xfId="6033" xr:uid="{66463815-FAE5-4334-8D87-58B6C1A5828A}"/>
    <cellStyle name="Percent 2 3 2" xfId="6071" xr:uid="{969EEF9A-B23A-4E41-AFC4-7A226871D16C}"/>
    <cellStyle name="Percent 3" xfId="6072" xr:uid="{B277A2DD-E155-4871-BBC9-46AD8F8E23C7}"/>
    <cellStyle name="Гиперссылка 2" xfId="4" xr:uid="{49BAA0F8-B3D3-41B5-87DD-435502328B29}"/>
    <cellStyle name="Гиперссылка 2 2" xfId="5300" xr:uid="{722E473F-F278-4658-83DB-5B92189E7074}"/>
    <cellStyle name="Обычный 2" xfId="1" xr:uid="{A3CD5D5E-4502-4158-8112-08CDD679ACF5}"/>
    <cellStyle name="Обычный 2 2" xfId="5" xr:uid="{D19F253E-EE9B-4476-9D91-2EE3A6D7A3DC}"/>
    <cellStyle name="Обычный 2 2 2" xfId="5302" xr:uid="{1A04ECCA-DC0B-47FE-9948-B7183F28D8B8}"/>
    <cellStyle name="Обычный 2 3" xfId="5301" xr:uid="{78B51589-1A88-4CE2-9CBE-C87369A533A7}"/>
    <cellStyle name="常规_Sheet1_1" xfId="4385" xr:uid="{947C5D31-3E95-44C9-B7FD-25CF09E41DC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6" t="s">
        <v>2</v>
      </c>
      <c r="C8" s="94"/>
      <c r="D8" s="94"/>
      <c r="E8" s="94"/>
      <c r="F8" s="94"/>
      <c r="G8" s="95"/>
    </row>
    <row r="9" spans="2:7" ht="14.25">
      <c r="B9" s="146"/>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1"/>
  <sheetViews>
    <sheetView tabSelected="1" topLeftCell="A11" zoomScale="90" zoomScaleNormal="90" workbookViewId="0">
      <selection activeCell="J100" sqref="J10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720</v>
      </c>
      <c r="C10" s="132"/>
      <c r="D10" s="132"/>
      <c r="E10" s="132"/>
      <c r="F10" s="127"/>
      <c r="G10" s="128"/>
      <c r="H10" s="128" t="s">
        <v>720</v>
      </c>
      <c r="I10" s="132"/>
      <c r="J10" s="151">
        <v>51328</v>
      </c>
      <c r="K10" s="127"/>
    </row>
    <row r="11" spans="1:11">
      <c r="A11" s="126"/>
      <c r="B11" s="126" t="s">
        <v>721</v>
      </c>
      <c r="C11" s="132"/>
      <c r="D11" s="132"/>
      <c r="E11" s="132"/>
      <c r="F11" s="127"/>
      <c r="G11" s="128"/>
      <c r="H11" s="128" t="s">
        <v>721</v>
      </c>
      <c r="I11" s="132"/>
      <c r="J11" s="152"/>
      <c r="K11" s="127"/>
    </row>
    <row r="12" spans="1:11">
      <c r="A12" s="126"/>
      <c r="B12" s="126" t="s">
        <v>722</v>
      </c>
      <c r="C12" s="132"/>
      <c r="D12" s="132"/>
      <c r="E12" s="132"/>
      <c r="F12" s="127"/>
      <c r="G12" s="128"/>
      <c r="H12" s="128" t="s">
        <v>722</v>
      </c>
      <c r="I12" s="132"/>
      <c r="J12" s="132"/>
      <c r="K12" s="127"/>
    </row>
    <row r="13" spans="1:11">
      <c r="A13" s="126"/>
      <c r="B13" s="126" t="s">
        <v>723</v>
      </c>
      <c r="C13" s="132"/>
      <c r="D13" s="132"/>
      <c r="E13" s="132"/>
      <c r="F13" s="127"/>
      <c r="G13" s="128"/>
      <c r="H13" s="128" t="s">
        <v>723</v>
      </c>
      <c r="I13" s="132"/>
      <c r="J13" s="111" t="s">
        <v>16</v>
      </c>
      <c r="K13" s="127"/>
    </row>
    <row r="14" spans="1:11" ht="15" customHeight="1">
      <c r="A14" s="126"/>
      <c r="B14" s="126" t="s">
        <v>724</v>
      </c>
      <c r="C14" s="132"/>
      <c r="D14" s="132"/>
      <c r="E14" s="132"/>
      <c r="F14" s="127"/>
      <c r="G14" s="128"/>
      <c r="H14" s="128" t="s">
        <v>724</v>
      </c>
      <c r="I14" s="132"/>
      <c r="J14" s="153">
        <v>45176</v>
      </c>
      <c r="K14" s="127"/>
    </row>
    <row r="15" spans="1:11" ht="15" customHeight="1">
      <c r="A15" s="126"/>
      <c r="B15" s="142" t="s">
        <v>798</v>
      </c>
      <c r="C15" s="7"/>
      <c r="D15" s="7"/>
      <c r="E15" s="7"/>
      <c r="F15" s="8"/>
      <c r="G15" s="128"/>
      <c r="H15" s="142" t="s">
        <v>798</v>
      </c>
      <c r="I15" s="132"/>
      <c r="J15" s="154"/>
      <c r="K15" s="127"/>
    </row>
    <row r="16" spans="1:11" ht="15" customHeight="1">
      <c r="A16" s="126"/>
      <c r="B16" s="132"/>
      <c r="C16" s="132"/>
      <c r="D16" s="132"/>
      <c r="E16" s="132"/>
      <c r="F16" s="132"/>
      <c r="G16" s="132"/>
      <c r="H16" s="132"/>
      <c r="I16" s="135" t="s">
        <v>147</v>
      </c>
      <c r="J16" s="141">
        <v>39892</v>
      </c>
      <c r="K16" s="127"/>
    </row>
    <row r="17" spans="1:11">
      <c r="A17" s="126"/>
      <c r="B17" s="132" t="s">
        <v>725</v>
      </c>
      <c r="C17" s="132"/>
      <c r="D17" s="132"/>
      <c r="E17" s="132"/>
      <c r="F17" s="132"/>
      <c r="G17" s="132"/>
      <c r="H17" s="132"/>
      <c r="I17" s="135" t="s">
        <v>148</v>
      </c>
      <c r="J17" s="141" t="s">
        <v>797</v>
      </c>
      <c r="K17" s="127"/>
    </row>
    <row r="18" spans="1:11" ht="18">
      <c r="A18" s="126"/>
      <c r="B18" s="132" t="s">
        <v>726</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5" t="s">
        <v>207</v>
      </c>
      <c r="G20" s="156"/>
      <c r="H20" s="112" t="s">
        <v>174</v>
      </c>
      <c r="I20" s="112" t="s">
        <v>208</v>
      </c>
      <c r="J20" s="112" t="s">
        <v>26</v>
      </c>
      <c r="K20" s="127"/>
    </row>
    <row r="21" spans="1:11">
      <c r="A21" s="126"/>
      <c r="B21" s="117"/>
      <c r="C21" s="117"/>
      <c r="D21" s="118"/>
      <c r="E21" s="118"/>
      <c r="F21" s="157"/>
      <c r="G21" s="158"/>
      <c r="H21" s="117" t="s">
        <v>146</v>
      </c>
      <c r="I21" s="117"/>
      <c r="J21" s="117"/>
      <c r="K21" s="127"/>
    </row>
    <row r="22" spans="1:11" ht="24">
      <c r="A22" s="126"/>
      <c r="B22" s="119">
        <v>200</v>
      </c>
      <c r="C22" s="10" t="s">
        <v>727</v>
      </c>
      <c r="D22" s="130" t="s">
        <v>727</v>
      </c>
      <c r="E22" s="130" t="s">
        <v>34</v>
      </c>
      <c r="F22" s="147" t="s">
        <v>278</v>
      </c>
      <c r="G22" s="148"/>
      <c r="H22" s="11" t="s">
        <v>728</v>
      </c>
      <c r="I22" s="14">
        <v>0.68</v>
      </c>
      <c r="J22" s="121">
        <f t="shared" ref="J22:J53" si="0">I22*B22</f>
        <v>136</v>
      </c>
      <c r="K22" s="127"/>
    </row>
    <row r="23" spans="1:11" ht="24">
      <c r="A23" s="126"/>
      <c r="B23" s="119">
        <v>20</v>
      </c>
      <c r="C23" s="10" t="s">
        <v>622</v>
      </c>
      <c r="D23" s="130" t="s">
        <v>622</v>
      </c>
      <c r="E23" s="130" t="s">
        <v>32</v>
      </c>
      <c r="F23" s="147" t="s">
        <v>279</v>
      </c>
      <c r="G23" s="148"/>
      <c r="H23" s="11" t="s">
        <v>624</v>
      </c>
      <c r="I23" s="14">
        <v>0.57999999999999996</v>
      </c>
      <c r="J23" s="121">
        <f t="shared" si="0"/>
        <v>11.6</v>
      </c>
      <c r="K23" s="127"/>
    </row>
    <row r="24" spans="1:11" ht="36">
      <c r="A24" s="126"/>
      <c r="B24" s="119">
        <v>1</v>
      </c>
      <c r="C24" s="10" t="s">
        <v>729</v>
      </c>
      <c r="D24" s="130" t="s">
        <v>784</v>
      </c>
      <c r="E24" s="130" t="s">
        <v>248</v>
      </c>
      <c r="F24" s="147" t="s">
        <v>220</v>
      </c>
      <c r="G24" s="148"/>
      <c r="H24" s="11" t="s">
        <v>730</v>
      </c>
      <c r="I24" s="14">
        <v>33.25</v>
      </c>
      <c r="J24" s="121">
        <f t="shared" si="0"/>
        <v>33.25</v>
      </c>
      <c r="K24" s="127"/>
    </row>
    <row r="25" spans="1:11" ht="36">
      <c r="A25" s="126"/>
      <c r="B25" s="119">
        <v>1</v>
      </c>
      <c r="C25" s="10" t="s">
        <v>729</v>
      </c>
      <c r="D25" s="130" t="s">
        <v>784</v>
      </c>
      <c r="E25" s="130" t="s">
        <v>248</v>
      </c>
      <c r="F25" s="147" t="s">
        <v>271</v>
      </c>
      <c r="G25" s="148"/>
      <c r="H25" s="11" t="s">
        <v>730</v>
      </c>
      <c r="I25" s="14">
        <v>33.25</v>
      </c>
      <c r="J25" s="121">
        <f t="shared" si="0"/>
        <v>33.25</v>
      </c>
      <c r="K25" s="127"/>
    </row>
    <row r="26" spans="1:11" ht="36">
      <c r="A26" s="126"/>
      <c r="B26" s="119">
        <v>30</v>
      </c>
      <c r="C26" s="10" t="s">
        <v>731</v>
      </c>
      <c r="D26" s="130" t="s">
        <v>731</v>
      </c>
      <c r="E26" s="130" t="s">
        <v>30</v>
      </c>
      <c r="F26" s="147" t="s">
        <v>216</v>
      </c>
      <c r="G26" s="148"/>
      <c r="H26" s="11" t="s">
        <v>732</v>
      </c>
      <c r="I26" s="14">
        <v>0.72</v>
      </c>
      <c r="J26" s="121">
        <f t="shared" si="0"/>
        <v>21.599999999999998</v>
      </c>
      <c r="K26" s="127"/>
    </row>
    <row r="27" spans="1:11" ht="36">
      <c r="A27" s="126"/>
      <c r="B27" s="119">
        <v>20</v>
      </c>
      <c r="C27" s="10" t="s">
        <v>731</v>
      </c>
      <c r="D27" s="130" t="s">
        <v>731</v>
      </c>
      <c r="E27" s="130" t="s">
        <v>30</v>
      </c>
      <c r="F27" s="147" t="s">
        <v>218</v>
      </c>
      <c r="G27" s="148"/>
      <c r="H27" s="11" t="s">
        <v>732</v>
      </c>
      <c r="I27" s="14">
        <v>0.72</v>
      </c>
      <c r="J27" s="121">
        <f t="shared" si="0"/>
        <v>14.399999999999999</v>
      </c>
      <c r="K27" s="127"/>
    </row>
    <row r="28" spans="1:11" ht="36">
      <c r="A28" s="126"/>
      <c r="B28" s="119">
        <v>20</v>
      </c>
      <c r="C28" s="10" t="s">
        <v>731</v>
      </c>
      <c r="D28" s="130" t="s">
        <v>731</v>
      </c>
      <c r="E28" s="130" t="s">
        <v>30</v>
      </c>
      <c r="F28" s="147" t="s">
        <v>219</v>
      </c>
      <c r="G28" s="148"/>
      <c r="H28" s="11" t="s">
        <v>732</v>
      </c>
      <c r="I28" s="14">
        <v>0.72</v>
      </c>
      <c r="J28" s="121">
        <f t="shared" si="0"/>
        <v>14.399999999999999</v>
      </c>
      <c r="K28" s="127"/>
    </row>
    <row r="29" spans="1:11" ht="36">
      <c r="A29" s="126"/>
      <c r="B29" s="119">
        <v>20</v>
      </c>
      <c r="C29" s="10" t="s">
        <v>731</v>
      </c>
      <c r="D29" s="130" t="s">
        <v>731</v>
      </c>
      <c r="E29" s="130" t="s">
        <v>30</v>
      </c>
      <c r="F29" s="147" t="s">
        <v>269</v>
      </c>
      <c r="G29" s="148"/>
      <c r="H29" s="11" t="s">
        <v>732</v>
      </c>
      <c r="I29" s="14">
        <v>0.72</v>
      </c>
      <c r="J29" s="121">
        <f t="shared" si="0"/>
        <v>14.399999999999999</v>
      </c>
      <c r="K29" s="127"/>
    </row>
    <row r="30" spans="1:11" ht="36">
      <c r="A30" s="126"/>
      <c r="B30" s="119">
        <v>30</v>
      </c>
      <c r="C30" s="10" t="s">
        <v>731</v>
      </c>
      <c r="D30" s="130" t="s">
        <v>731</v>
      </c>
      <c r="E30" s="130" t="s">
        <v>30</v>
      </c>
      <c r="F30" s="147" t="s">
        <v>271</v>
      </c>
      <c r="G30" s="148"/>
      <c r="H30" s="11" t="s">
        <v>732</v>
      </c>
      <c r="I30" s="14">
        <v>0.72</v>
      </c>
      <c r="J30" s="121">
        <f t="shared" si="0"/>
        <v>21.599999999999998</v>
      </c>
      <c r="K30" s="127"/>
    </row>
    <row r="31" spans="1:11" ht="36">
      <c r="A31" s="126"/>
      <c r="B31" s="119">
        <v>20</v>
      </c>
      <c r="C31" s="10" t="s">
        <v>731</v>
      </c>
      <c r="D31" s="130" t="s">
        <v>731</v>
      </c>
      <c r="E31" s="130" t="s">
        <v>30</v>
      </c>
      <c r="F31" s="147" t="s">
        <v>272</v>
      </c>
      <c r="G31" s="148"/>
      <c r="H31" s="11" t="s">
        <v>732</v>
      </c>
      <c r="I31" s="14">
        <v>0.72</v>
      </c>
      <c r="J31" s="121">
        <f t="shared" si="0"/>
        <v>14.399999999999999</v>
      </c>
      <c r="K31" s="127"/>
    </row>
    <row r="32" spans="1:11" ht="36">
      <c r="A32" s="126"/>
      <c r="B32" s="119">
        <v>20</v>
      </c>
      <c r="C32" s="10" t="s">
        <v>731</v>
      </c>
      <c r="D32" s="130" t="s">
        <v>731</v>
      </c>
      <c r="E32" s="130" t="s">
        <v>30</v>
      </c>
      <c r="F32" s="147" t="s">
        <v>274</v>
      </c>
      <c r="G32" s="148"/>
      <c r="H32" s="11" t="s">
        <v>732</v>
      </c>
      <c r="I32" s="14">
        <v>0.72</v>
      </c>
      <c r="J32" s="121">
        <f t="shared" si="0"/>
        <v>14.399999999999999</v>
      </c>
      <c r="K32" s="127"/>
    </row>
    <row r="33" spans="1:11" ht="36">
      <c r="A33" s="126"/>
      <c r="B33" s="119">
        <v>20</v>
      </c>
      <c r="C33" s="10" t="s">
        <v>731</v>
      </c>
      <c r="D33" s="130" t="s">
        <v>731</v>
      </c>
      <c r="E33" s="130" t="s">
        <v>30</v>
      </c>
      <c r="F33" s="147" t="s">
        <v>316</v>
      </c>
      <c r="G33" s="148"/>
      <c r="H33" s="11" t="s">
        <v>732</v>
      </c>
      <c r="I33" s="14">
        <v>0.72</v>
      </c>
      <c r="J33" s="121">
        <f t="shared" si="0"/>
        <v>14.399999999999999</v>
      </c>
      <c r="K33" s="127"/>
    </row>
    <row r="34" spans="1:11" ht="36">
      <c r="A34" s="126"/>
      <c r="B34" s="119">
        <v>10</v>
      </c>
      <c r="C34" s="10" t="s">
        <v>731</v>
      </c>
      <c r="D34" s="130" t="s">
        <v>731</v>
      </c>
      <c r="E34" s="130" t="s">
        <v>30</v>
      </c>
      <c r="F34" s="147" t="s">
        <v>317</v>
      </c>
      <c r="G34" s="148"/>
      <c r="H34" s="11" t="s">
        <v>732</v>
      </c>
      <c r="I34" s="14">
        <v>0.72</v>
      </c>
      <c r="J34" s="121">
        <f t="shared" si="0"/>
        <v>7.1999999999999993</v>
      </c>
      <c r="K34" s="127"/>
    </row>
    <row r="35" spans="1:11" ht="36">
      <c r="A35" s="126"/>
      <c r="B35" s="119">
        <v>200</v>
      </c>
      <c r="C35" s="10" t="s">
        <v>731</v>
      </c>
      <c r="D35" s="130" t="s">
        <v>731</v>
      </c>
      <c r="E35" s="130" t="s">
        <v>31</v>
      </c>
      <c r="F35" s="147" t="s">
        <v>112</v>
      </c>
      <c r="G35" s="148"/>
      <c r="H35" s="11" t="s">
        <v>732</v>
      </c>
      <c r="I35" s="14">
        <v>0.72</v>
      </c>
      <c r="J35" s="121">
        <f t="shared" si="0"/>
        <v>144</v>
      </c>
      <c r="K35" s="127"/>
    </row>
    <row r="36" spans="1:11" ht="36">
      <c r="A36" s="126"/>
      <c r="B36" s="119">
        <v>30</v>
      </c>
      <c r="C36" s="10" t="s">
        <v>731</v>
      </c>
      <c r="D36" s="130" t="s">
        <v>731</v>
      </c>
      <c r="E36" s="130" t="s">
        <v>31</v>
      </c>
      <c r="F36" s="147" t="s">
        <v>218</v>
      </c>
      <c r="G36" s="148"/>
      <c r="H36" s="11" t="s">
        <v>732</v>
      </c>
      <c r="I36" s="14">
        <v>0.72</v>
      </c>
      <c r="J36" s="121">
        <f t="shared" si="0"/>
        <v>21.599999999999998</v>
      </c>
      <c r="K36" s="127"/>
    </row>
    <row r="37" spans="1:11" ht="36">
      <c r="A37" s="126"/>
      <c r="B37" s="119">
        <v>30</v>
      </c>
      <c r="C37" s="10" t="s">
        <v>731</v>
      </c>
      <c r="D37" s="130" t="s">
        <v>731</v>
      </c>
      <c r="E37" s="130" t="s">
        <v>31</v>
      </c>
      <c r="F37" s="147" t="s">
        <v>269</v>
      </c>
      <c r="G37" s="148"/>
      <c r="H37" s="11" t="s">
        <v>732</v>
      </c>
      <c r="I37" s="14">
        <v>0.72</v>
      </c>
      <c r="J37" s="121">
        <f t="shared" si="0"/>
        <v>21.599999999999998</v>
      </c>
      <c r="K37" s="127"/>
    </row>
    <row r="38" spans="1:11" ht="36">
      <c r="A38" s="126"/>
      <c r="B38" s="119">
        <v>30</v>
      </c>
      <c r="C38" s="10" t="s">
        <v>731</v>
      </c>
      <c r="D38" s="130" t="s">
        <v>731</v>
      </c>
      <c r="E38" s="130" t="s">
        <v>31</v>
      </c>
      <c r="F38" s="147" t="s">
        <v>271</v>
      </c>
      <c r="G38" s="148"/>
      <c r="H38" s="11" t="s">
        <v>732</v>
      </c>
      <c r="I38" s="14">
        <v>0.72</v>
      </c>
      <c r="J38" s="121">
        <f t="shared" si="0"/>
        <v>21.599999999999998</v>
      </c>
      <c r="K38" s="127"/>
    </row>
    <row r="39" spans="1:11" ht="36">
      <c r="A39" s="126"/>
      <c r="B39" s="119">
        <v>30</v>
      </c>
      <c r="C39" s="10" t="s">
        <v>731</v>
      </c>
      <c r="D39" s="130" t="s">
        <v>731</v>
      </c>
      <c r="E39" s="130" t="s">
        <v>31</v>
      </c>
      <c r="F39" s="147" t="s">
        <v>272</v>
      </c>
      <c r="G39" s="148"/>
      <c r="H39" s="11" t="s">
        <v>732</v>
      </c>
      <c r="I39" s="14">
        <v>0.72</v>
      </c>
      <c r="J39" s="121">
        <f t="shared" si="0"/>
        <v>21.599999999999998</v>
      </c>
      <c r="K39" s="127"/>
    </row>
    <row r="40" spans="1:11" ht="36">
      <c r="A40" s="126"/>
      <c r="B40" s="119">
        <v>30</v>
      </c>
      <c r="C40" s="10" t="s">
        <v>731</v>
      </c>
      <c r="D40" s="130" t="s">
        <v>731</v>
      </c>
      <c r="E40" s="130" t="s">
        <v>31</v>
      </c>
      <c r="F40" s="147" t="s">
        <v>274</v>
      </c>
      <c r="G40" s="148"/>
      <c r="H40" s="11" t="s">
        <v>732</v>
      </c>
      <c r="I40" s="14">
        <v>0.72</v>
      </c>
      <c r="J40" s="121">
        <f t="shared" si="0"/>
        <v>21.599999999999998</v>
      </c>
      <c r="K40" s="127"/>
    </row>
    <row r="41" spans="1:11" ht="36">
      <c r="A41" s="126"/>
      <c r="B41" s="119">
        <v>30</v>
      </c>
      <c r="C41" s="10" t="s">
        <v>731</v>
      </c>
      <c r="D41" s="130" t="s">
        <v>731</v>
      </c>
      <c r="E41" s="130" t="s">
        <v>95</v>
      </c>
      <c r="F41" s="147" t="s">
        <v>112</v>
      </c>
      <c r="G41" s="148"/>
      <c r="H41" s="11" t="s">
        <v>732</v>
      </c>
      <c r="I41" s="14">
        <v>0.72</v>
      </c>
      <c r="J41" s="121">
        <f t="shared" si="0"/>
        <v>21.599999999999998</v>
      </c>
      <c r="K41" s="127"/>
    </row>
    <row r="42" spans="1:11" ht="36">
      <c r="A42" s="126"/>
      <c r="B42" s="119">
        <v>30</v>
      </c>
      <c r="C42" s="10" t="s">
        <v>731</v>
      </c>
      <c r="D42" s="130" t="s">
        <v>731</v>
      </c>
      <c r="E42" s="130" t="s">
        <v>32</v>
      </c>
      <c r="F42" s="147" t="s">
        <v>219</v>
      </c>
      <c r="G42" s="148"/>
      <c r="H42" s="11" t="s">
        <v>732</v>
      </c>
      <c r="I42" s="14">
        <v>0.72</v>
      </c>
      <c r="J42" s="121">
        <f t="shared" si="0"/>
        <v>21.599999999999998</v>
      </c>
      <c r="K42" s="127"/>
    </row>
    <row r="43" spans="1:11" ht="36">
      <c r="A43" s="126"/>
      <c r="B43" s="119">
        <v>30</v>
      </c>
      <c r="C43" s="10" t="s">
        <v>731</v>
      </c>
      <c r="D43" s="130" t="s">
        <v>731</v>
      </c>
      <c r="E43" s="130" t="s">
        <v>32</v>
      </c>
      <c r="F43" s="147" t="s">
        <v>316</v>
      </c>
      <c r="G43" s="148"/>
      <c r="H43" s="11" t="s">
        <v>732</v>
      </c>
      <c r="I43" s="14">
        <v>0.72</v>
      </c>
      <c r="J43" s="121">
        <f t="shared" si="0"/>
        <v>21.599999999999998</v>
      </c>
      <c r="K43" s="127"/>
    </row>
    <row r="44" spans="1:11" ht="36">
      <c r="A44" s="126"/>
      <c r="B44" s="119">
        <v>30</v>
      </c>
      <c r="C44" s="10" t="s">
        <v>731</v>
      </c>
      <c r="D44" s="130" t="s">
        <v>731</v>
      </c>
      <c r="E44" s="130" t="s">
        <v>32</v>
      </c>
      <c r="F44" s="147" t="s">
        <v>317</v>
      </c>
      <c r="G44" s="148"/>
      <c r="H44" s="11" t="s">
        <v>732</v>
      </c>
      <c r="I44" s="14">
        <v>0.72</v>
      </c>
      <c r="J44" s="121">
        <f t="shared" si="0"/>
        <v>21.599999999999998</v>
      </c>
      <c r="K44" s="127"/>
    </row>
    <row r="45" spans="1:11" ht="24">
      <c r="A45" s="126"/>
      <c r="B45" s="119">
        <v>50</v>
      </c>
      <c r="C45" s="10" t="s">
        <v>668</v>
      </c>
      <c r="D45" s="130" t="s">
        <v>668</v>
      </c>
      <c r="E45" s="130" t="s">
        <v>32</v>
      </c>
      <c r="F45" s="147" t="s">
        <v>274</v>
      </c>
      <c r="G45" s="148"/>
      <c r="H45" s="11" t="s">
        <v>718</v>
      </c>
      <c r="I45" s="14">
        <v>0.84</v>
      </c>
      <c r="J45" s="121">
        <f t="shared" si="0"/>
        <v>42</v>
      </c>
      <c r="K45" s="127"/>
    </row>
    <row r="46" spans="1:11" ht="24">
      <c r="A46" s="126"/>
      <c r="B46" s="119">
        <v>50</v>
      </c>
      <c r="C46" s="10" t="s">
        <v>668</v>
      </c>
      <c r="D46" s="130" t="s">
        <v>668</v>
      </c>
      <c r="E46" s="130" t="s">
        <v>32</v>
      </c>
      <c r="F46" s="147" t="s">
        <v>316</v>
      </c>
      <c r="G46" s="148"/>
      <c r="H46" s="11" t="s">
        <v>718</v>
      </c>
      <c r="I46" s="14">
        <v>0.84</v>
      </c>
      <c r="J46" s="121">
        <f t="shared" si="0"/>
        <v>42</v>
      </c>
      <c r="K46" s="127"/>
    </row>
    <row r="47" spans="1:11" ht="24">
      <c r="A47" s="126"/>
      <c r="B47" s="119">
        <v>50</v>
      </c>
      <c r="C47" s="10" t="s">
        <v>733</v>
      </c>
      <c r="D47" s="130" t="s">
        <v>733</v>
      </c>
      <c r="E47" s="130" t="s">
        <v>31</v>
      </c>
      <c r="F47" s="147" t="s">
        <v>278</v>
      </c>
      <c r="G47" s="148"/>
      <c r="H47" s="11" t="s">
        <v>734</v>
      </c>
      <c r="I47" s="14">
        <v>0.57999999999999996</v>
      </c>
      <c r="J47" s="121">
        <f t="shared" si="0"/>
        <v>28.999999999999996</v>
      </c>
      <c r="K47" s="127"/>
    </row>
    <row r="48" spans="1:11">
      <c r="A48" s="126"/>
      <c r="B48" s="119">
        <v>10</v>
      </c>
      <c r="C48" s="10" t="s">
        <v>735</v>
      </c>
      <c r="D48" s="130" t="s">
        <v>785</v>
      </c>
      <c r="E48" s="130" t="s">
        <v>736</v>
      </c>
      <c r="F48" s="147"/>
      <c r="G48" s="148"/>
      <c r="H48" s="11" t="s">
        <v>737</v>
      </c>
      <c r="I48" s="14">
        <v>1.87</v>
      </c>
      <c r="J48" s="121">
        <f t="shared" si="0"/>
        <v>18.700000000000003</v>
      </c>
      <c r="K48" s="127"/>
    </row>
    <row r="49" spans="1:11">
      <c r="A49" s="126"/>
      <c r="B49" s="119">
        <v>10</v>
      </c>
      <c r="C49" s="10" t="s">
        <v>738</v>
      </c>
      <c r="D49" s="130" t="s">
        <v>786</v>
      </c>
      <c r="E49" s="130" t="s">
        <v>739</v>
      </c>
      <c r="F49" s="147" t="s">
        <v>279</v>
      </c>
      <c r="G49" s="148"/>
      <c r="H49" s="11" t="s">
        <v>740</v>
      </c>
      <c r="I49" s="14">
        <v>2.2400000000000002</v>
      </c>
      <c r="J49" s="121">
        <f t="shared" si="0"/>
        <v>22.400000000000002</v>
      </c>
      <c r="K49" s="127"/>
    </row>
    <row r="50" spans="1:11">
      <c r="A50" s="126"/>
      <c r="B50" s="119">
        <v>6</v>
      </c>
      <c r="C50" s="10" t="s">
        <v>738</v>
      </c>
      <c r="D50" s="130" t="s">
        <v>787</v>
      </c>
      <c r="E50" s="130" t="s">
        <v>741</v>
      </c>
      <c r="F50" s="147" t="s">
        <v>279</v>
      </c>
      <c r="G50" s="148"/>
      <c r="H50" s="11" t="s">
        <v>740</v>
      </c>
      <c r="I50" s="14">
        <v>2.2400000000000002</v>
      </c>
      <c r="J50" s="121">
        <f t="shared" si="0"/>
        <v>13.440000000000001</v>
      </c>
      <c r="K50" s="127"/>
    </row>
    <row r="51" spans="1:11">
      <c r="A51" s="126"/>
      <c r="B51" s="119">
        <v>10</v>
      </c>
      <c r="C51" s="10" t="s">
        <v>738</v>
      </c>
      <c r="D51" s="130" t="s">
        <v>788</v>
      </c>
      <c r="E51" s="130" t="s">
        <v>742</v>
      </c>
      <c r="F51" s="147" t="s">
        <v>279</v>
      </c>
      <c r="G51" s="148"/>
      <c r="H51" s="11" t="s">
        <v>740</v>
      </c>
      <c r="I51" s="14">
        <v>2.44</v>
      </c>
      <c r="J51" s="121">
        <f t="shared" si="0"/>
        <v>24.4</v>
      </c>
      <c r="K51" s="127"/>
    </row>
    <row r="52" spans="1:11">
      <c r="A52" s="126"/>
      <c r="B52" s="119">
        <v>30</v>
      </c>
      <c r="C52" s="10" t="s">
        <v>738</v>
      </c>
      <c r="D52" s="130" t="s">
        <v>789</v>
      </c>
      <c r="E52" s="130" t="s">
        <v>716</v>
      </c>
      <c r="F52" s="147" t="s">
        <v>279</v>
      </c>
      <c r="G52" s="148"/>
      <c r="H52" s="11" t="s">
        <v>740</v>
      </c>
      <c r="I52" s="14">
        <v>3.02</v>
      </c>
      <c r="J52" s="121">
        <f t="shared" si="0"/>
        <v>90.6</v>
      </c>
      <c r="K52" s="127"/>
    </row>
    <row r="53" spans="1:11" ht="24">
      <c r="A53" s="126"/>
      <c r="B53" s="119">
        <v>6</v>
      </c>
      <c r="C53" s="10" t="s">
        <v>743</v>
      </c>
      <c r="D53" s="130" t="s">
        <v>790</v>
      </c>
      <c r="E53" s="130" t="s">
        <v>744</v>
      </c>
      <c r="F53" s="147"/>
      <c r="G53" s="148"/>
      <c r="H53" s="11" t="s">
        <v>745</v>
      </c>
      <c r="I53" s="14">
        <v>2.63</v>
      </c>
      <c r="J53" s="121">
        <f t="shared" si="0"/>
        <v>15.78</v>
      </c>
      <c r="K53" s="127"/>
    </row>
    <row r="54" spans="1:11" ht="24">
      <c r="A54" s="126"/>
      <c r="B54" s="119">
        <v>30</v>
      </c>
      <c r="C54" s="10" t="s">
        <v>746</v>
      </c>
      <c r="D54" s="130" t="s">
        <v>746</v>
      </c>
      <c r="E54" s="130" t="s">
        <v>30</v>
      </c>
      <c r="F54" s="147"/>
      <c r="G54" s="148"/>
      <c r="H54" s="11" t="s">
        <v>747</v>
      </c>
      <c r="I54" s="14">
        <v>0.42</v>
      </c>
      <c r="J54" s="121">
        <f t="shared" ref="J54:J85" si="1">I54*B54</f>
        <v>12.6</v>
      </c>
      <c r="K54" s="127"/>
    </row>
    <row r="55" spans="1:11" ht="24">
      <c r="A55" s="126"/>
      <c r="B55" s="119">
        <v>10</v>
      </c>
      <c r="C55" s="10" t="s">
        <v>748</v>
      </c>
      <c r="D55" s="130" t="s">
        <v>748</v>
      </c>
      <c r="E55" s="130" t="s">
        <v>30</v>
      </c>
      <c r="F55" s="147" t="s">
        <v>749</v>
      </c>
      <c r="G55" s="148"/>
      <c r="H55" s="11" t="s">
        <v>795</v>
      </c>
      <c r="I55" s="14">
        <v>0.27</v>
      </c>
      <c r="J55" s="121">
        <f t="shared" si="1"/>
        <v>2.7</v>
      </c>
      <c r="K55" s="127"/>
    </row>
    <row r="56" spans="1:11" ht="24">
      <c r="A56" s="126"/>
      <c r="B56" s="119">
        <v>10</v>
      </c>
      <c r="C56" s="10" t="s">
        <v>748</v>
      </c>
      <c r="D56" s="130" t="s">
        <v>748</v>
      </c>
      <c r="E56" s="130" t="s">
        <v>30</v>
      </c>
      <c r="F56" s="147" t="s">
        <v>750</v>
      </c>
      <c r="G56" s="148"/>
      <c r="H56" s="11" t="s">
        <v>795</v>
      </c>
      <c r="I56" s="14">
        <v>0.27</v>
      </c>
      <c r="J56" s="121">
        <f t="shared" si="1"/>
        <v>2.7</v>
      </c>
      <c r="K56" s="127"/>
    </row>
    <row r="57" spans="1:11" ht="24">
      <c r="A57" s="126"/>
      <c r="B57" s="119">
        <v>10</v>
      </c>
      <c r="C57" s="10" t="s">
        <v>748</v>
      </c>
      <c r="D57" s="130" t="s">
        <v>748</v>
      </c>
      <c r="E57" s="130" t="s">
        <v>30</v>
      </c>
      <c r="F57" s="147" t="s">
        <v>751</v>
      </c>
      <c r="G57" s="148"/>
      <c r="H57" s="11" t="s">
        <v>795</v>
      </c>
      <c r="I57" s="14">
        <v>0.27</v>
      </c>
      <c r="J57" s="121">
        <f t="shared" si="1"/>
        <v>2.7</v>
      </c>
      <c r="K57" s="127"/>
    </row>
    <row r="58" spans="1:11" ht="24">
      <c r="A58" s="126"/>
      <c r="B58" s="119">
        <v>10</v>
      </c>
      <c r="C58" s="10" t="s">
        <v>752</v>
      </c>
      <c r="D58" s="130" t="s">
        <v>752</v>
      </c>
      <c r="E58" s="130" t="s">
        <v>216</v>
      </c>
      <c r="F58" s="147"/>
      <c r="G58" s="148"/>
      <c r="H58" s="11" t="s">
        <v>753</v>
      </c>
      <c r="I58" s="14">
        <v>0.2</v>
      </c>
      <c r="J58" s="121">
        <f t="shared" si="1"/>
        <v>2</v>
      </c>
      <c r="K58" s="127"/>
    </row>
    <row r="59" spans="1:11" ht="24">
      <c r="A59" s="126"/>
      <c r="B59" s="119">
        <v>10</v>
      </c>
      <c r="C59" s="10" t="s">
        <v>754</v>
      </c>
      <c r="D59" s="130" t="s">
        <v>754</v>
      </c>
      <c r="E59" s="130" t="s">
        <v>30</v>
      </c>
      <c r="F59" s="147" t="s">
        <v>216</v>
      </c>
      <c r="G59" s="148"/>
      <c r="H59" s="11" t="s">
        <v>755</v>
      </c>
      <c r="I59" s="14">
        <v>2.19</v>
      </c>
      <c r="J59" s="121">
        <f t="shared" si="1"/>
        <v>21.9</v>
      </c>
      <c r="K59" s="127"/>
    </row>
    <row r="60" spans="1:11" ht="24">
      <c r="A60" s="126"/>
      <c r="B60" s="119">
        <v>20</v>
      </c>
      <c r="C60" s="10" t="s">
        <v>756</v>
      </c>
      <c r="D60" s="130" t="s">
        <v>756</v>
      </c>
      <c r="E60" s="130" t="s">
        <v>757</v>
      </c>
      <c r="F60" s="147"/>
      <c r="G60" s="148"/>
      <c r="H60" s="11" t="s">
        <v>758</v>
      </c>
      <c r="I60" s="14">
        <v>1.65</v>
      </c>
      <c r="J60" s="121">
        <f t="shared" si="1"/>
        <v>33</v>
      </c>
      <c r="K60" s="127"/>
    </row>
    <row r="61" spans="1:11" ht="24">
      <c r="A61" s="126"/>
      <c r="B61" s="119">
        <v>100</v>
      </c>
      <c r="C61" s="10" t="s">
        <v>756</v>
      </c>
      <c r="D61" s="130" t="s">
        <v>756</v>
      </c>
      <c r="E61" s="130" t="s">
        <v>657</v>
      </c>
      <c r="F61" s="147"/>
      <c r="G61" s="148"/>
      <c r="H61" s="11" t="s">
        <v>758</v>
      </c>
      <c r="I61" s="14">
        <v>1.65</v>
      </c>
      <c r="J61" s="121">
        <f t="shared" si="1"/>
        <v>165</v>
      </c>
      <c r="K61" s="127"/>
    </row>
    <row r="62" spans="1:11" ht="24">
      <c r="A62" s="126"/>
      <c r="B62" s="119">
        <v>30</v>
      </c>
      <c r="C62" s="10" t="s">
        <v>756</v>
      </c>
      <c r="D62" s="130" t="s">
        <v>756</v>
      </c>
      <c r="E62" s="130" t="s">
        <v>72</v>
      </c>
      <c r="F62" s="147"/>
      <c r="G62" s="148"/>
      <c r="H62" s="11" t="s">
        <v>758</v>
      </c>
      <c r="I62" s="14">
        <v>1.65</v>
      </c>
      <c r="J62" s="121">
        <f t="shared" si="1"/>
        <v>49.5</v>
      </c>
      <c r="K62" s="127"/>
    </row>
    <row r="63" spans="1:11" ht="24">
      <c r="A63" s="126"/>
      <c r="B63" s="119">
        <v>10</v>
      </c>
      <c r="C63" s="10" t="s">
        <v>756</v>
      </c>
      <c r="D63" s="130" t="s">
        <v>756</v>
      </c>
      <c r="E63" s="130" t="s">
        <v>95</v>
      </c>
      <c r="F63" s="147"/>
      <c r="G63" s="148"/>
      <c r="H63" s="11" t="s">
        <v>758</v>
      </c>
      <c r="I63" s="14">
        <v>1.65</v>
      </c>
      <c r="J63" s="121">
        <f t="shared" si="1"/>
        <v>16.5</v>
      </c>
      <c r="K63" s="127"/>
    </row>
    <row r="64" spans="1:11" ht="24">
      <c r="A64" s="126"/>
      <c r="B64" s="119">
        <v>10</v>
      </c>
      <c r="C64" s="10" t="s">
        <v>756</v>
      </c>
      <c r="D64" s="130" t="s">
        <v>756</v>
      </c>
      <c r="E64" s="130" t="s">
        <v>32</v>
      </c>
      <c r="F64" s="147"/>
      <c r="G64" s="148"/>
      <c r="H64" s="11" t="s">
        <v>758</v>
      </c>
      <c r="I64" s="14">
        <v>1.65</v>
      </c>
      <c r="J64" s="121">
        <f t="shared" si="1"/>
        <v>16.5</v>
      </c>
      <c r="K64" s="127"/>
    </row>
    <row r="65" spans="1:11" ht="24">
      <c r="A65" s="126"/>
      <c r="B65" s="119">
        <v>10</v>
      </c>
      <c r="C65" s="10" t="s">
        <v>756</v>
      </c>
      <c r="D65" s="130" t="s">
        <v>756</v>
      </c>
      <c r="E65" s="130" t="s">
        <v>98</v>
      </c>
      <c r="F65" s="147"/>
      <c r="G65" s="148"/>
      <c r="H65" s="11" t="s">
        <v>758</v>
      </c>
      <c r="I65" s="14">
        <v>1.65</v>
      </c>
      <c r="J65" s="121">
        <f t="shared" si="1"/>
        <v>16.5</v>
      </c>
      <c r="K65" s="127"/>
    </row>
    <row r="66" spans="1:11">
      <c r="A66" s="126"/>
      <c r="B66" s="119">
        <v>150</v>
      </c>
      <c r="C66" s="10" t="s">
        <v>73</v>
      </c>
      <c r="D66" s="130" t="s">
        <v>73</v>
      </c>
      <c r="E66" s="130" t="s">
        <v>657</v>
      </c>
      <c r="F66" s="147" t="s">
        <v>278</v>
      </c>
      <c r="G66" s="148"/>
      <c r="H66" s="11" t="s">
        <v>759</v>
      </c>
      <c r="I66" s="14">
        <v>1.9</v>
      </c>
      <c r="J66" s="121">
        <f t="shared" si="1"/>
        <v>285</v>
      </c>
      <c r="K66" s="127"/>
    </row>
    <row r="67" spans="1:11">
      <c r="A67" s="126"/>
      <c r="B67" s="119">
        <v>150</v>
      </c>
      <c r="C67" s="10" t="s">
        <v>73</v>
      </c>
      <c r="D67" s="130" t="s">
        <v>73</v>
      </c>
      <c r="E67" s="130" t="s">
        <v>32</v>
      </c>
      <c r="F67" s="147" t="s">
        <v>278</v>
      </c>
      <c r="G67" s="148"/>
      <c r="H67" s="11" t="s">
        <v>759</v>
      </c>
      <c r="I67" s="14">
        <v>1.9</v>
      </c>
      <c r="J67" s="121">
        <f t="shared" si="1"/>
        <v>285</v>
      </c>
      <c r="K67" s="127"/>
    </row>
    <row r="68" spans="1:11">
      <c r="A68" s="126"/>
      <c r="B68" s="119">
        <v>20</v>
      </c>
      <c r="C68" s="10" t="s">
        <v>760</v>
      </c>
      <c r="D68" s="130" t="s">
        <v>760</v>
      </c>
      <c r="E68" s="130" t="s">
        <v>757</v>
      </c>
      <c r="F68" s="147" t="s">
        <v>278</v>
      </c>
      <c r="G68" s="148"/>
      <c r="H68" s="11" t="s">
        <v>761</v>
      </c>
      <c r="I68" s="14">
        <v>2.0499999999999998</v>
      </c>
      <c r="J68" s="121">
        <f t="shared" si="1"/>
        <v>41</v>
      </c>
      <c r="K68" s="127"/>
    </row>
    <row r="69" spans="1:11">
      <c r="A69" s="126"/>
      <c r="B69" s="119">
        <v>20</v>
      </c>
      <c r="C69" s="10" t="s">
        <v>760</v>
      </c>
      <c r="D69" s="130" t="s">
        <v>760</v>
      </c>
      <c r="E69" s="130" t="s">
        <v>657</v>
      </c>
      <c r="F69" s="147" t="s">
        <v>278</v>
      </c>
      <c r="G69" s="148"/>
      <c r="H69" s="11" t="s">
        <v>761</v>
      </c>
      <c r="I69" s="14">
        <v>2.0499999999999998</v>
      </c>
      <c r="J69" s="121">
        <f t="shared" si="1"/>
        <v>41</v>
      </c>
      <c r="K69" s="127"/>
    </row>
    <row r="70" spans="1:11">
      <c r="A70" s="126"/>
      <c r="B70" s="119">
        <v>200</v>
      </c>
      <c r="C70" s="10" t="s">
        <v>760</v>
      </c>
      <c r="D70" s="130" t="s">
        <v>760</v>
      </c>
      <c r="E70" s="130" t="s">
        <v>30</v>
      </c>
      <c r="F70" s="147" t="s">
        <v>278</v>
      </c>
      <c r="G70" s="148"/>
      <c r="H70" s="11" t="s">
        <v>761</v>
      </c>
      <c r="I70" s="14">
        <v>2.0499999999999998</v>
      </c>
      <c r="J70" s="121">
        <f t="shared" si="1"/>
        <v>409.99999999999994</v>
      </c>
      <c r="K70" s="127"/>
    </row>
    <row r="71" spans="1:11">
      <c r="A71" s="126"/>
      <c r="B71" s="119">
        <v>20</v>
      </c>
      <c r="C71" s="10" t="s">
        <v>760</v>
      </c>
      <c r="D71" s="130" t="s">
        <v>760</v>
      </c>
      <c r="E71" s="130" t="s">
        <v>72</v>
      </c>
      <c r="F71" s="147" t="s">
        <v>278</v>
      </c>
      <c r="G71" s="148"/>
      <c r="H71" s="11" t="s">
        <v>761</v>
      </c>
      <c r="I71" s="14">
        <v>2.0499999999999998</v>
      </c>
      <c r="J71" s="121">
        <f t="shared" si="1"/>
        <v>41</v>
      </c>
      <c r="K71" s="127"/>
    </row>
    <row r="72" spans="1:11">
      <c r="A72" s="126"/>
      <c r="B72" s="119">
        <v>50</v>
      </c>
      <c r="C72" s="10" t="s">
        <v>762</v>
      </c>
      <c r="D72" s="130" t="s">
        <v>791</v>
      </c>
      <c r="E72" s="130" t="s">
        <v>719</v>
      </c>
      <c r="F72" s="147" t="s">
        <v>279</v>
      </c>
      <c r="G72" s="148"/>
      <c r="H72" s="11" t="s">
        <v>763</v>
      </c>
      <c r="I72" s="14">
        <v>0.45</v>
      </c>
      <c r="J72" s="121">
        <f t="shared" si="1"/>
        <v>22.5</v>
      </c>
      <c r="K72" s="127"/>
    </row>
    <row r="73" spans="1:11">
      <c r="A73" s="126"/>
      <c r="B73" s="119">
        <v>50</v>
      </c>
      <c r="C73" s="10" t="s">
        <v>762</v>
      </c>
      <c r="D73" s="130" t="s">
        <v>792</v>
      </c>
      <c r="E73" s="130" t="s">
        <v>717</v>
      </c>
      <c r="F73" s="147" t="s">
        <v>279</v>
      </c>
      <c r="G73" s="148"/>
      <c r="H73" s="11" t="s">
        <v>763</v>
      </c>
      <c r="I73" s="14">
        <v>0.55000000000000004</v>
      </c>
      <c r="J73" s="121">
        <f t="shared" si="1"/>
        <v>27.500000000000004</v>
      </c>
      <c r="K73" s="127"/>
    </row>
    <row r="74" spans="1:11">
      <c r="A74" s="126"/>
      <c r="B74" s="119">
        <v>30</v>
      </c>
      <c r="C74" s="10" t="s">
        <v>762</v>
      </c>
      <c r="D74" s="130" t="s">
        <v>793</v>
      </c>
      <c r="E74" s="130" t="s">
        <v>764</v>
      </c>
      <c r="F74" s="147" t="s">
        <v>279</v>
      </c>
      <c r="G74" s="148"/>
      <c r="H74" s="11" t="s">
        <v>763</v>
      </c>
      <c r="I74" s="14">
        <v>0.61</v>
      </c>
      <c r="J74" s="121">
        <f t="shared" si="1"/>
        <v>18.3</v>
      </c>
      <c r="K74" s="127"/>
    </row>
    <row r="75" spans="1:11">
      <c r="A75" s="126"/>
      <c r="B75" s="119">
        <v>10</v>
      </c>
      <c r="C75" s="10" t="s">
        <v>762</v>
      </c>
      <c r="D75" s="130" t="s">
        <v>793</v>
      </c>
      <c r="E75" s="130" t="s">
        <v>764</v>
      </c>
      <c r="F75" s="147" t="s">
        <v>765</v>
      </c>
      <c r="G75" s="148"/>
      <c r="H75" s="11" t="s">
        <v>763</v>
      </c>
      <c r="I75" s="14">
        <v>0.61</v>
      </c>
      <c r="J75" s="121">
        <f t="shared" si="1"/>
        <v>6.1</v>
      </c>
      <c r="K75" s="127"/>
    </row>
    <row r="76" spans="1:11" ht="24">
      <c r="A76" s="126"/>
      <c r="B76" s="119">
        <v>20</v>
      </c>
      <c r="C76" s="10" t="s">
        <v>766</v>
      </c>
      <c r="D76" s="130" t="s">
        <v>766</v>
      </c>
      <c r="E76" s="130" t="s">
        <v>31</v>
      </c>
      <c r="F76" s="147" t="s">
        <v>220</v>
      </c>
      <c r="G76" s="148"/>
      <c r="H76" s="11" t="s">
        <v>767</v>
      </c>
      <c r="I76" s="14">
        <v>1.95</v>
      </c>
      <c r="J76" s="121">
        <f t="shared" si="1"/>
        <v>39</v>
      </c>
      <c r="K76" s="127"/>
    </row>
    <row r="77" spans="1:11" ht="24">
      <c r="A77" s="126"/>
      <c r="B77" s="119">
        <v>20</v>
      </c>
      <c r="C77" s="10" t="s">
        <v>768</v>
      </c>
      <c r="D77" s="130" t="s">
        <v>768</v>
      </c>
      <c r="E77" s="130" t="s">
        <v>31</v>
      </c>
      <c r="F77" s="147" t="s">
        <v>274</v>
      </c>
      <c r="G77" s="148"/>
      <c r="H77" s="11" t="s">
        <v>243</v>
      </c>
      <c r="I77" s="14">
        <v>2.09</v>
      </c>
      <c r="J77" s="121">
        <f t="shared" si="1"/>
        <v>41.8</v>
      </c>
      <c r="K77" s="127"/>
    </row>
    <row r="78" spans="1:11" ht="24">
      <c r="A78" s="126"/>
      <c r="B78" s="119">
        <v>50</v>
      </c>
      <c r="C78" s="10" t="s">
        <v>768</v>
      </c>
      <c r="D78" s="130" t="s">
        <v>768</v>
      </c>
      <c r="E78" s="130" t="s">
        <v>33</v>
      </c>
      <c r="F78" s="147" t="s">
        <v>216</v>
      </c>
      <c r="G78" s="148"/>
      <c r="H78" s="11" t="s">
        <v>243</v>
      </c>
      <c r="I78" s="14">
        <v>2.09</v>
      </c>
      <c r="J78" s="121">
        <f t="shared" si="1"/>
        <v>104.5</v>
      </c>
      <c r="K78" s="127"/>
    </row>
    <row r="79" spans="1:11" ht="24">
      <c r="A79" s="126"/>
      <c r="B79" s="119">
        <v>30</v>
      </c>
      <c r="C79" s="10" t="s">
        <v>768</v>
      </c>
      <c r="D79" s="130" t="s">
        <v>768</v>
      </c>
      <c r="E79" s="130" t="s">
        <v>33</v>
      </c>
      <c r="F79" s="147" t="s">
        <v>269</v>
      </c>
      <c r="G79" s="148"/>
      <c r="H79" s="11" t="s">
        <v>243</v>
      </c>
      <c r="I79" s="14">
        <v>2.09</v>
      </c>
      <c r="J79" s="121">
        <f t="shared" si="1"/>
        <v>62.699999999999996</v>
      </c>
      <c r="K79" s="127"/>
    </row>
    <row r="80" spans="1:11">
      <c r="A80" s="126"/>
      <c r="B80" s="119">
        <v>100</v>
      </c>
      <c r="C80" s="10" t="s">
        <v>769</v>
      </c>
      <c r="D80" s="130" t="s">
        <v>769</v>
      </c>
      <c r="E80" s="130" t="s">
        <v>28</v>
      </c>
      <c r="F80" s="147"/>
      <c r="G80" s="148"/>
      <c r="H80" s="11" t="s">
        <v>770</v>
      </c>
      <c r="I80" s="14">
        <v>0.97</v>
      </c>
      <c r="J80" s="121">
        <f t="shared" si="1"/>
        <v>97</v>
      </c>
      <c r="K80" s="127"/>
    </row>
    <row r="81" spans="1:11">
      <c r="A81" s="126"/>
      <c r="B81" s="119">
        <v>100</v>
      </c>
      <c r="C81" s="10" t="s">
        <v>771</v>
      </c>
      <c r="D81" s="130" t="s">
        <v>771</v>
      </c>
      <c r="E81" s="130" t="s">
        <v>72</v>
      </c>
      <c r="F81" s="147"/>
      <c r="G81" s="148"/>
      <c r="H81" s="11" t="s">
        <v>772</v>
      </c>
      <c r="I81" s="14">
        <v>0.97</v>
      </c>
      <c r="J81" s="121">
        <f t="shared" si="1"/>
        <v>97</v>
      </c>
      <c r="K81" s="127"/>
    </row>
    <row r="82" spans="1:11" ht="24">
      <c r="A82" s="126"/>
      <c r="B82" s="119">
        <v>20</v>
      </c>
      <c r="C82" s="10" t="s">
        <v>773</v>
      </c>
      <c r="D82" s="130" t="s">
        <v>773</v>
      </c>
      <c r="E82" s="130" t="s">
        <v>757</v>
      </c>
      <c r="F82" s="147" t="s">
        <v>112</v>
      </c>
      <c r="G82" s="148"/>
      <c r="H82" s="11" t="s">
        <v>774</v>
      </c>
      <c r="I82" s="14">
        <v>1.21</v>
      </c>
      <c r="J82" s="121">
        <f t="shared" si="1"/>
        <v>24.2</v>
      </c>
      <c r="K82" s="127"/>
    </row>
    <row r="83" spans="1:11" ht="24">
      <c r="A83" s="126"/>
      <c r="B83" s="119">
        <v>50</v>
      </c>
      <c r="C83" s="10" t="s">
        <v>773</v>
      </c>
      <c r="D83" s="130" t="s">
        <v>773</v>
      </c>
      <c r="E83" s="130" t="s">
        <v>30</v>
      </c>
      <c r="F83" s="147" t="s">
        <v>220</v>
      </c>
      <c r="G83" s="148"/>
      <c r="H83" s="11" t="s">
        <v>774</v>
      </c>
      <c r="I83" s="14">
        <v>1.21</v>
      </c>
      <c r="J83" s="121">
        <f t="shared" si="1"/>
        <v>60.5</v>
      </c>
      <c r="K83" s="127"/>
    </row>
    <row r="84" spans="1:11" ht="24">
      <c r="A84" s="126"/>
      <c r="B84" s="119">
        <v>20</v>
      </c>
      <c r="C84" s="10" t="s">
        <v>773</v>
      </c>
      <c r="D84" s="130" t="s">
        <v>773</v>
      </c>
      <c r="E84" s="130" t="s">
        <v>30</v>
      </c>
      <c r="F84" s="147" t="s">
        <v>272</v>
      </c>
      <c r="G84" s="148"/>
      <c r="H84" s="11" t="s">
        <v>774</v>
      </c>
      <c r="I84" s="14">
        <v>1.21</v>
      </c>
      <c r="J84" s="121">
        <f t="shared" si="1"/>
        <v>24.2</v>
      </c>
      <c r="K84" s="127"/>
    </row>
    <row r="85" spans="1:11" ht="24">
      <c r="A85" s="126"/>
      <c r="B85" s="119">
        <v>20</v>
      </c>
      <c r="C85" s="10" t="s">
        <v>773</v>
      </c>
      <c r="D85" s="130" t="s">
        <v>773</v>
      </c>
      <c r="E85" s="130" t="s">
        <v>775</v>
      </c>
      <c r="F85" s="147" t="s">
        <v>112</v>
      </c>
      <c r="G85" s="148"/>
      <c r="H85" s="11" t="s">
        <v>774</v>
      </c>
      <c r="I85" s="14">
        <v>1.21</v>
      </c>
      <c r="J85" s="121">
        <f t="shared" si="1"/>
        <v>24.2</v>
      </c>
      <c r="K85" s="127"/>
    </row>
    <row r="86" spans="1:11" ht="24">
      <c r="A86" s="126"/>
      <c r="B86" s="119">
        <v>50</v>
      </c>
      <c r="C86" s="10" t="s">
        <v>776</v>
      </c>
      <c r="D86" s="130" t="s">
        <v>776</v>
      </c>
      <c r="E86" s="130" t="s">
        <v>278</v>
      </c>
      <c r="F86" s="147"/>
      <c r="G86" s="148"/>
      <c r="H86" s="11" t="s">
        <v>777</v>
      </c>
      <c r="I86" s="14">
        <v>1.95</v>
      </c>
      <c r="J86" s="121">
        <f t="shared" ref="J86:J117" si="2">I86*B86</f>
        <v>97.5</v>
      </c>
      <c r="K86" s="127"/>
    </row>
    <row r="87" spans="1:11" ht="24">
      <c r="A87" s="126"/>
      <c r="B87" s="119">
        <v>5</v>
      </c>
      <c r="C87" s="10" t="s">
        <v>778</v>
      </c>
      <c r="D87" s="130" t="s">
        <v>778</v>
      </c>
      <c r="E87" s="130" t="s">
        <v>316</v>
      </c>
      <c r="F87" s="147"/>
      <c r="G87" s="148"/>
      <c r="H87" s="11" t="s">
        <v>779</v>
      </c>
      <c r="I87" s="14">
        <v>3.19</v>
      </c>
      <c r="J87" s="121">
        <f t="shared" si="2"/>
        <v>15.95</v>
      </c>
      <c r="K87" s="127"/>
    </row>
    <row r="88" spans="1:11" ht="24">
      <c r="A88" s="126"/>
      <c r="B88" s="119">
        <v>5</v>
      </c>
      <c r="C88" s="10" t="s">
        <v>780</v>
      </c>
      <c r="D88" s="130" t="s">
        <v>780</v>
      </c>
      <c r="E88" s="130" t="s">
        <v>274</v>
      </c>
      <c r="F88" s="147"/>
      <c r="G88" s="148"/>
      <c r="H88" s="11" t="s">
        <v>781</v>
      </c>
      <c r="I88" s="14">
        <v>2.35</v>
      </c>
      <c r="J88" s="121">
        <f t="shared" si="2"/>
        <v>11.75</v>
      </c>
      <c r="K88" s="127"/>
    </row>
    <row r="89" spans="1:11" ht="24">
      <c r="A89" s="126"/>
      <c r="B89" s="120">
        <v>20</v>
      </c>
      <c r="C89" s="12" t="s">
        <v>782</v>
      </c>
      <c r="D89" s="131" t="s">
        <v>782</v>
      </c>
      <c r="E89" s="131" t="s">
        <v>269</v>
      </c>
      <c r="F89" s="149"/>
      <c r="G89" s="150"/>
      <c r="H89" s="13" t="s">
        <v>783</v>
      </c>
      <c r="I89" s="15">
        <v>1.1599999999999999</v>
      </c>
      <c r="J89" s="122">
        <f t="shared" si="2"/>
        <v>23.2</v>
      </c>
      <c r="K89" s="127"/>
    </row>
    <row r="90" spans="1:11">
      <c r="A90" s="126"/>
      <c r="B90" s="138"/>
      <c r="C90" s="138"/>
      <c r="D90" s="138"/>
      <c r="E90" s="138"/>
      <c r="F90" s="138"/>
      <c r="G90" s="138"/>
      <c r="H90" s="138"/>
      <c r="I90" s="139" t="s">
        <v>261</v>
      </c>
      <c r="J90" s="140">
        <f>SUM(J22:J89)</f>
        <v>3230.1199999999994</v>
      </c>
      <c r="K90" s="127"/>
    </row>
    <row r="91" spans="1:11">
      <c r="A91" s="126"/>
      <c r="B91" s="138"/>
      <c r="C91" s="138"/>
      <c r="D91" s="138"/>
      <c r="E91" s="138"/>
      <c r="F91" s="138"/>
      <c r="G91" s="138"/>
      <c r="H91" s="138"/>
      <c r="I91" s="145" t="s">
        <v>799</v>
      </c>
      <c r="J91" s="140">
        <f>J90*-0.4</f>
        <v>-1292.0479999999998</v>
      </c>
      <c r="K91" s="127"/>
    </row>
    <row r="92" spans="1:11" outlineLevel="1">
      <c r="A92" s="126"/>
      <c r="B92" s="138"/>
      <c r="C92" s="138"/>
      <c r="D92" s="138"/>
      <c r="E92" s="138"/>
      <c r="F92" s="138"/>
      <c r="G92" s="138"/>
      <c r="H92" s="138"/>
      <c r="I92" s="145" t="s">
        <v>800</v>
      </c>
      <c r="J92" s="140">
        <v>0</v>
      </c>
      <c r="K92" s="127"/>
    </row>
    <row r="93" spans="1:11">
      <c r="A93" s="126"/>
      <c r="B93" s="138"/>
      <c r="C93" s="138"/>
      <c r="D93" s="138"/>
      <c r="E93" s="138"/>
      <c r="F93" s="138"/>
      <c r="G93" s="138"/>
      <c r="H93" s="138"/>
      <c r="I93" s="139" t="s">
        <v>263</v>
      </c>
      <c r="J93" s="140">
        <f>SUM(J90:J92)</f>
        <v>1938.0719999999997</v>
      </c>
      <c r="K93" s="127"/>
    </row>
    <row r="94" spans="1:11">
      <c r="A94" s="6"/>
      <c r="B94" s="7"/>
      <c r="C94" s="7"/>
      <c r="D94" s="7"/>
      <c r="E94" s="7"/>
      <c r="F94" s="7"/>
      <c r="G94" s="7"/>
      <c r="H94" s="143" t="s">
        <v>801</v>
      </c>
      <c r="I94" s="7"/>
      <c r="J94" s="7"/>
      <c r="K94" s="8"/>
    </row>
    <row r="96" spans="1:11">
      <c r="H96" s="1" t="s">
        <v>796</v>
      </c>
      <c r="I96" s="103">
        <f>'Tax Invoice'!E14</f>
        <v>37.799999999999997</v>
      </c>
    </row>
    <row r="97" spans="8:9">
      <c r="H97" s="1" t="s">
        <v>711</v>
      </c>
      <c r="I97" s="103">
        <f>'Tax Invoice'!M11</f>
        <v>35.43</v>
      </c>
    </row>
    <row r="98" spans="8:9">
      <c r="H98" s="1" t="s">
        <v>714</v>
      </c>
      <c r="I98" s="103">
        <f>I100/I97</f>
        <v>3446.1906858594402</v>
      </c>
    </row>
    <row r="99" spans="8:9">
      <c r="H99" s="1" t="s">
        <v>715</v>
      </c>
      <c r="I99" s="103">
        <f>I101/I97</f>
        <v>2067.7144115156643</v>
      </c>
    </row>
    <row r="100" spans="8:9">
      <c r="H100" s="1" t="s">
        <v>712</v>
      </c>
      <c r="I100" s="103">
        <f>J90*I96</f>
        <v>122098.53599999996</v>
      </c>
    </row>
    <row r="101" spans="8:9">
      <c r="H101" s="1" t="s">
        <v>713</v>
      </c>
      <c r="I101" s="103">
        <f>J93*I96</f>
        <v>73259.121599999984</v>
      </c>
    </row>
  </sheetData>
  <mergeCells count="72">
    <mergeCell ref="F33:G33"/>
    <mergeCell ref="F34:G34"/>
    <mergeCell ref="F35:G35"/>
    <mergeCell ref="F36:G36"/>
    <mergeCell ref="F37:G37"/>
    <mergeCell ref="F23:G23"/>
    <mergeCell ref="F24:G24"/>
    <mergeCell ref="F25:G25"/>
    <mergeCell ref="F26:G26"/>
    <mergeCell ref="F27:G27"/>
    <mergeCell ref="F28:G28"/>
    <mergeCell ref="F29:G29"/>
    <mergeCell ref="F30:G30"/>
    <mergeCell ref="F31:G31"/>
    <mergeCell ref="F32:G32"/>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J10:J11"/>
    <mergeCell ref="J14:J15"/>
    <mergeCell ref="F20:G20"/>
    <mergeCell ref="F21:G21"/>
    <mergeCell ref="F22:G22"/>
    <mergeCell ref="F78:G78"/>
    <mergeCell ref="F79:G79"/>
    <mergeCell ref="F80:G80"/>
    <mergeCell ref="F81:G81"/>
    <mergeCell ref="F82:G82"/>
    <mergeCell ref="F88:G88"/>
    <mergeCell ref="F89:G89"/>
    <mergeCell ref="F83:G83"/>
    <mergeCell ref="F84:G84"/>
    <mergeCell ref="F85:G85"/>
    <mergeCell ref="F86:G86"/>
    <mergeCell ref="F87:G8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2574</v>
      </c>
      <c r="O1" t="s">
        <v>149</v>
      </c>
      <c r="T1" t="s">
        <v>261</v>
      </c>
      <c r="U1">
        <v>3230.1199999999994</v>
      </c>
    </row>
    <row r="2" spans="1:21" ht="15.75">
      <c r="A2" s="126"/>
      <c r="B2" s="136" t="s">
        <v>139</v>
      </c>
      <c r="C2" s="132"/>
      <c r="D2" s="132"/>
      <c r="E2" s="132"/>
      <c r="F2" s="132"/>
      <c r="G2" s="132"/>
      <c r="H2" s="132"/>
      <c r="I2" s="137" t="s">
        <v>145</v>
      </c>
      <c r="J2" s="127"/>
      <c r="T2" t="s">
        <v>190</v>
      </c>
      <c r="U2">
        <v>323.01</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3553.1299999999992</v>
      </c>
    </row>
    <row r="5" spans="1:21">
      <c r="A5" s="126"/>
      <c r="B5" s="133" t="s">
        <v>142</v>
      </c>
      <c r="C5" s="132"/>
      <c r="D5" s="132"/>
      <c r="E5" s="132"/>
      <c r="F5" s="132"/>
      <c r="G5" s="132"/>
      <c r="H5" s="132"/>
      <c r="I5" s="132"/>
      <c r="J5" s="127"/>
      <c r="S5" t="s">
        <v>794</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720</v>
      </c>
      <c r="C10" s="132"/>
      <c r="D10" s="132"/>
      <c r="E10" s="127"/>
      <c r="F10" s="128"/>
      <c r="G10" s="128" t="s">
        <v>720</v>
      </c>
      <c r="H10" s="132"/>
      <c r="I10" s="151"/>
      <c r="J10" s="127"/>
    </row>
    <row r="11" spans="1:21">
      <c r="A11" s="126"/>
      <c r="B11" s="126" t="s">
        <v>721</v>
      </c>
      <c r="C11" s="132"/>
      <c r="D11" s="132"/>
      <c r="E11" s="127"/>
      <c r="F11" s="128"/>
      <c r="G11" s="128" t="s">
        <v>721</v>
      </c>
      <c r="H11" s="132"/>
      <c r="I11" s="152"/>
      <c r="J11" s="127"/>
    </row>
    <row r="12" spans="1:21">
      <c r="A12" s="126"/>
      <c r="B12" s="126" t="s">
        <v>722</v>
      </c>
      <c r="C12" s="132"/>
      <c r="D12" s="132"/>
      <c r="E12" s="127"/>
      <c r="F12" s="128"/>
      <c r="G12" s="128" t="s">
        <v>722</v>
      </c>
      <c r="H12" s="132"/>
      <c r="I12" s="132"/>
      <c r="J12" s="127"/>
    </row>
    <row r="13" spans="1:21">
      <c r="A13" s="126"/>
      <c r="B13" s="126" t="s">
        <v>723</v>
      </c>
      <c r="C13" s="132"/>
      <c r="D13" s="132"/>
      <c r="E13" s="127"/>
      <c r="F13" s="128"/>
      <c r="G13" s="128" t="s">
        <v>723</v>
      </c>
      <c r="H13" s="132"/>
      <c r="I13" s="111" t="s">
        <v>16</v>
      </c>
      <c r="J13" s="127"/>
    </row>
    <row r="14" spans="1:21">
      <c r="A14" s="126"/>
      <c r="B14" s="126" t="s">
        <v>724</v>
      </c>
      <c r="C14" s="132"/>
      <c r="D14" s="132"/>
      <c r="E14" s="127"/>
      <c r="F14" s="128"/>
      <c r="G14" s="128" t="s">
        <v>724</v>
      </c>
      <c r="H14" s="132"/>
      <c r="I14" s="153">
        <v>45175</v>
      </c>
      <c r="J14" s="127"/>
    </row>
    <row r="15" spans="1:21">
      <c r="A15" s="126"/>
      <c r="B15" s="6" t="s">
        <v>11</v>
      </c>
      <c r="C15" s="7"/>
      <c r="D15" s="7"/>
      <c r="E15" s="8"/>
      <c r="F15" s="128"/>
      <c r="G15" s="9" t="s">
        <v>11</v>
      </c>
      <c r="H15" s="132"/>
      <c r="I15" s="154"/>
      <c r="J15" s="127"/>
    </row>
    <row r="16" spans="1:21">
      <c r="A16" s="126"/>
      <c r="B16" s="132"/>
      <c r="C16" s="132"/>
      <c r="D16" s="132"/>
      <c r="E16" s="132"/>
      <c r="F16" s="132"/>
      <c r="G16" s="132"/>
      <c r="H16" s="135" t="s">
        <v>147</v>
      </c>
      <c r="I16" s="141">
        <v>39892</v>
      </c>
      <c r="J16" s="127"/>
    </row>
    <row r="17" spans="1:16">
      <c r="A17" s="126"/>
      <c r="B17" s="132" t="s">
        <v>725</v>
      </c>
      <c r="C17" s="132"/>
      <c r="D17" s="132"/>
      <c r="E17" s="132"/>
      <c r="F17" s="132"/>
      <c r="G17" s="132"/>
      <c r="H17" s="135" t="s">
        <v>148</v>
      </c>
      <c r="I17" s="141"/>
      <c r="J17" s="127"/>
    </row>
    <row r="18" spans="1:16" ht="18">
      <c r="A18" s="126"/>
      <c r="B18" s="132" t="s">
        <v>726</v>
      </c>
      <c r="C18" s="132"/>
      <c r="D18" s="132"/>
      <c r="E18" s="132"/>
      <c r="F18" s="132"/>
      <c r="G18" s="132"/>
      <c r="H18" s="134" t="s">
        <v>264</v>
      </c>
      <c r="I18" s="116" t="s">
        <v>138</v>
      </c>
      <c r="J18" s="127"/>
    </row>
    <row r="19" spans="1:16">
      <c r="A19" s="126"/>
      <c r="B19" s="132"/>
      <c r="C19" s="132"/>
      <c r="D19" s="132"/>
      <c r="E19" s="132"/>
      <c r="F19" s="132"/>
      <c r="G19" s="132"/>
      <c r="H19" s="132"/>
      <c r="I19" s="132"/>
      <c r="J19" s="127"/>
      <c r="P19">
        <v>45175</v>
      </c>
    </row>
    <row r="20" spans="1:16">
      <c r="A20" s="126"/>
      <c r="B20" s="112" t="s">
        <v>204</v>
      </c>
      <c r="C20" s="112" t="s">
        <v>205</v>
      </c>
      <c r="D20" s="129" t="s">
        <v>206</v>
      </c>
      <c r="E20" s="155" t="s">
        <v>207</v>
      </c>
      <c r="F20" s="156"/>
      <c r="G20" s="112" t="s">
        <v>174</v>
      </c>
      <c r="H20" s="112" t="s">
        <v>208</v>
      </c>
      <c r="I20" s="112" t="s">
        <v>26</v>
      </c>
      <c r="J20" s="127"/>
    </row>
    <row r="21" spans="1:16">
      <c r="A21" s="126"/>
      <c r="B21" s="117"/>
      <c r="C21" s="117"/>
      <c r="D21" s="118"/>
      <c r="E21" s="157"/>
      <c r="F21" s="158"/>
      <c r="G21" s="117" t="s">
        <v>146</v>
      </c>
      <c r="H21" s="117"/>
      <c r="I21" s="117"/>
      <c r="J21" s="127"/>
    </row>
    <row r="22" spans="1:16" ht="132">
      <c r="A22" s="126"/>
      <c r="B22" s="119">
        <v>200</v>
      </c>
      <c r="C22" s="10" t="s">
        <v>727</v>
      </c>
      <c r="D22" s="130" t="s">
        <v>34</v>
      </c>
      <c r="E22" s="147" t="s">
        <v>278</v>
      </c>
      <c r="F22" s="148"/>
      <c r="G22" s="11" t="s">
        <v>728</v>
      </c>
      <c r="H22" s="14">
        <v>0.68</v>
      </c>
      <c r="I22" s="121">
        <f t="shared" ref="I22:I53" si="0">H22*B22</f>
        <v>136</v>
      </c>
      <c r="J22" s="127"/>
    </row>
    <row r="23" spans="1:16" ht="120">
      <c r="A23" s="126"/>
      <c r="B23" s="119">
        <v>20</v>
      </c>
      <c r="C23" s="10" t="s">
        <v>622</v>
      </c>
      <c r="D23" s="130" t="s">
        <v>32</v>
      </c>
      <c r="E23" s="147" t="s">
        <v>279</v>
      </c>
      <c r="F23" s="148"/>
      <c r="G23" s="11" t="s">
        <v>624</v>
      </c>
      <c r="H23" s="14">
        <v>0.57999999999999996</v>
      </c>
      <c r="I23" s="121">
        <f t="shared" si="0"/>
        <v>11.6</v>
      </c>
      <c r="J23" s="127"/>
    </row>
    <row r="24" spans="1:16" ht="204">
      <c r="A24" s="126"/>
      <c r="B24" s="119">
        <v>1</v>
      </c>
      <c r="C24" s="10" t="s">
        <v>729</v>
      </c>
      <c r="D24" s="130" t="s">
        <v>248</v>
      </c>
      <c r="E24" s="147" t="s">
        <v>220</v>
      </c>
      <c r="F24" s="148"/>
      <c r="G24" s="11" t="s">
        <v>730</v>
      </c>
      <c r="H24" s="14">
        <v>33.25</v>
      </c>
      <c r="I24" s="121">
        <f t="shared" si="0"/>
        <v>33.25</v>
      </c>
      <c r="J24" s="127"/>
    </row>
    <row r="25" spans="1:16" ht="204">
      <c r="A25" s="126"/>
      <c r="B25" s="119">
        <v>1</v>
      </c>
      <c r="C25" s="10" t="s">
        <v>729</v>
      </c>
      <c r="D25" s="130" t="s">
        <v>248</v>
      </c>
      <c r="E25" s="147" t="s">
        <v>271</v>
      </c>
      <c r="F25" s="148"/>
      <c r="G25" s="11" t="s">
        <v>730</v>
      </c>
      <c r="H25" s="14">
        <v>33.25</v>
      </c>
      <c r="I25" s="121">
        <f t="shared" si="0"/>
        <v>33.25</v>
      </c>
      <c r="J25" s="127"/>
    </row>
    <row r="26" spans="1:16" ht="216">
      <c r="A26" s="126"/>
      <c r="B26" s="119">
        <v>30</v>
      </c>
      <c r="C26" s="10" t="s">
        <v>731</v>
      </c>
      <c r="D26" s="130" t="s">
        <v>30</v>
      </c>
      <c r="E26" s="147" t="s">
        <v>216</v>
      </c>
      <c r="F26" s="148"/>
      <c r="G26" s="11" t="s">
        <v>732</v>
      </c>
      <c r="H26" s="14">
        <v>0.72</v>
      </c>
      <c r="I26" s="121">
        <f t="shared" si="0"/>
        <v>21.599999999999998</v>
      </c>
      <c r="J26" s="127"/>
    </row>
    <row r="27" spans="1:16" ht="216">
      <c r="A27" s="126"/>
      <c r="B27" s="119">
        <v>20</v>
      </c>
      <c r="C27" s="10" t="s">
        <v>731</v>
      </c>
      <c r="D27" s="130" t="s">
        <v>30</v>
      </c>
      <c r="E27" s="147" t="s">
        <v>218</v>
      </c>
      <c r="F27" s="148"/>
      <c r="G27" s="11" t="s">
        <v>732</v>
      </c>
      <c r="H27" s="14">
        <v>0.72</v>
      </c>
      <c r="I27" s="121">
        <f t="shared" si="0"/>
        <v>14.399999999999999</v>
      </c>
      <c r="J27" s="127"/>
    </row>
    <row r="28" spans="1:16" ht="216">
      <c r="A28" s="126"/>
      <c r="B28" s="119">
        <v>20</v>
      </c>
      <c r="C28" s="10" t="s">
        <v>731</v>
      </c>
      <c r="D28" s="130" t="s">
        <v>30</v>
      </c>
      <c r="E28" s="147" t="s">
        <v>219</v>
      </c>
      <c r="F28" s="148"/>
      <c r="G28" s="11" t="s">
        <v>732</v>
      </c>
      <c r="H28" s="14">
        <v>0.72</v>
      </c>
      <c r="I28" s="121">
        <f t="shared" si="0"/>
        <v>14.399999999999999</v>
      </c>
      <c r="J28" s="127"/>
    </row>
    <row r="29" spans="1:16" ht="216">
      <c r="A29" s="126"/>
      <c r="B29" s="119">
        <v>20</v>
      </c>
      <c r="C29" s="10" t="s">
        <v>731</v>
      </c>
      <c r="D29" s="130" t="s">
        <v>30</v>
      </c>
      <c r="E29" s="147" t="s">
        <v>269</v>
      </c>
      <c r="F29" s="148"/>
      <c r="G29" s="11" t="s">
        <v>732</v>
      </c>
      <c r="H29" s="14">
        <v>0.72</v>
      </c>
      <c r="I29" s="121">
        <f t="shared" si="0"/>
        <v>14.399999999999999</v>
      </c>
      <c r="J29" s="127"/>
    </row>
    <row r="30" spans="1:16" ht="216">
      <c r="A30" s="126"/>
      <c r="B30" s="119">
        <v>30</v>
      </c>
      <c r="C30" s="10" t="s">
        <v>731</v>
      </c>
      <c r="D30" s="130" t="s">
        <v>30</v>
      </c>
      <c r="E30" s="147" t="s">
        <v>271</v>
      </c>
      <c r="F30" s="148"/>
      <c r="G30" s="11" t="s">
        <v>732</v>
      </c>
      <c r="H30" s="14">
        <v>0.72</v>
      </c>
      <c r="I30" s="121">
        <f t="shared" si="0"/>
        <v>21.599999999999998</v>
      </c>
      <c r="J30" s="127"/>
    </row>
    <row r="31" spans="1:16" ht="216">
      <c r="A31" s="126"/>
      <c r="B31" s="119">
        <v>20</v>
      </c>
      <c r="C31" s="10" t="s">
        <v>731</v>
      </c>
      <c r="D31" s="130" t="s">
        <v>30</v>
      </c>
      <c r="E31" s="147" t="s">
        <v>272</v>
      </c>
      <c r="F31" s="148"/>
      <c r="G31" s="11" t="s">
        <v>732</v>
      </c>
      <c r="H31" s="14">
        <v>0.72</v>
      </c>
      <c r="I31" s="121">
        <f t="shared" si="0"/>
        <v>14.399999999999999</v>
      </c>
      <c r="J31" s="127"/>
    </row>
    <row r="32" spans="1:16" ht="216">
      <c r="A32" s="126"/>
      <c r="B32" s="119">
        <v>20</v>
      </c>
      <c r="C32" s="10" t="s">
        <v>731</v>
      </c>
      <c r="D32" s="130" t="s">
        <v>30</v>
      </c>
      <c r="E32" s="147" t="s">
        <v>274</v>
      </c>
      <c r="F32" s="148"/>
      <c r="G32" s="11" t="s">
        <v>732</v>
      </c>
      <c r="H32" s="14">
        <v>0.72</v>
      </c>
      <c r="I32" s="121">
        <f t="shared" si="0"/>
        <v>14.399999999999999</v>
      </c>
      <c r="J32" s="127"/>
    </row>
    <row r="33" spans="1:10" ht="216">
      <c r="A33" s="126"/>
      <c r="B33" s="119">
        <v>20</v>
      </c>
      <c r="C33" s="10" t="s">
        <v>731</v>
      </c>
      <c r="D33" s="130" t="s">
        <v>30</v>
      </c>
      <c r="E33" s="147" t="s">
        <v>316</v>
      </c>
      <c r="F33" s="148"/>
      <c r="G33" s="11" t="s">
        <v>732</v>
      </c>
      <c r="H33" s="14">
        <v>0.72</v>
      </c>
      <c r="I33" s="121">
        <f t="shared" si="0"/>
        <v>14.399999999999999</v>
      </c>
      <c r="J33" s="127"/>
    </row>
    <row r="34" spans="1:10" ht="216">
      <c r="A34" s="126"/>
      <c r="B34" s="119">
        <v>10</v>
      </c>
      <c r="C34" s="10" t="s">
        <v>731</v>
      </c>
      <c r="D34" s="130" t="s">
        <v>30</v>
      </c>
      <c r="E34" s="147" t="s">
        <v>317</v>
      </c>
      <c r="F34" s="148"/>
      <c r="G34" s="11" t="s">
        <v>732</v>
      </c>
      <c r="H34" s="14">
        <v>0.72</v>
      </c>
      <c r="I34" s="121">
        <f t="shared" si="0"/>
        <v>7.1999999999999993</v>
      </c>
      <c r="J34" s="127"/>
    </row>
    <row r="35" spans="1:10" ht="216">
      <c r="A35" s="126"/>
      <c r="B35" s="119">
        <v>200</v>
      </c>
      <c r="C35" s="10" t="s">
        <v>731</v>
      </c>
      <c r="D35" s="130" t="s">
        <v>31</v>
      </c>
      <c r="E35" s="147" t="s">
        <v>112</v>
      </c>
      <c r="F35" s="148"/>
      <c r="G35" s="11" t="s">
        <v>732</v>
      </c>
      <c r="H35" s="14">
        <v>0.72</v>
      </c>
      <c r="I35" s="121">
        <f t="shared" si="0"/>
        <v>144</v>
      </c>
      <c r="J35" s="127"/>
    </row>
    <row r="36" spans="1:10" ht="216">
      <c r="A36" s="126"/>
      <c r="B36" s="119">
        <v>30</v>
      </c>
      <c r="C36" s="10" t="s">
        <v>731</v>
      </c>
      <c r="D36" s="130" t="s">
        <v>31</v>
      </c>
      <c r="E36" s="147" t="s">
        <v>218</v>
      </c>
      <c r="F36" s="148"/>
      <c r="G36" s="11" t="s">
        <v>732</v>
      </c>
      <c r="H36" s="14">
        <v>0.72</v>
      </c>
      <c r="I36" s="121">
        <f t="shared" si="0"/>
        <v>21.599999999999998</v>
      </c>
      <c r="J36" s="127"/>
    </row>
    <row r="37" spans="1:10" ht="216">
      <c r="A37" s="126"/>
      <c r="B37" s="119">
        <v>30</v>
      </c>
      <c r="C37" s="10" t="s">
        <v>731</v>
      </c>
      <c r="D37" s="130" t="s">
        <v>31</v>
      </c>
      <c r="E37" s="147" t="s">
        <v>269</v>
      </c>
      <c r="F37" s="148"/>
      <c r="G37" s="11" t="s">
        <v>732</v>
      </c>
      <c r="H37" s="14">
        <v>0.72</v>
      </c>
      <c r="I37" s="121">
        <f t="shared" si="0"/>
        <v>21.599999999999998</v>
      </c>
      <c r="J37" s="127"/>
    </row>
    <row r="38" spans="1:10" ht="216">
      <c r="A38" s="126"/>
      <c r="B38" s="119">
        <v>30</v>
      </c>
      <c r="C38" s="10" t="s">
        <v>731</v>
      </c>
      <c r="D38" s="130" t="s">
        <v>31</v>
      </c>
      <c r="E38" s="147" t="s">
        <v>271</v>
      </c>
      <c r="F38" s="148"/>
      <c r="G38" s="11" t="s">
        <v>732</v>
      </c>
      <c r="H38" s="14">
        <v>0.72</v>
      </c>
      <c r="I38" s="121">
        <f t="shared" si="0"/>
        <v>21.599999999999998</v>
      </c>
      <c r="J38" s="127"/>
    </row>
    <row r="39" spans="1:10" ht="216">
      <c r="A39" s="126"/>
      <c r="B39" s="119">
        <v>30</v>
      </c>
      <c r="C39" s="10" t="s">
        <v>731</v>
      </c>
      <c r="D39" s="130" t="s">
        <v>31</v>
      </c>
      <c r="E39" s="147" t="s">
        <v>272</v>
      </c>
      <c r="F39" s="148"/>
      <c r="G39" s="11" t="s">
        <v>732</v>
      </c>
      <c r="H39" s="14">
        <v>0.72</v>
      </c>
      <c r="I39" s="121">
        <f t="shared" si="0"/>
        <v>21.599999999999998</v>
      </c>
      <c r="J39" s="127"/>
    </row>
    <row r="40" spans="1:10" ht="216">
      <c r="A40" s="126"/>
      <c r="B40" s="119">
        <v>30</v>
      </c>
      <c r="C40" s="10" t="s">
        <v>731</v>
      </c>
      <c r="D40" s="130" t="s">
        <v>31</v>
      </c>
      <c r="E40" s="147" t="s">
        <v>274</v>
      </c>
      <c r="F40" s="148"/>
      <c r="G40" s="11" t="s">
        <v>732</v>
      </c>
      <c r="H40" s="14">
        <v>0.72</v>
      </c>
      <c r="I40" s="121">
        <f t="shared" si="0"/>
        <v>21.599999999999998</v>
      </c>
      <c r="J40" s="127"/>
    </row>
    <row r="41" spans="1:10" ht="216">
      <c r="A41" s="126"/>
      <c r="B41" s="119">
        <v>30</v>
      </c>
      <c r="C41" s="10" t="s">
        <v>731</v>
      </c>
      <c r="D41" s="130" t="s">
        <v>95</v>
      </c>
      <c r="E41" s="147" t="s">
        <v>112</v>
      </c>
      <c r="F41" s="148"/>
      <c r="G41" s="11" t="s">
        <v>732</v>
      </c>
      <c r="H41" s="14">
        <v>0.72</v>
      </c>
      <c r="I41" s="121">
        <f t="shared" si="0"/>
        <v>21.599999999999998</v>
      </c>
      <c r="J41" s="127"/>
    </row>
    <row r="42" spans="1:10" ht="216">
      <c r="A42" s="126"/>
      <c r="B42" s="119">
        <v>30</v>
      </c>
      <c r="C42" s="10" t="s">
        <v>731</v>
      </c>
      <c r="D42" s="130" t="s">
        <v>32</v>
      </c>
      <c r="E42" s="147" t="s">
        <v>219</v>
      </c>
      <c r="F42" s="148"/>
      <c r="G42" s="11" t="s">
        <v>732</v>
      </c>
      <c r="H42" s="14">
        <v>0.72</v>
      </c>
      <c r="I42" s="121">
        <f t="shared" si="0"/>
        <v>21.599999999999998</v>
      </c>
      <c r="J42" s="127"/>
    </row>
    <row r="43" spans="1:10" ht="216">
      <c r="A43" s="126"/>
      <c r="B43" s="119">
        <v>30</v>
      </c>
      <c r="C43" s="10" t="s">
        <v>731</v>
      </c>
      <c r="D43" s="130" t="s">
        <v>32</v>
      </c>
      <c r="E43" s="147" t="s">
        <v>316</v>
      </c>
      <c r="F43" s="148"/>
      <c r="G43" s="11" t="s">
        <v>732</v>
      </c>
      <c r="H43" s="14">
        <v>0.72</v>
      </c>
      <c r="I43" s="121">
        <f t="shared" si="0"/>
        <v>21.599999999999998</v>
      </c>
      <c r="J43" s="127"/>
    </row>
    <row r="44" spans="1:10" ht="216">
      <c r="A44" s="126"/>
      <c r="B44" s="119">
        <v>30</v>
      </c>
      <c r="C44" s="10" t="s">
        <v>731</v>
      </c>
      <c r="D44" s="130" t="s">
        <v>32</v>
      </c>
      <c r="E44" s="147" t="s">
        <v>317</v>
      </c>
      <c r="F44" s="148"/>
      <c r="G44" s="11" t="s">
        <v>732</v>
      </c>
      <c r="H44" s="14">
        <v>0.72</v>
      </c>
      <c r="I44" s="121">
        <f t="shared" si="0"/>
        <v>21.599999999999998</v>
      </c>
      <c r="J44" s="127"/>
    </row>
    <row r="45" spans="1:10" ht="180">
      <c r="A45" s="126"/>
      <c r="B45" s="119">
        <v>50</v>
      </c>
      <c r="C45" s="10" t="s">
        <v>668</v>
      </c>
      <c r="D45" s="130" t="s">
        <v>32</v>
      </c>
      <c r="E45" s="147" t="s">
        <v>274</v>
      </c>
      <c r="F45" s="148"/>
      <c r="G45" s="11" t="s">
        <v>718</v>
      </c>
      <c r="H45" s="14">
        <v>0.84</v>
      </c>
      <c r="I45" s="121">
        <f t="shared" si="0"/>
        <v>42</v>
      </c>
      <c r="J45" s="127"/>
    </row>
    <row r="46" spans="1:10" ht="180">
      <c r="A46" s="126"/>
      <c r="B46" s="119">
        <v>50</v>
      </c>
      <c r="C46" s="10" t="s">
        <v>668</v>
      </c>
      <c r="D46" s="130" t="s">
        <v>32</v>
      </c>
      <c r="E46" s="147" t="s">
        <v>316</v>
      </c>
      <c r="F46" s="148"/>
      <c r="G46" s="11" t="s">
        <v>718</v>
      </c>
      <c r="H46" s="14">
        <v>0.84</v>
      </c>
      <c r="I46" s="121">
        <f t="shared" si="0"/>
        <v>42</v>
      </c>
      <c r="J46" s="127"/>
    </row>
    <row r="47" spans="1:10" ht="144">
      <c r="A47" s="126"/>
      <c r="B47" s="119">
        <v>50</v>
      </c>
      <c r="C47" s="10" t="s">
        <v>733</v>
      </c>
      <c r="D47" s="130" t="s">
        <v>31</v>
      </c>
      <c r="E47" s="147" t="s">
        <v>278</v>
      </c>
      <c r="F47" s="148"/>
      <c r="G47" s="11" t="s">
        <v>734</v>
      </c>
      <c r="H47" s="14">
        <v>0.57999999999999996</v>
      </c>
      <c r="I47" s="121">
        <f t="shared" si="0"/>
        <v>28.999999999999996</v>
      </c>
      <c r="J47" s="127"/>
    </row>
    <row r="48" spans="1:10" ht="108">
      <c r="A48" s="126"/>
      <c r="B48" s="119">
        <v>10</v>
      </c>
      <c r="C48" s="10" t="s">
        <v>735</v>
      </c>
      <c r="D48" s="130" t="s">
        <v>736</v>
      </c>
      <c r="E48" s="147"/>
      <c r="F48" s="148"/>
      <c r="G48" s="11" t="s">
        <v>737</v>
      </c>
      <c r="H48" s="14">
        <v>1.87</v>
      </c>
      <c r="I48" s="121">
        <f t="shared" si="0"/>
        <v>18.700000000000003</v>
      </c>
      <c r="J48" s="127"/>
    </row>
    <row r="49" spans="1:10" ht="84">
      <c r="A49" s="126"/>
      <c r="B49" s="119">
        <v>10</v>
      </c>
      <c r="C49" s="10" t="s">
        <v>738</v>
      </c>
      <c r="D49" s="130" t="s">
        <v>739</v>
      </c>
      <c r="E49" s="147" t="s">
        <v>279</v>
      </c>
      <c r="F49" s="148"/>
      <c r="G49" s="11" t="s">
        <v>740</v>
      </c>
      <c r="H49" s="14">
        <v>2.2400000000000002</v>
      </c>
      <c r="I49" s="121">
        <f t="shared" si="0"/>
        <v>22.400000000000002</v>
      </c>
      <c r="J49" s="127"/>
    </row>
    <row r="50" spans="1:10" ht="84">
      <c r="A50" s="126"/>
      <c r="B50" s="119">
        <v>6</v>
      </c>
      <c r="C50" s="10" t="s">
        <v>738</v>
      </c>
      <c r="D50" s="130" t="s">
        <v>741</v>
      </c>
      <c r="E50" s="147" t="s">
        <v>279</v>
      </c>
      <c r="F50" s="148"/>
      <c r="G50" s="11" t="s">
        <v>740</v>
      </c>
      <c r="H50" s="14">
        <v>2.2400000000000002</v>
      </c>
      <c r="I50" s="121">
        <f t="shared" si="0"/>
        <v>13.440000000000001</v>
      </c>
      <c r="J50" s="127"/>
    </row>
    <row r="51" spans="1:10" ht="84">
      <c r="A51" s="126"/>
      <c r="B51" s="119">
        <v>10</v>
      </c>
      <c r="C51" s="10" t="s">
        <v>738</v>
      </c>
      <c r="D51" s="130" t="s">
        <v>742</v>
      </c>
      <c r="E51" s="147" t="s">
        <v>279</v>
      </c>
      <c r="F51" s="148"/>
      <c r="G51" s="11" t="s">
        <v>740</v>
      </c>
      <c r="H51" s="14">
        <v>2.44</v>
      </c>
      <c r="I51" s="121">
        <f t="shared" si="0"/>
        <v>24.4</v>
      </c>
      <c r="J51" s="127"/>
    </row>
    <row r="52" spans="1:10" ht="84">
      <c r="A52" s="126"/>
      <c r="B52" s="119">
        <v>30</v>
      </c>
      <c r="C52" s="10" t="s">
        <v>738</v>
      </c>
      <c r="D52" s="130" t="s">
        <v>716</v>
      </c>
      <c r="E52" s="147" t="s">
        <v>279</v>
      </c>
      <c r="F52" s="148"/>
      <c r="G52" s="11" t="s">
        <v>740</v>
      </c>
      <c r="H52" s="14">
        <v>3.02</v>
      </c>
      <c r="I52" s="121">
        <f t="shared" si="0"/>
        <v>90.6</v>
      </c>
      <c r="J52" s="127"/>
    </row>
    <row r="53" spans="1:10" ht="132">
      <c r="A53" s="126"/>
      <c r="B53" s="119">
        <v>6</v>
      </c>
      <c r="C53" s="10" t="s">
        <v>743</v>
      </c>
      <c r="D53" s="130" t="s">
        <v>744</v>
      </c>
      <c r="E53" s="147"/>
      <c r="F53" s="148"/>
      <c r="G53" s="11" t="s">
        <v>745</v>
      </c>
      <c r="H53" s="14">
        <v>2.63</v>
      </c>
      <c r="I53" s="121">
        <f t="shared" si="0"/>
        <v>15.78</v>
      </c>
      <c r="J53" s="127"/>
    </row>
    <row r="54" spans="1:10" ht="144">
      <c r="A54" s="126"/>
      <c r="B54" s="119">
        <v>30</v>
      </c>
      <c r="C54" s="10" t="s">
        <v>746</v>
      </c>
      <c r="D54" s="130" t="s">
        <v>30</v>
      </c>
      <c r="E54" s="147"/>
      <c r="F54" s="148"/>
      <c r="G54" s="11" t="s">
        <v>747</v>
      </c>
      <c r="H54" s="14">
        <v>0.42</v>
      </c>
      <c r="I54" s="121">
        <f t="shared" ref="I54:I85" si="1">H54*B54</f>
        <v>12.6</v>
      </c>
      <c r="J54" s="127"/>
    </row>
    <row r="55" spans="1:10" ht="156">
      <c r="A55" s="126"/>
      <c r="B55" s="119">
        <v>10</v>
      </c>
      <c r="C55" s="10" t="s">
        <v>748</v>
      </c>
      <c r="D55" s="130" t="s">
        <v>30</v>
      </c>
      <c r="E55" s="147" t="s">
        <v>749</v>
      </c>
      <c r="F55" s="148"/>
      <c r="G55" s="11" t="s">
        <v>795</v>
      </c>
      <c r="H55" s="14">
        <v>0.27</v>
      </c>
      <c r="I55" s="121">
        <f t="shared" si="1"/>
        <v>2.7</v>
      </c>
      <c r="J55" s="127"/>
    </row>
    <row r="56" spans="1:10" ht="156">
      <c r="A56" s="126"/>
      <c r="B56" s="119">
        <v>10</v>
      </c>
      <c r="C56" s="10" t="s">
        <v>748</v>
      </c>
      <c r="D56" s="130" t="s">
        <v>30</v>
      </c>
      <c r="E56" s="147" t="s">
        <v>750</v>
      </c>
      <c r="F56" s="148"/>
      <c r="G56" s="11" t="s">
        <v>795</v>
      </c>
      <c r="H56" s="14">
        <v>0.27</v>
      </c>
      <c r="I56" s="121">
        <f t="shared" si="1"/>
        <v>2.7</v>
      </c>
      <c r="J56" s="127"/>
    </row>
    <row r="57" spans="1:10" ht="156">
      <c r="A57" s="126"/>
      <c r="B57" s="119">
        <v>10</v>
      </c>
      <c r="C57" s="10" t="s">
        <v>748</v>
      </c>
      <c r="D57" s="130" t="s">
        <v>30</v>
      </c>
      <c r="E57" s="147" t="s">
        <v>751</v>
      </c>
      <c r="F57" s="148"/>
      <c r="G57" s="11" t="s">
        <v>795</v>
      </c>
      <c r="H57" s="14">
        <v>0.27</v>
      </c>
      <c r="I57" s="121">
        <f t="shared" si="1"/>
        <v>2.7</v>
      </c>
      <c r="J57" s="127"/>
    </row>
    <row r="58" spans="1:10" ht="120">
      <c r="A58" s="126"/>
      <c r="B58" s="119">
        <v>10</v>
      </c>
      <c r="C58" s="10" t="s">
        <v>752</v>
      </c>
      <c r="D58" s="130" t="s">
        <v>216</v>
      </c>
      <c r="E58" s="147"/>
      <c r="F58" s="148"/>
      <c r="G58" s="11" t="s">
        <v>753</v>
      </c>
      <c r="H58" s="14">
        <v>0.2</v>
      </c>
      <c r="I58" s="121">
        <f t="shared" si="1"/>
        <v>2</v>
      </c>
      <c r="J58" s="127"/>
    </row>
    <row r="59" spans="1:10" ht="180">
      <c r="A59" s="126"/>
      <c r="B59" s="119">
        <v>10</v>
      </c>
      <c r="C59" s="10" t="s">
        <v>754</v>
      </c>
      <c r="D59" s="130" t="s">
        <v>30</v>
      </c>
      <c r="E59" s="147" t="s">
        <v>216</v>
      </c>
      <c r="F59" s="148"/>
      <c r="G59" s="11" t="s">
        <v>755</v>
      </c>
      <c r="H59" s="14">
        <v>2.19</v>
      </c>
      <c r="I59" s="121">
        <f t="shared" si="1"/>
        <v>21.9</v>
      </c>
      <c r="J59" s="127"/>
    </row>
    <row r="60" spans="1:10" ht="96">
      <c r="A60" s="126"/>
      <c r="B60" s="119">
        <v>20</v>
      </c>
      <c r="C60" s="10" t="s">
        <v>756</v>
      </c>
      <c r="D60" s="130" t="s">
        <v>757</v>
      </c>
      <c r="E60" s="147"/>
      <c r="F60" s="148"/>
      <c r="G60" s="11" t="s">
        <v>758</v>
      </c>
      <c r="H60" s="14">
        <v>1.65</v>
      </c>
      <c r="I60" s="121">
        <f t="shared" si="1"/>
        <v>33</v>
      </c>
      <c r="J60" s="127"/>
    </row>
    <row r="61" spans="1:10" ht="96">
      <c r="A61" s="126"/>
      <c r="B61" s="119">
        <v>100</v>
      </c>
      <c r="C61" s="10" t="s">
        <v>756</v>
      </c>
      <c r="D61" s="130" t="s">
        <v>657</v>
      </c>
      <c r="E61" s="147"/>
      <c r="F61" s="148"/>
      <c r="G61" s="11" t="s">
        <v>758</v>
      </c>
      <c r="H61" s="14">
        <v>1.65</v>
      </c>
      <c r="I61" s="121">
        <f t="shared" si="1"/>
        <v>165</v>
      </c>
      <c r="J61" s="127"/>
    </row>
    <row r="62" spans="1:10" ht="96">
      <c r="A62" s="126"/>
      <c r="B62" s="119">
        <v>30</v>
      </c>
      <c r="C62" s="10" t="s">
        <v>756</v>
      </c>
      <c r="D62" s="130" t="s">
        <v>72</v>
      </c>
      <c r="E62" s="147"/>
      <c r="F62" s="148"/>
      <c r="G62" s="11" t="s">
        <v>758</v>
      </c>
      <c r="H62" s="14">
        <v>1.65</v>
      </c>
      <c r="I62" s="121">
        <f t="shared" si="1"/>
        <v>49.5</v>
      </c>
      <c r="J62" s="127"/>
    </row>
    <row r="63" spans="1:10" ht="96">
      <c r="A63" s="126"/>
      <c r="B63" s="119">
        <v>10</v>
      </c>
      <c r="C63" s="10" t="s">
        <v>756</v>
      </c>
      <c r="D63" s="130" t="s">
        <v>95</v>
      </c>
      <c r="E63" s="147"/>
      <c r="F63" s="148"/>
      <c r="G63" s="11" t="s">
        <v>758</v>
      </c>
      <c r="H63" s="14">
        <v>1.65</v>
      </c>
      <c r="I63" s="121">
        <f t="shared" si="1"/>
        <v>16.5</v>
      </c>
      <c r="J63" s="127"/>
    </row>
    <row r="64" spans="1:10" ht="96">
      <c r="A64" s="126"/>
      <c r="B64" s="119">
        <v>10</v>
      </c>
      <c r="C64" s="10" t="s">
        <v>756</v>
      </c>
      <c r="D64" s="130" t="s">
        <v>32</v>
      </c>
      <c r="E64" s="147"/>
      <c r="F64" s="148"/>
      <c r="G64" s="11" t="s">
        <v>758</v>
      </c>
      <c r="H64" s="14">
        <v>1.65</v>
      </c>
      <c r="I64" s="121">
        <f t="shared" si="1"/>
        <v>16.5</v>
      </c>
      <c r="J64" s="127"/>
    </row>
    <row r="65" spans="1:10" ht="96">
      <c r="A65" s="126"/>
      <c r="B65" s="119">
        <v>10</v>
      </c>
      <c r="C65" s="10" t="s">
        <v>756</v>
      </c>
      <c r="D65" s="130" t="s">
        <v>98</v>
      </c>
      <c r="E65" s="147"/>
      <c r="F65" s="148"/>
      <c r="G65" s="11" t="s">
        <v>758</v>
      </c>
      <c r="H65" s="14">
        <v>1.65</v>
      </c>
      <c r="I65" s="121">
        <f t="shared" si="1"/>
        <v>16.5</v>
      </c>
      <c r="J65" s="127"/>
    </row>
    <row r="66" spans="1:10" ht="96">
      <c r="A66" s="126"/>
      <c r="B66" s="119">
        <v>150</v>
      </c>
      <c r="C66" s="10" t="s">
        <v>73</v>
      </c>
      <c r="D66" s="130" t="s">
        <v>657</v>
      </c>
      <c r="E66" s="147" t="s">
        <v>278</v>
      </c>
      <c r="F66" s="148"/>
      <c r="G66" s="11" t="s">
        <v>759</v>
      </c>
      <c r="H66" s="14">
        <v>1.9</v>
      </c>
      <c r="I66" s="121">
        <f t="shared" si="1"/>
        <v>285</v>
      </c>
      <c r="J66" s="127"/>
    </row>
    <row r="67" spans="1:10" ht="96">
      <c r="A67" s="126"/>
      <c r="B67" s="119">
        <v>150</v>
      </c>
      <c r="C67" s="10" t="s">
        <v>73</v>
      </c>
      <c r="D67" s="130" t="s">
        <v>32</v>
      </c>
      <c r="E67" s="147" t="s">
        <v>278</v>
      </c>
      <c r="F67" s="148"/>
      <c r="G67" s="11" t="s">
        <v>759</v>
      </c>
      <c r="H67" s="14">
        <v>1.9</v>
      </c>
      <c r="I67" s="121">
        <f t="shared" si="1"/>
        <v>285</v>
      </c>
      <c r="J67" s="127"/>
    </row>
    <row r="68" spans="1:10" ht="96">
      <c r="A68" s="126"/>
      <c r="B68" s="119">
        <v>20</v>
      </c>
      <c r="C68" s="10" t="s">
        <v>760</v>
      </c>
      <c r="D68" s="130" t="s">
        <v>757</v>
      </c>
      <c r="E68" s="147" t="s">
        <v>278</v>
      </c>
      <c r="F68" s="148"/>
      <c r="G68" s="11" t="s">
        <v>761</v>
      </c>
      <c r="H68" s="14">
        <v>2.0499999999999998</v>
      </c>
      <c r="I68" s="121">
        <f t="shared" si="1"/>
        <v>41</v>
      </c>
      <c r="J68" s="127"/>
    </row>
    <row r="69" spans="1:10" ht="96">
      <c r="A69" s="126"/>
      <c r="B69" s="119">
        <v>20</v>
      </c>
      <c r="C69" s="10" t="s">
        <v>760</v>
      </c>
      <c r="D69" s="130" t="s">
        <v>657</v>
      </c>
      <c r="E69" s="147" t="s">
        <v>278</v>
      </c>
      <c r="F69" s="148"/>
      <c r="G69" s="11" t="s">
        <v>761</v>
      </c>
      <c r="H69" s="14">
        <v>2.0499999999999998</v>
      </c>
      <c r="I69" s="121">
        <f t="shared" si="1"/>
        <v>41</v>
      </c>
      <c r="J69" s="127"/>
    </row>
    <row r="70" spans="1:10" ht="96">
      <c r="A70" s="126"/>
      <c r="B70" s="119">
        <v>200</v>
      </c>
      <c r="C70" s="10" t="s">
        <v>760</v>
      </c>
      <c r="D70" s="130" t="s">
        <v>30</v>
      </c>
      <c r="E70" s="147" t="s">
        <v>278</v>
      </c>
      <c r="F70" s="148"/>
      <c r="G70" s="11" t="s">
        <v>761</v>
      </c>
      <c r="H70" s="14">
        <v>2.0499999999999998</v>
      </c>
      <c r="I70" s="121">
        <f t="shared" si="1"/>
        <v>409.99999999999994</v>
      </c>
      <c r="J70" s="127"/>
    </row>
    <row r="71" spans="1:10" ht="96">
      <c r="A71" s="126"/>
      <c r="B71" s="119">
        <v>20</v>
      </c>
      <c r="C71" s="10" t="s">
        <v>760</v>
      </c>
      <c r="D71" s="130" t="s">
        <v>72</v>
      </c>
      <c r="E71" s="147" t="s">
        <v>278</v>
      </c>
      <c r="F71" s="148"/>
      <c r="G71" s="11" t="s">
        <v>761</v>
      </c>
      <c r="H71" s="14">
        <v>2.0499999999999998</v>
      </c>
      <c r="I71" s="121">
        <f t="shared" si="1"/>
        <v>41</v>
      </c>
      <c r="J71" s="127"/>
    </row>
    <row r="72" spans="1:10" ht="72">
      <c r="A72" s="126"/>
      <c r="B72" s="119">
        <v>50</v>
      </c>
      <c r="C72" s="10" t="s">
        <v>762</v>
      </c>
      <c r="D72" s="130" t="s">
        <v>719</v>
      </c>
      <c r="E72" s="147" t="s">
        <v>279</v>
      </c>
      <c r="F72" s="148"/>
      <c r="G72" s="11" t="s">
        <v>763</v>
      </c>
      <c r="H72" s="14">
        <v>0.45</v>
      </c>
      <c r="I72" s="121">
        <f t="shared" si="1"/>
        <v>22.5</v>
      </c>
      <c r="J72" s="127"/>
    </row>
    <row r="73" spans="1:10" ht="72">
      <c r="A73" s="126"/>
      <c r="B73" s="119">
        <v>50</v>
      </c>
      <c r="C73" s="10" t="s">
        <v>762</v>
      </c>
      <c r="D73" s="130" t="s">
        <v>717</v>
      </c>
      <c r="E73" s="147" t="s">
        <v>279</v>
      </c>
      <c r="F73" s="148"/>
      <c r="G73" s="11" t="s">
        <v>763</v>
      </c>
      <c r="H73" s="14">
        <v>0.55000000000000004</v>
      </c>
      <c r="I73" s="121">
        <f t="shared" si="1"/>
        <v>27.500000000000004</v>
      </c>
      <c r="J73" s="127"/>
    </row>
    <row r="74" spans="1:10" ht="72">
      <c r="A74" s="126"/>
      <c r="B74" s="119">
        <v>30</v>
      </c>
      <c r="C74" s="10" t="s">
        <v>762</v>
      </c>
      <c r="D74" s="130" t="s">
        <v>764</v>
      </c>
      <c r="E74" s="147" t="s">
        <v>279</v>
      </c>
      <c r="F74" s="148"/>
      <c r="G74" s="11" t="s">
        <v>763</v>
      </c>
      <c r="H74" s="14">
        <v>0.61</v>
      </c>
      <c r="I74" s="121">
        <f t="shared" si="1"/>
        <v>18.3</v>
      </c>
      <c r="J74" s="127"/>
    </row>
    <row r="75" spans="1:10" ht="72">
      <c r="A75" s="126"/>
      <c r="B75" s="119">
        <v>10</v>
      </c>
      <c r="C75" s="10" t="s">
        <v>762</v>
      </c>
      <c r="D75" s="130" t="s">
        <v>764</v>
      </c>
      <c r="E75" s="147" t="s">
        <v>765</v>
      </c>
      <c r="F75" s="148"/>
      <c r="G75" s="11" t="s">
        <v>763</v>
      </c>
      <c r="H75" s="14">
        <v>0.61</v>
      </c>
      <c r="I75" s="121">
        <f t="shared" si="1"/>
        <v>6.1</v>
      </c>
      <c r="J75" s="127"/>
    </row>
    <row r="76" spans="1:10" ht="180">
      <c r="A76" s="126"/>
      <c r="B76" s="119">
        <v>20</v>
      </c>
      <c r="C76" s="10" t="s">
        <v>766</v>
      </c>
      <c r="D76" s="130" t="s">
        <v>31</v>
      </c>
      <c r="E76" s="147" t="s">
        <v>220</v>
      </c>
      <c r="F76" s="148"/>
      <c r="G76" s="11" t="s">
        <v>767</v>
      </c>
      <c r="H76" s="14">
        <v>1.95</v>
      </c>
      <c r="I76" s="121">
        <f t="shared" si="1"/>
        <v>39</v>
      </c>
      <c r="J76" s="127"/>
    </row>
    <row r="77" spans="1:10" ht="108">
      <c r="A77" s="126"/>
      <c r="B77" s="119">
        <v>20</v>
      </c>
      <c r="C77" s="10" t="s">
        <v>768</v>
      </c>
      <c r="D77" s="130" t="s">
        <v>31</v>
      </c>
      <c r="E77" s="147" t="s">
        <v>274</v>
      </c>
      <c r="F77" s="148"/>
      <c r="G77" s="11" t="s">
        <v>243</v>
      </c>
      <c r="H77" s="14">
        <v>2.09</v>
      </c>
      <c r="I77" s="121">
        <f t="shared" si="1"/>
        <v>41.8</v>
      </c>
      <c r="J77" s="127"/>
    </row>
    <row r="78" spans="1:10" ht="108">
      <c r="A78" s="126"/>
      <c r="B78" s="119">
        <v>50</v>
      </c>
      <c r="C78" s="10" t="s">
        <v>768</v>
      </c>
      <c r="D78" s="130" t="s">
        <v>33</v>
      </c>
      <c r="E78" s="147" t="s">
        <v>216</v>
      </c>
      <c r="F78" s="148"/>
      <c r="G78" s="11" t="s">
        <v>243</v>
      </c>
      <c r="H78" s="14">
        <v>2.09</v>
      </c>
      <c r="I78" s="121">
        <f t="shared" si="1"/>
        <v>104.5</v>
      </c>
      <c r="J78" s="127"/>
    </row>
    <row r="79" spans="1:10" ht="108">
      <c r="A79" s="126"/>
      <c r="B79" s="119">
        <v>30</v>
      </c>
      <c r="C79" s="10" t="s">
        <v>768</v>
      </c>
      <c r="D79" s="130" t="s">
        <v>33</v>
      </c>
      <c r="E79" s="147" t="s">
        <v>269</v>
      </c>
      <c r="F79" s="148"/>
      <c r="G79" s="11" t="s">
        <v>243</v>
      </c>
      <c r="H79" s="14">
        <v>2.09</v>
      </c>
      <c r="I79" s="121">
        <f t="shared" si="1"/>
        <v>62.699999999999996</v>
      </c>
      <c r="J79" s="127"/>
    </row>
    <row r="80" spans="1:10" ht="96">
      <c r="A80" s="126"/>
      <c r="B80" s="119">
        <v>100</v>
      </c>
      <c r="C80" s="10" t="s">
        <v>769</v>
      </c>
      <c r="D80" s="130" t="s">
        <v>28</v>
      </c>
      <c r="E80" s="147"/>
      <c r="F80" s="148"/>
      <c r="G80" s="11" t="s">
        <v>770</v>
      </c>
      <c r="H80" s="14">
        <v>0.97</v>
      </c>
      <c r="I80" s="121">
        <f t="shared" si="1"/>
        <v>97</v>
      </c>
      <c r="J80" s="127"/>
    </row>
    <row r="81" spans="1:10" ht="84">
      <c r="A81" s="126"/>
      <c r="B81" s="119">
        <v>100</v>
      </c>
      <c r="C81" s="10" t="s">
        <v>771</v>
      </c>
      <c r="D81" s="130" t="s">
        <v>72</v>
      </c>
      <c r="E81" s="147"/>
      <c r="F81" s="148"/>
      <c r="G81" s="11" t="s">
        <v>772</v>
      </c>
      <c r="H81" s="14">
        <v>0.97</v>
      </c>
      <c r="I81" s="121">
        <f t="shared" si="1"/>
        <v>97</v>
      </c>
      <c r="J81" s="127"/>
    </row>
    <row r="82" spans="1:10" ht="108">
      <c r="A82" s="126"/>
      <c r="B82" s="119">
        <v>20</v>
      </c>
      <c r="C82" s="10" t="s">
        <v>773</v>
      </c>
      <c r="D82" s="130" t="s">
        <v>757</v>
      </c>
      <c r="E82" s="147" t="s">
        <v>112</v>
      </c>
      <c r="F82" s="148"/>
      <c r="G82" s="11" t="s">
        <v>774</v>
      </c>
      <c r="H82" s="14">
        <v>1.21</v>
      </c>
      <c r="I82" s="121">
        <f t="shared" si="1"/>
        <v>24.2</v>
      </c>
      <c r="J82" s="127"/>
    </row>
    <row r="83" spans="1:10" ht="108">
      <c r="A83" s="126"/>
      <c r="B83" s="119">
        <v>50</v>
      </c>
      <c r="C83" s="10" t="s">
        <v>773</v>
      </c>
      <c r="D83" s="130" t="s">
        <v>30</v>
      </c>
      <c r="E83" s="147" t="s">
        <v>220</v>
      </c>
      <c r="F83" s="148"/>
      <c r="G83" s="11" t="s">
        <v>774</v>
      </c>
      <c r="H83" s="14">
        <v>1.21</v>
      </c>
      <c r="I83" s="121">
        <f t="shared" si="1"/>
        <v>60.5</v>
      </c>
      <c r="J83" s="127"/>
    </row>
    <row r="84" spans="1:10" ht="108">
      <c r="A84" s="126"/>
      <c r="B84" s="119">
        <v>20</v>
      </c>
      <c r="C84" s="10" t="s">
        <v>773</v>
      </c>
      <c r="D84" s="130" t="s">
        <v>30</v>
      </c>
      <c r="E84" s="147" t="s">
        <v>272</v>
      </c>
      <c r="F84" s="148"/>
      <c r="G84" s="11" t="s">
        <v>774</v>
      </c>
      <c r="H84" s="14">
        <v>1.21</v>
      </c>
      <c r="I84" s="121">
        <f t="shared" si="1"/>
        <v>24.2</v>
      </c>
      <c r="J84" s="127"/>
    </row>
    <row r="85" spans="1:10" ht="108">
      <c r="A85" s="126"/>
      <c r="B85" s="119">
        <v>20</v>
      </c>
      <c r="C85" s="10" t="s">
        <v>773</v>
      </c>
      <c r="D85" s="130" t="s">
        <v>775</v>
      </c>
      <c r="E85" s="147" t="s">
        <v>112</v>
      </c>
      <c r="F85" s="148"/>
      <c r="G85" s="11" t="s">
        <v>774</v>
      </c>
      <c r="H85" s="14">
        <v>1.21</v>
      </c>
      <c r="I85" s="121">
        <f t="shared" si="1"/>
        <v>24.2</v>
      </c>
      <c r="J85" s="127"/>
    </row>
    <row r="86" spans="1:10" ht="120">
      <c r="A86" s="126"/>
      <c r="B86" s="119">
        <v>50</v>
      </c>
      <c r="C86" s="10" t="s">
        <v>776</v>
      </c>
      <c r="D86" s="130" t="s">
        <v>278</v>
      </c>
      <c r="E86" s="147"/>
      <c r="F86" s="148"/>
      <c r="G86" s="11" t="s">
        <v>777</v>
      </c>
      <c r="H86" s="14">
        <v>1.95</v>
      </c>
      <c r="I86" s="121">
        <f t="shared" ref="I86:I117" si="2">H86*B86</f>
        <v>97.5</v>
      </c>
      <c r="J86" s="127"/>
    </row>
    <row r="87" spans="1:10" ht="144">
      <c r="A87" s="126"/>
      <c r="B87" s="119">
        <v>5</v>
      </c>
      <c r="C87" s="10" t="s">
        <v>778</v>
      </c>
      <c r="D87" s="130" t="s">
        <v>316</v>
      </c>
      <c r="E87" s="147"/>
      <c r="F87" s="148"/>
      <c r="G87" s="11" t="s">
        <v>779</v>
      </c>
      <c r="H87" s="14">
        <v>3.19</v>
      </c>
      <c r="I87" s="121">
        <f t="shared" si="2"/>
        <v>15.95</v>
      </c>
      <c r="J87" s="127"/>
    </row>
    <row r="88" spans="1:10" ht="144">
      <c r="A88" s="126"/>
      <c r="B88" s="119">
        <v>5</v>
      </c>
      <c r="C88" s="10" t="s">
        <v>780</v>
      </c>
      <c r="D88" s="130" t="s">
        <v>274</v>
      </c>
      <c r="E88" s="147"/>
      <c r="F88" s="148"/>
      <c r="G88" s="11" t="s">
        <v>781</v>
      </c>
      <c r="H88" s="14">
        <v>2.35</v>
      </c>
      <c r="I88" s="121">
        <f t="shared" si="2"/>
        <v>11.75</v>
      </c>
      <c r="J88" s="127"/>
    </row>
    <row r="89" spans="1:10" ht="144">
      <c r="A89" s="126"/>
      <c r="B89" s="120">
        <v>20</v>
      </c>
      <c r="C89" s="12" t="s">
        <v>782</v>
      </c>
      <c r="D89" s="131" t="s">
        <v>269</v>
      </c>
      <c r="E89" s="149"/>
      <c r="F89" s="150"/>
      <c r="G89" s="13" t="s">
        <v>783</v>
      </c>
      <c r="H89" s="15">
        <v>1.1599999999999999</v>
      </c>
      <c r="I89" s="122">
        <f t="shared" si="2"/>
        <v>23.2</v>
      </c>
      <c r="J89" s="127"/>
    </row>
  </sheetData>
  <mergeCells count="72">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1"/>
  <sheetViews>
    <sheetView topLeftCell="A88" zoomScale="90" zoomScaleNormal="90" workbookViewId="0">
      <selection activeCell="K21" sqref="K2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3230.1199999999994</v>
      </c>
      <c r="O2" t="s">
        <v>188</v>
      </c>
    </row>
    <row r="3" spans="1:15" ht="12.75" customHeight="1">
      <c r="A3" s="126"/>
      <c r="B3" s="133" t="s">
        <v>140</v>
      </c>
      <c r="C3" s="132"/>
      <c r="D3" s="132"/>
      <c r="E3" s="132"/>
      <c r="F3" s="132"/>
      <c r="G3" s="132"/>
      <c r="H3" s="132"/>
      <c r="I3" s="132"/>
      <c r="J3" s="132"/>
      <c r="K3" s="132"/>
      <c r="L3" s="127"/>
      <c r="N3">
        <v>3230.1199999999994</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720</v>
      </c>
      <c r="C10" s="132"/>
      <c r="D10" s="132"/>
      <c r="E10" s="132"/>
      <c r="F10" s="127"/>
      <c r="G10" s="128"/>
      <c r="H10" s="128" t="s">
        <v>720</v>
      </c>
      <c r="I10" s="132"/>
      <c r="J10" s="132"/>
      <c r="K10" s="151">
        <f>IF(Invoice!J10&lt;&gt;"",Invoice!J10,"")</f>
        <v>51328</v>
      </c>
      <c r="L10" s="127"/>
    </row>
    <row r="11" spans="1:15" ht="12.75" customHeight="1">
      <c r="A11" s="126"/>
      <c r="B11" s="126" t="s">
        <v>721</v>
      </c>
      <c r="C11" s="132"/>
      <c r="D11" s="132"/>
      <c r="E11" s="132"/>
      <c r="F11" s="127"/>
      <c r="G11" s="128"/>
      <c r="H11" s="128" t="s">
        <v>721</v>
      </c>
      <c r="I11" s="132"/>
      <c r="J11" s="132"/>
      <c r="K11" s="152"/>
      <c r="L11" s="127"/>
    </row>
    <row r="12" spans="1:15" ht="12.75" customHeight="1">
      <c r="A12" s="126"/>
      <c r="B12" s="126" t="s">
        <v>722</v>
      </c>
      <c r="C12" s="132"/>
      <c r="D12" s="132"/>
      <c r="E12" s="132"/>
      <c r="F12" s="127"/>
      <c r="G12" s="128"/>
      <c r="H12" s="128" t="s">
        <v>722</v>
      </c>
      <c r="I12" s="132"/>
      <c r="J12" s="132"/>
      <c r="K12" s="132"/>
      <c r="L12" s="127"/>
    </row>
    <row r="13" spans="1:15" ht="12.75" customHeight="1">
      <c r="A13" s="126"/>
      <c r="B13" s="126" t="s">
        <v>723</v>
      </c>
      <c r="C13" s="132"/>
      <c r="D13" s="132"/>
      <c r="E13" s="132"/>
      <c r="F13" s="127"/>
      <c r="G13" s="128"/>
      <c r="H13" s="128" t="s">
        <v>723</v>
      </c>
      <c r="I13" s="132"/>
      <c r="J13" s="132"/>
      <c r="K13" s="111" t="s">
        <v>16</v>
      </c>
      <c r="L13" s="127"/>
    </row>
    <row r="14" spans="1:15" ht="15" customHeight="1">
      <c r="A14" s="126"/>
      <c r="B14" s="126" t="s">
        <v>724</v>
      </c>
      <c r="C14" s="132"/>
      <c r="D14" s="132"/>
      <c r="E14" s="132"/>
      <c r="F14" s="127"/>
      <c r="G14" s="128"/>
      <c r="H14" s="128" t="s">
        <v>724</v>
      </c>
      <c r="I14" s="132"/>
      <c r="J14" s="132"/>
      <c r="K14" s="153">
        <f>Invoice!J14</f>
        <v>45176</v>
      </c>
      <c r="L14" s="127"/>
    </row>
    <row r="15" spans="1:15" ht="15" customHeight="1">
      <c r="A15" s="126"/>
      <c r="B15" s="142" t="s">
        <v>798</v>
      </c>
      <c r="C15" s="7"/>
      <c r="D15" s="7"/>
      <c r="E15" s="7"/>
      <c r="F15" s="8"/>
      <c r="G15" s="128"/>
      <c r="H15" s="142" t="s">
        <v>798</v>
      </c>
      <c r="I15" s="132"/>
      <c r="J15" s="132"/>
      <c r="K15" s="154"/>
      <c r="L15" s="127"/>
    </row>
    <row r="16" spans="1:15" ht="15" customHeight="1">
      <c r="A16" s="126"/>
      <c r="B16" s="132"/>
      <c r="C16" s="132"/>
      <c r="D16" s="132"/>
      <c r="E16" s="132"/>
      <c r="F16" s="132"/>
      <c r="G16" s="132"/>
      <c r="H16" s="132"/>
      <c r="I16" s="135" t="s">
        <v>147</v>
      </c>
      <c r="J16" s="135" t="s">
        <v>147</v>
      </c>
      <c r="K16" s="141">
        <v>39892</v>
      </c>
      <c r="L16" s="127"/>
    </row>
    <row r="17" spans="1:12" ht="12.75" customHeight="1">
      <c r="A17" s="126"/>
      <c r="B17" s="132" t="s">
        <v>725</v>
      </c>
      <c r="C17" s="132"/>
      <c r="D17" s="132"/>
      <c r="E17" s="132"/>
      <c r="F17" s="132"/>
      <c r="G17" s="132"/>
      <c r="H17" s="132"/>
      <c r="I17" s="135" t="s">
        <v>148</v>
      </c>
      <c r="J17" s="135" t="s">
        <v>148</v>
      </c>
      <c r="K17" s="141" t="str">
        <f>IF(Invoice!J17&lt;&gt;"",Invoice!J17,"")</f>
        <v>Sunny</v>
      </c>
      <c r="L17" s="127"/>
    </row>
    <row r="18" spans="1:12" ht="18" customHeight="1">
      <c r="A18" s="126"/>
      <c r="B18" s="132" t="s">
        <v>726</v>
      </c>
      <c r="C18" s="132"/>
      <c r="D18" s="132"/>
      <c r="E18" s="132"/>
      <c r="F18" s="132"/>
      <c r="G18" s="132"/>
      <c r="H18" s="132"/>
      <c r="I18" s="134" t="s">
        <v>264</v>
      </c>
      <c r="J18" s="134" t="s">
        <v>264</v>
      </c>
      <c r="K18" s="116" t="s">
        <v>138</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5" t="s">
        <v>207</v>
      </c>
      <c r="G20" s="156"/>
      <c r="H20" s="112" t="s">
        <v>174</v>
      </c>
      <c r="I20" s="112" t="s">
        <v>208</v>
      </c>
      <c r="J20" s="112" t="s">
        <v>208</v>
      </c>
      <c r="K20" s="112" t="s">
        <v>26</v>
      </c>
      <c r="L20" s="127"/>
    </row>
    <row r="21" spans="1:12" ht="46.5" customHeight="1">
      <c r="A21" s="126"/>
      <c r="B21" s="117"/>
      <c r="C21" s="117"/>
      <c r="D21" s="117"/>
      <c r="E21" s="118"/>
      <c r="F21" s="157"/>
      <c r="G21" s="158"/>
      <c r="H21" s="144" t="s">
        <v>802</v>
      </c>
      <c r="I21" s="117"/>
      <c r="J21" s="117"/>
      <c r="K21" s="117"/>
      <c r="L21" s="127"/>
    </row>
    <row r="22" spans="1:12" ht="24" customHeight="1">
      <c r="A22" s="126"/>
      <c r="B22" s="119">
        <f>'Tax Invoice'!D18</f>
        <v>200</v>
      </c>
      <c r="C22" s="10" t="s">
        <v>727</v>
      </c>
      <c r="D22" s="10" t="s">
        <v>727</v>
      </c>
      <c r="E22" s="130" t="s">
        <v>34</v>
      </c>
      <c r="F22" s="147" t="s">
        <v>278</v>
      </c>
      <c r="G22" s="148"/>
      <c r="H22" s="11" t="s">
        <v>728</v>
      </c>
      <c r="I22" s="14">
        <f t="shared" ref="I22:I53" si="0">ROUNDUP(J22*$N$1,2)</f>
        <v>0.68</v>
      </c>
      <c r="J22" s="14">
        <v>0.68</v>
      </c>
      <c r="K22" s="121">
        <f t="shared" ref="K22:K53" si="1">I22*B22</f>
        <v>136</v>
      </c>
      <c r="L22" s="127"/>
    </row>
    <row r="23" spans="1:12" ht="24" customHeight="1">
      <c r="A23" s="126"/>
      <c r="B23" s="119">
        <f>'Tax Invoice'!D19</f>
        <v>20</v>
      </c>
      <c r="C23" s="10" t="s">
        <v>622</v>
      </c>
      <c r="D23" s="10" t="s">
        <v>622</v>
      </c>
      <c r="E23" s="130" t="s">
        <v>32</v>
      </c>
      <c r="F23" s="147" t="s">
        <v>279</v>
      </c>
      <c r="G23" s="148"/>
      <c r="H23" s="11" t="s">
        <v>624</v>
      </c>
      <c r="I23" s="14">
        <f t="shared" si="0"/>
        <v>0.57999999999999996</v>
      </c>
      <c r="J23" s="14">
        <v>0.57999999999999996</v>
      </c>
      <c r="K23" s="121">
        <f t="shared" si="1"/>
        <v>11.6</v>
      </c>
      <c r="L23" s="127"/>
    </row>
    <row r="24" spans="1:12" ht="36" customHeight="1">
      <c r="A24" s="126"/>
      <c r="B24" s="119">
        <f>'Tax Invoice'!D20</f>
        <v>1</v>
      </c>
      <c r="C24" s="10" t="s">
        <v>729</v>
      </c>
      <c r="D24" s="10" t="s">
        <v>784</v>
      </c>
      <c r="E24" s="130" t="s">
        <v>248</v>
      </c>
      <c r="F24" s="147" t="s">
        <v>220</v>
      </c>
      <c r="G24" s="148"/>
      <c r="H24" s="11" t="s">
        <v>730</v>
      </c>
      <c r="I24" s="14">
        <f t="shared" si="0"/>
        <v>33.25</v>
      </c>
      <c r="J24" s="14">
        <v>33.25</v>
      </c>
      <c r="K24" s="121">
        <f t="shared" si="1"/>
        <v>33.25</v>
      </c>
      <c r="L24" s="127"/>
    </row>
    <row r="25" spans="1:12" ht="36" customHeight="1">
      <c r="A25" s="126"/>
      <c r="B25" s="119">
        <f>'Tax Invoice'!D21</f>
        <v>1</v>
      </c>
      <c r="C25" s="10" t="s">
        <v>729</v>
      </c>
      <c r="D25" s="10" t="s">
        <v>784</v>
      </c>
      <c r="E25" s="130" t="s">
        <v>248</v>
      </c>
      <c r="F25" s="147" t="s">
        <v>271</v>
      </c>
      <c r="G25" s="148"/>
      <c r="H25" s="11" t="s">
        <v>730</v>
      </c>
      <c r="I25" s="14">
        <f t="shared" si="0"/>
        <v>33.25</v>
      </c>
      <c r="J25" s="14">
        <v>33.25</v>
      </c>
      <c r="K25" s="121">
        <f t="shared" si="1"/>
        <v>33.25</v>
      </c>
      <c r="L25" s="127"/>
    </row>
    <row r="26" spans="1:12" ht="36" customHeight="1">
      <c r="A26" s="126"/>
      <c r="B26" s="119">
        <f>'Tax Invoice'!D22</f>
        <v>30</v>
      </c>
      <c r="C26" s="10" t="s">
        <v>731</v>
      </c>
      <c r="D26" s="10" t="s">
        <v>731</v>
      </c>
      <c r="E26" s="130" t="s">
        <v>30</v>
      </c>
      <c r="F26" s="147" t="s">
        <v>216</v>
      </c>
      <c r="G26" s="148"/>
      <c r="H26" s="11" t="s">
        <v>732</v>
      </c>
      <c r="I26" s="14">
        <f t="shared" si="0"/>
        <v>0.72</v>
      </c>
      <c r="J26" s="14">
        <v>0.72</v>
      </c>
      <c r="K26" s="121">
        <f t="shared" si="1"/>
        <v>21.599999999999998</v>
      </c>
      <c r="L26" s="127"/>
    </row>
    <row r="27" spans="1:12" ht="36" customHeight="1">
      <c r="A27" s="126"/>
      <c r="B27" s="119">
        <f>'Tax Invoice'!D23</f>
        <v>20</v>
      </c>
      <c r="C27" s="10" t="s">
        <v>731</v>
      </c>
      <c r="D27" s="10" t="s">
        <v>731</v>
      </c>
      <c r="E27" s="130" t="s">
        <v>30</v>
      </c>
      <c r="F27" s="147" t="s">
        <v>218</v>
      </c>
      <c r="G27" s="148"/>
      <c r="H27" s="11" t="s">
        <v>732</v>
      </c>
      <c r="I27" s="14">
        <f t="shared" si="0"/>
        <v>0.72</v>
      </c>
      <c r="J27" s="14">
        <v>0.72</v>
      </c>
      <c r="K27" s="121">
        <f t="shared" si="1"/>
        <v>14.399999999999999</v>
      </c>
      <c r="L27" s="127"/>
    </row>
    <row r="28" spans="1:12" ht="36" customHeight="1">
      <c r="A28" s="126"/>
      <c r="B28" s="119">
        <f>'Tax Invoice'!D24</f>
        <v>20</v>
      </c>
      <c r="C28" s="10" t="s">
        <v>731</v>
      </c>
      <c r="D28" s="10" t="s">
        <v>731</v>
      </c>
      <c r="E28" s="130" t="s">
        <v>30</v>
      </c>
      <c r="F28" s="147" t="s">
        <v>219</v>
      </c>
      <c r="G28" s="148"/>
      <c r="H28" s="11" t="s">
        <v>732</v>
      </c>
      <c r="I28" s="14">
        <f t="shared" si="0"/>
        <v>0.72</v>
      </c>
      <c r="J28" s="14">
        <v>0.72</v>
      </c>
      <c r="K28" s="121">
        <f t="shared" si="1"/>
        <v>14.399999999999999</v>
      </c>
      <c r="L28" s="127"/>
    </row>
    <row r="29" spans="1:12" ht="36" customHeight="1">
      <c r="A29" s="126"/>
      <c r="B29" s="119">
        <f>'Tax Invoice'!D25</f>
        <v>20</v>
      </c>
      <c r="C29" s="10" t="s">
        <v>731</v>
      </c>
      <c r="D29" s="10" t="s">
        <v>731</v>
      </c>
      <c r="E29" s="130" t="s">
        <v>30</v>
      </c>
      <c r="F29" s="147" t="s">
        <v>269</v>
      </c>
      <c r="G29" s="148"/>
      <c r="H29" s="11" t="s">
        <v>732</v>
      </c>
      <c r="I29" s="14">
        <f t="shared" si="0"/>
        <v>0.72</v>
      </c>
      <c r="J29" s="14">
        <v>0.72</v>
      </c>
      <c r="K29" s="121">
        <f t="shared" si="1"/>
        <v>14.399999999999999</v>
      </c>
      <c r="L29" s="127"/>
    </row>
    <row r="30" spans="1:12" ht="36" customHeight="1">
      <c r="A30" s="126"/>
      <c r="B30" s="119">
        <f>'Tax Invoice'!D26</f>
        <v>30</v>
      </c>
      <c r="C30" s="10" t="s">
        <v>731</v>
      </c>
      <c r="D30" s="10" t="s">
        <v>731</v>
      </c>
      <c r="E30" s="130" t="s">
        <v>30</v>
      </c>
      <c r="F30" s="147" t="s">
        <v>271</v>
      </c>
      <c r="G30" s="148"/>
      <c r="H30" s="11" t="s">
        <v>732</v>
      </c>
      <c r="I30" s="14">
        <f t="shared" si="0"/>
        <v>0.72</v>
      </c>
      <c r="J30" s="14">
        <v>0.72</v>
      </c>
      <c r="K30" s="121">
        <f t="shared" si="1"/>
        <v>21.599999999999998</v>
      </c>
      <c r="L30" s="127"/>
    </row>
    <row r="31" spans="1:12" ht="36" customHeight="1">
      <c r="A31" s="126"/>
      <c r="B31" s="119">
        <f>'Tax Invoice'!D27</f>
        <v>20</v>
      </c>
      <c r="C31" s="10" t="s">
        <v>731</v>
      </c>
      <c r="D31" s="10" t="s">
        <v>731</v>
      </c>
      <c r="E31" s="130" t="s">
        <v>30</v>
      </c>
      <c r="F31" s="147" t="s">
        <v>272</v>
      </c>
      <c r="G31" s="148"/>
      <c r="H31" s="11" t="s">
        <v>732</v>
      </c>
      <c r="I31" s="14">
        <f t="shared" si="0"/>
        <v>0.72</v>
      </c>
      <c r="J31" s="14">
        <v>0.72</v>
      </c>
      <c r="K31" s="121">
        <f t="shared" si="1"/>
        <v>14.399999999999999</v>
      </c>
      <c r="L31" s="127"/>
    </row>
    <row r="32" spans="1:12" ht="36" customHeight="1">
      <c r="A32" s="126"/>
      <c r="B32" s="119">
        <f>'Tax Invoice'!D28</f>
        <v>20</v>
      </c>
      <c r="C32" s="10" t="s">
        <v>731</v>
      </c>
      <c r="D32" s="10" t="s">
        <v>731</v>
      </c>
      <c r="E32" s="130" t="s">
        <v>30</v>
      </c>
      <c r="F32" s="147" t="s">
        <v>274</v>
      </c>
      <c r="G32" s="148"/>
      <c r="H32" s="11" t="s">
        <v>732</v>
      </c>
      <c r="I32" s="14">
        <f t="shared" si="0"/>
        <v>0.72</v>
      </c>
      <c r="J32" s="14">
        <v>0.72</v>
      </c>
      <c r="K32" s="121">
        <f t="shared" si="1"/>
        <v>14.399999999999999</v>
      </c>
      <c r="L32" s="127"/>
    </row>
    <row r="33" spans="1:12" ht="36" customHeight="1">
      <c r="A33" s="126"/>
      <c r="B33" s="119">
        <f>'Tax Invoice'!D29</f>
        <v>20</v>
      </c>
      <c r="C33" s="10" t="s">
        <v>731</v>
      </c>
      <c r="D33" s="10" t="s">
        <v>731</v>
      </c>
      <c r="E33" s="130" t="s">
        <v>30</v>
      </c>
      <c r="F33" s="147" t="s">
        <v>316</v>
      </c>
      <c r="G33" s="148"/>
      <c r="H33" s="11" t="s">
        <v>732</v>
      </c>
      <c r="I33" s="14">
        <f t="shared" si="0"/>
        <v>0.72</v>
      </c>
      <c r="J33" s="14">
        <v>0.72</v>
      </c>
      <c r="K33" s="121">
        <f t="shared" si="1"/>
        <v>14.399999999999999</v>
      </c>
      <c r="L33" s="127"/>
    </row>
    <row r="34" spans="1:12" ht="36" customHeight="1">
      <c r="A34" s="126"/>
      <c r="B34" s="119">
        <f>'Tax Invoice'!D30</f>
        <v>10</v>
      </c>
      <c r="C34" s="10" t="s">
        <v>731</v>
      </c>
      <c r="D34" s="10" t="s">
        <v>731</v>
      </c>
      <c r="E34" s="130" t="s">
        <v>30</v>
      </c>
      <c r="F34" s="147" t="s">
        <v>317</v>
      </c>
      <c r="G34" s="148"/>
      <c r="H34" s="11" t="s">
        <v>732</v>
      </c>
      <c r="I34" s="14">
        <f t="shared" si="0"/>
        <v>0.72</v>
      </c>
      <c r="J34" s="14">
        <v>0.72</v>
      </c>
      <c r="K34" s="121">
        <f t="shared" si="1"/>
        <v>7.1999999999999993</v>
      </c>
      <c r="L34" s="127"/>
    </row>
    <row r="35" spans="1:12" ht="36" customHeight="1">
      <c r="A35" s="126"/>
      <c r="B35" s="119">
        <f>'Tax Invoice'!D31</f>
        <v>200</v>
      </c>
      <c r="C35" s="10" t="s">
        <v>731</v>
      </c>
      <c r="D35" s="10" t="s">
        <v>731</v>
      </c>
      <c r="E35" s="130" t="s">
        <v>31</v>
      </c>
      <c r="F35" s="147" t="s">
        <v>112</v>
      </c>
      <c r="G35" s="148"/>
      <c r="H35" s="11" t="s">
        <v>732</v>
      </c>
      <c r="I35" s="14">
        <f t="shared" si="0"/>
        <v>0.72</v>
      </c>
      <c r="J35" s="14">
        <v>0.72</v>
      </c>
      <c r="K35" s="121">
        <f t="shared" si="1"/>
        <v>144</v>
      </c>
      <c r="L35" s="127"/>
    </row>
    <row r="36" spans="1:12" ht="36" customHeight="1">
      <c r="A36" s="126"/>
      <c r="B36" s="119">
        <f>'Tax Invoice'!D32</f>
        <v>30</v>
      </c>
      <c r="C36" s="10" t="s">
        <v>731</v>
      </c>
      <c r="D36" s="10" t="s">
        <v>731</v>
      </c>
      <c r="E36" s="130" t="s">
        <v>31</v>
      </c>
      <c r="F36" s="147" t="s">
        <v>218</v>
      </c>
      <c r="G36" s="148"/>
      <c r="H36" s="11" t="s">
        <v>732</v>
      </c>
      <c r="I36" s="14">
        <f t="shared" si="0"/>
        <v>0.72</v>
      </c>
      <c r="J36" s="14">
        <v>0.72</v>
      </c>
      <c r="K36" s="121">
        <f t="shared" si="1"/>
        <v>21.599999999999998</v>
      </c>
      <c r="L36" s="127"/>
    </row>
    <row r="37" spans="1:12" ht="36" customHeight="1">
      <c r="A37" s="126"/>
      <c r="B37" s="119">
        <f>'Tax Invoice'!D33</f>
        <v>30</v>
      </c>
      <c r="C37" s="10" t="s">
        <v>731</v>
      </c>
      <c r="D37" s="10" t="s">
        <v>731</v>
      </c>
      <c r="E37" s="130" t="s">
        <v>31</v>
      </c>
      <c r="F37" s="147" t="s">
        <v>269</v>
      </c>
      <c r="G37" s="148"/>
      <c r="H37" s="11" t="s">
        <v>732</v>
      </c>
      <c r="I37" s="14">
        <f t="shared" si="0"/>
        <v>0.72</v>
      </c>
      <c r="J37" s="14">
        <v>0.72</v>
      </c>
      <c r="K37" s="121">
        <f t="shared" si="1"/>
        <v>21.599999999999998</v>
      </c>
      <c r="L37" s="127"/>
    </row>
    <row r="38" spans="1:12" ht="36" customHeight="1">
      <c r="A38" s="126"/>
      <c r="B38" s="119">
        <f>'Tax Invoice'!D34</f>
        <v>30</v>
      </c>
      <c r="C38" s="10" t="s">
        <v>731</v>
      </c>
      <c r="D38" s="10" t="s">
        <v>731</v>
      </c>
      <c r="E38" s="130" t="s">
        <v>31</v>
      </c>
      <c r="F38" s="147" t="s">
        <v>271</v>
      </c>
      <c r="G38" s="148"/>
      <c r="H38" s="11" t="s">
        <v>732</v>
      </c>
      <c r="I38" s="14">
        <f t="shared" si="0"/>
        <v>0.72</v>
      </c>
      <c r="J38" s="14">
        <v>0.72</v>
      </c>
      <c r="K38" s="121">
        <f t="shared" si="1"/>
        <v>21.599999999999998</v>
      </c>
      <c r="L38" s="127"/>
    </row>
    <row r="39" spans="1:12" ht="36" customHeight="1">
      <c r="A39" s="126"/>
      <c r="B39" s="119">
        <f>'Tax Invoice'!D35</f>
        <v>30</v>
      </c>
      <c r="C39" s="10" t="s">
        <v>731</v>
      </c>
      <c r="D39" s="10" t="s">
        <v>731</v>
      </c>
      <c r="E39" s="130" t="s">
        <v>31</v>
      </c>
      <c r="F39" s="147" t="s">
        <v>272</v>
      </c>
      <c r="G39" s="148"/>
      <c r="H39" s="11" t="s">
        <v>732</v>
      </c>
      <c r="I39" s="14">
        <f t="shared" si="0"/>
        <v>0.72</v>
      </c>
      <c r="J39" s="14">
        <v>0.72</v>
      </c>
      <c r="K39" s="121">
        <f t="shared" si="1"/>
        <v>21.599999999999998</v>
      </c>
      <c r="L39" s="127"/>
    </row>
    <row r="40" spans="1:12" ht="36" customHeight="1">
      <c r="A40" s="126"/>
      <c r="B40" s="119">
        <f>'Tax Invoice'!D36</f>
        <v>30</v>
      </c>
      <c r="C40" s="10" t="s">
        <v>731</v>
      </c>
      <c r="D40" s="10" t="s">
        <v>731</v>
      </c>
      <c r="E40" s="130" t="s">
        <v>31</v>
      </c>
      <c r="F40" s="147" t="s">
        <v>274</v>
      </c>
      <c r="G40" s="148"/>
      <c r="H40" s="11" t="s">
        <v>732</v>
      </c>
      <c r="I40" s="14">
        <f t="shared" si="0"/>
        <v>0.72</v>
      </c>
      <c r="J40" s="14">
        <v>0.72</v>
      </c>
      <c r="K40" s="121">
        <f t="shared" si="1"/>
        <v>21.599999999999998</v>
      </c>
      <c r="L40" s="127"/>
    </row>
    <row r="41" spans="1:12" ht="36" customHeight="1">
      <c r="A41" s="126"/>
      <c r="B41" s="119">
        <f>'Tax Invoice'!D37</f>
        <v>30</v>
      </c>
      <c r="C41" s="10" t="s">
        <v>731</v>
      </c>
      <c r="D41" s="10" t="s">
        <v>731</v>
      </c>
      <c r="E41" s="130" t="s">
        <v>95</v>
      </c>
      <c r="F41" s="147" t="s">
        <v>112</v>
      </c>
      <c r="G41" s="148"/>
      <c r="H41" s="11" t="s">
        <v>732</v>
      </c>
      <c r="I41" s="14">
        <f t="shared" si="0"/>
        <v>0.72</v>
      </c>
      <c r="J41" s="14">
        <v>0.72</v>
      </c>
      <c r="K41" s="121">
        <f t="shared" si="1"/>
        <v>21.599999999999998</v>
      </c>
      <c r="L41" s="127"/>
    </row>
    <row r="42" spans="1:12" ht="36" customHeight="1">
      <c r="A42" s="126"/>
      <c r="B42" s="119">
        <f>'Tax Invoice'!D38</f>
        <v>30</v>
      </c>
      <c r="C42" s="10" t="s">
        <v>731</v>
      </c>
      <c r="D42" s="10" t="s">
        <v>731</v>
      </c>
      <c r="E42" s="130" t="s">
        <v>32</v>
      </c>
      <c r="F42" s="147" t="s">
        <v>219</v>
      </c>
      <c r="G42" s="148"/>
      <c r="H42" s="11" t="s">
        <v>732</v>
      </c>
      <c r="I42" s="14">
        <f t="shared" si="0"/>
        <v>0.72</v>
      </c>
      <c r="J42" s="14">
        <v>0.72</v>
      </c>
      <c r="K42" s="121">
        <f t="shared" si="1"/>
        <v>21.599999999999998</v>
      </c>
      <c r="L42" s="127"/>
    </row>
    <row r="43" spans="1:12" ht="36" customHeight="1">
      <c r="A43" s="126"/>
      <c r="B43" s="119">
        <f>'Tax Invoice'!D39</f>
        <v>30</v>
      </c>
      <c r="C43" s="10" t="s">
        <v>731</v>
      </c>
      <c r="D43" s="10" t="s">
        <v>731</v>
      </c>
      <c r="E43" s="130" t="s">
        <v>32</v>
      </c>
      <c r="F43" s="147" t="s">
        <v>316</v>
      </c>
      <c r="G43" s="148"/>
      <c r="H43" s="11" t="s">
        <v>732</v>
      </c>
      <c r="I43" s="14">
        <f t="shared" si="0"/>
        <v>0.72</v>
      </c>
      <c r="J43" s="14">
        <v>0.72</v>
      </c>
      <c r="K43" s="121">
        <f t="shared" si="1"/>
        <v>21.599999999999998</v>
      </c>
      <c r="L43" s="127"/>
    </row>
    <row r="44" spans="1:12" ht="36" customHeight="1">
      <c r="A44" s="126"/>
      <c r="B44" s="119">
        <f>'Tax Invoice'!D40</f>
        <v>30</v>
      </c>
      <c r="C44" s="10" t="s">
        <v>731</v>
      </c>
      <c r="D44" s="10" t="s">
        <v>731</v>
      </c>
      <c r="E44" s="130" t="s">
        <v>32</v>
      </c>
      <c r="F44" s="147" t="s">
        <v>317</v>
      </c>
      <c r="G44" s="148"/>
      <c r="H44" s="11" t="s">
        <v>732</v>
      </c>
      <c r="I44" s="14">
        <f t="shared" si="0"/>
        <v>0.72</v>
      </c>
      <c r="J44" s="14">
        <v>0.72</v>
      </c>
      <c r="K44" s="121">
        <f t="shared" si="1"/>
        <v>21.599999999999998</v>
      </c>
      <c r="L44" s="127"/>
    </row>
    <row r="45" spans="1:12" ht="24" customHeight="1">
      <c r="A45" s="126"/>
      <c r="B45" s="119">
        <f>'Tax Invoice'!D41</f>
        <v>50</v>
      </c>
      <c r="C45" s="10" t="s">
        <v>668</v>
      </c>
      <c r="D45" s="10" t="s">
        <v>668</v>
      </c>
      <c r="E45" s="130" t="s">
        <v>32</v>
      </c>
      <c r="F45" s="147" t="s">
        <v>274</v>
      </c>
      <c r="G45" s="148"/>
      <c r="H45" s="11" t="s">
        <v>718</v>
      </c>
      <c r="I45" s="14">
        <f t="shared" si="0"/>
        <v>0.84</v>
      </c>
      <c r="J45" s="14">
        <v>0.84</v>
      </c>
      <c r="K45" s="121">
        <f t="shared" si="1"/>
        <v>42</v>
      </c>
      <c r="L45" s="127"/>
    </row>
    <row r="46" spans="1:12" ht="24" customHeight="1">
      <c r="A46" s="126"/>
      <c r="B46" s="119">
        <f>'Tax Invoice'!D42</f>
        <v>50</v>
      </c>
      <c r="C46" s="10" t="s">
        <v>668</v>
      </c>
      <c r="D46" s="10" t="s">
        <v>668</v>
      </c>
      <c r="E46" s="130" t="s">
        <v>32</v>
      </c>
      <c r="F46" s="147" t="s">
        <v>316</v>
      </c>
      <c r="G46" s="148"/>
      <c r="H46" s="11" t="s">
        <v>718</v>
      </c>
      <c r="I46" s="14">
        <f t="shared" si="0"/>
        <v>0.84</v>
      </c>
      <c r="J46" s="14">
        <v>0.84</v>
      </c>
      <c r="K46" s="121">
        <f t="shared" si="1"/>
        <v>42</v>
      </c>
      <c r="L46" s="127"/>
    </row>
    <row r="47" spans="1:12" ht="24" customHeight="1">
      <c r="A47" s="126"/>
      <c r="B47" s="119">
        <f>'Tax Invoice'!D43</f>
        <v>50</v>
      </c>
      <c r="C47" s="10" t="s">
        <v>733</v>
      </c>
      <c r="D47" s="10" t="s">
        <v>733</v>
      </c>
      <c r="E47" s="130" t="s">
        <v>31</v>
      </c>
      <c r="F47" s="147" t="s">
        <v>278</v>
      </c>
      <c r="G47" s="148"/>
      <c r="H47" s="11" t="s">
        <v>734</v>
      </c>
      <c r="I47" s="14">
        <f t="shared" si="0"/>
        <v>0.57999999999999996</v>
      </c>
      <c r="J47" s="14">
        <v>0.57999999999999996</v>
      </c>
      <c r="K47" s="121">
        <f t="shared" si="1"/>
        <v>28.999999999999996</v>
      </c>
      <c r="L47" s="127"/>
    </row>
    <row r="48" spans="1:12" ht="12.75" customHeight="1">
      <c r="A48" s="126"/>
      <c r="B48" s="119">
        <f>'Tax Invoice'!D44</f>
        <v>10</v>
      </c>
      <c r="C48" s="10" t="s">
        <v>735</v>
      </c>
      <c r="D48" s="10" t="s">
        <v>785</v>
      </c>
      <c r="E48" s="130" t="s">
        <v>736</v>
      </c>
      <c r="F48" s="147"/>
      <c r="G48" s="148"/>
      <c r="H48" s="11" t="s">
        <v>737</v>
      </c>
      <c r="I48" s="14">
        <f t="shared" si="0"/>
        <v>1.87</v>
      </c>
      <c r="J48" s="14">
        <v>1.87</v>
      </c>
      <c r="K48" s="121">
        <f t="shared" si="1"/>
        <v>18.700000000000003</v>
      </c>
      <c r="L48" s="127"/>
    </row>
    <row r="49" spans="1:12" ht="12.75" customHeight="1">
      <c r="A49" s="126"/>
      <c r="B49" s="119">
        <f>'Tax Invoice'!D45</f>
        <v>10</v>
      </c>
      <c r="C49" s="10" t="s">
        <v>738</v>
      </c>
      <c r="D49" s="10" t="s">
        <v>786</v>
      </c>
      <c r="E49" s="130" t="s">
        <v>739</v>
      </c>
      <c r="F49" s="147" t="s">
        <v>279</v>
      </c>
      <c r="G49" s="148"/>
      <c r="H49" s="11" t="s">
        <v>740</v>
      </c>
      <c r="I49" s="14">
        <f t="shared" si="0"/>
        <v>2.2400000000000002</v>
      </c>
      <c r="J49" s="14">
        <v>2.2400000000000002</v>
      </c>
      <c r="K49" s="121">
        <f t="shared" si="1"/>
        <v>22.400000000000002</v>
      </c>
      <c r="L49" s="127"/>
    </row>
    <row r="50" spans="1:12" ht="12.75" customHeight="1">
      <c r="A50" s="126"/>
      <c r="B50" s="119">
        <f>'Tax Invoice'!D46</f>
        <v>6</v>
      </c>
      <c r="C50" s="10" t="s">
        <v>738</v>
      </c>
      <c r="D50" s="10" t="s">
        <v>787</v>
      </c>
      <c r="E50" s="130" t="s">
        <v>741</v>
      </c>
      <c r="F50" s="147" t="s">
        <v>279</v>
      </c>
      <c r="G50" s="148"/>
      <c r="H50" s="11" t="s">
        <v>740</v>
      </c>
      <c r="I50" s="14">
        <f t="shared" si="0"/>
        <v>2.2400000000000002</v>
      </c>
      <c r="J50" s="14">
        <v>2.2400000000000002</v>
      </c>
      <c r="K50" s="121">
        <f t="shared" si="1"/>
        <v>13.440000000000001</v>
      </c>
      <c r="L50" s="127"/>
    </row>
    <row r="51" spans="1:12" ht="12.75" customHeight="1">
      <c r="A51" s="126"/>
      <c r="B51" s="119">
        <f>'Tax Invoice'!D47</f>
        <v>10</v>
      </c>
      <c r="C51" s="10" t="s">
        <v>738</v>
      </c>
      <c r="D51" s="10" t="s">
        <v>788</v>
      </c>
      <c r="E51" s="130" t="s">
        <v>742</v>
      </c>
      <c r="F51" s="147" t="s">
        <v>279</v>
      </c>
      <c r="G51" s="148"/>
      <c r="H51" s="11" t="s">
        <v>740</v>
      </c>
      <c r="I51" s="14">
        <f t="shared" si="0"/>
        <v>2.44</v>
      </c>
      <c r="J51" s="14">
        <v>2.44</v>
      </c>
      <c r="K51" s="121">
        <f t="shared" si="1"/>
        <v>24.4</v>
      </c>
      <c r="L51" s="127"/>
    </row>
    <row r="52" spans="1:12" ht="12.75" customHeight="1">
      <c r="A52" s="126"/>
      <c r="B52" s="119">
        <f>'Tax Invoice'!D48</f>
        <v>30</v>
      </c>
      <c r="C52" s="10" t="s">
        <v>738</v>
      </c>
      <c r="D52" s="10" t="s">
        <v>789</v>
      </c>
      <c r="E52" s="130" t="s">
        <v>716</v>
      </c>
      <c r="F52" s="147" t="s">
        <v>279</v>
      </c>
      <c r="G52" s="148"/>
      <c r="H52" s="11" t="s">
        <v>740</v>
      </c>
      <c r="I52" s="14">
        <f t="shared" si="0"/>
        <v>3.02</v>
      </c>
      <c r="J52" s="14">
        <v>3.02</v>
      </c>
      <c r="K52" s="121">
        <f t="shared" si="1"/>
        <v>90.6</v>
      </c>
      <c r="L52" s="127"/>
    </row>
    <row r="53" spans="1:12" ht="24" customHeight="1">
      <c r="A53" s="126"/>
      <c r="B53" s="119">
        <f>'Tax Invoice'!D49</f>
        <v>6</v>
      </c>
      <c r="C53" s="10" t="s">
        <v>743</v>
      </c>
      <c r="D53" s="10" t="s">
        <v>790</v>
      </c>
      <c r="E53" s="130" t="s">
        <v>744</v>
      </c>
      <c r="F53" s="147"/>
      <c r="G53" s="148"/>
      <c r="H53" s="11" t="s">
        <v>745</v>
      </c>
      <c r="I53" s="14">
        <f t="shared" si="0"/>
        <v>2.63</v>
      </c>
      <c r="J53" s="14">
        <v>2.63</v>
      </c>
      <c r="K53" s="121">
        <f t="shared" si="1"/>
        <v>15.78</v>
      </c>
      <c r="L53" s="127"/>
    </row>
    <row r="54" spans="1:12" ht="24" customHeight="1">
      <c r="A54" s="126"/>
      <c r="B54" s="119">
        <f>'Tax Invoice'!D50</f>
        <v>30</v>
      </c>
      <c r="C54" s="10" t="s">
        <v>746</v>
      </c>
      <c r="D54" s="10" t="s">
        <v>746</v>
      </c>
      <c r="E54" s="130" t="s">
        <v>30</v>
      </c>
      <c r="F54" s="147"/>
      <c r="G54" s="148"/>
      <c r="H54" s="11" t="s">
        <v>747</v>
      </c>
      <c r="I54" s="14">
        <f t="shared" ref="I54:I85" si="2">ROUNDUP(J54*$N$1,2)</f>
        <v>0.42</v>
      </c>
      <c r="J54" s="14">
        <v>0.42</v>
      </c>
      <c r="K54" s="121">
        <f t="shared" ref="K54:K89" si="3">I54*B54</f>
        <v>12.6</v>
      </c>
      <c r="L54" s="127"/>
    </row>
    <row r="55" spans="1:12" ht="24" customHeight="1">
      <c r="A55" s="126"/>
      <c r="B55" s="119">
        <f>'Tax Invoice'!D51</f>
        <v>10</v>
      </c>
      <c r="C55" s="10" t="s">
        <v>748</v>
      </c>
      <c r="D55" s="10" t="s">
        <v>748</v>
      </c>
      <c r="E55" s="130" t="s">
        <v>30</v>
      </c>
      <c r="F55" s="147" t="s">
        <v>749</v>
      </c>
      <c r="G55" s="148"/>
      <c r="H55" s="11" t="s">
        <v>795</v>
      </c>
      <c r="I55" s="14">
        <f t="shared" si="2"/>
        <v>0.27</v>
      </c>
      <c r="J55" s="14">
        <v>0.27</v>
      </c>
      <c r="K55" s="121">
        <f t="shared" si="3"/>
        <v>2.7</v>
      </c>
      <c r="L55" s="127"/>
    </row>
    <row r="56" spans="1:12" ht="24" customHeight="1">
      <c r="A56" s="126"/>
      <c r="B56" s="119">
        <f>'Tax Invoice'!D52</f>
        <v>10</v>
      </c>
      <c r="C56" s="10" t="s">
        <v>748</v>
      </c>
      <c r="D56" s="10" t="s">
        <v>748</v>
      </c>
      <c r="E56" s="130" t="s">
        <v>30</v>
      </c>
      <c r="F56" s="147" t="s">
        <v>750</v>
      </c>
      <c r="G56" s="148"/>
      <c r="H56" s="11" t="s">
        <v>795</v>
      </c>
      <c r="I56" s="14">
        <f t="shared" si="2"/>
        <v>0.27</v>
      </c>
      <c r="J56" s="14">
        <v>0.27</v>
      </c>
      <c r="K56" s="121">
        <f t="shared" si="3"/>
        <v>2.7</v>
      </c>
      <c r="L56" s="127"/>
    </row>
    <row r="57" spans="1:12" ht="24" customHeight="1">
      <c r="A57" s="126"/>
      <c r="B57" s="119">
        <f>'Tax Invoice'!D53</f>
        <v>10</v>
      </c>
      <c r="C57" s="10" t="s">
        <v>748</v>
      </c>
      <c r="D57" s="10" t="s">
        <v>748</v>
      </c>
      <c r="E57" s="130" t="s">
        <v>30</v>
      </c>
      <c r="F57" s="147" t="s">
        <v>751</v>
      </c>
      <c r="G57" s="148"/>
      <c r="H57" s="11" t="s">
        <v>795</v>
      </c>
      <c r="I57" s="14">
        <f t="shared" si="2"/>
        <v>0.27</v>
      </c>
      <c r="J57" s="14">
        <v>0.27</v>
      </c>
      <c r="K57" s="121">
        <f t="shared" si="3"/>
        <v>2.7</v>
      </c>
      <c r="L57" s="127"/>
    </row>
    <row r="58" spans="1:12" ht="24" customHeight="1">
      <c r="A58" s="126"/>
      <c r="B58" s="119">
        <f>'Tax Invoice'!D54</f>
        <v>10</v>
      </c>
      <c r="C58" s="10" t="s">
        <v>752</v>
      </c>
      <c r="D58" s="10" t="s">
        <v>752</v>
      </c>
      <c r="E58" s="130" t="s">
        <v>216</v>
      </c>
      <c r="F58" s="147"/>
      <c r="G58" s="148"/>
      <c r="H58" s="11" t="s">
        <v>753</v>
      </c>
      <c r="I58" s="14">
        <f t="shared" si="2"/>
        <v>0.2</v>
      </c>
      <c r="J58" s="14">
        <v>0.2</v>
      </c>
      <c r="K58" s="121">
        <f t="shared" si="3"/>
        <v>2</v>
      </c>
      <c r="L58" s="127"/>
    </row>
    <row r="59" spans="1:12" ht="24" customHeight="1">
      <c r="A59" s="126"/>
      <c r="B59" s="119">
        <f>'Tax Invoice'!D55</f>
        <v>10</v>
      </c>
      <c r="C59" s="10" t="s">
        <v>754</v>
      </c>
      <c r="D59" s="10" t="s">
        <v>754</v>
      </c>
      <c r="E59" s="130" t="s">
        <v>30</v>
      </c>
      <c r="F59" s="147" t="s">
        <v>216</v>
      </c>
      <c r="G59" s="148"/>
      <c r="H59" s="11" t="s">
        <v>755</v>
      </c>
      <c r="I59" s="14">
        <f t="shared" si="2"/>
        <v>2.19</v>
      </c>
      <c r="J59" s="14">
        <v>2.19</v>
      </c>
      <c r="K59" s="121">
        <f t="shared" si="3"/>
        <v>21.9</v>
      </c>
      <c r="L59" s="127"/>
    </row>
    <row r="60" spans="1:12" ht="24" customHeight="1">
      <c r="A60" s="126"/>
      <c r="B60" s="119">
        <f>'Tax Invoice'!D56</f>
        <v>20</v>
      </c>
      <c r="C60" s="10" t="s">
        <v>756</v>
      </c>
      <c r="D60" s="10" t="s">
        <v>756</v>
      </c>
      <c r="E60" s="130" t="s">
        <v>757</v>
      </c>
      <c r="F60" s="147"/>
      <c r="G60" s="148"/>
      <c r="H60" s="11" t="s">
        <v>758</v>
      </c>
      <c r="I60" s="14">
        <f t="shared" si="2"/>
        <v>1.65</v>
      </c>
      <c r="J60" s="14">
        <v>1.65</v>
      </c>
      <c r="K60" s="121">
        <f t="shared" si="3"/>
        <v>33</v>
      </c>
      <c r="L60" s="127"/>
    </row>
    <row r="61" spans="1:12" ht="24" customHeight="1">
      <c r="A61" s="126"/>
      <c r="B61" s="119">
        <f>'Tax Invoice'!D57</f>
        <v>100</v>
      </c>
      <c r="C61" s="10" t="s">
        <v>756</v>
      </c>
      <c r="D61" s="10" t="s">
        <v>756</v>
      </c>
      <c r="E61" s="130" t="s">
        <v>657</v>
      </c>
      <c r="F61" s="147"/>
      <c r="G61" s="148"/>
      <c r="H61" s="11" t="s">
        <v>758</v>
      </c>
      <c r="I61" s="14">
        <f t="shared" si="2"/>
        <v>1.65</v>
      </c>
      <c r="J61" s="14">
        <v>1.65</v>
      </c>
      <c r="K61" s="121">
        <f t="shared" si="3"/>
        <v>165</v>
      </c>
      <c r="L61" s="127"/>
    </row>
    <row r="62" spans="1:12" ht="24" customHeight="1">
      <c r="A62" s="126"/>
      <c r="B62" s="119">
        <f>'Tax Invoice'!D58</f>
        <v>30</v>
      </c>
      <c r="C62" s="10" t="s">
        <v>756</v>
      </c>
      <c r="D62" s="10" t="s">
        <v>756</v>
      </c>
      <c r="E62" s="130" t="s">
        <v>72</v>
      </c>
      <c r="F62" s="147"/>
      <c r="G62" s="148"/>
      <c r="H62" s="11" t="s">
        <v>758</v>
      </c>
      <c r="I62" s="14">
        <f t="shared" si="2"/>
        <v>1.65</v>
      </c>
      <c r="J62" s="14">
        <v>1.65</v>
      </c>
      <c r="K62" s="121">
        <f t="shared" si="3"/>
        <v>49.5</v>
      </c>
      <c r="L62" s="127"/>
    </row>
    <row r="63" spans="1:12" ht="24" customHeight="1">
      <c r="A63" s="126"/>
      <c r="B63" s="119">
        <f>'Tax Invoice'!D59</f>
        <v>10</v>
      </c>
      <c r="C63" s="10" t="s">
        <v>756</v>
      </c>
      <c r="D63" s="10" t="s">
        <v>756</v>
      </c>
      <c r="E63" s="130" t="s">
        <v>95</v>
      </c>
      <c r="F63" s="147"/>
      <c r="G63" s="148"/>
      <c r="H63" s="11" t="s">
        <v>758</v>
      </c>
      <c r="I63" s="14">
        <f t="shared" si="2"/>
        <v>1.65</v>
      </c>
      <c r="J63" s="14">
        <v>1.65</v>
      </c>
      <c r="K63" s="121">
        <f t="shared" si="3"/>
        <v>16.5</v>
      </c>
      <c r="L63" s="127"/>
    </row>
    <row r="64" spans="1:12" ht="24" customHeight="1">
      <c r="A64" s="126"/>
      <c r="B64" s="119">
        <f>'Tax Invoice'!D60</f>
        <v>10</v>
      </c>
      <c r="C64" s="10" t="s">
        <v>756</v>
      </c>
      <c r="D64" s="10" t="s">
        <v>756</v>
      </c>
      <c r="E64" s="130" t="s">
        <v>32</v>
      </c>
      <c r="F64" s="147"/>
      <c r="G64" s="148"/>
      <c r="H64" s="11" t="s">
        <v>758</v>
      </c>
      <c r="I64" s="14">
        <f t="shared" si="2"/>
        <v>1.65</v>
      </c>
      <c r="J64" s="14">
        <v>1.65</v>
      </c>
      <c r="K64" s="121">
        <f t="shared" si="3"/>
        <v>16.5</v>
      </c>
      <c r="L64" s="127"/>
    </row>
    <row r="65" spans="1:12" ht="24" customHeight="1">
      <c r="A65" s="126"/>
      <c r="B65" s="119">
        <f>'Tax Invoice'!D61</f>
        <v>10</v>
      </c>
      <c r="C65" s="10" t="s">
        <v>756</v>
      </c>
      <c r="D65" s="10" t="s">
        <v>756</v>
      </c>
      <c r="E65" s="130" t="s">
        <v>98</v>
      </c>
      <c r="F65" s="147"/>
      <c r="G65" s="148"/>
      <c r="H65" s="11" t="s">
        <v>758</v>
      </c>
      <c r="I65" s="14">
        <f t="shared" si="2"/>
        <v>1.65</v>
      </c>
      <c r="J65" s="14">
        <v>1.65</v>
      </c>
      <c r="K65" s="121">
        <f t="shared" si="3"/>
        <v>16.5</v>
      </c>
      <c r="L65" s="127"/>
    </row>
    <row r="66" spans="1:12" ht="12.75" customHeight="1">
      <c r="A66" s="126"/>
      <c r="B66" s="119">
        <f>'Tax Invoice'!D62</f>
        <v>150</v>
      </c>
      <c r="C66" s="10" t="s">
        <v>73</v>
      </c>
      <c r="D66" s="10" t="s">
        <v>73</v>
      </c>
      <c r="E66" s="130" t="s">
        <v>657</v>
      </c>
      <c r="F66" s="147" t="s">
        <v>278</v>
      </c>
      <c r="G66" s="148"/>
      <c r="H66" s="11" t="s">
        <v>759</v>
      </c>
      <c r="I66" s="14">
        <f t="shared" si="2"/>
        <v>1.9</v>
      </c>
      <c r="J66" s="14">
        <v>1.9</v>
      </c>
      <c r="K66" s="121">
        <f t="shared" si="3"/>
        <v>285</v>
      </c>
      <c r="L66" s="127"/>
    </row>
    <row r="67" spans="1:12" ht="12.75" customHeight="1">
      <c r="A67" s="126"/>
      <c r="B67" s="119">
        <f>'Tax Invoice'!D63</f>
        <v>150</v>
      </c>
      <c r="C67" s="10" t="s">
        <v>73</v>
      </c>
      <c r="D67" s="10" t="s">
        <v>73</v>
      </c>
      <c r="E67" s="130" t="s">
        <v>32</v>
      </c>
      <c r="F67" s="147" t="s">
        <v>278</v>
      </c>
      <c r="G67" s="148"/>
      <c r="H67" s="11" t="s">
        <v>759</v>
      </c>
      <c r="I67" s="14">
        <f t="shared" si="2"/>
        <v>1.9</v>
      </c>
      <c r="J67" s="14">
        <v>1.9</v>
      </c>
      <c r="K67" s="121">
        <f t="shared" si="3"/>
        <v>285</v>
      </c>
      <c r="L67" s="127"/>
    </row>
    <row r="68" spans="1:12" ht="12.75" customHeight="1">
      <c r="A68" s="126"/>
      <c r="B68" s="119">
        <f>'Tax Invoice'!D64</f>
        <v>20</v>
      </c>
      <c r="C68" s="10" t="s">
        <v>760</v>
      </c>
      <c r="D68" s="10" t="s">
        <v>760</v>
      </c>
      <c r="E68" s="130" t="s">
        <v>757</v>
      </c>
      <c r="F68" s="147" t="s">
        <v>278</v>
      </c>
      <c r="G68" s="148"/>
      <c r="H68" s="11" t="s">
        <v>761</v>
      </c>
      <c r="I68" s="14">
        <f t="shared" si="2"/>
        <v>2.0499999999999998</v>
      </c>
      <c r="J68" s="14">
        <v>2.0499999999999998</v>
      </c>
      <c r="K68" s="121">
        <f t="shared" si="3"/>
        <v>41</v>
      </c>
      <c r="L68" s="127"/>
    </row>
    <row r="69" spans="1:12" ht="12.75" customHeight="1">
      <c r="A69" s="126"/>
      <c r="B69" s="119">
        <f>'Tax Invoice'!D65</f>
        <v>20</v>
      </c>
      <c r="C69" s="10" t="s">
        <v>760</v>
      </c>
      <c r="D69" s="10" t="s">
        <v>760</v>
      </c>
      <c r="E69" s="130" t="s">
        <v>657</v>
      </c>
      <c r="F69" s="147" t="s">
        <v>278</v>
      </c>
      <c r="G69" s="148"/>
      <c r="H69" s="11" t="s">
        <v>761</v>
      </c>
      <c r="I69" s="14">
        <f t="shared" si="2"/>
        <v>2.0499999999999998</v>
      </c>
      <c r="J69" s="14">
        <v>2.0499999999999998</v>
      </c>
      <c r="K69" s="121">
        <f t="shared" si="3"/>
        <v>41</v>
      </c>
      <c r="L69" s="127"/>
    </row>
    <row r="70" spans="1:12" ht="12.75" customHeight="1">
      <c r="A70" s="126"/>
      <c r="B70" s="119">
        <f>'Tax Invoice'!D66</f>
        <v>200</v>
      </c>
      <c r="C70" s="10" t="s">
        <v>760</v>
      </c>
      <c r="D70" s="10" t="s">
        <v>760</v>
      </c>
      <c r="E70" s="130" t="s">
        <v>30</v>
      </c>
      <c r="F70" s="147" t="s">
        <v>278</v>
      </c>
      <c r="G70" s="148"/>
      <c r="H70" s="11" t="s">
        <v>761</v>
      </c>
      <c r="I70" s="14">
        <f t="shared" si="2"/>
        <v>2.0499999999999998</v>
      </c>
      <c r="J70" s="14">
        <v>2.0499999999999998</v>
      </c>
      <c r="K70" s="121">
        <f t="shared" si="3"/>
        <v>409.99999999999994</v>
      </c>
      <c r="L70" s="127"/>
    </row>
    <row r="71" spans="1:12" ht="12.75" customHeight="1">
      <c r="A71" s="126"/>
      <c r="B71" s="119">
        <f>'Tax Invoice'!D67</f>
        <v>20</v>
      </c>
      <c r="C71" s="10" t="s">
        <v>760</v>
      </c>
      <c r="D71" s="10" t="s">
        <v>760</v>
      </c>
      <c r="E71" s="130" t="s">
        <v>72</v>
      </c>
      <c r="F71" s="147" t="s">
        <v>278</v>
      </c>
      <c r="G71" s="148"/>
      <c r="H71" s="11" t="s">
        <v>761</v>
      </c>
      <c r="I71" s="14">
        <f t="shared" si="2"/>
        <v>2.0499999999999998</v>
      </c>
      <c r="J71" s="14">
        <v>2.0499999999999998</v>
      </c>
      <c r="K71" s="121">
        <f t="shared" si="3"/>
        <v>41</v>
      </c>
      <c r="L71" s="127"/>
    </row>
    <row r="72" spans="1:12" ht="12.75" customHeight="1">
      <c r="A72" s="126"/>
      <c r="B72" s="119">
        <f>'Tax Invoice'!D68</f>
        <v>50</v>
      </c>
      <c r="C72" s="10" t="s">
        <v>762</v>
      </c>
      <c r="D72" s="10" t="s">
        <v>791</v>
      </c>
      <c r="E72" s="130" t="s">
        <v>719</v>
      </c>
      <c r="F72" s="147" t="s">
        <v>279</v>
      </c>
      <c r="G72" s="148"/>
      <c r="H72" s="11" t="s">
        <v>763</v>
      </c>
      <c r="I72" s="14">
        <f t="shared" si="2"/>
        <v>0.45</v>
      </c>
      <c r="J72" s="14">
        <v>0.45</v>
      </c>
      <c r="K72" s="121">
        <f t="shared" si="3"/>
        <v>22.5</v>
      </c>
      <c r="L72" s="127"/>
    </row>
    <row r="73" spans="1:12" ht="12.75" customHeight="1">
      <c r="A73" s="126"/>
      <c r="B73" s="119">
        <f>'Tax Invoice'!D69</f>
        <v>50</v>
      </c>
      <c r="C73" s="10" t="s">
        <v>762</v>
      </c>
      <c r="D73" s="10" t="s">
        <v>792</v>
      </c>
      <c r="E73" s="130" t="s">
        <v>717</v>
      </c>
      <c r="F73" s="147" t="s">
        <v>279</v>
      </c>
      <c r="G73" s="148"/>
      <c r="H73" s="11" t="s">
        <v>763</v>
      </c>
      <c r="I73" s="14">
        <f t="shared" si="2"/>
        <v>0.55000000000000004</v>
      </c>
      <c r="J73" s="14">
        <v>0.55000000000000004</v>
      </c>
      <c r="K73" s="121">
        <f t="shared" si="3"/>
        <v>27.500000000000004</v>
      </c>
      <c r="L73" s="127"/>
    </row>
    <row r="74" spans="1:12" ht="12.75" customHeight="1">
      <c r="A74" s="126"/>
      <c r="B74" s="119">
        <f>'Tax Invoice'!D70</f>
        <v>30</v>
      </c>
      <c r="C74" s="10" t="s">
        <v>762</v>
      </c>
      <c r="D74" s="10" t="s">
        <v>793</v>
      </c>
      <c r="E74" s="130" t="s">
        <v>764</v>
      </c>
      <c r="F74" s="147" t="s">
        <v>279</v>
      </c>
      <c r="G74" s="148"/>
      <c r="H74" s="11" t="s">
        <v>763</v>
      </c>
      <c r="I74" s="14">
        <f t="shared" si="2"/>
        <v>0.61</v>
      </c>
      <c r="J74" s="14">
        <v>0.61</v>
      </c>
      <c r="K74" s="121">
        <f t="shared" si="3"/>
        <v>18.3</v>
      </c>
      <c r="L74" s="127"/>
    </row>
    <row r="75" spans="1:12" ht="12.75" customHeight="1">
      <c r="A75" s="126"/>
      <c r="B75" s="119">
        <f>'Tax Invoice'!D71</f>
        <v>10</v>
      </c>
      <c r="C75" s="10" t="s">
        <v>762</v>
      </c>
      <c r="D75" s="10" t="s">
        <v>793</v>
      </c>
      <c r="E75" s="130" t="s">
        <v>764</v>
      </c>
      <c r="F75" s="147" t="s">
        <v>765</v>
      </c>
      <c r="G75" s="148"/>
      <c r="H75" s="11" t="s">
        <v>763</v>
      </c>
      <c r="I75" s="14">
        <f t="shared" si="2"/>
        <v>0.61</v>
      </c>
      <c r="J75" s="14">
        <v>0.61</v>
      </c>
      <c r="K75" s="121">
        <f t="shared" si="3"/>
        <v>6.1</v>
      </c>
      <c r="L75" s="127"/>
    </row>
    <row r="76" spans="1:12" ht="24" customHeight="1">
      <c r="A76" s="126"/>
      <c r="B76" s="119">
        <f>'Tax Invoice'!D72</f>
        <v>20</v>
      </c>
      <c r="C76" s="10" t="s">
        <v>766</v>
      </c>
      <c r="D76" s="10" t="s">
        <v>766</v>
      </c>
      <c r="E76" s="130" t="s">
        <v>31</v>
      </c>
      <c r="F76" s="147" t="s">
        <v>220</v>
      </c>
      <c r="G76" s="148"/>
      <c r="H76" s="11" t="s">
        <v>767</v>
      </c>
      <c r="I76" s="14">
        <f t="shared" si="2"/>
        <v>1.95</v>
      </c>
      <c r="J76" s="14">
        <v>1.95</v>
      </c>
      <c r="K76" s="121">
        <f t="shared" si="3"/>
        <v>39</v>
      </c>
      <c r="L76" s="127"/>
    </row>
    <row r="77" spans="1:12" ht="24" customHeight="1">
      <c r="A77" s="126"/>
      <c r="B77" s="119">
        <f>'Tax Invoice'!D73</f>
        <v>20</v>
      </c>
      <c r="C77" s="10" t="s">
        <v>768</v>
      </c>
      <c r="D77" s="10" t="s">
        <v>768</v>
      </c>
      <c r="E77" s="130" t="s">
        <v>31</v>
      </c>
      <c r="F77" s="147" t="s">
        <v>274</v>
      </c>
      <c r="G77" s="148"/>
      <c r="H77" s="11" t="s">
        <v>243</v>
      </c>
      <c r="I77" s="14">
        <f t="shared" si="2"/>
        <v>2.09</v>
      </c>
      <c r="J77" s="14">
        <v>2.09</v>
      </c>
      <c r="K77" s="121">
        <f t="shared" si="3"/>
        <v>41.8</v>
      </c>
      <c r="L77" s="127"/>
    </row>
    <row r="78" spans="1:12" ht="24" customHeight="1">
      <c r="A78" s="126"/>
      <c r="B78" s="119">
        <f>'Tax Invoice'!D74</f>
        <v>50</v>
      </c>
      <c r="C78" s="10" t="s">
        <v>768</v>
      </c>
      <c r="D78" s="10" t="s">
        <v>768</v>
      </c>
      <c r="E78" s="130" t="s">
        <v>33</v>
      </c>
      <c r="F78" s="147" t="s">
        <v>216</v>
      </c>
      <c r="G78" s="148"/>
      <c r="H78" s="11" t="s">
        <v>243</v>
      </c>
      <c r="I78" s="14">
        <f t="shared" si="2"/>
        <v>2.09</v>
      </c>
      <c r="J78" s="14">
        <v>2.09</v>
      </c>
      <c r="K78" s="121">
        <f t="shared" si="3"/>
        <v>104.5</v>
      </c>
      <c r="L78" s="127"/>
    </row>
    <row r="79" spans="1:12" ht="24" customHeight="1">
      <c r="A79" s="126"/>
      <c r="B79" s="119">
        <f>'Tax Invoice'!D75</f>
        <v>30</v>
      </c>
      <c r="C79" s="10" t="s">
        <v>768</v>
      </c>
      <c r="D79" s="10" t="s">
        <v>768</v>
      </c>
      <c r="E79" s="130" t="s">
        <v>33</v>
      </c>
      <c r="F79" s="147" t="s">
        <v>269</v>
      </c>
      <c r="G79" s="148"/>
      <c r="H79" s="11" t="s">
        <v>243</v>
      </c>
      <c r="I79" s="14">
        <f t="shared" si="2"/>
        <v>2.09</v>
      </c>
      <c r="J79" s="14">
        <v>2.09</v>
      </c>
      <c r="K79" s="121">
        <f t="shared" si="3"/>
        <v>62.699999999999996</v>
      </c>
      <c r="L79" s="127"/>
    </row>
    <row r="80" spans="1:12" ht="12.75" customHeight="1">
      <c r="A80" s="126"/>
      <c r="B80" s="119">
        <f>'Tax Invoice'!D76</f>
        <v>100</v>
      </c>
      <c r="C80" s="10" t="s">
        <v>769</v>
      </c>
      <c r="D80" s="10" t="s">
        <v>769</v>
      </c>
      <c r="E80" s="130" t="s">
        <v>28</v>
      </c>
      <c r="F80" s="147"/>
      <c r="G80" s="148"/>
      <c r="H80" s="11" t="s">
        <v>770</v>
      </c>
      <c r="I80" s="14">
        <f t="shared" si="2"/>
        <v>0.97</v>
      </c>
      <c r="J80" s="14">
        <v>0.97</v>
      </c>
      <c r="K80" s="121">
        <f t="shared" si="3"/>
        <v>97</v>
      </c>
      <c r="L80" s="127"/>
    </row>
    <row r="81" spans="1:12" ht="12.75" customHeight="1">
      <c r="A81" s="126"/>
      <c r="B81" s="119">
        <f>'Tax Invoice'!D77</f>
        <v>100</v>
      </c>
      <c r="C81" s="10" t="s">
        <v>771</v>
      </c>
      <c r="D81" s="10" t="s">
        <v>771</v>
      </c>
      <c r="E81" s="130" t="s">
        <v>72</v>
      </c>
      <c r="F81" s="147"/>
      <c r="G81" s="148"/>
      <c r="H81" s="11" t="s">
        <v>772</v>
      </c>
      <c r="I81" s="14">
        <f t="shared" si="2"/>
        <v>0.97</v>
      </c>
      <c r="J81" s="14">
        <v>0.97</v>
      </c>
      <c r="K81" s="121">
        <f t="shared" si="3"/>
        <v>97</v>
      </c>
      <c r="L81" s="127"/>
    </row>
    <row r="82" spans="1:12" ht="24" customHeight="1">
      <c r="A82" s="126"/>
      <c r="B82" s="119">
        <f>'Tax Invoice'!D78</f>
        <v>20</v>
      </c>
      <c r="C82" s="10" t="s">
        <v>773</v>
      </c>
      <c r="D82" s="10" t="s">
        <v>773</v>
      </c>
      <c r="E82" s="130" t="s">
        <v>757</v>
      </c>
      <c r="F82" s="147" t="s">
        <v>112</v>
      </c>
      <c r="G82" s="148"/>
      <c r="H82" s="11" t="s">
        <v>774</v>
      </c>
      <c r="I82" s="14">
        <f t="shared" si="2"/>
        <v>1.21</v>
      </c>
      <c r="J82" s="14">
        <v>1.21</v>
      </c>
      <c r="K82" s="121">
        <f t="shared" si="3"/>
        <v>24.2</v>
      </c>
      <c r="L82" s="127"/>
    </row>
    <row r="83" spans="1:12" ht="24" customHeight="1">
      <c r="A83" s="126"/>
      <c r="B83" s="119">
        <f>'Tax Invoice'!D79</f>
        <v>50</v>
      </c>
      <c r="C83" s="10" t="s">
        <v>773</v>
      </c>
      <c r="D83" s="10" t="s">
        <v>773</v>
      </c>
      <c r="E83" s="130" t="s">
        <v>30</v>
      </c>
      <c r="F83" s="147" t="s">
        <v>220</v>
      </c>
      <c r="G83" s="148"/>
      <c r="H83" s="11" t="s">
        <v>774</v>
      </c>
      <c r="I83" s="14">
        <f t="shared" si="2"/>
        <v>1.21</v>
      </c>
      <c r="J83" s="14">
        <v>1.21</v>
      </c>
      <c r="K83" s="121">
        <f t="shared" si="3"/>
        <v>60.5</v>
      </c>
      <c r="L83" s="127"/>
    </row>
    <row r="84" spans="1:12" ht="24" customHeight="1">
      <c r="A84" s="126"/>
      <c r="B84" s="119">
        <f>'Tax Invoice'!D80</f>
        <v>20</v>
      </c>
      <c r="C84" s="10" t="s">
        <v>773</v>
      </c>
      <c r="D84" s="10" t="s">
        <v>773</v>
      </c>
      <c r="E84" s="130" t="s">
        <v>30</v>
      </c>
      <c r="F84" s="147" t="s">
        <v>272</v>
      </c>
      <c r="G84" s="148"/>
      <c r="H84" s="11" t="s">
        <v>774</v>
      </c>
      <c r="I84" s="14">
        <f t="shared" si="2"/>
        <v>1.21</v>
      </c>
      <c r="J84" s="14">
        <v>1.21</v>
      </c>
      <c r="K84" s="121">
        <f t="shared" si="3"/>
        <v>24.2</v>
      </c>
      <c r="L84" s="127"/>
    </row>
    <row r="85" spans="1:12" ht="24" customHeight="1">
      <c r="A85" s="126"/>
      <c r="B85" s="119">
        <f>'Tax Invoice'!D81</f>
        <v>20</v>
      </c>
      <c r="C85" s="10" t="s">
        <v>773</v>
      </c>
      <c r="D85" s="10" t="s">
        <v>773</v>
      </c>
      <c r="E85" s="130" t="s">
        <v>775</v>
      </c>
      <c r="F85" s="147" t="s">
        <v>112</v>
      </c>
      <c r="G85" s="148"/>
      <c r="H85" s="11" t="s">
        <v>774</v>
      </c>
      <c r="I85" s="14">
        <f t="shared" si="2"/>
        <v>1.21</v>
      </c>
      <c r="J85" s="14">
        <v>1.21</v>
      </c>
      <c r="K85" s="121">
        <f t="shared" si="3"/>
        <v>24.2</v>
      </c>
      <c r="L85" s="127"/>
    </row>
    <row r="86" spans="1:12" ht="24" customHeight="1">
      <c r="A86" s="126"/>
      <c r="B86" s="119">
        <f>'Tax Invoice'!D82</f>
        <v>50</v>
      </c>
      <c r="C86" s="10" t="s">
        <v>776</v>
      </c>
      <c r="D86" s="10" t="s">
        <v>776</v>
      </c>
      <c r="E86" s="130" t="s">
        <v>278</v>
      </c>
      <c r="F86" s="147"/>
      <c r="G86" s="148"/>
      <c r="H86" s="11" t="s">
        <v>777</v>
      </c>
      <c r="I86" s="14">
        <f t="shared" ref="I86:I117" si="4">ROUNDUP(J86*$N$1,2)</f>
        <v>1.95</v>
      </c>
      <c r="J86" s="14">
        <v>1.95</v>
      </c>
      <c r="K86" s="121">
        <f t="shared" si="3"/>
        <v>97.5</v>
      </c>
      <c r="L86" s="127"/>
    </row>
    <row r="87" spans="1:12" ht="24" customHeight="1">
      <c r="A87" s="126"/>
      <c r="B87" s="119">
        <f>'Tax Invoice'!D83</f>
        <v>5</v>
      </c>
      <c r="C87" s="10" t="s">
        <v>778</v>
      </c>
      <c r="D87" s="10" t="s">
        <v>778</v>
      </c>
      <c r="E87" s="130" t="s">
        <v>316</v>
      </c>
      <c r="F87" s="147"/>
      <c r="G87" s="148"/>
      <c r="H87" s="11" t="s">
        <v>779</v>
      </c>
      <c r="I87" s="14">
        <f t="shared" si="4"/>
        <v>3.19</v>
      </c>
      <c r="J87" s="14">
        <v>3.19</v>
      </c>
      <c r="K87" s="121">
        <f t="shared" si="3"/>
        <v>15.95</v>
      </c>
      <c r="L87" s="127"/>
    </row>
    <row r="88" spans="1:12" ht="24" customHeight="1">
      <c r="A88" s="126"/>
      <c r="B88" s="119">
        <f>'Tax Invoice'!D84</f>
        <v>5</v>
      </c>
      <c r="C88" s="10" t="s">
        <v>780</v>
      </c>
      <c r="D88" s="10" t="s">
        <v>780</v>
      </c>
      <c r="E88" s="130" t="s">
        <v>274</v>
      </c>
      <c r="F88" s="147"/>
      <c r="G88" s="148"/>
      <c r="H88" s="11" t="s">
        <v>781</v>
      </c>
      <c r="I88" s="14">
        <f t="shared" si="4"/>
        <v>2.35</v>
      </c>
      <c r="J88" s="14">
        <v>2.35</v>
      </c>
      <c r="K88" s="121">
        <f t="shared" si="3"/>
        <v>11.75</v>
      </c>
      <c r="L88" s="127"/>
    </row>
    <row r="89" spans="1:12" ht="24" customHeight="1">
      <c r="A89" s="126"/>
      <c r="B89" s="120">
        <f>'Tax Invoice'!D85</f>
        <v>20</v>
      </c>
      <c r="C89" s="12" t="s">
        <v>782</v>
      </c>
      <c r="D89" s="12" t="s">
        <v>782</v>
      </c>
      <c r="E89" s="131" t="s">
        <v>269</v>
      </c>
      <c r="F89" s="149"/>
      <c r="G89" s="150"/>
      <c r="H89" s="13" t="s">
        <v>783</v>
      </c>
      <c r="I89" s="15">
        <f t="shared" si="4"/>
        <v>1.1599999999999999</v>
      </c>
      <c r="J89" s="15">
        <v>1.1599999999999999</v>
      </c>
      <c r="K89" s="122">
        <f t="shared" si="3"/>
        <v>23.2</v>
      </c>
      <c r="L89" s="127"/>
    </row>
    <row r="90" spans="1:12" ht="12.75" customHeight="1">
      <c r="A90" s="126"/>
      <c r="B90" s="138">
        <f>SUM(B22:B89)</f>
        <v>2574</v>
      </c>
      <c r="C90" s="138" t="s">
        <v>149</v>
      </c>
      <c r="D90" s="138"/>
      <c r="E90" s="138"/>
      <c r="F90" s="138"/>
      <c r="G90" s="138"/>
      <c r="H90" s="138"/>
      <c r="I90" s="139" t="s">
        <v>261</v>
      </c>
      <c r="J90" s="139" t="s">
        <v>261</v>
      </c>
      <c r="K90" s="140">
        <f>SUM(K22:K89)</f>
        <v>3230.1199999999994</v>
      </c>
      <c r="L90" s="127"/>
    </row>
    <row r="91" spans="1:12" ht="12.75" customHeight="1">
      <c r="A91" s="126"/>
      <c r="B91" s="138"/>
      <c r="C91" s="138"/>
      <c r="D91" s="138"/>
      <c r="E91" s="138"/>
      <c r="F91" s="138"/>
      <c r="G91" s="138"/>
      <c r="H91" s="138"/>
      <c r="I91" s="145" t="s">
        <v>799</v>
      </c>
      <c r="J91" s="139" t="s">
        <v>190</v>
      </c>
      <c r="K91" s="140">
        <f>Invoice!J91</f>
        <v>-1292.0479999999998</v>
      </c>
      <c r="L91" s="127"/>
    </row>
    <row r="92" spans="1:12" ht="12.75" customHeight="1" outlineLevel="1">
      <c r="A92" s="126"/>
      <c r="B92" s="138"/>
      <c r="C92" s="138"/>
      <c r="D92" s="138"/>
      <c r="E92" s="138"/>
      <c r="F92" s="138"/>
      <c r="G92" s="138"/>
      <c r="H92" s="138"/>
      <c r="I92" s="145" t="s">
        <v>800</v>
      </c>
      <c r="J92" s="139" t="s">
        <v>191</v>
      </c>
      <c r="K92" s="140">
        <f>Invoice!J92</f>
        <v>0</v>
      </c>
      <c r="L92" s="127"/>
    </row>
    <row r="93" spans="1:12" ht="12.75" customHeight="1">
      <c r="A93" s="126"/>
      <c r="B93" s="138"/>
      <c r="C93" s="138"/>
      <c r="D93" s="138"/>
      <c r="E93" s="138"/>
      <c r="F93" s="138"/>
      <c r="G93" s="138"/>
      <c r="H93" s="138"/>
      <c r="I93" s="139" t="s">
        <v>263</v>
      </c>
      <c r="J93" s="139" t="s">
        <v>263</v>
      </c>
      <c r="K93" s="140">
        <f>SUM(K90:K92)</f>
        <v>1938.0719999999997</v>
      </c>
      <c r="L93" s="127"/>
    </row>
    <row r="94" spans="1:12" ht="12.75" customHeight="1">
      <c r="A94" s="6"/>
      <c r="B94" s="7"/>
      <c r="C94" s="7"/>
      <c r="D94" s="7"/>
      <c r="E94" s="7"/>
      <c r="F94" s="7"/>
      <c r="G94" s="7"/>
      <c r="H94" s="143" t="s">
        <v>801</v>
      </c>
      <c r="I94" s="7"/>
      <c r="J94" s="7"/>
      <c r="K94" s="7"/>
      <c r="L94" s="8"/>
    </row>
    <row r="95" spans="1:12" ht="12.75" customHeight="1"/>
    <row r="96" spans="1:12" ht="12.75" customHeight="1"/>
    <row r="97" ht="12.75" customHeight="1"/>
    <row r="98" ht="12.75" customHeight="1"/>
    <row r="99" ht="12.75" customHeight="1"/>
    <row r="100" ht="12.75" customHeight="1"/>
    <row r="101" ht="12.75" customHeight="1"/>
  </sheetData>
  <mergeCells count="72">
    <mergeCell ref="F20:G20"/>
    <mergeCell ref="F21:G21"/>
    <mergeCell ref="F22:G22"/>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61:G61"/>
    <mergeCell ref="F62:G62"/>
    <mergeCell ref="F63:G63"/>
    <mergeCell ref="F64:G64"/>
    <mergeCell ref="F55:G55"/>
    <mergeCell ref="F56:G56"/>
    <mergeCell ref="F57:G57"/>
    <mergeCell ref="F58:G58"/>
    <mergeCell ref="F59:G59"/>
    <mergeCell ref="F75:G75"/>
    <mergeCell ref="F76:G76"/>
    <mergeCell ref="F77:G77"/>
    <mergeCell ref="K10:K11"/>
    <mergeCell ref="K14:K15"/>
    <mergeCell ref="F70:G70"/>
    <mergeCell ref="F71:G71"/>
    <mergeCell ref="F72:G72"/>
    <mergeCell ref="F73:G73"/>
    <mergeCell ref="F74:G74"/>
    <mergeCell ref="F65:G65"/>
    <mergeCell ref="F66:G66"/>
    <mergeCell ref="F67:G67"/>
    <mergeCell ref="F68:G68"/>
    <mergeCell ref="F69:G69"/>
    <mergeCell ref="F60:G60"/>
    <mergeCell ref="F78:G78"/>
    <mergeCell ref="F79:G79"/>
    <mergeCell ref="F80:G80"/>
    <mergeCell ref="F81:G81"/>
    <mergeCell ref="F82:G82"/>
    <mergeCell ref="F88:G88"/>
    <mergeCell ref="F89:G89"/>
    <mergeCell ref="F83:G83"/>
    <mergeCell ref="F84:G84"/>
    <mergeCell ref="F85:G85"/>
    <mergeCell ref="F86:G86"/>
    <mergeCell ref="F87:G8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8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3230.1199999999994</v>
      </c>
      <c r="O2" s="21" t="s">
        <v>265</v>
      </c>
    </row>
    <row r="3" spans="1:15" s="21" customFormat="1" ht="15" customHeight="1" thickBot="1">
      <c r="A3" s="22" t="s">
        <v>156</v>
      </c>
      <c r="G3" s="28">
        <f>Invoice!J14</f>
        <v>45176</v>
      </c>
      <c r="H3" s="29"/>
      <c r="N3" s="21">
        <v>3230.1199999999994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Mabuti GmbH</v>
      </c>
      <c r="B10" s="37"/>
      <c r="C10" s="37"/>
      <c r="D10" s="37"/>
      <c r="F10" s="38" t="str">
        <f>'Copy paste to Here'!B10</f>
        <v>Mabuti GmbH</v>
      </c>
      <c r="G10" s="39"/>
      <c r="H10" s="40"/>
      <c r="K10" s="107" t="s">
        <v>282</v>
      </c>
      <c r="L10" s="35" t="s">
        <v>282</v>
      </c>
      <c r="M10" s="21">
        <v>1</v>
      </c>
    </row>
    <row r="11" spans="1:15" s="21" customFormat="1" ht="15.75" thickBot="1">
      <c r="A11" s="41" t="str">
        <f>'Copy paste to Here'!G11</f>
        <v>Felix Hanspach</v>
      </c>
      <c r="B11" s="42"/>
      <c r="C11" s="42"/>
      <c r="D11" s="42"/>
      <c r="F11" s="43" t="str">
        <f>'Copy paste to Here'!B11</f>
        <v>Felix Hanspach</v>
      </c>
      <c r="G11" s="44"/>
      <c r="H11" s="45"/>
      <c r="K11" s="105" t="s">
        <v>163</v>
      </c>
      <c r="L11" s="46" t="s">
        <v>164</v>
      </c>
      <c r="M11" s="21">
        <f>VLOOKUP(G3,[1]Sheet1!$A$9:$I$7290,2,FALSE)</f>
        <v>35.43</v>
      </c>
    </row>
    <row r="12" spans="1:15" s="21" customFormat="1" ht="15.75" thickBot="1">
      <c r="A12" s="41" t="str">
        <f>'Copy paste to Here'!G12</f>
        <v>Slevogtstraße 59</v>
      </c>
      <c r="B12" s="42"/>
      <c r="C12" s="42"/>
      <c r="D12" s="42"/>
      <c r="E12" s="89"/>
      <c r="F12" s="43" t="str">
        <f>'Copy paste to Here'!B12</f>
        <v>Slevogtstraße 59</v>
      </c>
      <c r="G12" s="44"/>
      <c r="H12" s="45"/>
      <c r="K12" s="105" t="s">
        <v>165</v>
      </c>
      <c r="L12" s="46" t="s">
        <v>138</v>
      </c>
      <c r="M12" s="21">
        <f>VLOOKUP(G3,[1]Sheet1!$A$9:$I$7290,3,FALSE)</f>
        <v>37.799999999999997</v>
      </c>
    </row>
    <row r="13" spans="1:15" s="21" customFormat="1" ht="15.75" thickBot="1">
      <c r="A13" s="41" t="str">
        <f>'Copy paste to Here'!G13</f>
        <v>09114 Chemnitz</v>
      </c>
      <c r="B13" s="42"/>
      <c r="C13" s="42"/>
      <c r="D13" s="42"/>
      <c r="E13" s="123" t="s">
        <v>138</v>
      </c>
      <c r="F13" s="43" t="str">
        <f>'Copy paste to Here'!B13</f>
        <v>09114 Chemnitz</v>
      </c>
      <c r="G13" s="44"/>
      <c r="H13" s="45"/>
      <c r="K13" s="105" t="s">
        <v>166</v>
      </c>
      <c r="L13" s="46" t="s">
        <v>167</v>
      </c>
      <c r="M13" s="125">
        <f>VLOOKUP(G3,[1]Sheet1!$A$9:$I$7290,4,FALSE)</f>
        <v>44.03</v>
      </c>
    </row>
    <row r="14" spans="1:15" s="21" customFormat="1" ht="15.75" thickBot="1">
      <c r="A14" s="41" t="str">
        <f>'Copy paste to Here'!G14</f>
        <v>Germany</v>
      </c>
      <c r="B14" s="42"/>
      <c r="C14" s="42"/>
      <c r="D14" s="42"/>
      <c r="E14" s="123">
        <f>VLOOKUP(J9,$L$10:$M$17,2,FALSE)</f>
        <v>37.799999999999997</v>
      </c>
      <c r="F14" s="43" t="str">
        <f>'Copy paste to Here'!B14</f>
        <v>Germany</v>
      </c>
      <c r="G14" s="44"/>
      <c r="H14" s="45"/>
      <c r="K14" s="105" t="s">
        <v>168</v>
      </c>
      <c r="L14" s="46" t="s">
        <v>169</v>
      </c>
      <c r="M14" s="21">
        <f>VLOOKUP(G3,[1]Sheet1!$A$9:$I$7290,5,FALSE)</f>
        <v>22.21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25.78</v>
      </c>
    </row>
    <row r="16" spans="1:15" s="21" customFormat="1" ht="13.7" customHeight="1" thickBot="1">
      <c r="A16" s="52"/>
      <c r="K16" s="106"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Anodized surgical steel nipple or tongue barbell, 14g (1.6mm) with two 5mm balls &amp; Length: 16mm  &amp;  Color: Gold</v>
      </c>
      <c r="B18" s="57" t="str">
        <f>'Copy paste to Here'!C22</f>
        <v>BBTB5</v>
      </c>
      <c r="C18" s="57" t="s">
        <v>727</v>
      </c>
      <c r="D18" s="58">
        <f>Invoice!B22</f>
        <v>200</v>
      </c>
      <c r="E18" s="59">
        <f>'Shipping Invoice'!J22*$N$1</f>
        <v>0.68</v>
      </c>
      <c r="F18" s="59">
        <f>D18*E18</f>
        <v>136</v>
      </c>
      <c r="G18" s="60">
        <f>E18*$E$14</f>
        <v>25.704000000000001</v>
      </c>
      <c r="H18" s="61">
        <f>D18*G18</f>
        <v>5140.8</v>
      </c>
    </row>
    <row r="19" spans="1:13" s="62" customFormat="1" ht="24">
      <c r="A19" s="124" t="str">
        <f>IF((LEN('Copy paste to Here'!G23))&gt;5,((CONCATENATE('Copy paste to Here'!G23," &amp; ",'Copy paste to Here'!D23,"  &amp;  ",'Copy paste to Here'!E23))),"Empty Cell")</f>
        <v>Premium PVD plated surgical steel ball closure ring, 14g (1.6mm) with a 4mm ball &amp; Length: 12mm  &amp;  Color: Black</v>
      </c>
      <c r="B19" s="57" t="str">
        <f>'Copy paste to Here'!C23</f>
        <v>BCRT</v>
      </c>
      <c r="C19" s="57" t="s">
        <v>622</v>
      </c>
      <c r="D19" s="58">
        <f>Invoice!B23</f>
        <v>20</v>
      </c>
      <c r="E19" s="59">
        <f>'Shipping Invoice'!J23*$N$1</f>
        <v>0.57999999999999996</v>
      </c>
      <c r="F19" s="59">
        <f t="shared" ref="F19:F82" si="0">D19*E19</f>
        <v>11.6</v>
      </c>
      <c r="G19" s="60">
        <f t="shared" ref="G19:G82" si="1">E19*$E$14</f>
        <v>21.923999999999996</v>
      </c>
      <c r="H19" s="63">
        <f t="shared" ref="H19:H82" si="2">D19*G19</f>
        <v>438.4799999999999</v>
      </c>
    </row>
    <row r="20" spans="1:13" s="62" customFormat="1" ht="48">
      <c r="A20" s="56" t="str">
        <f>IF((LEN('Copy paste to Here'!G24))&gt;5,((CONCATENATE('Copy paste to Here'!G24," &amp; ",'Copy paste to Here'!D24,"  &amp;  ",'Copy paste to Here'!E24))),"Empty Cell")</f>
        <v>Bulk body jewelry: 24 pcs or 100 pcs. of 5mm multi-crystal balls with 14g (1.6mm) threading and resin cover. Price as low as 1.34$ per pcs. &amp; Quantity In Bulk: 24 pcs.  &amp;  Crystal Color: Aquamarine</v>
      </c>
      <c r="B20" s="57" t="str">
        <f>'Copy paste to Here'!C24</f>
        <v>BLK317</v>
      </c>
      <c r="C20" s="57" t="s">
        <v>784</v>
      </c>
      <c r="D20" s="58">
        <f>Invoice!B24</f>
        <v>1</v>
      </c>
      <c r="E20" s="59">
        <f>'Shipping Invoice'!J24*$N$1</f>
        <v>33.25</v>
      </c>
      <c r="F20" s="59">
        <f t="shared" si="0"/>
        <v>33.25</v>
      </c>
      <c r="G20" s="60">
        <f t="shared" si="1"/>
        <v>1256.8499999999999</v>
      </c>
      <c r="H20" s="63">
        <f t="shared" si="2"/>
        <v>1256.8499999999999</v>
      </c>
    </row>
    <row r="21" spans="1:13" s="62" customFormat="1" ht="48">
      <c r="A21" s="56" t="str">
        <f>IF((LEN('Copy paste to Here'!G25))&gt;5,((CONCATENATE('Copy paste to Here'!G25," &amp; ",'Copy paste to Here'!D25,"  &amp;  ",'Copy paste to Here'!E25))),"Empty Cell")</f>
        <v>Bulk body jewelry: 24 pcs or 100 pcs. of 5mm multi-crystal balls with 14g (1.6mm) threading and resin cover. Price as low as 1.34$ per pcs. &amp; Quantity In Bulk: 24 pcs.  &amp;  Crystal Color: Blue Zircon</v>
      </c>
      <c r="B21" s="57" t="str">
        <f>'Copy paste to Here'!C25</f>
        <v>BLK317</v>
      </c>
      <c r="C21" s="57" t="s">
        <v>784</v>
      </c>
      <c r="D21" s="58">
        <f>Invoice!B25</f>
        <v>1</v>
      </c>
      <c r="E21" s="59">
        <f>'Shipping Invoice'!J25*$N$1</f>
        <v>33.25</v>
      </c>
      <c r="F21" s="59">
        <f t="shared" si="0"/>
        <v>33.25</v>
      </c>
      <c r="G21" s="60">
        <f t="shared" si="1"/>
        <v>1256.8499999999999</v>
      </c>
      <c r="H21" s="63">
        <f t="shared" si="2"/>
        <v>1256.8499999999999</v>
      </c>
    </row>
    <row r="22" spans="1:13" s="62" customFormat="1" ht="36">
      <c r="A22" s="56" t="str">
        <f>IF((LEN('Copy paste to Here'!G26))&gt;5,((CONCATENATE('Copy paste to Here'!G26," &amp; ",'Copy paste to Here'!D26,"  &amp;  ",'Copy paste to Here'!E26))),"Empty Cell")</f>
        <v>Surgical steel belly banana, 14g (1.6mm) with an 8mm bezel set jewel ball and an upper 5mm plain steel ball using original Czech Preciosa crystals. &amp; Length: 8mm  &amp;  Crystal Color: AB</v>
      </c>
      <c r="B22" s="57" t="str">
        <f>'Copy paste to Here'!C26</f>
        <v>BN1CG</v>
      </c>
      <c r="C22" s="57" t="s">
        <v>731</v>
      </c>
      <c r="D22" s="58">
        <f>Invoice!B26</f>
        <v>30</v>
      </c>
      <c r="E22" s="59">
        <f>'Shipping Invoice'!J26*$N$1</f>
        <v>0.72</v>
      </c>
      <c r="F22" s="59">
        <f t="shared" si="0"/>
        <v>21.599999999999998</v>
      </c>
      <c r="G22" s="60">
        <f t="shared" si="1"/>
        <v>27.215999999999998</v>
      </c>
      <c r="H22" s="63">
        <f t="shared" si="2"/>
        <v>816.4799999999999</v>
      </c>
    </row>
    <row r="23" spans="1:13" s="62" customFormat="1" ht="36">
      <c r="A23" s="56" t="str">
        <f>IF((LEN('Copy paste to Here'!G27))&gt;5,((CONCATENATE('Copy paste to Here'!G27," &amp; ",'Copy paste to Here'!D27,"  &amp;  ",'Copy paste to Here'!E27))),"Empty Cell")</f>
        <v>Surgical steel belly banana, 14g (1.6mm) with an 8mm bezel set jewel ball and an upper 5mm plain steel ball using original Czech Preciosa crystals. &amp; Length: 8mm  &amp;  Crystal Color: Rose</v>
      </c>
      <c r="B23" s="57" t="str">
        <f>'Copy paste to Here'!C27</f>
        <v>BN1CG</v>
      </c>
      <c r="C23" s="57" t="s">
        <v>731</v>
      </c>
      <c r="D23" s="58">
        <f>Invoice!B27</f>
        <v>20</v>
      </c>
      <c r="E23" s="59">
        <f>'Shipping Invoice'!J27*$N$1</f>
        <v>0.72</v>
      </c>
      <c r="F23" s="59">
        <f t="shared" si="0"/>
        <v>14.399999999999999</v>
      </c>
      <c r="G23" s="60">
        <f t="shared" si="1"/>
        <v>27.215999999999998</v>
      </c>
      <c r="H23" s="63">
        <f t="shared" si="2"/>
        <v>544.31999999999994</v>
      </c>
    </row>
    <row r="24" spans="1:13" s="62" customFormat="1" ht="48">
      <c r="A24" s="56" t="str">
        <f>IF((LEN('Copy paste to Here'!G28))&gt;5,((CONCATENATE('Copy paste to Here'!G28," &amp; ",'Copy paste to Here'!D28,"  &amp;  ",'Copy paste to Here'!E28))),"Empty Cell")</f>
        <v>Surgical steel belly banana, 14g (1.6mm) with an 8mm bezel set jewel ball and an upper 5mm plain steel ball using original Czech Preciosa crystals. &amp; Length: 8mm  &amp;  Crystal Color: Light Sapphire</v>
      </c>
      <c r="B24" s="57" t="str">
        <f>'Copy paste to Here'!C28</f>
        <v>BN1CG</v>
      </c>
      <c r="C24" s="57" t="s">
        <v>731</v>
      </c>
      <c r="D24" s="58">
        <f>Invoice!B28</f>
        <v>20</v>
      </c>
      <c r="E24" s="59">
        <f>'Shipping Invoice'!J28*$N$1</f>
        <v>0.72</v>
      </c>
      <c r="F24" s="59">
        <f t="shared" si="0"/>
        <v>14.399999999999999</v>
      </c>
      <c r="G24" s="60">
        <f t="shared" si="1"/>
        <v>27.215999999999998</v>
      </c>
      <c r="H24" s="63">
        <f t="shared" si="2"/>
        <v>544.31999999999994</v>
      </c>
    </row>
    <row r="25" spans="1:13" s="62" customFormat="1" ht="36">
      <c r="A25" s="56" t="str">
        <f>IF((LEN('Copy paste to Here'!G29))&gt;5,((CONCATENATE('Copy paste to Here'!G29," &amp; ",'Copy paste to Here'!D29,"  &amp;  ",'Copy paste to Here'!E29))),"Empty Cell")</f>
        <v>Surgical steel belly banana, 14g (1.6mm) with an 8mm bezel set jewel ball and an upper 5mm plain steel ball using original Czech Preciosa crystals. &amp; Length: 8mm  &amp;  Crystal Color: Sapphire</v>
      </c>
      <c r="B25" s="57" t="str">
        <f>'Copy paste to Here'!C29</f>
        <v>BN1CG</v>
      </c>
      <c r="C25" s="57" t="s">
        <v>731</v>
      </c>
      <c r="D25" s="58">
        <f>Invoice!B29</f>
        <v>20</v>
      </c>
      <c r="E25" s="59">
        <f>'Shipping Invoice'!J29*$N$1</f>
        <v>0.72</v>
      </c>
      <c r="F25" s="59">
        <f t="shared" si="0"/>
        <v>14.399999999999999</v>
      </c>
      <c r="G25" s="60">
        <f t="shared" si="1"/>
        <v>27.215999999999998</v>
      </c>
      <c r="H25" s="63">
        <f t="shared" si="2"/>
        <v>544.31999999999994</v>
      </c>
    </row>
    <row r="26" spans="1:13" s="62" customFormat="1" ht="36">
      <c r="A26" s="56" t="str">
        <f>IF((LEN('Copy paste to Here'!G30))&gt;5,((CONCATENATE('Copy paste to Here'!G30," &amp; ",'Copy paste to Here'!D30,"  &amp;  ",'Copy paste to Here'!E30))),"Empty Cell")</f>
        <v>Surgical steel belly banana, 14g (1.6mm) with an 8mm bezel set jewel ball and an upper 5mm plain steel ball using original Czech Preciosa crystals. &amp; Length: 8mm  &amp;  Crystal Color: Blue Zircon</v>
      </c>
      <c r="B26" s="57" t="str">
        <f>'Copy paste to Here'!C30</f>
        <v>BN1CG</v>
      </c>
      <c r="C26" s="57" t="s">
        <v>731</v>
      </c>
      <c r="D26" s="58">
        <f>Invoice!B30</f>
        <v>30</v>
      </c>
      <c r="E26" s="59">
        <f>'Shipping Invoice'!J30*$N$1</f>
        <v>0.72</v>
      </c>
      <c r="F26" s="59">
        <f t="shared" si="0"/>
        <v>21.599999999999998</v>
      </c>
      <c r="G26" s="60">
        <f t="shared" si="1"/>
        <v>27.215999999999998</v>
      </c>
      <c r="H26" s="63">
        <f t="shared" si="2"/>
        <v>816.4799999999999</v>
      </c>
    </row>
    <row r="27" spans="1:13" s="62" customFormat="1" ht="48">
      <c r="A27" s="56" t="str">
        <f>IF((LEN('Copy paste to Here'!G31))&gt;5,((CONCATENATE('Copy paste to Here'!G31," &amp; ",'Copy paste to Here'!D31,"  &amp;  ",'Copy paste to Here'!E31))),"Empty Cell")</f>
        <v>Surgical steel belly banana, 14g (1.6mm) with an 8mm bezel set jewel ball and an upper 5mm plain steel ball using original Czech Preciosa crystals. &amp; Length: 8mm  &amp;  Crystal Color: Light Amethyst</v>
      </c>
      <c r="B27" s="57" t="str">
        <f>'Copy paste to Here'!C31</f>
        <v>BN1CG</v>
      </c>
      <c r="C27" s="57" t="s">
        <v>731</v>
      </c>
      <c r="D27" s="58">
        <f>Invoice!B31</f>
        <v>20</v>
      </c>
      <c r="E27" s="59">
        <f>'Shipping Invoice'!J31*$N$1</f>
        <v>0.72</v>
      </c>
      <c r="F27" s="59">
        <f t="shared" si="0"/>
        <v>14.399999999999999</v>
      </c>
      <c r="G27" s="60">
        <f t="shared" si="1"/>
        <v>27.215999999999998</v>
      </c>
      <c r="H27" s="63">
        <f t="shared" si="2"/>
        <v>544.31999999999994</v>
      </c>
    </row>
    <row r="28" spans="1:13" s="62" customFormat="1" ht="36">
      <c r="A28" s="56" t="str">
        <f>IF((LEN('Copy paste to Here'!G32))&gt;5,((CONCATENATE('Copy paste to Here'!G32," &amp; ",'Copy paste to Here'!D32,"  &amp;  ",'Copy paste to Here'!E32))),"Empty Cell")</f>
        <v>Surgical steel belly banana, 14g (1.6mm) with an 8mm bezel set jewel ball and an upper 5mm plain steel ball using original Czech Preciosa crystals. &amp; Length: 8mm  &amp;  Crystal Color: Jet</v>
      </c>
      <c r="B28" s="57" t="str">
        <f>'Copy paste to Here'!C32</f>
        <v>BN1CG</v>
      </c>
      <c r="C28" s="57" t="s">
        <v>731</v>
      </c>
      <c r="D28" s="58">
        <f>Invoice!B32</f>
        <v>20</v>
      </c>
      <c r="E28" s="59">
        <f>'Shipping Invoice'!J32*$N$1</f>
        <v>0.72</v>
      </c>
      <c r="F28" s="59">
        <f t="shared" si="0"/>
        <v>14.399999999999999</v>
      </c>
      <c r="G28" s="60">
        <f t="shared" si="1"/>
        <v>27.215999999999998</v>
      </c>
      <c r="H28" s="63">
        <f t="shared" si="2"/>
        <v>544.31999999999994</v>
      </c>
    </row>
    <row r="29" spans="1:13" s="62" customFormat="1" ht="36">
      <c r="A29" s="56" t="str">
        <f>IF((LEN('Copy paste to Here'!G33))&gt;5,((CONCATENATE('Copy paste to Here'!G33," &amp; ",'Copy paste to Here'!D33,"  &amp;  ",'Copy paste to Here'!E33))),"Empty Cell")</f>
        <v>Surgical steel belly banana, 14g (1.6mm) with an 8mm bezel set jewel ball and an upper 5mm plain steel ball using original Czech Preciosa crystals. &amp; Length: 8mm  &amp;  Crystal Color: Fuchsia</v>
      </c>
      <c r="B29" s="57" t="str">
        <f>'Copy paste to Here'!C33</f>
        <v>BN1CG</v>
      </c>
      <c r="C29" s="57" t="s">
        <v>731</v>
      </c>
      <c r="D29" s="58">
        <f>Invoice!B33</f>
        <v>20</v>
      </c>
      <c r="E29" s="59">
        <f>'Shipping Invoice'!J33*$N$1</f>
        <v>0.72</v>
      </c>
      <c r="F29" s="59">
        <f t="shared" si="0"/>
        <v>14.399999999999999</v>
      </c>
      <c r="G29" s="60">
        <f t="shared" si="1"/>
        <v>27.215999999999998</v>
      </c>
      <c r="H29" s="63">
        <f t="shared" si="2"/>
        <v>544.31999999999994</v>
      </c>
    </row>
    <row r="30" spans="1:13" s="62" customFormat="1" ht="36">
      <c r="A30" s="56" t="str">
        <f>IF((LEN('Copy paste to Here'!G34))&gt;5,((CONCATENATE('Copy paste to Here'!G34," &amp; ",'Copy paste to Here'!D34,"  &amp;  ",'Copy paste to Here'!E34))),"Empty Cell")</f>
        <v>Surgical steel belly banana, 14g (1.6mm) with an 8mm bezel set jewel ball and an upper 5mm plain steel ball using original Czech Preciosa crystals. &amp; Length: 8mm  &amp;  Crystal Color: Peridot</v>
      </c>
      <c r="B30" s="57" t="str">
        <f>'Copy paste to Here'!C34</f>
        <v>BN1CG</v>
      </c>
      <c r="C30" s="57" t="s">
        <v>731</v>
      </c>
      <c r="D30" s="58">
        <f>Invoice!B34</f>
        <v>10</v>
      </c>
      <c r="E30" s="59">
        <f>'Shipping Invoice'!J34*$N$1</f>
        <v>0.72</v>
      </c>
      <c r="F30" s="59">
        <f t="shared" si="0"/>
        <v>7.1999999999999993</v>
      </c>
      <c r="G30" s="60">
        <f t="shared" si="1"/>
        <v>27.215999999999998</v>
      </c>
      <c r="H30" s="63">
        <f t="shared" si="2"/>
        <v>272.15999999999997</v>
      </c>
    </row>
    <row r="31" spans="1:13" s="62" customFormat="1" ht="36">
      <c r="A31" s="56" t="str">
        <f>IF((LEN('Copy paste to Here'!G35))&gt;5,((CONCATENATE('Copy paste to Here'!G35," &amp; ",'Copy paste to Here'!D35,"  &amp;  ",'Copy paste to Here'!E35))),"Empty Cell")</f>
        <v>Surgical steel belly banana, 14g (1.6mm) with an 8mm bezel set jewel ball and an upper 5mm plain steel ball using original Czech Preciosa crystals. &amp; Length: 10mm  &amp;  Crystal Color: Clear</v>
      </c>
      <c r="B31" s="57" t="str">
        <f>'Copy paste to Here'!C35</f>
        <v>BN1CG</v>
      </c>
      <c r="C31" s="57" t="s">
        <v>731</v>
      </c>
      <c r="D31" s="58">
        <f>Invoice!B35</f>
        <v>200</v>
      </c>
      <c r="E31" s="59">
        <f>'Shipping Invoice'!J35*$N$1</f>
        <v>0.72</v>
      </c>
      <c r="F31" s="59">
        <f t="shared" si="0"/>
        <v>144</v>
      </c>
      <c r="G31" s="60">
        <f t="shared" si="1"/>
        <v>27.215999999999998</v>
      </c>
      <c r="H31" s="63">
        <f t="shared" si="2"/>
        <v>5443.2</v>
      </c>
    </row>
    <row r="32" spans="1:13" s="62" customFormat="1" ht="36">
      <c r="A32" s="56" t="str">
        <f>IF((LEN('Copy paste to Here'!G36))&gt;5,((CONCATENATE('Copy paste to Here'!G36," &amp; ",'Copy paste to Here'!D36,"  &amp;  ",'Copy paste to Here'!E36))),"Empty Cell")</f>
        <v>Surgical steel belly banana, 14g (1.6mm) with an 8mm bezel set jewel ball and an upper 5mm plain steel ball using original Czech Preciosa crystals. &amp; Length: 10mm  &amp;  Crystal Color: Rose</v>
      </c>
      <c r="B32" s="57" t="str">
        <f>'Copy paste to Here'!C36</f>
        <v>BN1CG</v>
      </c>
      <c r="C32" s="57" t="s">
        <v>731</v>
      </c>
      <c r="D32" s="58">
        <f>Invoice!B36</f>
        <v>30</v>
      </c>
      <c r="E32" s="59">
        <f>'Shipping Invoice'!J36*$N$1</f>
        <v>0.72</v>
      </c>
      <c r="F32" s="59">
        <f t="shared" si="0"/>
        <v>21.599999999999998</v>
      </c>
      <c r="G32" s="60">
        <f t="shared" si="1"/>
        <v>27.215999999999998</v>
      </c>
      <c r="H32" s="63">
        <f t="shared" si="2"/>
        <v>816.4799999999999</v>
      </c>
    </row>
    <row r="33" spans="1:8" s="62" customFormat="1" ht="36">
      <c r="A33" s="56" t="str">
        <f>IF((LEN('Copy paste to Here'!G37))&gt;5,((CONCATENATE('Copy paste to Here'!G37," &amp; ",'Copy paste to Here'!D37,"  &amp;  ",'Copy paste to Here'!E37))),"Empty Cell")</f>
        <v>Surgical steel belly banana, 14g (1.6mm) with an 8mm bezel set jewel ball and an upper 5mm plain steel ball using original Czech Preciosa crystals. &amp; Length: 10mm  &amp;  Crystal Color: Sapphire</v>
      </c>
      <c r="B33" s="57" t="str">
        <f>'Copy paste to Here'!C37</f>
        <v>BN1CG</v>
      </c>
      <c r="C33" s="57" t="s">
        <v>731</v>
      </c>
      <c r="D33" s="58">
        <f>Invoice!B37</f>
        <v>30</v>
      </c>
      <c r="E33" s="59">
        <f>'Shipping Invoice'!J37*$N$1</f>
        <v>0.72</v>
      </c>
      <c r="F33" s="59">
        <f t="shared" si="0"/>
        <v>21.599999999999998</v>
      </c>
      <c r="G33" s="60">
        <f t="shared" si="1"/>
        <v>27.215999999999998</v>
      </c>
      <c r="H33" s="63">
        <f t="shared" si="2"/>
        <v>816.4799999999999</v>
      </c>
    </row>
    <row r="34" spans="1:8" s="62" customFormat="1" ht="36">
      <c r="A34" s="56" t="str">
        <f>IF((LEN('Copy paste to Here'!G38))&gt;5,((CONCATENATE('Copy paste to Here'!G38," &amp; ",'Copy paste to Here'!D38,"  &amp;  ",'Copy paste to Here'!E38))),"Empty Cell")</f>
        <v>Surgical steel belly banana, 14g (1.6mm) with an 8mm bezel set jewel ball and an upper 5mm plain steel ball using original Czech Preciosa crystals. &amp; Length: 10mm  &amp;  Crystal Color: Blue Zircon</v>
      </c>
      <c r="B34" s="57" t="str">
        <f>'Copy paste to Here'!C38</f>
        <v>BN1CG</v>
      </c>
      <c r="C34" s="57" t="s">
        <v>731</v>
      </c>
      <c r="D34" s="58">
        <f>Invoice!B38</f>
        <v>30</v>
      </c>
      <c r="E34" s="59">
        <f>'Shipping Invoice'!J38*$N$1</f>
        <v>0.72</v>
      </c>
      <c r="F34" s="59">
        <f t="shared" si="0"/>
        <v>21.599999999999998</v>
      </c>
      <c r="G34" s="60">
        <f t="shared" si="1"/>
        <v>27.215999999999998</v>
      </c>
      <c r="H34" s="63">
        <f t="shared" si="2"/>
        <v>816.4799999999999</v>
      </c>
    </row>
    <row r="35" spans="1:8" s="62" customFormat="1" ht="48">
      <c r="A35" s="56" t="str">
        <f>IF((LEN('Copy paste to Here'!G39))&gt;5,((CONCATENATE('Copy paste to Here'!G39," &amp; ",'Copy paste to Here'!D39,"  &amp;  ",'Copy paste to Here'!E39))),"Empty Cell")</f>
        <v>Surgical steel belly banana, 14g (1.6mm) with an 8mm bezel set jewel ball and an upper 5mm plain steel ball using original Czech Preciosa crystals. &amp; Length: 10mm  &amp;  Crystal Color: Light Amethyst</v>
      </c>
      <c r="B35" s="57" t="str">
        <f>'Copy paste to Here'!C39</f>
        <v>BN1CG</v>
      </c>
      <c r="C35" s="57" t="s">
        <v>731</v>
      </c>
      <c r="D35" s="58">
        <f>Invoice!B39</f>
        <v>30</v>
      </c>
      <c r="E35" s="59">
        <f>'Shipping Invoice'!J39*$N$1</f>
        <v>0.72</v>
      </c>
      <c r="F35" s="59">
        <f t="shared" si="0"/>
        <v>21.599999999999998</v>
      </c>
      <c r="G35" s="60">
        <f t="shared" si="1"/>
        <v>27.215999999999998</v>
      </c>
      <c r="H35" s="63">
        <f t="shared" si="2"/>
        <v>816.4799999999999</v>
      </c>
    </row>
    <row r="36" spans="1:8" s="62" customFormat="1" ht="36">
      <c r="A36" s="56" t="str">
        <f>IF((LEN('Copy paste to Here'!G40))&gt;5,((CONCATENATE('Copy paste to Here'!G40," &amp; ",'Copy paste to Here'!D40,"  &amp;  ",'Copy paste to Here'!E40))),"Empty Cell")</f>
        <v>Surgical steel belly banana, 14g (1.6mm) with an 8mm bezel set jewel ball and an upper 5mm plain steel ball using original Czech Preciosa crystals. &amp; Length: 10mm  &amp;  Crystal Color: Jet</v>
      </c>
      <c r="B36" s="57" t="str">
        <f>'Copy paste to Here'!C40</f>
        <v>BN1CG</v>
      </c>
      <c r="C36" s="57" t="s">
        <v>731</v>
      </c>
      <c r="D36" s="58">
        <f>Invoice!B40</f>
        <v>30</v>
      </c>
      <c r="E36" s="59">
        <f>'Shipping Invoice'!J40*$N$1</f>
        <v>0.72</v>
      </c>
      <c r="F36" s="59">
        <f t="shared" si="0"/>
        <v>21.599999999999998</v>
      </c>
      <c r="G36" s="60">
        <f t="shared" si="1"/>
        <v>27.215999999999998</v>
      </c>
      <c r="H36" s="63">
        <f t="shared" si="2"/>
        <v>816.4799999999999</v>
      </c>
    </row>
    <row r="37" spans="1:8" s="62" customFormat="1" ht="36">
      <c r="A37" s="56" t="str">
        <f>IF((LEN('Copy paste to Here'!G41))&gt;5,((CONCATENATE('Copy paste to Here'!G41," &amp; ",'Copy paste to Here'!D41,"  &amp;  ",'Copy paste to Here'!E41))),"Empty Cell")</f>
        <v>Surgical steel belly banana, 14g (1.6mm) with an 8mm bezel set jewel ball and an upper 5mm plain steel ball using original Czech Preciosa crystals. &amp; Length: 11mm  &amp;  Crystal Color: Clear</v>
      </c>
      <c r="B37" s="57" t="str">
        <f>'Copy paste to Here'!C41</f>
        <v>BN1CG</v>
      </c>
      <c r="C37" s="57" t="s">
        <v>731</v>
      </c>
      <c r="D37" s="58">
        <f>Invoice!B41</f>
        <v>30</v>
      </c>
      <c r="E37" s="59">
        <f>'Shipping Invoice'!J41*$N$1</f>
        <v>0.72</v>
      </c>
      <c r="F37" s="59">
        <f t="shared" si="0"/>
        <v>21.599999999999998</v>
      </c>
      <c r="G37" s="60">
        <f t="shared" si="1"/>
        <v>27.215999999999998</v>
      </c>
      <c r="H37" s="63">
        <f t="shared" si="2"/>
        <v>816.4799999999999</v>
      </c>
    </row>
    <row r="38" spans="1:8" s="62" customFormat="1" ht="48">
      <c r="A38" s="56" t="str">
        <f>IF((LEN('Copy paste to Here'!G42))&gt;5,((CONCATENATE('Copy paste to Here'!G42," &amp; ",'Copy paste to Here'!D42,"  &amp;  ",'Copy paste to Here'!E42))),"Empty Cell")</f>
        <v>Surgical steel belly banana, 14g (1.6mm) with an 8mm bezel set jewel ball and an upper 5mm plain steel ball using original Czech Preciosa crystals. &amp; Length: 12mm  &amp;  Crystal Color: Light Sapphire</v>
      </c>
      <c r="B38" s="57" t="str">
        <f>'Copy paste to Here'!C42</f>
        <v>BN1CG</v>
      </c>
      <c r="C38" s="57" t="s">
        <v>731</v>
      </c>
      <c r="D38" s="58">
        <f>Invoice!B42</f>
        <v>30</v>
      </c>
      <c r="E38" s="59">
        <f>'Shipping Invoice'!J42*$N$1</f>
        <v>0.72</v>
      </c>
      <c r="F38" s="59">
        <f t="shared" si="0"/>
        <v>21.599999999999998</v>
      </c>
      <c r="G38" s="60">
        <f t="shared" si="1"/>
        <v>27.215999999999998</v>
      </c>
      <c r="H38" s="63">
        <f t="shared" si="2"/>
        <v>816.4799999999999</v>
      </c>
    </row>
    <row r="39" spans="1:8" s="62" customFormat="1" ht="36">
      <c r="A39" s="56" t="str">
        <f>IF((LEN('Copy paste to Here'!G43))&gt;5,((CONCATENATE('Copy paste to Here'!G43," &amp; ",'Copy paste to Here'!D43,"  &amp;  ",'Copy paste to Here'!E43))),"Empty Cell")</f>
        <v>Surgical steel belly banana, 14g (1.6mm) with an 8mm bezel set jewel ball and an upper 5mm plain steel ball using original Czech Preciosa crystals. &amp; Length: 12mm  &amp;  Crystal Color: Fuchsia</v>
      </c>
      <c r="B39" s="57" t="str">
        <f>'Copy paste to Here'!C43</f>
        <v>BN1CG</v>
      </c>
      <c r="C39" s="57" t="s">
        <v>731</v>
      </c>
      <c r="D39" s="58">
        <f>Invoice!B43</f>
        <v>30</v>
      </c>
      <c r="E39" s="59">
        <f>'Shipping Invoice'!J43*$N$1</f>
        <v>0.72</v>
      </c>
      <c r="F39" s="59">
        <f t="shared" si="0"/>
        <v>21.599999999999998</v>
      </c>
      <c r="G39" s="60">
        <f t="shared" si="1"/>
        <v>27.215999999999998</v>
      </c>
      <c r="H39" s="63">
        <f t="shared" si="2"/>
        <v>816.4799999999999</v>
      </c>
    </row>
    <row r="40" spans="1:8" s="62" customFormat="1" ht="36">
      <c r="A40" s="56" t="str">
        <f>IF((LEN('Copy paste to Here'!G44))&gt;5,((CONCATENATE('Copy paste to Here'!G44," &amp; ",'Copy paste to Here'!D44,"  &amp;  ",'Copy paste to Here'!E44))),"Empty Cell")</f>
        <v>Surgical steel belly banana, 14g (1.6mm) with an 8mm bezel set jewel ball and an upper 5mm plain steel ball using original Czech Preciosa crystals. &amp; Length: 12mm  &amp;  Crystal Color: Peridot</v>
      </c>
      <c r="B40" s="57" t="str">
        <f>'Copy paste to Here'!C44</f>
        <v>BN1CG</v>
      </c>
      <c r="C40" s="57" t="s">
        <v>731</v>
      </c>
      <c r="D40" s="58">
        <f>Invoice!B44</f>
        <v>30</v>
      </c>
      <c r="E40" s="59">
        <f>'Shipping Invoice'!J44*$N$1</f>
        <v>0.72</v>
      </c>
      <c r="F40" s="59">
        <f t="shared" si="0"/>
        <v>21.599999999999998</v>
      </c>
      <c r="G40" s="60">
        <f t="shared" si="1"/>
        <v>27.215999999999998</v>
      </c>
      <c r="H40" s="63">
        <f t="shared" si="2"/>
        <v>816.4799999999999</v>
      </c>
    </row>
    <row r="41" spans="1:8" s="62" customFormat="1" ht="36">
      <c r="A41" s="56" t="str">
        <f>IF((LEN('Copy paste to Here'!G45))&gt;5,((CONCATENATE('Copy paste to Here'!G45," &amp; ",'Copy paste to Here'!D45,"  &amp;  ",'Copy paste to Here'!E45))),"Empty Cell")</f>
        <v>316L steel belly banana, 14g (1.6m) with a 8mm and a 5mm bezel set jewel ball using original Czech Preciosa crystals. &amp; Length: 12mm  &amp;  Crystal Color: Jet</v>
      </c>
      <c r="B41" s="57" t="str">
        <f>'Copy paste to Here'!C45</f>
        <v>BN2CG</v>
      </c>
      <c r="C41" s="57" t="s">
        <v>668</v>
      </c>
      <c r="D41" s="58">
        <f>Invoice!B45</f>
        <v>50</v>
      </c>
      <c r="E41" s="59">
        <f>'Shipping Invoice'!J45*$N$1</f>
        <v>0.84</v>
      </c>
      <c r="F41" s="59">
        <f t="shared" si="0"/>
        <v>42</v>
      </c>
      <c r="G41" s="60">
        <f t="shared" si="1"/>
        <v>31.751999999999995</v>
      </c>
      <c r="H41" s="63">
        <f t="shared" si="2"/>
        <v>1587.5999999999997</v>
      </c>
    </row>
    <row r="42" spans="1:8" s="62" customFormat="1" ht="36">
      <c r="A42" s="56" t="str">
        <f>IF((LEN('Copy paste to Here'!G46))&gt;5,((CONCATENATE('Copy paste to Here'!G46," &amp; ",'Copy paste to Here'!D46,"  &amp;  ",'Copy paste to Here'!E46))),"Empty Cell")</f>
        <v>316L steel belly banana, 14g (1.6m) with a 8mm and a 5mm bezel set jewel ball using original Czech Preciosa crystals. &amp; Length: 12mm  &amp;  Crystal Color: Fuchsia</v>
      </c>
      <c r="B42" s="57" t="str">
        <f>'Copy paste to Here'!C46</f>
        <v>BN2CG</v>
      </c>
      <c r="C42" s="57" t="s">
        <v>668</v>
      </c>
      <c r="D42" s="58">
        <f>Invoice!B46</f>
        <v>50</v>
      </c>
      <c r="E42" s="59">
        <f>'Shipping Invoice'!J46*$N$1</f>
        <v>0.84</v>
      </c>
      <c r="F42" s="59">
        <f t="shared" si="0"/>
        <v>42</v>
      </c>
      <c r="G42" s="60">
        <f t="shared" si="1"/>
        <v>31.751999999999995</v>
      </c>
      <c r="H42" s="63">
        <f t="shared" si="2"/>
        <v>1587.5999999999997</v>
      </c>
    </row>
    <row r="43" spans="1:8" s="62" customFormat="1" ht="24">
      <c r="A43" s="56" t="str">
        <f>IF((LEN('Copy paste to Here'!G47))&gt;5,((CONCATENATE('Copy paste to Here'!G47," &amp; ",'Copy paste to Here'!D47,"  &amp;  ",'Copy paste to Here'!E47))),"Empty Cell")</f>
        <v>Premium PVD plated surgical steel eyebrow banana, 16g (1.2mm) with two 3mm balls &amp; Length: 10mm  &amp;  Color: Gold</v>
      </c>
      <c r="B43" s="57" t="str">
        <f>'Copy paste to Here'!C47</f>
        <v>BNETB</v>
      </c>
      <c r="C43" s="57" t="s">
        <v>733</v>
      </c>
      <c r="D43" s="58">
        <f>Invoice!B47</f>
        <v>50</v>
      </c>
      <c r="E43" s="59">
        <f>'Shipping Invoice'!J47*$N$1</f>
        <v>0.57999999999999996</v>
      </c>
      <c r="F43" s="59">
        <f t="shared" si="0"/>
        <v>28.999999999999996</v>
      </c>
      <c r="G43" s="60">
        <f t="shared" si="1"/>
        <v>21.923999999999996</v>
      </c>
      <c r="H43" s="63">
        <f t="shared" si="2"/>
        <v>1096.1999999999998</v>
      </c>
    </row>
    <row r="44" spans="1:8" s="62" customFormat="1" ht="25.5">
      <c r="A44" s="56" t="str">
        <f>IF((LEN('Copy paste to Here'!G48))&gt;5,((CONCATENATE('Copy paste to Here'!G48," &amp; ",'Copy paste to Here'!D48,"  &amp;  ",'Copy paste to Here'!E48))),"Empty Cell")</f>
        <v xml:space="preserve">Rose gold PVD plated surgical steel double flared flesh tunnel &amp; Gauge: 16mm  &amp;  </v>
      </c>
      <c r="B44" s="57" t="str">
        <f>'Copy paste to Here'!C48</f>
        <v>DTTPG</v>
      </c>
      <c r="C44" s="57" t="s">
        <v>785</v>
      </c>
      <c r="D44" s="58">
        <f>Invoice!B48</f>
        <v>10</v>
      </c>
      <c r="E44" s="59">
        <f>'Shipping Invoice'!J48*$N$1</f>
        <v>1.87</v>
      </c>
      <c r="F44" s="59">
        <f t="shared" si="0"/>
        <v>18.700000000000003</v>
      </c>
      <c r="G44" s="60">
        <f t="shared" si="1"/>
        <v>70.685999999999993</v>
      </c>
      <c r="H44" s="63">
        <f t="shared" si="2"/>
        <v>706.8599999999999</v>
      </c>
    </row>
    <row r="45" spans="1:8" s="62" customFormat="1" ht="24">
      <c r="A45" s="56" t="str">
        <f>IF((LEN('Copy paste to Here'!G49))&gt;5,((CONCATENATE('Copy paste to Here'!G49," &amp; ",'Copy paste to Here'!D49,"  &amp;  ",'Copy paste to Here'!E49))),"Empty Cell")</f>
        <v>PVD plated surgical steel screw-fit flesh tunnel &amp; Gauge: 2mm  &amp;  Color: Black</v>
      </c>
      <c r="B45" s="57" t="str">
        <f>'Copy paste to Here'!C49</f>
        <v>FTPG</v>
      </c>
      <c r="C45" s="57" t="s">
        <v>786</v>
      </c>
      <c r="D45" s="58">
        <f>Invoice!B49</f>
        <v>10</v>
      </c>
      <c r="E45" s="59">
        <f>'Shipping Invoice'!J49*$N$1</f>
        <v>2.2400000000000002</v>
      </c>
      <c r="F45" s="59">
        <f t="shared" si="0"/>
        <v>22.400000000000002</v>
      </c>
      <c r="G45" s="60">
        <f t="shared" si="1"/>
        <v>84.671999999999997</v>
      </c>
      <c r="H45" s="63">
        <f t="shared" si="2"/>
        <v>846.72</v>
      </c>
    </row>
    <row r="46" spans="1:8" s="62" customFormat="1" ht="24">
      <c r="A46" s="56" t="str">
        <f>IF((LEN('Copy paste to Here'!G50))&gt;5,((CONCATENATE('Copy paste to Here'!G50," &amp; ",'Copy paste to Here'!D50,"  &amp;  ",'Copy paste to Here'!E50))),"Empty Cell")</f>
        <v>PVD plated surgical steel screw-fit flesh tunnel &amp; Gauge: 2.5mm  &amp;  Color: Black</v>
      </c>
      <c r="B46" s="57" t="str">
        <f>'Copy paste to Here'!C50</f>
        <v>FTPG</v>
      </c>
      <c r="C46" s="57" t="s">
        <v>787</v>
      </c>
      <c r="D46" s="58">
        <f>Invoice!B50</f>
        <v>6</v>
      </c>
      <c r="E46" s="59">
        <f>'Shipping Invoice'!J50*$N$1</f>
        <v>2.2400000000000002</v>
      </c>
      <c r="F46" s="59">
        <f t="shared" si="0"/>
        <v>13.440000000000001</v>
      </c>
      <c r="G46" s="60">
        <f t="shared" si="1"/>
        <v>84.671999999999997</v>
      </c>
      <c r="H46" s="63">
        <f t="shared" si="2"/>
        <v>508.03199999999998</v>
      </c>
    </row>
    <row r="47" spans="1:8" s="62" customFormat="1" ht="24">
      <c r="A47" s="56" t="str">
        <f>IF((LEN('Copy paste to Here'!G51))&gt;5,((CONCATENATE('Copy paste to Here'!G51," &amp; ",'Copy paste to Here'!D51,"  &amp;  ",'Copy paste to Here'!E51))),"Empty Cell")</f>
        <v>PVD plated surgical steel screw-fit flesh tunnel &amp; Gauge: 3mm  &amp;  Color: Black</v>
      </c>
      <c r="B47" s="57" t="str">
        <f>'Copy paste to Here'!C51</f>
        <v>FTPG</v>
      </c>
      <c r="C47" s="57" t="s">
        <v>788</v>
      </c>
      <c r="D47" s="58">
        <f>Invoice!B51</f>
        <v>10</v>
      </c>
      <c r="E47" s="59">
        <f>'Shipping Invoice'!J51*$N$1</f>
        <v>2.44</v>
      </c>
      <c r="F47" s="59">
        <f t="shared" si="0"/>
        <v>24.4</v>
      </c>
      <c r="G47" s="60">
        <f t="shared" si="1"/>
        <v>92.231999999999985</v>
      </c>
      <c r="H47" s="63">
        <f t="shared" si="2"/>
        <v>922.31999999999982</v>
      </c>
    </row>
    <row r="48" spans="1:8" s="62" customFormat="1" ht="24">
      <c r="A48" s="56" t="str">
        <f>IF((LEN('Copy paste to Here'!G52))&gt;5,((CONCATENATE('Copy paste to Here'!G52," &amp; ",'Copy paste to Here'!D52,"  &amp;  ",'Copy paste to Here'!E52))),"Empty Cell")</f>
        <v>PVD plated surgical steel screw-fit flesh tunnel &amp; Gauge: 8mm  &amp;  Color: Black</v>
      </c>
      <c r="B48" s="57" t="str">
        <f>'Copy paste to Here'!C52</f>
        <v>FTPG</v>
      </c>
      <c r="C48" s="57" t="s">
        <v>789</v>
      </c>
      <c r="D48" s="58">
        <f>Invoice!B52</f>
        <v>30</v>
      </c>
      <c r="E48" s="59">
        <f>'Shipping Invoice'!J52*$N$1</f>
        <v>3.02</v>
      </c>
      <c r="F48" s="59">
        <f t="shared" si="0"/>
        <v>90.6</v>
      </c>
      <c r="G48" s="60">
        <f t="shared" si="1"/>
        <v>114.15599999999999</v>
      </c>
      <c r="H48" s="63">
        <f t="shared" si="2"/>
        <v>3424.68</v>
      </c>
    </row>
    <row r="49" spans="1:8" s="62" customFormat="1" ht="25.5">
      <c r="A49" s="56" t="str">
        <f>IF((LEN('Copy paste to Here'!G53))&gt;5,((CONCATENATE('Copy paste to Here'!G53," &amp; ",'Copy paste to Here'!D53,"  &amp;  ",'Copy paste to Here'!E53))),"Empty Cell")</f>
        <v xml:space="preserve">Rose gold PVD plated surgical steel flesh tunnel with crystal studded rim on the front side &amp; Gauge: 4mm  &amp;  </v>
      </c>
      <c r="B49" s="57" t="str">
        <f>'Copy paste to Here'!C53</f>
        <v>FTTSCPC</v>
      </c>
      <c r="C49" s="57" t="s">
        <v>790</v>
      </c>
      <c r="D49" s="58">
        <f>Invoice!B53</f>
        <v>6</v>
      </c>
      <c r="E49" s="59">
        <f>'Shipping Invoice'!J53*$N$1</f>
        <v>2.63</v>
      </c>
      <c r="F49" s="59">
        <f t="shared" si="0"/>
        <v>15.78</v>
      </c>
      <c r="G49" s="60">
        <f t="shared" si="1"/>
        <v>99.413999999999987</v>
      </c>
      <c r="H49" s="63">
        <f t="shared" si="2"/>
        <v>596.48399999999992</v>
      </c>
    </row>
    <row r="50" spans="1:8" s="62" customFormat="1" ht="24">
      <c r="A50" s="56" t="str">
        <f>IF((LEN('Copy paste to Here'!G54))&gt;5,((CONCATENATE('Copy paste to Here'!G54," &amp; ",'Copy paste to Here'!D54,"  &amp;  ",'Copy paste to Here'!E54))),"Empty Cell")</f>
        <v xml:space="preserve">Clear bio flexible labret, 16g (1.2mm) with a 316L steel push in 3mm frosted steel ball &amp; Length: 8mm  &amp;  </v>
      </c>
      <c r="B50" s="57" t="str">
        <f>'Copy paste to Here'!C54</f>
        <v>LBIFO3</v>
      </c>
      <c r="C50" s="57" t="s">
        <v>746</v>
      </c>
      <c r="D50" s="58">
        <f>Invoice!B54</f>
        <v>30</v>
      </c>
      <c r="E50" s="59">
        <f>'Shipping Invoice'!J54*$N$1</f>
        <v>0.42</v>
      </c>
      <c r="F50" s="59">
        <f t="shared" si="0"/>
        <v>12.6</v>
      </c>
      <c r="G50" s="60">
        <f t="shared" si="1"/>
        <v>15.875999999999998</v>
      </c>
      <c r="H50" s="63">
        <f t="shared" si="2"/>
        <v>476.27999999999992</v>
      </c>
    </row>
    <row r="51" spans="1:8" s="62" customFormat="1" ht="36">
      <c r="A51" s="56" t="str">
        <f>IF((LEN('Copy paste to Here'!G55))&gt;5,((CONCATENATE('Copy paste to Here'!G55," &amp; ",'Copy paste to Here'!D55,"  &amp;  ",'Copy paste to Here'!E55))),"Empty Cell")</f>
        <v>Surgical steel labret, 16g (1.2mm) with a 3mm faux pearl ball - length 1/4'' to 5/16'' (6mm - 8mm) &amp; Length: 8mm  &amp;  Color: # 11 in picture</v>
      </c>
      <c r="B51" s="57" t="str">
        <f>'Copy paste to Here'!C55</f>
        <v>LBPR3</v>
      </c>
      <c r="C51" s="57" t="s">
        <v>748</v>
      </c>
      <c r="D51" s="58">
        <f>Invoice!B55</f>
        <v>10</v>
      </c>
      <c r="E51" s="59">
        <f>'Shipping Invoice'!J55*$N$1</f>
        <v>0.27</v>
      </c>
      <c r="F51" s="59">
        <f t="shared" si="0"/>
        <v>2.7</v>
      </c>
      <c r="G51" s="60">
        <f t="shared" si="1"/>
        <v>10.206</v>
      </c>
      <c r="H51" s="63">
        <f t="shared" si="2"/>
        <v>102.06</v>
      </c>
    </row>
    <row r="52" spans="1:8" s="62" customFormat="1" ht="36">
      <c r="A52" s="56" t="str">
        <f>IF((LEN('Copy paste to Here'!G56))&gt;5,((CONCATENATE('Copy paste to Here'!G56," &amp; ",'Copy paste to Here'!D56,"  &amp;  ",'Copy paste to Here'!E56))),"Empty Cell")</f>
        <v>Surgical steel labret, 16g (1.2mm) with a 3mm faux pearl ball - length 1/4'' to 5/16'' (6mm - 8mm) &amp; Length: 8mm  &amp;  Color: # 12 in picture</v>
      </c>
      <c r="B52" s="57" t="str">
        <f>'Copy paste to Here'!C56</f>
        <v>LBPR3</v>
      </c>
      <c r="C52" s="57" t="s">
        <v>748</v>
      </c>
      <c r="D52" s="58">
        <f>Invoice!B56</f>
        <v>10</v>
      </c>
      <c r="E52" s="59">
        <f>'Shipping Invoice'!J56*$N$1</f>
        <v>0.27</v>
      </c>
      <c r="F52" s="59">
        <f t="shared" si="0"/>
        <v>2.7</v>
      </c>
      <c r="G52" s="60">
        <f t="shared" si="1"/>
        <v>10.206</v>
      </c>
      <c r="H52" s="63">
        <f t="shared" si="2"/>
        <v>102.06</v>
      </c>
    </row>
    <row r="53" spans="1:8" s="62" customFormat="1" ht="36">
      <c r="A53" s="56" t="str">
        <f>IF((LEN('Copy paste to Here'!G57))&gt;5,((CONCATENATE('Copy paste to Here'!G57," &amp; ",'Copy paste to Here'!D57,"  &amp;  ",'Copy paste to Here'!E57))),"Empty Cell")</f>
        <v>Surgical steel labret, 16g (1.2mm) with a 3mm faux pearl ball - length 1/4'' to 5/16'' (6mm - 8mm) &amp; Length: 8mm  &amp;  Color: # 25 in picture</v>
      </c>
      <c r="B53" s="57" t="str">
        <f>'Copy paste to Here'!C57</f>
        <v>LBPR3</v>
      </c>
      <c r="C53" s="57" t="s">
        <v>748</v>
      </c>
      <c r="D53" s="58">
        <f>Invoice!B57</f>
        <v>10</v>
      </c>
      <c r="E53" s="59">
        <f>'Shipping Invoice'!J57*$N$1</f>
        <v>0.27</v>
      </c>
      <c r="F53" s="59">
        <f t="shared" si="0"/>
        <v>2.7</v>
      </c>
      <c r="G53" s="60">
        <f t="shared" si="1"/>
        <v>10.206</v>
      </c>
      <c r="H53" s="63">
        <f t="shared" si="2"/>
        <v>102.06</v>
      </c>
    </row>
    <row r="54" spans="1:8" s="62" customFormat="1" ht="24">
      <c r="A54" s="56" t="str">
        <f>IF((LEN('Copy paste to Here'!G58))&gt;5,((CONCATENATE('Copy paste to Here'!G58," &amp; ",'Copy paste to Here'!D58,"  &amp;  ",'Copy paste to Here'!E58))),"Empty Cell")</f>
        <v xml:space="preserve">High polished surgical steel nose bone, 18g (1mm) with 2mm round crystal top &amp; Crystal Color: AB  &amp;  </v>
      </c>
      <c r="B54" s="57" t="str">
        <f>'Copy paste to Here'!C58</f>
        <v>NBS</v>
      </c>
      <c r="C54" s="57" t="s">
        <v>752</v>
      </c>
      <c r="D54" s="58">
        <f>Invoice!B58</f>
        <v>10</v>
      </c>
      <c r="E54" s="59">
        <f>'Shipping Invoice'!J58*$N$1</f>
        <v>0.2</v>
      </c>
      <c r="F54" s="59">
        <f t="shared" si="0"/>
        <v>2</v>
      </c>
      <c r="G54" s="60">
        <f t="shared" si="1"/>
        <v>7.56</v>
      </c>
      <c r="H54" s="63">
        <f t="shared" si="2"/>
        <v>75.599999999999994</v>
      </c>
    </row>
    <row r="55" spans="1:8" s="62" customFormat="1" ht="36">
      <c r="A55" s="56" t="str">
        <f>IF((LEN('Copy paste to Here'!G59))&gt;5,((CONCATENATE('Copy paste to Here'!G59," &amp; ",'Copy paste to Here'!D59,"  &amp;  ",'Copy paste to Here'!E59))),"Empty Cell")</f>
        <v>High polished surgical steel hinged segment ring, 16g (1.2mm) with crystal and an inner diameter of 6mm to 10mm &amp; Length: 8mm  &amp;  Crystal Color: AB</v>
      </c>
      <c r="B55" s="57" t="str">
        <f>'Copy paste to Here'!C59</f>
        <v>SEGH16J</v>
      </c>
      <c r="C55" s="57" t="s">
        <v>754</v>
      </c>
      <c r="D55" s="58">
        <f>Invoice!B59</f>
        <v>10</v>
      </c>
      <c r="E55" s="59">
        <f>'Shipping Invoice'!J59*$N$1</f>
        <v>2.19</v>
      </c>
      <c r="F55" s="59">
        <f t="shared" si="0"/>
        <v>21.9</v>
      </c>
      <c r="G55" s="60">
        <f t="shared" si="1"/>
        <v>82.781999999999996</v>
      </c>
      <c r="H55" s="63">
        <f t="shared" si="2"/>
        <v>827.81999999999994</v>
      </c>
    </row>
    <row r="56" spans="1:8" s="62" customFormat="1" ht="24">
      <c r="A56" s="56" t="str">
        <f>IF((LEN('Copy paste to Here'!G60))&gt;5,((CONCATENATE('Copy paste to Here'!G60," &amp; ",'Copy paste to Here'!D60,"  &amp;  ",'Copy paste to Here'!E60))),"Empty Cell")</f>
        <v xml:space="preserve">High polished surgical steel hinged segment ring, 18g (1.0mm) &amp; Length: 5mm  &amp;  </v>
      </c>
      <c r="B56" s="57" t="str">
        <f>'Copy paste to Here'!C60</f>
        <v>SEGH18</v>
      </c>
      <c r="C56" s="57" t="s">
        <v>756</v>
      </c>
      <c r="D56" s="58">
        <f>Invoice!B60</f>
        <v>20</v>
      </c>
      <c r="E56" s="59">
        <f>'Shipping Invoice'!J60*$N$1</f>
        <v>1.65</v>
      </c>
      <c r="F56" s="59">
        <f t="shared" si="0"/>
        <v>33</v>
      </c>
      <c r="G56" s="60">
        <f t="shared" si="1"/>
        <v>62.36999999999999</v>
      </c>
      <c r="H56" s="63">
        <f t="shared" si="2"/>
        <v>1247.3999999999999</v>
      </c>
    </row>
    <row r="57" spans="1:8" s="62" customFormat="1" ht="24">
      <c r="A57" s="56" t="str">
        <f>IF((LEN('Copy paste to Here'!G61))&gt;5,((CONCATENATE('Copy paste to Here'!G61," &amp; ",'Copy paste to Here'!D61,"  &amp;  ",'Copy paste to Here'!E61))),"Empty Cell")</f>
        <v xml:space="preserve">High polished surgical steel hinged segment ring, 18g (1.0mm) &amp; Length: 7mm  &amp;  </v>
      </c>
      <c r="B57" s="57" t="str">
        <f>'Copy paste to Here'!C61</f>
        <v>SEGH18</v>
      </c>
      <c r="C57" s="57" t="s">
        <v>756</v>
      </c>
      <c r="D57" s="58">
        <f>Invoice!B61</f>
        <v>100</v>
      </c>
      <c r="E57" s="59">
        <f>'Shipping Invoice'!J61*$N$1</f>
        <v>1.65</v>
      </c>
      <c r="F57" s="59">
        <f t="shared" si="0"/>
        <v>165</v>
      </c>
      <c r="G57" s="60">
        <f t="shared" si="1"/>
        <v>62.36999999999999</v>
      </c>
      <c r="H57" s="63">
        <f t="shared" si="2"/>
        <v>6236.9999999999991</v>
      </c>
    </row>
    <row r="58" spans="1:8" s="62" customFormat="1" ht="24">
      <c r="A58" s="56" t="str">
        <f>IF((LEN('Copy paste to Here'!G62))&gt;5,((CONCATENATE('Copy paste to Here'!G62," &amp; ",'Copy paste to Here'!D62,"  &amp;  ",'Copy paste to Here'!E62))),"Empty Cell")</f>
        <v xml:space="preserve">High polished surgical steel hinged segment ring, 18g (1.0mm) &amp; Length: 9mm  &amp;  </v>
      </c>
      <c r="B58" s="57" t="str">
        <f>'Copy paste to Here'!C62</f>
        <v>SEGH18</v>
      </c>
      <c r="C58" s="57" t="s">
        <v>756</v>
      </c>
      <c r="D58" s="58">
        <f>Invoice!B62</f>
        <v>30</v>
      </c>
      <c r="E58" s="59">
        <f>'Shipping Invoice'!J62*$N$1</f>
        <v>1.65</v>
      </c>
      <c r="F58" s="59">
        <f t="shared" si="0"/>
        <v>49.5</v>
      </c>
      <c r="G58" s="60">
        <f t="shared" si="1"/>
        <v>62.36999999999999</v>
      </c>
      <c r="H58" s="63">
        <f t="shared" si="2"/>
        <v>1871.0999999999997</v>
      </c>
    </row>
    <row r="59" spans="1:8" s="62" customFormat="1" ht="24">
      <c r="A59" s="56" t="str">
        <f>IF((LEN('Copy paste to Here'!G63))&gt;5,((CONCATENATE('Copy paste to Here'!G63," &amp; ",'Copy paste to Here'!D63,"  &amp;  ",'Copy paste to Here'!E63))),"Empty Cell")</f>
        <v xml:space="preserve">High polished surgical steel hinged segment ring, 18g (1.0mm) &amp; Length: 11mm  &amp;  </v>
      </c>
      <c r="B59" s="57" t="str">
        <f>'Copy paste to Here'!C63</f>
        <v>SEGH18</v>
      </c>
      <c r="C59" s="57" t="s">
        <v>756</v>
      </c>
      <c r="D59" s="58">
        <f>Invoice!B63</f>
        <v>10</v>
      </c>
      <c r="E59" s="59">
        <f>'Shipping Invoice'!J63*$N$1</f>
        <v>1.65</v>
      </c>
      <c r="F59" s="59">
        <f t="shared" si="0"/>
        <v>16.5</v>
      </c>
      <c r="G59" s="60">
        <f t="shared" si="1"/>
        <v>62.36999999999999</v>
      </c>
      <c r="H59" s="63">
        <f t="shared" si="2"/>
        <v>623.69999999999993</v>
      </c>
    </row>
    <row r="60" spans="1:8" s="62" customFormat="1" ht="24">
      <c r="A60" s="56" t="str">
        <f>IF((LEN('Copy paste to Here'!G64))&gt;5,((CONCATENATE('Copy paste to Here'!G64," &amp; ",'Copy paste to Here'!D64,"  &amp;  ",'Copy paste to Here'!E64))),"Empty Cell")</f>
        <v xml:space="preserve">High polished surgical steel hinged segment ring, 18g (1.0mm) &amp; Length: 12mm  &amp;  </v>
      </c>
      <c r="B60" s="57" t="str">
        <f>'Copy paste to Here'!C64</f>
        <v>SEGH18</v>
      </c>
      <c r="C60" s="57" t="s">
        <v>756</v>
      </c>
      <c r="D60" s="58">
        <f>Invoice!B64</f>
        <v>10</v>
      </c>
      <c r="E60" s="59">
        <f>'Shipping Invoice'!J64*$N$1</f>
        <v>1.65</v>
      </c>
      <c r="F60" s="59">
        <f t="shared" si="0"/>
        <v>16.5</v>
      </c>
      <c r="G60" s="60">
        <f t="shared" si="1"/>
        <v>62.36999999999999</v>
      </c>
      <c r="H60" s="63">
        <f t="shared" si="2"/>
        <v>623.69999999999993</v>
      </c>
    </row>
    <row r="61" spans="1:8" s="62" customFormat="1" ht="24">
      <c r="A61" s="56" t="str">
        <f>IF((LEN('Copy paste to Here'!G65))&gt;5,((CONCATENATE('Copy paste to Here'!G65," &amp; ",'Copy paste to Here'!D65,"  &amp;  ",'Copy paste to Here'!E65))),"Empty Cell")</f>
        <v xml:space="preserve">High polished surgical steel hinged segment ring, 18g (1.0mm) &amp; Length: 13mm  &amp;  </v>
      </c>
      <c r="B61" s="57" t="str">
        <f>'Copy paste to Here'!C65</f>
        <v>SEGH18</v>
      </c>
      <c r="C61" s="57" t="s">
        <v>756</v>
      </c>
      <c r="D61" s="58">
        <f>Invoice!B65</f>
        <v>10</v>
      </c>
      <c r="E61" s="59">
        <f>'Shipping Invoice'!J65*$N$1</f>
        <v>1.65</v>
      </c>
      <c r="F61" s="59">
        <f t="shared" si="0"/>
        <v>16.5</v>
      </c>
      <c r="G61" s="60">
        <f t="shared" si="1"/>
        <v>62.36999999999999</v>
      </c>
      <c r="H61" s="63">
        <f t="shared" si="2"/>
        <v>623.69999999999993</v>
      </c>
    </row>
    <row r="62" spans="1:8" s="62" customFormat="1" ht="25.5">
      <c r="A62" s="56" t="str">
        <f>IF((LEN('Copy paste to Here'!G66))&gt;5,((CONCATENATE('Copy paste to Here'!G66," &amp; ",'Copy paste to Here'!D66,"  &amp;  ",'Copy paste to Here'!E66))),"Empty Cell")</f>
        <v>PVD plated surgical steel hinged segment ring, 16g (1.2mm) &amp; Length: 7mm  &amp;  Color: Gold</v>
      </c>
      <c r="B62" s="57" t="str">
        <f>'Copy paste to Here'!C66</f>
        <v>SEGHT16</v>
      </c>
      <c r="C62" s="57" t="s">
        <v>73</v>
      </c>
      <c r="D62" s="58">
        <f>Invoice!B66</f>
        <v>150</v>
      </c>
      <c r="E62" s="59">
        <f>'Shipping Invoice'!J66*$N$1</f>
        <v>1.9</v>
      </c>
      <c r="F62" s="59">
        <f t="shared" si="0"/>
        <v>285</v>
      </c>
      <c r="G62" s="60">
        <f t="shared" si="1"/>
        <v>71.819999999999993</v>
      </c>
      <c r="H62" s="63">
        <f t="shared" si="2"/>
        <v>10772.999999999998</v>
      </c>
    </row>
    <row r="63" spans="1:8" s="62" customFormat="1" ht="25.5">
      <c r="A63" s="56" t="str">
        <f>IF((LEN('Copy paste to Here'!G67))&gt;5,((CONCATENATE('Copy paste to Here'!G67," &amp; ",'Copy paste to Here'!D67,"  &amp;  ",'Copy paste to Here'!E67))),"Empty Cell")</f>
        <v>PVD plated surgical steel hinged segment ring, 16g (1.2mm) &amp; Length: 12mm  &amp;  Color: Gold</v>
      </c>
      <c r="B63" s="57" t="str">
        <f>'Copy paste to Here'!C67</f>
        <v>SEGHT16</v>
      </c>
      <c r="C63" s="57" t="s">
        <v>73</v>
      </c>
      <c r="D63" s="58">
        <f>Invoice!B67</f>
        <v>150</v>
      </c>
      <c r="E63" s="59">
        <f>'Shipping Invoice'!J67*$N$1</f>
        <v>1.9</v>
      </c>
      <c r="F63" s="59">
        <f t="shared" si="0"/>
        <v>285</v>
      </c>
      <c r="G63" s="60">
        <f t="shared" si="1"/>
        <v>71.819999999999993</v>
      </c>
      <c r="H63" s="63">
        <f t="shared" si="2"/>
        <v>10772.999999999998</v>
      </c>
    </row>
    <row r="64" spans="1:8" s="62" customFormat="1" ht="25.5">
      <c r="A64" s="56" t="str">
        <f>IF((LEN('Copy paste to Here'!G68))&gt;5,((CONCATENATE('Copy paste to Here'!G68," &amp; ",'Copy paste to Here'!D68,"  &amp;  ",'Copy paste to Here'!E68))),"Empty Cell")</f>
        <v>PVD plated surgical steel hinged segment ring, 18g (1.0mm)  &amp; Length: 5mm  &amp;  Color: Gold</v>
      </c>
      <c r="B64" s="57" t="str">
        <f>'Copy paste to Here'!C68</f>
        <v>SEGHT18</v>
      </c>
      <c r="C64" s="57" t="s">
        <v>760</v>
      </c>
      <c r="D64" s="58">
        <f>Invoice!B68</f>
        <v>20</v>
      </c>
      <c r="E64" s="59">
        <f>'Shipping Invoice'!J68*$N$1</f>
        <v>2.0499999999999998</v>
      </c>
      <c r="F64" s="59">
        <f t="shared" si="0"/>
        <v>41</v>
      </c>
      <c r="G64" s="60">
        <f t="shared" si="1"/>
        <v>77.489999999999981</v>
      </c>
      <c r="H64" s="63">
        <f t="shared" si="2"/>
        <v>1549.7999999999997</v>
      </c>
    </row>
    <row r="65" spans="1:8" s="62" customFormat="1" ht="25.5">
      <c r="A65" s="56" t="str">
        <f>IF((LEN('Copy paste to Here'!G69))&gt;5,((CONCATENATE('Copy paste to Here'!G69," &amp; ",'Copy paste to Here'!D69,"  &amp;  ",'Copy paste to Here'!E69))),"Empty Cell")</f>
        <v>PVD plated surgical steel hinged segment ring, 18g (1.0mm)  &amp; Length: 7mm  &amp;  Color: Gold</v>
      </c>
      <c r="B65" s="57" t="str">
        <f>'Copy paste to Here'!C69</f>
        <v>SEGHT18</v>
      </c>
      <c r="C65" s="57" t="s">
        <v>760</v>
      </c>
      <c r="D65" s="58">
        <f>Invoice!B69</f>
        <v>20</v>
      </c>
      <c r="E65" s="59">
        <f>'Shipping Invoice'!J69*$N$1</f>
        <v>2.0499999999999998</v>
      </c>
      <c r="F65" s="59">
        <f t="shared" si="0"/>
        <v>41</v>
      </c>
      <c r="G65" s="60">
        <f t="shared" si="1"/>
        <v>77.489999999999981</v>
      </c>
      <c r="H65" s="63">
        <f t="shared" si="2"/>
        <v>1549.7999999999997</v>
      </c>
    </row>
    <row r="66" spans="1:8" s="62" customFormat="1" ht="25.5">
      <c r="A66" s="56" t="str">
        <f>IF((LEN('Copy paste to Here'!G70))&gt;5,((CONCATENATE('Copy paste to Here'!G70," &amp; ",'Copy paste to Here'!D70,"  &amp;  ",'Copy paste to Here'!E70))),"Empty Cell")</f>
        <v>PVD plated surgical steel hinged segment ring, 18g (1.0mm)  &amp; Length: 8mm  &amp;  Color: Gold</v>
      </c>
      <c r="B66" s="57" t="str">
        <f>'Copy paste to Here'!C70</f>
        <v>SEGHT18</v>
      </c>
      <c r="C66" s="57" t="s">
        <v>760</v>
      </c>
      <c r="D66" s="58">
        <f>Invoice!B70</f>
        <v>200</v>
      </c>
      <c r="E66" s="59">
        <f>'Shipping Invoice'!J70*$N$1</f>
        <v>2.0499999999999998</v>
      </c>
      <c r="F66" s="59">
        <f t="shared" si="0"/>
        <v>409.99999999999994</v>
      </c>
      <c r="G66" s="60">
        <f t="shared" si="1"/>
        <v>77.489999999999981</v>
      </c>
      <c r="H66" s="63">
        <f t="shared" si="2"/>
        <v>15497.999999999996</v>
      </c>
    </row>
    <row r="67" spans="1:8" s="62" customFormat="1" ht="25.5">
      <c r="A67" s="56" t="str">
        <f>IF((LEN('Copy paste to Here'!G71))&gt;5,((CONCATENATE('Copy paste to Here'!G71," &amp; ",'Copy paste to Here'!D71,"  &amp;  ",'Copy paste to Here'!E71))),"Empty Cell")</f>
        <v>PVD plated surgical steel hinged segment ring, 18g (1.0mm)  &amp; Length: 9mm  &amp;  Color: Gold</v>
      </c>
      <c r="B67" s="57" t="str">
        <f>'Copy paste to Here'!C71</f>
        <v>SEGHT18</v>
      </c>
      <c r="C67" s="57" t="s">
        <v>760</v>
      </c>
      <c r="D67" s="58">
        <f>Invoice!B71</f>
        <v>20</v>
      </c>
      <c r="E67" s="59">
        <f>'Shipping Invoice'!J71*$N$1</f>
        <v>2.0499999999999998</v>
      </c>
      <c r="F67" s="59">
        <f t="shared" si="0"/>
        <v>41</v>
      </c>
      <c r="G67" s="60">
        <f t="shared" si="1"/>
        <v>77.489999999999981</v>
      </c>
      <c r="H67" s="63">
        <f t="shared" si="2"/>
        <v>1549.7999999999997</v>
      </c>
    </row>
    <row r="68" spans="1:8" s="62" customFormat="1" ht="24">
      <c r="A68" s="56" t="str">
        <f>IF((LEN('Copy paste to Here'!G72))&gt;5,((CONCATENATE('Copy paste to Here'!G72," &amp; ",'Copy paste to Here'!D72,"  &amp;  ",'Copy paste to Here'!E72))),"Empty Cell")</f>
        <v>Silicone Ultra Thin double flared flesh tunnel &amp; Gauge: 6mm  &amp;  Color: Black</v>
      </c>
      <c r="B68" s="57" t="str">
        <f>'Copy paste to Here'!C72</f>
        <v>SIUT</v>
      </c>
      <c r="C68" s="57" t="s">
        <v>791</v>
      </c>
      <c r="D68" s="58">
        <f>Invoice!B72</f>
        <v>50</v>
      </c>
      <c r="E68" s="59">
        <f>'Shipping Invoice'!J72*$N$1</f>
        <v>0.45</v>
      </c>
      <c r="F68" s="59">
        <f t="shared" si="0"/>
        <v>22.5</v>
      </c>
      <c r="G68" s="60">
        <f t="shared" si="1"/>
        <v>17.009999999999998</v>
      </c>
      <c r="H68" s="63">
        <f t="shared" si="2"/>
        <v>850.49999999999989</v>
      </c>
    </row>
    <row r="69" spans="1:8" s="62" customFormat="1" ht="24">
      <c r="A69" s="56" t="str">
        <f>IF((LEN('Copy paste to Here'!G73))&gt;5,((CONCATENATE('Copy paste to Here'!G73," &amp; ",'Copy paste to Here'!D73,"  &amp;  ",'Copy paste to Here'!E73))),"Empty Cell")</f>
        <v>Silicone Ultra Thin double flared flesh tunnel &amp; Gauge: 12mm  &amp;  Color: Black</v>
      </c>
      <c r="B69" s="57" t="str">
        <f>'Copy paste to Here'!C73</f>
        <v>SIUT</v>
      </c>
      <c r="C69" s="57" t="s">
        <v>792</v>
      </c>
      <c r="D69" s="58">
        <f>Invoice!B73</f>
        <v>50</v>
      </c>
      <c r="E69" s="59">
        <f>'Shipping Invoice'!J73*$N$1</f>
        <v>0.55000000000000004</v>
      </c>
      <c r="F69" s="59">
        <f t="shared" si="0"/>
        <v>27.500000000000004</v>
      </c>
      <c r="G69" s="60">
        <f t="shared" si="1"/>
        <v>20.79</v>
      </c>
      <c r="H69" s="63">
        <f t="shared" si="2"/>
        <v>1039.5</v>
      </c>
    </row>
    <row r="70" spans="1:8" s="62" customFormat="1" ht="24">
      <c r="A70" s="56" t="str">
        <f>IF((LEN('Copy paste to Here'!G74))&gt;5,((CONCATENATE('Copy paste to Here'!G74," &amp; ",'Copy paste to Here'!D74,"  &amp;  ",'Copy paste to Here'!E74))),"Empty Cell")</f>
        <v>Silicone Ultra Thin double flared flesh tunnel &amp; Gauge: 14mm  &amp;  Color: Black</v>
      </c>
      <c r="B70" s="57" t="str">
        <f>'Copy paste to Here'!C74</f>
        <v>SIUT</v>
      </c>
      <c r="C70" s="57" t="s">
        <v>793</v>
      </c>
      <c r="D70" s="58">
        <f>Invoice!B74</f>
        <v>30</v>
      </c>
      <c r="E70" s="59">
        <f>'Shipping Invoice'!J74*$N$1</f>
        <v>0.61</v>
      </c>
      <c r="F70" s="59">
        <f t="shared" si="0"/>
        <v>18.3</v>
      </c>
      <c r="G70" s="60">
        <f t="shared" si="1"/>
        <v>23.057999999999996</v>
      </c>
      <c r="H70" s="63">
        <f t="shared" si="2"/>
        <v>691.7399999999999</v>
      </c>
    </row>
    <row r="71" spans="1:8" s="62" customFormat="1" ht="24">
      <c r="A71" s="56" t="str">
        <f>IF((LEN('Copy paste to Here'!G75))&gt;5,((CONCATENATE('Copy paste to Here'!G75," &amp; ",'Copy paste to Here'!D75,"  &amp;  ",'Copy paste to Here'!E75))),"Empty Cell")</f>
        <v>Silicone Ultra Thin double flared flesh tunnel &amp; Gauge: 14mm  &amp;  Color: Red</v>
      </c>
      <c r="B71" s="57" t="str">
        <f>'Copy paste to Here'!C75</f>
        <v>SIUT</v>
      </c>
      <c r="C71" s="57" t="s">
        <v>793</v>
      </c>
      <c r="D71" s="58">
        <f>Invoice!B75</f>
        <v>10</v>
      </c>
      <c r="E71" s="59">
        <f>'Shipping Invoice'!J75*$N$1</f>
        <v>0.61</v>
      </c>
      <c r="F71" s="59">
        <f t="shared" si="0"/>
        <v>6.1</v>
      </c>
      <c r="G71" s="60">
        <f t="shared" si="1"/>
        <v>23.057999999999996</v>
      </c>
      <c r="H71" s="63">
        <f t="shared" si="2"/>
        <v>230.57999999999996</v>
      </c>
    </row>
    <row r="72" spans="1:8" s="62" customFormat="1" ht="36">
      <c r="A72" s="56" t="str">
        <f>IF((LEN('Copy paste to Here'!G76))&gt;5,((CONCATENATE('Copy paste to Here'!G76," &amp; ",'Copy paste to Here'!D76,"  &amp;  ",'Copy paste to Here'!E76))),"Empty Cell")</f>
        <v>Titanium G23 belly banana, 14g (1.6mm) with an 8mm bezel set jewel ball and an upper 5mm plain titanium ball &amp; Length: 10mm  &amp;  Crystal Color: Aquamarine</v>
      </c>
      <c r="B72" s="57" t="str">
        <f>'Copy paste to Here'!C76</f>
        <v>UBN1CG</v>
      </c>
      <c r="C72" s="57" t="s">
        <v>766</v>
      </c>
      <c r="D72" s="58">
        <f>Invoice!B76</f>
        <v>20</v>
      </c>
      <c r="E72" s="59">
        <f>'Shipping Invoice'!J76*$N$1</f>
        <v>1.95</v>
      </c>
      <c r="F72" s="59">
        <f t="shared" si="0"/>
        <v>39</v>
      </c>
      <c r="G72" s="60">
        <f t="shared" si="1"/>
        <v>73.709999999999994</v>
      </c>
      <c r="H72" s="63">
        <f t="shared" si="2"/>
        <v>1474.1999999999998</v>
      </c>
    </row>
    <row r="73" spans="1:8" s="62" customFormat="1" ht="24">
      <c r="A73" s="56" t="str">
        <f>IF((LEN('Copy paste to Here'!G77))&gt;5,((CONCATENATE('Copy paste to Here'!G77," &amp; ",'Copy paste to Here'!D77,"  &amp;  ",'Copy paste to Here'!E77))),"Empty Cell")</f>
        <v>Titanium G23 belly banana, 14g (1.6mm) with 8mm &amp; 5mm bezel set jewel ball &amp; Length: 10mm  &amp;  Crystal Color: Jet</v>
      </c>
      <c r="B73" s="57" t="str">
        <f>'Copy paste to Here'!C77</f>
        <v>UBN2CG</v>
      </c>
      <c r="C73" s="57" t="s">
        <v>768</v>
      </c>
      <c r="D73" s="58">
        <f>Invoice!B77</f>
        <v>20</v>
      </c>
      <c r="E73" s="59">
        <f>'Shipping Invoice'!J77*$N$1</f>
        <v>2.09</v>
      </c>
      <c r="F73" s="59">
        <f t="shared" si="0"/>
        <v>41.8</v>
      </c>
      <c r="G73" s="60">
        <f t="shared" si="1"/>
        <v>79.001999999999995</v>
      </c>
      <c r="H73" s="63">
        <f t="shared" si="2"/>
        <v>1580.04</v>
      </c>
    </row>
    <row r="74" spans="1:8" s="62" customFormat="1" ht="24">
      <c r="A74" s="56" t="str">
        <f>IF((LEN('Copy paste to Here'!G78))&gt;5,((CONCATENATE('Copy paste to Here'!G78," &amp; ",'Copy paste to Here'!D78,"  &amp;  ",'Copy paste to Here'!E78))),"Empty Cell")</f>
        <v>Titanium G23 belly banana, 14g (1.6mm) with 8mm &amp; 5mm bezel set jewel ball &amp; Length: 14mm  &amp;  Crystal Color: AB</v>
      </c>
      <c r="B74" s="57" t="str">
        <f>'Copy paste to Here'!C78</f>
        <v>UBN2CG</v>
      </c>
      <c r="C74" s="57" t="s">
        <v>768</v>
      </c>
      <c r="D74" s="58">
        <f>Invoice!B78</f>
        <v>50</v>
      </c>
      <c r="E74" s="59">
        <f>'Shipping Invoice'!J78*$N$1</f>
        <v>2.09</v>
      </c>
      <c r="F74" s="59">
        <f t="shared" si="0"/>
        <v>104.5</v>
      </c>
      <c r="G74" s="60">
        <f t="shared" si="1"/>
        <v>79.001999999999995</v>
      </c>
      <c r="H74" s="63">
        <f t="shared" si="2"/>
        <v>3950.1</v>
      </c>
    </row>
    <row r="75" spans="1:8" s="62" customFormat="1" ht="24">
      <c r="A75" s="56" t="str">
        <f>IF((LEN('Copy paste to Here'!G79))&gt;5,((CONCATENATE('Copy paste to Here'!G79," &amp; ",'Copy paste to Here'!D79,"  &amp;  ",'Copy paste to Here'!E79))),"Empty Cell")</f>
        <v>Titanium G23 belly banana, 14g (1.6mm) with 8mm &amp; 5mm bezel set jewel ball &amp; Length: 14mm  &amp;  Crystal Color: Sapphire</v>
      </c>
      <c r="B75" s="57" t="str">
        <f>'Copy paste to Here'!C79</f>
        <v>UBN2CG</v>
      </c>
      <c r="C75" s="57" t="s">
        <v>768</v>
      </c>
      <c r="D75" s="58">
        <f>Invoice!B79</f>
        <v>30</v>
      </c>
      <c r="E75" s="59">
        <f>'Shipping Invoice'!J79*$N$1</f>
        <v>2.09</v>
      </c>
      <c r="F75" s="59">
        <f t="shared" si="0"/>
        <v>62.699999999999996</v>
      </c>
      <c r="G75" s="60">
        <f t="shared" si="1"/>
        <v>79.001999999999995</v>
      </c>
      <c r="H75" s="63">
        <f t="shared" si="2"/>
        <v>2370.06</v>
      </c>
    </row>
    <row r="76" spans="1:8" s="62" customFormat="1" ht="24">
      <c r="A76" s="56" t="str">
        <f>IF((LEN('Copy paste to Here'!G80))&gt;5,((CONCATENATE('Copy paste to Here'!G80," &amp; ",'Copy paste to Here'!D80,"  &amp;  ",'Copy paste to Here'!E80))),"Empty Cell")</f>
        <v xml:space="preserve">Titanium G23 banana, 16g (1.2mm) with two 2.5mm balls &amp; Length: 6mm  &amp;  </v>
      </c>
      <c r="B76" s="57" t="str">
        <f>'Copy paste to Here'!C80</f>
        <v>UBNE25</v>
      </c>
      <c r="C76" s="57" t="s">
        <v>769</v>
      </c>
      <c r="D76" s="58">
        <f>Invoice!B80</f>
        <v>100</v>
      </c>
      <c r="E76" s="59">
        <f>'Shipping Invoice'!J80*$N$1</f>
        <v>0.97</v>
      </c>
      <c r="F76" s="59">
        <f t="shared" si="0"/>
        <v>97</v>
      </c>
      <c r="G76" s="60">
        <f t="shared" si="1"/>
        <v>36.665999999999997</v>
      </c>
      <c r="H76" s="63">
        <f t="shared" si="2"/>
        <v>3666.5999999999995</v>
      </c>
    </row>
    <row r="77" spans="1:8" s="62" customFormat="1" ht="24">
      <c r="A77" s="56" t="str">
        <f>IF((LEN('Copy paste to Here'!G81))&gt;5,((CONCATENATE('Copy paste to Here'!G81," &amp; ",'Copy paste to Here'!D81,"  &amp;  ",'Copy paste to Here'!E81))),"Empty Cell")</f>
        <v xml:space="preserve">Titanium G23 labret, 16g (1.2mm) with a 3mm ball &amp; Length: 9mm  &amp;  </v>
      </c>
      <c r="B77" s="57" t="str">
        <f>'Copy paste to Here'!C81</f>
        <v>ULBB3</v>
      </c>
      <c r="C77" s="57" t="s">
        <v>771</v>
      </c>
      <c r="D77" s="58">
        <f>Invoice!B81</f>
        <v>100</v>
      </c>
      <c r="E77" s="59">
        <f>'Shipping Invoice'!J81*$N$1</f>
        <v>0.97</v>
      </c>
      <c r="F77" s="59">
        <f t="shared" si="0"/>
        <v>97</v>
      </c>
      <c r="G77" s="60">
        <f t="shared" si="1"/>
        <v>36.665999999999997</v>
      </c>
      <c r="H77" s="63">
        <f t="shared" si="2"/>
        <v>3666.5999999999995</v>
      </c>
    </row>
    <row r="78" spans="1:8" s="62" customFormat="1" ht="24">
      <c r="A78" s="56" t="str">
        <f>IF((LEN('Copy paste to Here'!G82))&gt;5,((CONCATENATE('Copy paste to Here'!G82," &amp; ",'Copy paste to Here'!D82,"  &amp;  ",'Copy paste to Here'!E82))),"Empty Cell")</f>
        <v>Titanium G23 labret, 16g (1.2mm) with a 3mm bezel set jewel ball &amp; Length: 5mm  &amp;  Crystal Color: Clear</v>
      </c>
      <c r="B78" s="57" t="str">
        <f>'Copy paste to Here'!C82</f>
        <v>ULBC3</v>
      </c>
      <c r="C78" s="57" t="s">
        <v>773</v>
      </c>
      <c r="D78" s="58">
        <f>Invoice!B82</f>
        <v>20</v>
      </c>
      <c r="E78" s="59">
        <f>'Shipping Invoice'!J82*$N$1</f>
        <v>1.21</v>
      </c>
      <c r="F78" s="59">
        <f t="shared" si="0"/>
        <v>24.2</v>
      </c>
      <c r="G78" s="60">
        <f t="shared" si="1"/>
        <v>45.737999999999992</v>
      </c>
      <c r="H78" s="63">
        <f t="shared" si="2"/>
        <v>914.75999999999988</v>
      </c>
    </row>
    <row r="79" spans="1:8" s="62" customFormat="1" ht="24">
      <c r="A79" s="56" t="str">
        <f>IF((LEN('Copy paste to Here'!G83))&gt;5,((CONCATENATE('Copy paste to Here'!G83," &amp; ",'Copy paste to Here'!D83,"  &amp;  ",'Copy paste to Here'!E83))),"Empty Cell")</f>
        <v>Titanium G23 labret, 16g (1.2mm) with a 3mm bezel set jewel ball &amp; Length: 8mm  &amp;  Crystal Color: Aquamarine</v>
      </c>
      <c r="B79" s="57" t="str">
        <f>'Copy paste to Here'!C83</f>
        <v>ULBC3</v>
      </c>
      <c r="C79" s="57" t="s">
        <v>773</v>
      </c>
      <c r="D79" s="58">
        <f>Invoice!B83</f>
        <v>50</v>
      </c>
      <c r="E79" s="59">
        <f>'Shipping Invoice'!J83*$N$1</f>
        <v>1.21</v>
      </c>
      <c r="F79" s="59">
        <f t="shared" si="0"/>
        <v>60.5</v>
      </c>
      <c r="G79" s="60">
        <f t="shared" si="1"/>
        <v>45.737999999999992</v>
      </c>
      <c r="H79" s="63">
        <f t="shared" si="2"/>
        <v>2286.8999999999996</v>
      </c>
    </row>
    <row r="80" spans="1:8" s="62" customFormat="1" ht="24">
      <c r="A80" s="56" t="str">
        <f>IF((LEN('Copy paste to Here'!G84))&gt;5,((CONCATENATE('Copy paste to Here'!G84," &amp; ",'Copy paste to Here'!D84,"  &amp;  ",'Copy paste to Here'!E84))),"Empty Cell")</f>
        <v>Titanium G23 labret, 16g (1.2mm) with a 3mm bezel set jewel ball &amp; Length: 8mm  &amp;  Crystal Color: Light Amethyst</v>
      </c>
      <c r="B80" s="57" t="str">
        <f>'Copy paste to Here'!C84</f>
        <v>ULBC3</v>
      </c>
      <c r="C80" s="57" t="s">
        <v>773</v>
      </c>
      <c r="D80" s="58">
        <f>Invoice!B84</f>
        <v>20</v>
      </c>
      <c r="E80" s="59">
        <f>'Shipping Invoice'!J84*$N$1</f>
        <v>1.21</v>
      </c>
      <c r="F80" s="59">
        <f t="shared" si="0"/>
        <v>24.2</v>
      </c>
      <c r="G80" s="60">
        <f t="shared" si="1"/>
        <v>45.737999999999992</v>
      </c>
      <c r="H80" s="63">
        <f t="shared" si="2"/>
        <v>914.75999999999988</v>
      </c>
    </row>
    <row r="81" spans="1:8" s="62" customFormat="1" ht="24">
      <c r="A81" s="56" t="str">
        <f>IF((LEN('Copy paste to Here'!G85))&gt;5,((CONCATENATE('Copy paste to Here'!G85," &amp; ",'Copy paste to Here'!D85,"  &amp;  ",'Copy paste to Here'!E85))),"Empty Cell")</f>
        <v>Titanium G23 labret, 16g (1.2mm) with a 3mm bezel set jewel ball &amp; Length: 4mm  &amp;  Crystal Color: Clear</v>
      </c>
      <c r="B81" s="57" t="str">
        <f>'Copy paste to Here'!C85</f>
        <v>ULBC3</v>
      </c>
      <c r="C81" s="57" t="s">
        <v>773</v>
      </c>
      <c r="D81" s="58">
        <f>Invoice!B85</f>
        <v>20</v>
      </c>
      <c r="E81" s="59">
        <f>'Shipping Invoice'!J85*$N$1</f>
        <v>1.21</v>
      </c>
      <c r="F81" s="59">
        <f t="shared" si="0"/>
        <v>24.2</v>
      </c>
      <c r="G81" s="60">
        <f t="shared" si="1"/>
        <v>45.737999999999992</v>
      </c>
      <c r="H81" s="63">
        <f t="shared" si="2"/>
        <v>914.75999999999988</v>
      </c>
    </row>
    <row r="82" spans="1:8" s="62" customFormat="1" ht="24">
      <c r="A82" s="56" t="str">
        <f>IF((LEN('Copy paste to Here'!G86))&gt;5,((CONCATENATE('Copy paste to Here'!G86," &amp; ",'Copy paste to Here'!D86,"  &amp;  ",'Copy paste to Here'!E86))),"Empty Cell")</f>
        <v xml:space="preserve">Pack of 10 pcs. of 4mm anodized surgical steel balls with threading 1.2mm (16g) &amp; Color: Gold  &amp;  </v>
      </c>
      <c r="B82" s="57" t="str">
        <f>'Copy paste to Here'!C86</f>
        <v>XBT4S</v>
      </c>
      <c r="C82" s="57" t="s">
        <v>776</v>
      </c>
      <c r="D82" s="58">
        <f>Invoice!B86</f>
        <v>50</v>
      </c>
      <c r="E82" s="59">
        <f>'Shipping Invoice'!J86*$N$1</f>
        <v>1.95</v>
      </c>
      <c r="F82" s="59">
        <f t="shared" si="0"/>
        <v>97.5</v>
      </c>
      <c r="G82" s="60">
        <f t="shared" si="1"/>
        <v>73.709999999999994</v>
      </c>
      <c r="H82" s="63">
        <f t="shared" si="2"/>
        <v>3685.4999999999995</v>
      </c>
    </row>
    <row r="83" spans="1:8" s="62" customFormat="1" ht="24">
      <c r="A83" s="56" t="str">
        <f>IF((LEN('Copy paste to Here'!G87))&gt;5,((CONCATENATE('Copy paste to Here'!G87," &amp; ",'Copy paste to Here'!D87,"  &amp;  ",'Copy paste to Here'!E87))),"Empty Cell")</f>
        <v xml:space="preserve">Pack of 10 pcs. of surgical steel balls with tiny 2.5mm bezel set crystals with 1.2mm threading (16g) &amp; Crystal Color: Fuchsia  &amp;  </v>
      </c>
      <c r="B83" s="57" t="str">
        <f>'Copy paste to Here'!C87</f>
        <v>XJB25</v>
      </c>
      <c r="C83" s="57" t="s">
        <v>778</v>
      </c>
      <c r="D83" s="58">
        <f>Invoice!B87</f>
        <v>5</v>
      </c>
      <c r="E83" s="59">
        <f>'Shipping Invoice'!J87*$N$1</f>
        <v>3.19</v>
      </c>
      <c r="F83" s="59">
        <f t="shared" ref="F83:F146" si="3">D83*E83</f>
        <v>15.95</v>
      </c>
      <c r="G83" s="60">
        <f t="shared" ref="G83:G146" si="4">E83*$E$14</f>
        <v>120.58199999999999</v>
      </c>
      <c r="H83" s="63">
        <f t="shared" ref="H83:H146" si="5">D83*G83</f>
        <v>602.91</v>
      </c>
    </row>
    <row r="84" spans="1:8" s="62" customFormat="1" ht="36">
      <c r="A84" s="56" t="str">
        <f>IF((LEN('Copy paste to Here'!G88))&gt;5,((CONCATENATE('Copy paste to Here'!G88," &amp; ",'Copy paste to Here'!D88,"  &amp;  ",'Copy paste to Here'!E88))),"Empty Cell")</f>
        <v xml:space="preserve">Pack of 10 pcs. of 4mm high polished surgical steel balls with bezel set crystal and with 1.2mm (16g) threading &amp; Crystal Color: Jet  &amp;  </v>
      </c>
      <c r="B84" s="57" t="str">
        <f>'Copy paste to Here'!C88</f>
        <v>XJB4S</v>
      </c>
      <c r="C84" s="57" t="s">
        <v>780</v>
      </c>
      <c r="D84" s="58">
        <f>Invoice!B88</f>
        <v>5</v>
      </c>
      <c r="E84" s="59">
        <f>'Shipping Invoice'!J88*$N$1</f>
        <v>2.35</v>
      </c>
      <c r="F84" s="59">
        <f t="shared" si="3"/>
        <v>11.75</v>
      </c>
      <c r="G84" s="60">
        <f t="shared" si="4"/>
        <v>88.83</v>
      </c>
      <c r="H84" s="63">
        <f t="shared" si="5"/>
        <v>444.15</v>
      </c>
    </row>
    <row r="85" spans="1:8" s="62" customFormat="1" ht="36">
      <c r="A85" s="56" t="str">
        <f>IF((LEN('Copy paste to Here'!G89))&gt;5,((CONCATENATE('Copy paste to Here'!G89," &amp; ",'Copy paste to Here'!D89,"  &amp;  ",'Copy paste to Here'!E89))),"Empty Cell")</f>
        <v xml:space="preserve">Pack of 2 pcs. of 3mm high polished titanium G23 balls with bezel set color crystals - threading 1.2mm (16g) &amp; Crystal Color: Sapphire  &amp;  </v>
      </c>
      <c r="B85" s="57" t="str">
        <f>'Copy paste to Here'!C89</f>
        <v>XUJB3</v>
      </c>
      <c r="C85" s="57" t="s">
        <v>782</v>
      </c>
      <c r="D85" s="58">
        <f>Invoice!B89</f>
        <v>20</v>
      </c>
      <c r="E85" s="59">
        <f>'Shipping Invoice'!J89*$N$1</f>
        <v>1.1599999999999999</v>
      </c>
      <c r="F85" s="59">
        <f t="shared" si="3"/>
        <v>23.2</v>
      </c>
      <c r="G85" s="60">
        <f t="shared" si="4"/>
        <v>43.847999999999992</v>
      </c>
      <c r="H85" s="63">
        <f t="shared" si="5"/>
        <v>876.95999999999981</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3230.1199999999994</v>
      </c>
      <c r="G1000" s="60"/>
      <c r="H1000" s="61">
        <f t="shared" ref="H1000:H1007" si="49">F1000*$E$14</f>
        <v>122098.53599999996</v>
      </c>
    </row>
    <row r="1001" spans="1:8" s="62" customFormat="1">
      <c r="A1001" s="56" t="str">
        <f>'[2]Copy paste to Here'!T2</f>
        <v>SHIPPING HANDLING</v>
      </c>
      <c r="B1001" s="75"/>
      <c r="C1001" s="75"/>
      <c r="D1001" s="76"/>
      <c r="E1001" s="67"/>
      <c r="F1001" s="59">
        <f>Invoice!J91</f>
        <v>-1292.0479999999998</v>
      </c>
      <c r="G1001" s="60"/>
      <c r="H1001" s="61">
        <f t="shared" si="49"/>
        <v>-48839.414399999987</v>
      </c>
    </row>
    <row r="1002" spans="1:8" s="62" customFormat="1" outlineLevel="1">
      <c r="A1002" s="56" t="str">
        <f>'[2]Copy paste to Here'!T3</f>
        <v>DISCOUNT</v>
      </c>
      <c r="B1002" s="75"/>
      <c r="C1002" s="75"/>
      <c r="D1002" s="76"/>
      <c r="E1002" s="67"/>
      <c r="F1002" s="59">
        <f>Invoice!J92</f>
        <v>0</v>
      </c>
      <c r="G1002" s="60"/>
      <c r="H1002" s="61">
        <f t="shared" si="49"/>
        <v>0</v>
      </c>
    </row>
    <row r="1003" spans="1:8" s="62" customFormat="1">
      <c r="A1003" s="56" t="str">
        <f>'[2]Copy paste to Here'!T4</f>
        <v>Total:</v>
      </c>
      <c r="B1003" s="75"/>
      <c r="C1003" s="75"/>
      <c r="D1003" s="76"/>
      <c r="E1003" s="67"/>
      <c r="F1003" s="59">
        <f>SUM(F1000:F1002)</f>
        <v>1938.0719999999997</v>
      </c>
      <c r="G1003" s="60"/>
      <c r="H1003" s="61">
        <f t="shared" si="49"/>
        <v>73259.121599999984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122098.53599999998</v>
      </c>
    </row>
    <row r="1010" spans="1:8" s="21" customFormat="1">
      <c r="A1010" s="22"/>
      <c r="E1010" s="21" t="s">
        <v>182</v>
      </c>
      <c r="H1010" s="84">
        <f>(SUMIF($A$1000:$A$1008,"Total:",$H$1000:$H$1008))</f>
        <v>73259.121599999984</v>
      </c>
    </row>
    <row r="1011" spans="1:8" s="21" customFormat="1">
      <c r="E1011" s="21" t="s">
        <v>183</v>
      </c>
      <c r="H1011" s="85">
        <f>H1013-H1012</f>
        <v>68466.47</v>
      </c>
    </row>
    <row r="1012" spans="1:8" s="21" customFormat="1">
      <c r="E1012" s="21" t="s">
        <v>184</v>
      </c>
      <c r="H1012" s="85">
        <f>ROUND((H1013*7)/107,2)</f>
        <v>4792.6499999999996</v>
      </c>
    </row>
    <row r="1013" spans="1:8" s="21" customFormat="1">
      <c r="E1013" s="22" t="s">
        <v>185</v>
      </c>
      <c r="H1013" s="86">
        <f>ROUND((SUMIF($A$1000:$A$1008,"Total:",$H$1000:$H$1008)),2)</f>
        <v>73259.12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8"/>
  <sheetViews>
    <sheetView workbookViewId="0">
      <selection activeCell="A5" sqref="A5"/>
    </sheetView>
  </sheetViews>
  <sheetFormatPr defaultRowHeight="15"/>
  <sheetData>
    <row r="1" spans="1:1">
      <c r="A1" s="2" t="s">
        <v>727</v>
      </c>
    </row>
    <row r="2" spans="1:1">
      <c r="A2" s="2" t="s">
        <v>622</v>
      </c>
    </row>
    <row r="3" spans="1:1">
      <c r="A3" s="2" t="s">
        <v>784</v>
      </c>
    </row>
    <row r="4" spans="1:1">
      <c r="A4" s="2" t="s">
        <v>784</v>
      </c>
    </row>
    <row r="5" spans="1:1">
      <c r="A5" s="2" t="s">
        <v>731</v>
      </c>
    </row>
    <row r="6" spans="1:1">
      <c r="A6" s="2" t="s">
        <v>731</v>
      </c>
    </row>
    <row r="7" spans="1:1">
      <c r="A7" s="2" t="s">
        <v>731</v>
      </c>
    </row>
    <row r="8" spans="1:1">
      <c r="A8" s="2" t="s">
        <v>731</v>
      </c>
    </row>
    <row r="9" spans="1:1">
      <c r="A9" s="2" t="s">
        <v>731</v>
      </c>
    </row>
    <row r="10" spans="1:1">
      <c r="A10" s="2" t="s">
        <v>731</v>
      </c>
    </row>
    <row r="11" spans="1:1">
      <c r="A11" s="2" t="s">
        <v>731</v>
      </c>
    </row>
    <row r="12" spans="1:1">
      <c r="A12" s="2" t="s">
        <v>731</v>
      </c>
    </row>
    <row r="13" spans="1:1">
      <c r="A13" s="2" t="s">
        <v>731</v>
      </c>
    </row>
    <row r="14" spans="1:1">
      <c r="A14" s="2" t="s">
        <v>731</v>
      </c>
    </row>
    <row r="15" spans="1:1">
      <c r="A15" s="2" t="s">
        <v>731</v>
      </c>
    </row>
    <row r="16" spans="1:1">
      <c r="A16" s="2" t="s">
        <v>731</v>
      </c>
    </row>
    <row r="17" spans="1:1">
      <c r="A17" s="2" t="s">
        <v>731</v>
      </c>
    </row>
    <row r="18" spans="1:1">
      <c r="A18" s="2" t="s">
        <v>731</v>
      </c>
    </row>
    <row r="19" spans="1:1">
      <c r="A19" s="2" t="s">
        <v>731</v>
      </c>
    </row>
    <row r="20" spans="1:1">
      <c r="A20" s="2" t="s">
        <v>731</v>
      </c>
    </row>
    <row r="21" spans="1:1">
      <c r="A21" s="2" t="s">
        <v>731</v>
      </c>
    </row>
    <row r="22" spans="1:1">
      <c r="A22" s="2" t="s">
        <v>731</v>
      </c>
    </row>
    <row r="23" spans="1:1">
      <c r="A23" s="2" t="s">
        <v>731</v>
      </c>
    </row>
    <row r="24" spans="1:1">
      <c r="A24" s="2" t="s">
        <v>668</v>
      </c>
    </row>
    <row r="25" spans="1:1">
      <c r="A25" s="2" t="s">
        <v>668</v>
      </c>
    </row>
    <row r="26" spans="1:1">
      <c r="A26" s="2" t="s">
        <v>733</v>
      </c>
    </row>
    <row r="27" spans="1:1">
      <c r="A27" s="2" t="s">
        <v>785</v>
      </c>
    </row>
    <row r="28" spans="1:1">
      <c r="A28" s="2" t="s">
        <v>786</v>
      </c>
    </row>
    <row r="29" spans="1:1">
      <c r="A29" s="2" t="s">
        <v>787</v>
      </c>
    </row>
    <row r="30" spans="1:1">
      <c r="A30" s="2" t="s">
        <v>788</v>
      </c>
    </row>
    <row r="31" spans="1:1">
      <c r="A31" s="2" t="s">
        <v>789</v>
      </c>
    </row>
    <row r="32" spans="1:1">
      <c r="A32" s="2" t="s">
        <v>790</v>
      </c>
    </row>
    <row r="33" spans="1:1">
      <c r="A33" s="2" t="s">
        <v>746</v>
      </c>
    </row>
    <row r="34" spans="1:1">
      <c r="A34" s="2" t="s">
        <v>748</v>
      </c>
    </row>
    <row r="35" spans="1:1">
      <c r="A35" s="2" t="s">
        <v>748</v>
      </c>
    </row>
    <row r="36" spans="1:1">
      <c r="A36" s="2" t="s">
        <v>748</v>
      </c>
    </row>
    <row r="37" spans="1:1">
      <c r="A37" s="2" t="s">
        <v>752</v>
      </c>
    </row>
    <row r="38" spans="1:1">
      <c r="A38" s="2" t="s">
        <v>754</v>
      </c>
    </row>
    <row r="39" spans="1:1">
      <c r="A39" s="2" t="s">
        <v>756</v>
      </c>
    </row>
    <row r="40" spans="1:1">
      <c r="A40" s="2" t="s">
        <v>756</v>
      </c>
    </row>
    <row r="41" spans="1:1">
      <c r="A41" s="2" t="s">
        <v>756</v>
      </c>
    </row>
    <row r="42" spans="1:1">
      <c r="A42" s="2" t="s">
        <v>756</v>
      </c>
    </row>
    <row r="43" spans="1:1">
      <c r="A43" s="2" t="s">
        <v>756</v>
      </c>
    </row>
    <row r="44" spans="1:1">
      <c r="A44" s="2" t="s">
        <v>756</v>
      </c>
    </row>
    <row r="45" spans="1:1">
      <c r="A45" s="2" t="s">
        <v>73</v>
      </c>
    </row>
    <row r="46" spans="1:1">
      <c r="A46" s="2" t="s">
        <v>73</v>
      </c>
    </row>
    <row r="47" spans="1:1">
      <c r="A47" s="2" t="s">
        <v>760</v>
      </c>
    </row>
    <row r="48" spans="1:1">
      <c r="A48" s="2" t="s">
        <v>760</v>
      </c>
    </row>
    <row r="49" spans="1:1">
      <c r="A49" s="2" t="s">
        <v>760</v>
      </c>
    </row>
    <row r="50" spans="1:1">
      <c r="A50" s="2" t="s">
        <v>760</v>
      </c>
    </row>
    <row r="51" spans="1:1">
      <c r="A51" s="2" t="s">
        <v>791</v>
      </c>
    </row>
    <row r="52" spans="1:1">
      <c r="A52" s="2" t="s">
        <v>792</v>
      </c>
    </row>
    <row r="53" spans="1:1">
      <c r="A53" s="2" t="s">
        <v>793</v>
      </c>
    </row>
    <row r="54" spans="1:1">
      <c r="A54" s="2" t="s">
        <v>793</v>
      </c>
    </row>
    <row r="55" spans="1:1">
      <c r="A55" s="2" t="s">
        <v>766</v>
      </c>
    </row>
    <row r="56" spans="1:1">
      <c r="A56" s="2" t="s">
        <v>768</v>
      </c>
    </row>
    <row r="57" spans="1:1">
      <c r="A57" s="2" t="s">
        <v>768</v>
      </c>
    </row>
    <row r="58" spans="1:1">
      <c r="A58" s="2" t="s">
        <v>768</v>
      </c>
    </row>
    <row r="59" spans="1:1">
      <c r="A59" s="2" t="s">
        <v>769</v>
      </c>
    </row>
    <row r="60" spans="1:1">
      <c r="A60" s="2" t="s">
        <v>771</v>
      </c>
    </row>
    <row r="61" spans="1:1">
      <c r="A61" s="2" t="s">
        <v>773</v>
      </c>
    </row>
    <row r="62" spans="1:1">
      <c r="A62" s="2" t="s">
        <v>773</v>
      </c>
    </row>
    <row r="63" spans="1:1">
      <c r="A63" s="2" t="s">
        <v>773</v>
      </c>
    </row>
    <row r="64" spans="1:1">
      <c r="A64" s="2" t="s">
        <v>773</v>
      </c>
    </row>
    <row r="65" spans="1:1">
      <c r="A65" s="2" t="s">
        <v>776</v>
      </c>
    </row>
    <row r="66" spans="1:1">
      <c r="A66" s="2" t="s">
        <v>778</v>
      </c>
    </row>
    <row r="67" spans="1:1">
      <c r="A67" s="2" t="s">
        <v>780</v>
      </c>
    </row>
    <row r="68" spans="1:1">
      <c r="A68" s="2" t="s">
        <v>782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2023-09-11T10:29:42Z</cp:lastPrinted>
  <dcterms:created xsi:type="dcterms:W3CDTF">2009-06-02T18:56:54Z</dcterms:created>
  <dcterms:modified xsi:type="dcterms:W3CDTF">2023-09-12T01:29:19Z</dcterms:modified>
</cp:coreProperties>
</file>