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5E2487A-643F-46D1-92F8-3056184551C1}" xr6:coauthVersionLast="47" xr6:coauthVersionMax="47" xr10:uidLastSave="{00000000-0000-0000-0000-000000000000}"/>
  <bookViews>
    <workbookView xWindow="28680" yWindow="-120" windowWidth="29040" windowHeight="15720" xr2:uid="{00000000-000D-0000-FFFF-FFFF00000000}"/>
  </bookViews>
  <sheets>
    <sheet name="Invoice "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 '!$A$1:$K$45</definedName>
    <definedName name="_xlnm.Print_Area" localSheetId="2">'Shipping Invoice'!$A$1:$L$38</definedName>
    <definedName name="_xlnm.Print_Area" localSheetId="3">'Tax Invoice'!$A$1:$H$1014</definedName>
    <definedName name="_xlnm.Print_Titles" localSheetId="0">'Invoice '!$2:$21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6" l="1"/>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E999" i="6"/>
  <c r="D999" i="6"/>
  <c r="A999" i="6"/>
  <c r="J34" i="2"/>
  <c r="B33" i="2"/>
  <c r="I33" i="2"/>
  <c r="J33" i="7"/>
  <c r="J33" i="2" l="1"/>
  <c r="K36" i="7"/>
  <c r="K35" i="7"/>
  <c r="E23" i="6"/>
  <c r="K14" i="7"/>
  <c r="K17" i="7"/>
  <c r="K10" i="7"/>
  <c r="I32" i="7"/>
  <c r="I31" i="7"/>
  <c r="I30" i="7"/>
  <c r="I29" i="7"/>
  <c r="I28" i="7"/>
  <c r="I24" i="7"/>
  <c r="N1" i="6"/>
  <c r="E19" i="6" s="1"/>
  <c r="F1003" i="6"/>
  <c r="F1002" i="6"/>
  <c r="D28" i="6"/>
  <c r="B32" i="7" s="1"/>
  <c r="D27" i="6"/>
  <c r="B31" i="7" s="1"/>
  <c r="D26" i="6"/>
  <c r="B30" i="7" s="1"/>
  <c r="K30" i="7" s="1"/>
  <c r="D25" i="6"/>
  <c r="B29" i="7" s="1"/>
  <c r="D24" i="6"/>
  <c r="B28" i="7" s="1"/>
  <c r="D23" i="6"/>
  <c r="B27" i="7" s="1"/>
  <c r="D22" i="6"/>
  <c r="B26" i="7" s="1"/>
  <c r="D21" i="6"/>
  <c r="B25" i="7" s="1"/>
  <c r="D20" i="6"/>
  <c r="B24" i="7" s="1"/>
  <c r="D19" i="6"/>
  <c r="B23" i="7" s="1"/>
  <c r="D18" i="6"/>
  <c r="B22" i="7" s="1"/>
  <c r="I32" i="5"/>
  <c r="I31" i="5"/>
  <c r="I30" i="5"/>
  <c r="I29" i="5"/>
  <c r="I28" i="5"/>
  <c r="I27" i="5"/>
  <c r="I26" i="5"/>
  <c r="I25" i="5"/>
  <c r="I24" i="5"/>
  <c r="I23" i="5"/>
  <c r="I22" i="5"/>
  <c r="J32" i="2"/>
  <c r="J31" i="2"/>
  <c r="J30" i="2"/>
  <c r="J29" i="2"/>
  <c r="J28" i="2"/>
  <c r="J27" i="2"/>
  <c r="J26" i="2"/>
  <c r="J25" i="2"/>
  <c r="J24" i="2"/>
  <c r="J23" i="2"/>
  <c r="J22" i="2"/>
  <c r="A1008" i="6"/>
  <c r="A1007" i="6"/>
  <c r="A1006" i="6"/>
  <c r="F1005" i="6"/>
  <c r="A1005" i="6"/>
  <c r="A1004" i="6"/>
  <c r="A1003" i="6"/>
  <c r="A1002" i="6"/>
  <c r="B33" i="7" l="1"/>
  <c r="K33" i="7" s="1"/>
  <c r="E22" i="6"/>
  <c r="K32" i="7"/>
  <c r="I22" i="7"/>
  <c r="I26" i="7"/>
  <c r="K28" i="7"/>
  <c r="K31" i="7"/>
  <c r="I25" i="7"/>
  <c r="K25" i="7" s="1"/>
  <c r="I27" i="7"/>
  <c r="K27" i="7" s="1"/>
  <c r="J37" i="2"/>
  <c r="K26" i="7"/>
  <c r="K29" i="7"/>
  <c r="K24" i="7"/>
  <c r="K22" i="7"/>
  <c r="K34" i="7" s="1"/>
  <c r="K37" i="7" s="1"/>
  <c r="I23" i="7"/>
  <c r="K23" i="7" s="1"/>
  <c r="E20" i="6"/>
  <c r="E18" i="6"/>
  <c r="E21" i="6"/>
  <c r="E24" i="6"/>
  <c r="E25" i="6"/>
  <c r="E26" i="6"/>
  <c r="E27" i="6"/>
  <c r="E28" i="6"/>
  <c r="M11" i="6"/>
  <c r="I41" i="2" l="1"/>
  <c r="M12" i="6"/>
  <c r="M13" i="6"/>
  <c r="M14" i="6"/>
  <c r="M15" i="6"/>
  <c r="M16" i="6"/>
  <c r="B998" i="6"/>
  <c r="A998" i="6"/>
  <c r="B997" i="6"/>
  <c r="A997" i="6"/>
  <c r="B996" i="6"/>
  <c r="A996" i="6"/>
  <c r="B995" i="6"/>
  <c r="A995" i="6"/>
  <c r="B994" i="6"/>
  <c r="A994" i="6"/>
  <c r="B993" i="6"/>
  <c r="A993" i="6"/>
  <c r="B992" i="6"/>
  <c r="A992" i="6"/>
  <c r="B991" i="6"/>
  <c r="A991" i="6"/>
  <c r="B990" i="6"/>
  <c r="A990" i="6"/>
  <c r="B989" i="6"/>
  <c r="A989" i="6"/>
  <c r="B988" i="6"/>
  <c r="A988" i="6"/>
  <c r="B987" i="6"/>
  <c r="A987" i="6"/>
  <c r="B986" i="6"/>
  <c r="A986" i="6"/>
  <c r="B985" i="6"/>
  <c r="A985" i="6"/>
  <c r="B984" i="6"/>
  <c r="A984" i="6"/>
  <c r="B983" i="6"/>
  <c r="A983" i="6"/>
  <c r="B982" i="6"/>
  <c r="A982" i="6"/>
  <c r="B981" i="6"/>
  <c r="A981" i="6"/>
  <c r="B980" i="6"/>
  <c r="A980" i="6"/>
  <c r="B979" i="6"/>
  <c r="A979" i="6"/>
  <c r="B978" i="6"/>
  <c r="A978" i="6"/>
  <c r="B977" i="6"/>
  <c r="A977" i="6"/>
  <c r="B976" i="6"/>
  <c r="A976" i="6"/>
  <c r="B975" i="6"/>
  <c r="A975" i="6"/>
  <c r="B974" i="6"/>
  <c r="A974" i="6"/>
  <c r="B973" i="6"/>
  <c r="A973" i="6"/>
  <c r="B972" i="6"/>
  <c r="A972" i="6"/>
  <c r="B971" i="6"/>
  <c r="A971" i="6"/>
  <c r="B970" i="6"/>
  <c r="A970" i="6"/>
  <c r="B969" i="6"/>
  <c r="A969" i="6"/>
  <c r="B968" i="6"/>
  <c r="A968" i="6"/>
  <c r="B967" i="6"/>
  <c r="A967" i="6"/>
  <c r="B966" i="6"/>
  <c r="A966" i="6"/>
  <c r="B965" i="6"/>
  <c r="A965" i="6"/>
  <c r="B964" i="6"/>
  <c r="A964" i="6"/>
  <c r="B963" i="6"/>
  <c r="A963" i="6"/>
  <c r="B962" i="6"/>
  <c r="A962" i="6"/>
  <c r="B961" i="6"/>
  <c r="A961" i="6"/>
  <c r="B960" i="6"/>
  <c r="A960" i="6"/>
  <c r="B959" i="6"/>
  <c r="A959" i="6"/>
  <c r="B958" i="6"/>
  <c r="A958" i="6"/>
  <c r="B957" i="6"/>
  <c r="A957" i="6"/>
  <c r="B956" i="6"/>
  <c r="A956" i="6"/>
  <c r="B955" i="6"/>
  <c r="A955" i="6"/>
  <c r="B954" i="6"/>
  <c r="A954" i="6"/>
  <c r="B953" i="6"/>
  <c r="A953" i="6"/>
  <c r="B952" i="6"/>
  <c r="A952" i="6"/>
  <c r="B951" i="6"/>
  <c r="A951" i="6"/>
  <c r="B950" i="6"/>
  <c r="A950" i="6"/>
  <c r="B949" i="6"/>
  <c r="A949" i="6"/>
  <c r="B948" i="6"/>
  <c r="A948" i="6"/>
  <c r="B947" i="6"/>
  <c r="A947" i="6"/>
  <c r="B946" i="6"/>
  <c r="A946" i="6"/>
  <c r="B945" i="6"/>
  <c r="A945" i="6"/>
  <c r="B944" i="6"/>
  <c r="A944" i="6"/>
  <c r="B943" i="6"/>
  <c r="A943" i="6"/>
  <c r="B942" i="6"/>
  <c r="A942" i="6"/>
  <c r="B941" i="6"/>
  <c r="A941" i="6"/>
  <c r="B940" i="6"/>
  <c r="A940" i="6"/>
  <c r="B939" i="6"/>
  <c r="A939" i="6"/>
  <c r="B938" i="6"/>
  <c r="A938" i="6"/>
  <c r="B937" i="6"/>
  <c r="A937" i="6"/>
  <c r="B936" i="6"/>
  <c r="A936" i="6"/>
  <c r="B935" i="6"/>
  <c r="A935" i="6"/>
  <c r="B934" i="6"/>
  <c r="A934" i="6"/>
  <c r="B933" i="6"/>
  <c r="A933" i="6"/>
  <c r="B932" i="6"/>
  <c r="A932" i="6"/>
  <c r="B931" i="6"/>
  <c r="A931" i="6"/>
  <c r="B930" i="6"/>
  <c r="A930" i="6"/>
  <c r="B929" i="6"/>
  <c r="A929" i="6"/>
  <c r="B928" i="6"/>
  <c r="A928" i="6"/>
  <c r="B927" i="6"/>
  <c r="A927" i="6"/>
  <c r="B926" i="6"/>
  <c r="A926" i="6"/>
  <c r="B925" i="6"/>
  <c r="A925" i="6"/>
  <c r="B924" i="6"/>
  <c r="A924" i="6"/>
  <c r="B923" i="6"/>
  <c r="A923" i="6"/>
  <c r="B922" i="6"/>
  <c r="A922" i="6"/>
  <c r="B921" i="6"/>
  <c r="A921" i="6"/>
  <c r="B920" i="6"/>
  <c r="A920" i="6"/>
  <c r="B919" i="6"/>
  <c r="A919" i="6"/>
  <c r="B918" i="6"/>
  <c r="A918" i="6"/>
  <c r="B917" i="6"/>
  <c r="A917" i="6"/>
  <c r="B916" i="6"/>
  <c r="A916" i="6"/>
  <c r="B915" i="6"/>
  <c r="A915" i="6"/>
  <c r="B914" i="6"/>
  <c r="A914" i="6"/>
  <c r="B913" i="6"/>
  <c r="A913" i="6"/>
  <c r="B912" i="6"/>
  <c r="A912" i="6"/>
  <c r="B911" i="6"/>
  <c r="A911" i="6"/>
  <c r="B910" i="6"/>
  <c r="A910" i="6"/>
  <c r="B909" i="6"/>
  <c r="A909" i="6"/>
  <c r="B908" i="6"/>
  <c r="A908" i="6"/>
  <c r="B907" i="6"/>
  <c r="A907" i="6"/>
  <c r="B906" i="6"/>
  <c r="A906" i="6"/>
  <c r="B905" i="6"/>
  <c r="A905" i="6"/>
  <c r="B904" i="6"/>
  <c r="A904" i="6"/>
  <c r="B903" i="6"/>
  <c r="A903" i="6"/>
  <c r="B902" i="6"/>
  <c r="A902" i="6"/>
  <c r="B901" i="6"/>
  <c r="A901" i="6"/>
  <c r="B900" i="6"/>
  <c r="A900" i="6"/>
  <c r="B899" i="6"/>
  <c r="A899" i="6"/>
  <c r="B898" i="6"/>
  <c r="A898" i="6"/>
  <c r="B897" i="6"/>
  <c r="A897" i="6"/>
  <c r="B896" i="6"/>
  <c r="A896" i="6"/>
  <c r="B895" i="6"/>
  <c r="A895" i="6"/>
  <c r="B894" i="6"/>
  <c r="A894" i="6"/>
  <c r="B893" i="6"/>
  <c r="A893" i="6"/>
  <c r="B892" i="6"/>
  <c r="A892" i="6"/>
  <c r="B891" i="6"/>
  <c r="A891" i="6"/>
  <c r="B890" i="6"/>
  <c r="A890" i="6"/>
  <c r="B889" i="6"/>
  <c r="A889" i="6"/>
  <c r="B888" i="6"/>
  <c r="A888" i="6"/>
  <c r="B887" i="6"/>
  <c r="A887" i="6"/>
  <c r="B886" i="6"/>
  <c r="A886" i="6"/>
  <c r="B885" i="6"/>
  <c r="A885" i="6"/>
  <c r="B884" i="6"/>
  <c r="A884" i="6"/>
  <c r="B883" i="6"/>
  <c r="A883" i="6"/>
  <c r="B882" i="6"/>
  <c r="A882" i="6"/>
  <c r="B881" i="6"/>
  <c r="A881" i="6"/>
  <c r="B880" i="6"/>
  <c r="A880" i="6"/>
  <c r="B879" i="6"/>
  <c r="A879" i="6"/>
  <c r="B878" i="6"/>
  <c r="A878" i="6"/>
  <c r="B877" i="6"/>
  <c r="A877" i="6"/>
  <c r="B876" i="6"/>
  <c r="A876" i="6"/>
  <c r="B875" i="6"/>
  <c r="A875" i="6"/>
  <c r="B874" i="6"/>
  <c r="A874" i="6"/>
  <c r="B873" i="6"/>
  <c r="A873" i="6"/>
  <c r="B872" i="6"/>
  <c r="A872" i="6"/>
  <c r="B871" i="6"/>
  <c r="A871" i="6"/>
  <c r="B870" i="6"/>
  <c r="A870" i="6"/>
  <c r="B869" i="6"/>
  <c r="A869" i="6"/>
  <c r="B868" i="6"/>
  <c r="A868" i="6"/>
  <c r="B867" i="6"/>
  <c r="A867" i="6"/>
  <c r="B866" i="6"/>
  <c r="A866" i="6"/>
  <c r="B865" i="6"/>
  <c r="A865" i="6"/>
  <c r="B864" i="6"/>
  <c r="A864" i="6"/>
  <c r="B863" i="6"/>
  <c r="A863" i="6"/>
  <c r="B862" i="6"/>
  <c r="A862" i="6"/>
  <c r="B861" i="6"/>
  <c r="A861" i="6"/>
  <c r="B860" i="6"/>
  <c r="A860" i="6"/>
  <c r="B859" i="6"/>
  <c r="A859" i="6"/>
  <c r="B858" i="6"/>
  <c r="A858" i="6"/>
  <c r="B857" i="6"/>
  <c r="A857" i="6"/>
  <c r="B856" i="6"/>
  <c r="A856" i="6"/>
  <c r="B855" i="6"/>
  <c r="A855" i="6"/>
  <c r="B854" i="6"/>
  <c r="A854" i="6"/>
  <c r="B853" i="6"/>
  <c r="A853" i="6"/>
  <c r="B852" i="6"/>
  <c r="A852" i="6"/>
  <c r="B851" i="6"/>
  <c r="A851" i="6"/>
  <c r="B850" i="6"/>
  <c r="A850" i="6"/>
  <c r="B849" i="6"/>
  <c r="A849" i="6"/>
  <c r="B848" i="6"/>
  <c r="A848" i="6"/>
  <c r="B847" i="6"/>
  <c r="A847" i="6"/>
  <c r="B846" i="6"/>
  <c r="A846" i="6"/>
  <c r="B845" i="6"/>
  <c r="A845" i="6"/>
  <c r="B844" i="6"/>
  <c r="A844" i="6"/>
  <c r="B843" i="6"/>
  <c r="A843" i="6"/>
  <c r="B842" i="6"/>
  <c r="A842" i="6"/>
  <c r="B841" i="6"/>
  <c r="A841" i="6"/>
  <c r="B840" i="6"/>
  <c r="A840" i="6"/>
  <c r="B839" i="6"/>
  <c r="A839" i="6"/>
  <c r="B838" i="6"/>
  <c r="A838" i="6"/>
  <c r="B837" i="6"/>
  <c r="A837" i="6"/>
  <c r="B836" i="6"/>
  <c r="A836" i="6"/>
  <c r="B835" i="6"/>
  <c r="A835" i="6"/>
  <c r="B834" i="6"/>
  <c r="A834" i="6"/>
  <c r="B833" i="6"/>
  <c r="A833" i="6"/>
  <c r="B832" i="6"/>
  <c r="A832" i="6"/>
  <c r="B831" i="6"/>
  <c r="A831" i="6"/>
  <c r="B830" i="6"/>
  <c r="A830" i="6"/>
  <c r="B829" i="6"/>
  <c r="A829" i="6"/>
  <c r="B828" i="6"/>
  <c r="A828" i="6"/>
  <c r="B827" i="6"/>
  <c r="A827" i="6"/>
  <c r="B826" i="6"/>
  <c r="A826" i="6"/>
  <c r="B825" i="6"/>
  <c r="A825" i="6"/>
  <c r="B824" i="6"/>
  <c r="A824" i="6"/>
  <c r="B823" i="6"/>
  <c r="A823" i="6"/>
  <c r="B822" i="6"/>
  <c r="A822" i="6"/>
  <c r="B821" i="6"/>
  <c r="A821" i="6"/>
  <c r="B820" i="6"/>
  <c r="A820" i="6"/>
  <c r="B819" i="6"/>
  <c r="A819" i="6"/>
  <c r="B818" i="6"/>
  <c r="A818" i="6"/>
  <c r="B817" i="6"/>
  <c r="A817" i="6"/>
  <c r="B816" i="6"/>
  <c r="A816" i="6"/>
  <c r="B815" i="6"/>
  <c r="A815" i="6"/>
  <c r="B814" i="6"/>
  <c r="A814" i="6"/>
  <c r="B813" i="6"/>
  <c r="A813" i="6"/>
  <c r="B812" i="6"/>
  <c r="A812" i="6"/>
  <c r="B811" i="6"/>
  <c r="A811" i="6"/>
  <c r="B810" i="6"/>
  <c r="A810" i="6"/>
  <c r="B809" i="6"/>
  <c r="A809" i="6"/>
  <c r="B808" i="6"/>
  <c r="A808" i="6"/>
  <c r="B807" i="6"/>
  <c r="A807" i="6"/>
  <c r="B806" i="6"/>
  <c r="A806" i="6"/>
  <c r="B805" i="6"/>
  <c r="A805" i="6"/>
  <c r="B804" i="6"/>
  <c r="A804" i="6"/>
  <c r="B803" i="6"/>
  <c r="A803" i="6"/>
  <c r="B802" i="6"/>
  <c r="A802" i="6"/>
  <c r="B801" i="6"/>
  <c r="A801" i="6"/>
  <c r="B800" i="6"/>
  <c r="A800" i="6"/>
  <c r="B799" i="6"/>
  <c r="A799" i="6"/>
  <c r="B798" i="6"/>
  <c r="A798" i="6"/>
  <c r="B797" i="6"/>
  <c r="A797" i="6"/>
  <c r="B796" i="6"/>
  <c r="A796" i="6"/>
  <c r="B795" i="6"/>
  <c r="A795" i="6"/>
  <c r="B794" i="6"/>
  <c r="A794" i="6"/>
  <c r="B793" i="6"/>
  <c r="A793" i="6"/>
  <c r="B792" i="6"/>
  <c r="A792" i="6"/>
  <c r="B791" i="6"/>
  <c r="A791" i="6"/>
  <c r="B790" i="6"/>
  <c r="A790" i="6"/>
  <c r="B789" i="6"/>
  <c r="A789" i="6"/>
  <c r="B788" i="6"/>
  <c r="A788" i="6"/>
  <c r="B787" i="6"/>
  <c r="A787" i="6"/>
  <c r="B786" i="6"/>
  <c r="A786" i="6"/>
  <c r="B785" i="6"/>
  <c r="A785" i="6"/>
  <c r="B784" i="6"/>
  <c r="A784" i="6"/>
  <c r="B783" i="6"/>
  <c r="A783" i="6"/>
  <c r="B782" i="6"/>
  <c r="A782" i="6"/>
  <c r="B781" i="6"/>
  <c r="A781" i="6"/>
  <c r="B780" i="6"/>
  <c r="A780" i="6"/>
  <c r="B779" i="6"/>
  <c r="A779" i="6"/>
  <c r="B778" i="6"/>
  <c r="A778" i="6"/>
  <c r="B777" i="6"/>
  <c r="A777" i="6"/>
  <c r="B776" i="6"/>
  <c r="A776" i="6"/>
  <c r="B775" i="6"/>
  <c r="A775" i="6"/>
  <c r="B774" i="6"/>
  <c r="A774" i="6"/>
  <c r="B773" i="6"/>
  <c r="A773" i="6"/>
  <c r="B772" i="6"/>
  <c r="A772" i="6"/>
  <c r="B771" i="6"/>
  <c r="A771" i="6"/>
  <c r="B770" i="6"/>
  <c r="A770" i="6"/>
  <c r="B769" i="6"/>
  <c r="A769" i="6"/>
  <c r="B768" i="6"/>
  <c r="A768" i="6"/>
  <c r="B767" i="6"/>
  <c r="A767" i="6"/>
  <c r="B766" i="6"/>
  <c r="A766" i="6"/>
  <c r="B765" i="6"/>
  <c r="A765" i="6"/>
  <c r="B764" i="6"/>
  <c r="A764" i="6"/>
  <c r="B763" i="6"/>
  <c r="A763" i="6"/>
  <c r="B762" i="6"/>
  <c r="A762" i="6"/>
  <c r="B761" i="6"/>
  <c r="A761" i="6"/>
  <c r="B760" i="6"/>
  <c r="A760" i="6"/>
  <c r="B759" i="6"/>
  <c r="A759" i="6"/>
  <c r="B758" i="6"/>
  <c r="A758" i="6"/>
  <c r="B757" i="6"/>
  <c r="A757" i="6"/>
  <c r="B756" i="6"/>
  <c r="A756" i="6"/>
  <c r="B755" i="6"/>
  <c r="A755" i="6"/>
  <c r="B754" i="6"/>
  <c r="A754" i="6"/>
  <c r="B753" i="6"/>
  <c r="A753" i="6"/>
  <c r="B752" i="6"/>
  <c r="A752" i="6"/>
  <c r="B751" i="6"/>
  <c r="A751" i="6"/>
  <c r="B750" i="6"/>
  <c r="A750" i="6"/>
  <c r="B749" i="6"/>
  <c r="A749" i="6"/>
  <c r="B748" i="6"/>
  <c r="A748" i="6"/>
  <c r="B747" i="6"/>
  <c r="A747" i="6"/>
  <c r="B746" i="6"/>
  <c r="A746" i="6"/>
  <c r="B745" i="6"/>
  <c r="A745" i="6"/>
  <c r="B744" i="6"/>
  <c r="A744" i="6"/>
  <c r="B743" i="6"/>
  <c r="A743" i="6"/>
  <c r="B742" i="6"/>
  <c r="A742" i="6"/>
  <c r="B741" i="6"/>
  <c r="A741" i="6"/>
  <c r="B740" i="6"/>
  <c r="A740" i="6"/>
  <c r="B739" i="6"/>
  <c r="A739" i="6"/>
  <c r="B738" i="6"/>
  <c r="A738" i="6"/>
  <c r="B737" i="6"/>
  <c r="A737" i="6"/>
  <c r="B736" i="6"/>
  <c r="A736" i="6"/>
  <c r="B735" i="6"/>
  <c r="A735" i="6"/>
  <c r="B734" i="6"/>
  <c r="A734" i="6"/>
  <c r="B733" i="6"/>
  <c r="A733" i="6"/>
  <c r="B732" i="6"/>
  <c r="A732" i="6"/>
  <c r="B731" i="6"/>
  <c r="A731" i="6"/>
  <c r="B730" i="6"/>
  <c r="A730" i="6"/>
  <c r="B729" i="6"/>
  <c r="A729" i="6"/>
  <c r="B728" i="6"/>
  <c r="A728" i="6"/>
  <c r="B727" i="6"/>
  <c r="A727" i="6"/>
  <c r="B726" i="6"/>
  <c r="A726" i="6"/>
  <c r="B725" i="6"/>
  <c r="A725" i="6"/>
  <c r="B724" i="6"/>
  <c r="A724" i="6"/>
  <c r="B723" i="6"/>
  <c r="A723" i="6"/>
  <c r="B722" i="6"/>
  <c r="A722" i="6"/>
  <c r="B721" i="6"/>
  <c r="A721" i="6"/>
  <c r="B720" i="6"/>
  <c r="A720" i="6"/>
  <c r="B719" i="6"/>
  <c r="A719" i="6"/>
  <c r="B718" i="6"/>
  <c r="A718" i="6"/>
  <c r="B717" i="6"/>
  <c r="A717" i="6"/>
  <c r="B716" i="6"/>
  <c r="A716" i="6"/>
  <c r="B715" i="6"/>
  <c r="A715" i="6"/>
  <c r="B714" i="6"/>
  <c r="A714" i="6"/>
  <c r="B713" i="6"/>
  <c r="A713" i="6"/>
  <c r="B712" i="6"/>
  <c r="A712" i="6"/>
  <c r="B711" i="6"/>
  <c r="A711" i="6"/>
  <c r="B710" i="6"/>
  <c r="A710" i="6"/>
  <c r="B709" i="6"/>
  <c r="A709" i="6"/>
  <c r="B708" i="6"/>
  <c r="A708" i="6"/>
  <c r="B707" i="6"/>
  <c r="A707" i="6"/>
  <c r="B706" i="6"/>
  <c r="A706" i="6"/>
  <c r="B705" i="6"/>
  <c r="A705" i="6"/>
  <c r="B704" i="6"/>
  <c r="A704" i="6"/>
  <c r="B703" i="6"/>
  <c r="A703" i="6"/>
  <c r="B702" i="6"/>
  <c r="A702" i="6"/>
  <c r="B701" i="6"/>
  <c r="A701" i="6"/>
  <c r="B700" i="6"/>
  <c r="A700" i="6"/>
  <c r="B699" i="6"/>
  <c r="A699" i="6"/>
  <c r="B698" i="6"/>
  <c r="A698" i="6"/>
  <c r="B697" i="6"/>
  <c r="A697" i="6"/>
  <c r="B696" i="6"/>
  <c r="A696" i="6"/>
  <c r="B695" i="6"/>
  <c r="A695" i="6"/>
  <c r="B694" i="6"/>
  <c r="A694" i="6"/>
  <c r="B693" i="6"/>
  <c r="A693" i="6"/>
  <c r="B692" i="6"/>
  <c r="A692" i="6"/>
  <c r="B691" i="6"/>
  <c r="A691" i="6"/>
  <c r="B690" i="6"/>
  <c r="A690" i="6"/>
  <c r="B689" i="6"/>
  <c r="A689" i="6"/>
  <c r="B688" i="6"/>
  <c r="A688" i="6"/>
  <c r="B687" i="6"/>
  <c r="A687" i="6"/>
  <c r="B686" i="6"/>
  <c r="A686" i="6"/>
  <c r="B685" i="6"/>
  <c r="A685" i="6"/>
  <c r="B684" i="6"/>
  <c r="A684" i="6"/>
  <c r="B683" i="6"/>
  <c r="A683" i="6"/>
  <c r="B682" i="6"/>
  <c r="A682" i="6"/>
  <c r="B681" i="6"/>
  <c r="A681" i="6"/>
  <c r="B680" i="6"/>
  <c r="A680" i="6"/>
  <c r="B679" i="6"/>
  <c r="A679" i="6"/>
  <c r="B678" i="6"/>
  <c r="A678" i="6"/>
  <c r="B677" i="6"/>
  <c r="A677" i="6"/>
  <c r="B676" i="6"/>
  <c r="A676" i="6"/>
  <c r="B675" i="6"/>
  <c r="A675" i="6"/>
  <c r="B674" i="6"/>
  <c r="A674" i="6"/>
  <c r="B673" i="6"/>
  <c r="A673" i="6"/>
  <c r="B672" i="6"/>
  <c r="A672" i="6"/>
  <c r="B671" i="6"/>
  <c r="A671" i="6"/>
  <c r="B670" i="6"/>
  <c r="A670" i="6"/>
  <c r="B669" i="6"/>
  <c r="A669" i="6"/>
  <c r="B668" i="6"/>
  <c r="A668" i="6"/>
  <c r="B667" i="6"/>
  <c r="A667" i="6"/>
  <c r="B666" i="6"/>
  <c r="A666" i="6"/>
  <c r="B665" i="6"/>
  <c r="A665" i="6"/>
  <c r="B664" i="6"/>
  <c r="A664" i="6"/>
  <c r="B663" i="6"/>
  <c r="A663" i="6"/>
  <c r="B662" i="6"/>
  <c r="A662" i="6"/>
  <c r="B661" i="6"/>
  <c r="A661" i="6"/>
  <c r="B660" i="6"/>
  <c r="A660" i="6"/>
  <c r="B659" i="6"/>
  <c r="A659" i="6"/>
  <c r="B658" i="6"/>
  <c r="A658" i="6"/>
  <c r="B657" i="6"/>
  <c r="A657" i="6"/>
  <c r="B656" i="6"/>
  <c r="A656" i="6"/>
  <c r="B655" i="6"/>
  <c r="A655" i="6"/>
  <c r="B654" i="6"/>
  <c r="A654" i="6"/>
  <c r="B653" i="6"/>
  <c r="A653" i="6"/>
  <c r="B652" i="6"/>
  <c r="A652" i="6"/>
  <c r="B651" i="6"/>
  <c r="A651" i="6"/>
  <c r="B650" i="6"/>
  <c r="A650" i="6"/>
  <c r="B649" i="6"/>
  <c r="A649" i="6"/>
  <c r="B648" i="6"/>
  <c r="A648" i="6"/>
  <c r="B647" i="6"/>
  <c r="A647" i="6"/>
  <c r="B646" i="6"/>
  <c r="A646" i="6"/>
  <c r="B645" i="6"/>
  <c r="A645" i="6"/>
  <c r="B644" i="6"/>
  <c r="A644" i="6"/>
  <c r="B643" i="6"/>
  <c r="A643" i="6"/>
  <c r="B642" i="6"/>
  <c r="A642" i="6"/>
  <c r="B641" i="6"/>
  <c r="A641" i="6"/>
  <c r="B640" i="6"/>
  <c r="A640" i="6"/>
  <c r="B639" i="6"/>
  <c r="A639" i="6"/>
  <c r="B638" i="6"/>
  <c r="A638" i="6"/>
  <c r="B637" i="6"/>
  <c r="A637" i="6"/>
  <c r="B636" i="6"/>
  <c r="A636" i="6"/>
  <c r="B635" i="6"/>
  <c r="A635" i="6"/>
  <c r="B634" i="6"/>
  <c r="A634" i="6"/>
  <c r="B633" i="6"/>
  <c r="A633" i="6"/>
  <c r="B632" i="6"/>
  <c r="A632" i="6"/>
  <c r="B631" i="6"/>
  <c r="A631" i="6"/>
  <c r="B630" i="6"/>
  <c r="A630" i="6"/>
  <c r="B629" i="6"/>
  <c r="A629" i="6"/>
  <c r="B628" i="6"/>
  <c r="A628" i="6"/>
  <c r="B627" i="6"/>
  <c r="A627" i="6"/>
  <c r="B626" i="6"/>
  <c r="A626" i="6"/>
  <c r="B625" i="6"/>
  <c r="A625" i="6"/>
  <c r="B624" i="6"/>
  <c r="A624" i="6"/>
  <c r="B623" i="6"/>
  <c r="A623" i="6"/>
  <c r="B622" i="6"/>
  <c r="A622" i="6"/>
  <c r="B621" i="6"/>
  <c r="A621" i="6"/>
  <c r="B620" i="6"/>
  <c r="A620" i="6"/>
  <c r="B619" i="6"/>
  <c r="A619" i="6"/>
  <c r="B618" i="6"/>
  <c r="A618" i="6"/>
  <c r="B617" i="6"/>
  <c r="A617" i="6"/>
  <c r="B616" i="6"/>
  <c r="A616" i="6"/>
  <c r="B615" i="6"/>
  <c r="A615" i="6"/>
  <c r="B614" i="6"/>
  <c r="A614" i="6"/>
  <c r="B613" i="6"/>
  <c r="A613" i="6"/>
  <c r="B612" i="6"/>
  <c r="A612" i="6"/>
  <c r="B611" i="6"/>
  <c r="A611" i="6"/>
  <c r="B610" i="6"/>
  <c r="A610" i="6"/>
  <c r="B609" i="6"/>
  <c r="A609" i="6"/>
  <c r="B608" i="6"/>
  <c r="A608" i="6"/>
  <c r="B607" i="6"/>
  <c r="A607" i="6"/>
  <c r="B606" i="6"/>
  <c r="A606" i="6"/>
  <c r="B605" i="6"/>
  <c r="A605" i="6"/>
  <c r="B604" i="6"/>
  <c r="A604" i="6"/>
  <c r="B603" i="6"/>
  <c r="A603" i="6"/>
  <c r="B602" i="6"/>
  <c r="A602" i="6"/>
  <c r="B601" i="6"/>
  <c r="A601" i="6"/>
  <c r="B600" i="6"/>
  <c r="A600" i="6"/>
  <c r="B599" i="6"/>
  <c r="A599" i="6"/>
  <c r="B598" i="6"/>
  <c r="A598" i="6"/>
  <c r="B597" i="6"/>
  <c r="A597" i="6"/>
  <c r="B596" i="6"/>
  <c r="A596" i="6"/>
  <c r="B595" i="6"/>
  <c r="A595" i="6"/>
  <c r="B594" i="6"/>
  <c r="A594" i="6"/>
  <c r="B593" i="6"/>
  <c r="A593" i="6"/>
  <c r="B592" i="6"/>
  <c r="A592" i="6"/>
  <c r="B591" i="6"/>
  <c r="A591" i="6"/>
  <c r="B590" i="6"/>
  <c r="A590" i="6"/>
  <c r="B589" i="6"/>
  <c r="A589" i="6"/>
  <c r="B588" i="6"/>
  <c r="A588" i="6"/>
  <c r="B587" i="6"/>
  <c r="A587" i="6"/>
  <c r="B586" i="6"/>
  <c r="A586" i="6"/>
  <c r="B585" i="6"/>
  <c r="A585" i="6"/>
  <c r="B584" i="6"/>
  <c r="A584" i="6"/>
  <c r="B583" i="6"/>
  <c r="A583" i="6"/>
  <c r="B582" i="6"/>
  <c r="A582" i="6"/>
  <c r="B581" i="6"/>
  <c r="A581" i="6"/>
  <c r="B580" i="6"/>
  <c r="A580" i="6"/>
  <c r="B579" i="6"/>
  <c r="A579" i="6"/>
  <c r="B578" i="6"/>
  <c r="A578" i="6"/>
  <c r="B577" i="6"/>
  <c r="A577" i="6"/>
  <c r="B576" i="6"/>
  <c r="A576" i="6"/>
  <c r="B575" i="6"/>
  <c r="A575" i="6"/>
  <c r="B574" i="6"/>
  <c r="A574" i="6"/>
  <c r="B573" i="6"/>
  <c r="A573" i="6"/>
  <c r="B572" i="6"/>
  <c r="A572" i="6"/>
  <c r="B571" i="6"/>
  <c r="A571" i="6"/>
  <c r="B570" i="6"/>
  <c r="A570" i="6"/>
  <c r="B569" i="6"/>
  <c r="A569" i="6"/>
  <c r="B568" i="6"/>
  <c r="A568" i="6"/>
  <c r="B567" i="6"/>
  <c r="A567" i="6"/>
  <c r="B566" i="6"/>
  <c r="A566" i="6"/>
  <c r="B565" i="6"/>
  <c r="A565" i="6"/>
  <c r="B564" i="6"/>
  <c r="A564" i="6"/>
  <c r="B563" i="6"/>
  <c r="A563" i="6"/>
  <c r="B562" i="6"/>
  <c r="A562" i="6"/>
  <c r="B561" i="6"/>
  <c r="A561" i="6"/>
  <c r="B560" i="6"/>
  <c r="A560" i="6"/>
  <c r="B559" i="6"/>
  <c r="A559" i="6"/>
  <c r="B558" i="6"/>
  <c r="A558" i="6"/>
  <c r="B557" i="6"/>
  <c r="A557" i="6"/>
  <c r="B556" i="6"/>
  <c r="A556" i="6"/>
  <c r="B555" i="6"/>
  <c r="A555" i="6"/>
  <c r="B554" i="6"/>
  <c r="A554" i="6"/>
  <c r="B553" i="6"/>
  <c r="A553" i="6"/>
  <c r="B552" i="6"/>
  <c r="A552" i="6"/>
  <c r="B551" i="6"/>
  <c r="A551" i="6"/>
  <c r="B550" i="6"/>
  <c r="A550" i="6"/>
  <c r="B549" i="6"/>
  <c r="A549" i="6"/>
  <c r="B548" i="6"/>
  <c r="A548" i="6"/>
  <c r="B547" i="6"/>
  <c r="A547" i="6"/>
  <c r="B546" i="6"/>
  <c r="A546" i="6"/>
  <c r="B545" i="6"/>
  <c r="A545" i="6"/>
  <c r="B544" i="6"/>
  <c r="A544" i="6"/>
  <c r="B543" i="6"/>
  <c r="A543" i="6"/>
  <c r="B542" i="6"/>
  <c r="A542" i="6"/>
  <c r="B541" i="6"/>
  <c r="A541" i="6"/>
  <c r="B540" i="6"/>
  <c r="A540" i="6"/>
  <c r="B539" i="6"/>
  <c r="A539" i="6"/>
  <c r="B538" i="6"/>
  <c r="A538" i="6"/>
  <c r="B537" i="6"/>
  <c r="A537" i="6"/>
  <c r="B536" i="6"/>
  <c r="A536" i="6"/>
  <c r="B535" i="6"/>
  <c r="A535" i="6"/>
  <c r="B534" i="6"/>
  <c r="A534" i="6"/>
  <c r="B533" i="6"/>
  <c r="A533" i="6"/>
  <c r="B532" i="6"/>
  <c r="A532" i="6"/>
  <c r="B531" i="6"/>
  <c r="A531" i="6"/>
  <c r="B530" i="6"/>
  <c r="A530" i="6"/>
  <c r="B529" i="6"/>
  <c r="A529" i="6"/>
  <c r="B528" i="6"/>
  <c r="A528" i="6"/>
  <c r="B527" i="6"/>
  <c r="A527" i="6"/>
  <c r="B526" i="6"/>
  <c r="A526" i="6"/>
  <c r="B525" i="6"/>
  <c r="A525" i="6"/>
  <c r="B524" i="6"/>
  <c r="A524" i="6"/>
  <c r="B523" i="6"/>
  <c r="A523" i="6"/>
  <c r="B522" i="6"/>
  <c r="A522" i="6"/>
  <c r="B521" i="6"/>
  <c r="A521" i="6"/>
  <c r="B520" i="6"/>
  <c r="A520" i="6"/>
  <c r="B519" i="6"/>
  <c r="A519" i="6"/>
  <c r="B518" i="6"/>
  <c r="A518" i="6"/>
  <c r="B517" i="6"/>
  <c r="A517" i="6"/>
  <c r="B516" i="6"/>
  <c r="A516" i="6"/>
  <c r="B515" i="6"/>
  <c r="A515" i="6"/>
  <c r="B514" i="6"/>
  <c r="A514" i="6"/>
  <c r="B513" i="6"/>
  <c r="A513" i="6"/>
  <c r="B512" i="6"/>
  <c r="A512" i="6"/>
  <c r="B511" i="6"/>
  <c r="A511" i="6"/>
  <c r="B510" i="6"/>
  <c r="A510" i="6"/>
  <c r="B509" i="6"/>
  <c r="A509" i="6"/>
  <c r="B508" i="6"/>
  <c r="A508" i="6"/>
  <c r="B507" i="6"/>
  <c r="A507" i="6"/>
  <c r="B506" i="6"/>
  <c r="A506" i="6"/>
  <c r="B505" i="6"/>
  <c r="A505" i="6"/>
  <c r="B504" i="6"/>
  <c r="A504" i="6"/>
  <c r="B503" i="6"/>
  <c r="A503" i="6"/>
  <c r="B502" i="6"/>
  <c r="A502" i="6"/>
  <c r="B501" i="6"/>
  <c r="A501" i="6"/>
  <c r="B500" i="6"/>
  <c r="A500" i="6"/>
  <c r="B499" i="6"/>
  <c r="A499" i="6"/>
  <c r="B498" i="6"/>
  <c r="A498" i="6"/>
  <c r="B497" i="6"/>
  <c r="A497" i="6"/>
  <c r="B496" i="6"/>
  <c r="A496" i="6"/>
  <c r="B495" i="6"/>
  <c r="A495" i="6"/>
  <c r="B494" i="6"/>
  <c r="A494" i="6"/>
  <c r="B493" i="6"/>
  <c r="A493" i="6"/>
  <c r="B492" i="6"/>
  <c r="A492" i="6"/>
  <c r="B491" i="6"/>
  <c r="A491" i="6"/>
  <c r="B490" i="6"/>
  <c r="A490" i="6"/>
  <c r="B489" i="6"/>
  <c r="A489" i="6"/>
  <c r="B488" i="6"/>
  <c r="A488" i="6"/>
  <c r="B487" i="6"/>
  <c r="A487" i="6"/>
  <c r="B486" i="6"/>
  <c r="A486" i="6"/>
  <c r="B485" i="6"/>
  <c r="A485" i="6"/>
  <c r="B484" i="6"/>
  <c r="A484" i="6"/>
  <c r="B483" i="6"/>
  <c r="A483" i="6"/>
  <c r="B482" i="6"/>
  <c r="A482" i="6"/>
  <c r="B481" i="6"/>
  <c r="A481" i="6"/>
  <c r="B480" i="6"/>
  <c r="A480" i="6"/>
  <c r="B479" i="6"/>
  <c r="A479" i="6"/>
  <c r="B478" i="6"/>
  <c r="A478" i="6"/>
  <c r="B477" i="6"/>
  <c r="A477" i="6"/>
  <c r="B476" i="6"/>
  <c r="A476" i="6"/>
  <c r="B475" i="6"/>
  <c r="A475" i="6"/>
  <c r="B474" i="6"/>
  <c r="A474" i="6"/>
  <c r="B473" i="6"/>
  <c r="A473" i="6"/>
  <c r="B472" i="6"/>
  <c r="A472" i="6"/>
  <c r="B471" i="6"/>
  <c r="A471" i="6"/>
  <c r="B470" i="6"/>
  <c r="A470" i="6"/>
  <c r="B469" i="6"/>
  <c r="A469" i="6"/>
  <c r="B468" i="6"/>
  <c r="A468" i="6"/>
  <c r="B467" i="6"/>
  <c r="A467" i="6"/>
  <c r="B466" i="6"/>
  <c r="A466" i="6"/>
  <c r="B465" i="6"/>
  <c r="A465" i="6"/>
  <c r="B464" i="6"/>
  <c r="A464" i="6"/>
  <c r="B463" i="6"/>
  <c r="A463" i="6"/>
  <c r="B462" i="6"/>
  <c r="A462" i="6"/>
  <c r="B461" i="6"/>
  <c r="A461" i="6"/>
  <c r="B460" i="6"/>
  <c r="A460" i="6"/>
  <c r="B459" i="6"/>
  <c r="A459" i="6"/>
  <c r="B458" i="6"/>
  <c r="A458" i="6"/>
  <c r="B457" i="6"/>
  <c r="A457" i="6"/>
  <c r="B456" i="6"/>
  <c r="A456" i="6"/>
  <c r="B455" i="6"/>
  <c r="A455" i="6"/>
  <c r="B454" i="6"/>
  <c r="A454" i="6"/>
  <c r="B453" i="6"/>
  <c r="A453" i="6"/>
  <c r="B452" i="6"/>
  <c r="A452" i="6"/>
  <c r="B451" i="6"/>
  <c r="A451" i="6"/>
  <c r="B450" i="6"/>
  <c r="A450" i="6"/>
  <c r="B449" i="6"/>
  <c r="A449" i="6"/>
  <c r="B448" i="6"/>
  <c r="A448" i="6"/>
  <c r="B447" i="6"/>
  <c r="A447" i="6"/>
  <c r="B446" i="6"/>
  <c r="A446" i="6"/>
  <c r="B445" i="6"/>
  <c r="A445" i="6"/>
  <c r="B444" i="6"/>
  <c r="A444" i="6"/>
  <c r="B443" i="6"/>
  <c r="A443" i="6"/>
  <c r="B442" i="6"/>
  <c r="A442" i="6"/>
  <c r="B441" i="6"/>
  <c r="A441" i="6"/>
  <c r="B440" i="6"/>
  <c r="A440" i="6"/>
  <c r="B439" i="6"/>
  <c r="A439" i="6"/>
  <c r="B438" i="6"/>
  <c r="A438" i="6"/>
  <c r="B437" i="6"/>
  <c r="A437" i="6"/>
  <c r="B436" i="6"/>
  <c r="A436" i="6"/>
  <c r="B435" i="6"/>
  <c r="A435" i="6"/>
  <c r="B434" i="6"/>
  <c r="A434" i="6"/>
  <c r="B433" i="6"/>
  <c r="A433" i="6"/>
  <c r="B432" i="6"/>
  <c r="A432" i="6"/>
  <c r="B431" i="6"/>
  <c r="A431" i="6"/>
  <c r="B430" i="6"/>
  <c r="A430" i="6"/>
  <c r="B429" i="6"/>
  <c r="A429" i="6"/>
  <c r="B428" i="6"/>
  <c r="A428" i="6"/>
  <c r="B427" i="6"/>
  <c r="A427" i="6"/>
  <c r="B426" i="6"/>
  <c r="A426" i="6"/>
  <c r="B425" i="6"/>
  <c r="A425" i="6"/>
  <c r="B424" i="6"/>
  <c r="A424" i="6"/>
  <c r="B423" i="6"/>
  <c r="A423" i="6"/>
  <c r="B422" i="6"/>
  <c r="A422" i="6"/>
  <c r="B421" i="6"/>
  <c r="A421" i="6"/>
  <c r="B420" i="6"/>
  <c r="A420" i="6"/>
  <c r="B419" i="6"/>
  <c r="A419" i="6"/>
  <c r="B418" i="6"/>
  <c r="A418" i="6"/>
  <c r="B417" i="6"/>
  <c r="A417" i="6"/>
  <c r="B416" i="6"/>
  <c r="A416" i="6"/>
  <c r="B415" i="6"/>
  <c r="A415" i="6"/>
  <c r="B414" i="6"/>
  <c r="A414" i="6"/>
  <c r="B413" i="6"/>
  <c r="A413" i="6"/>
  <c r="B412" i="6"/>
  <c r="A412" i="6"/>
  <c r="B411" i="6"/>
  <c r="A411" i="6"/>
  <c r="B410" i="6"/>
  <c r="A410" i="6"/>
  <c r="B409" i="6"/>
  <c r="A409" i="6"/>
  <c r="B408" i="6"/>
  <c r="A408" i="6"/>
  <c r="B407" i="6"/>
  <c r="A407" i="6"/>
  <c r="B406" i="6"/>
  <c r="A406" i="6"/>
  <c r="B405" i="6"/>
  <c r="A405" i="6"/>
  <c r="B404" i="6"/>
  <c r="A404" i="6"/>
  <c r="B403" i="6"/>
  <c r="A403" i="6"/>
  <c r="B402" i="6"/>
  <c r="A402" i="6"/>
  <c r="B401" i="6"/>
  <c r="A401" i="6"/>
  <c r="B400" i="6"/>
  <c r="A400" i="6"/>
  <c r="B399" i="6"/>
  <c r="A399" i="6"/>
  <c r="B398" i="6"/>
  <c r="A398" i="6"/>
  <c r="B397" i="6"/>
  <c r="A397" i="6"/>
  <c r="B396" i="6"/>
  <c r="A396" i="6"/>
  <c r="B395" i="6"/>
  <c r="A395" i="6"/>
  <c r="B394" i="6"/>
  <c r="A394" i="6"/>
  <c r="B393" i="6"/>
  <c r="A393" i="6"/>
  <c r="B392" i="6"/>
  <c r="A392" i="6"/>
  <c r="B391" i="6"/>
  <c r="A391" i="6"/>
  <c r="B390" i="6"/>
  <c r="A390" i="6"/>
  <c r="B389" i="6"/>
  <c r="A389" i="6"/>
  <c r="B388" i="6"/>
  <c r="A388" i="6"/>
  <c r="B387" i="6"/>
  <c r="A387" i="6"/>
  <c r="B386" i="6"/>
  <c r="A386" i="6"/>
  <c r="B385" i="6"/>
  <c r="A385" i="6"/>
  <c r="B384" i="6"/>
  <c r="A384" i="6"/>
  <c r="B383" i="6"/>
  <c r="A383" i="6"/>
  <c r="B382" i="6"/>
  <c r="A382" i="6"/>
  <c r="B381" i="6"/>
  <c r="A381" i="6"/>
  <c r="B380" i="6"/>
  <c r="A380" i="6"/>
  <c r="B379" i="6"/>
  <c r="A379" i="6"/>
  <c r="B378" i="6"/>
  <c r="A378" i="6"/>
  <c r="B377" i="6"/>
  <c r="A377" i="6"/>
  <c r="B376" i="6"/>
  <c r="A376" i="6"/>
  <c r="B375" i="6"/>
  <c r="A375" i="6"/>
  <c r="B374" i="6"/>
  <c r="A374" i="6"/>
  <c r="B373" i="6"/>
  <c r="A373" i="6"/>
  <c r="B372" i="6"/>
  <c r="A372" i="6"/>
  <c r="B371" i="6"/>
  <c r="A371" i="6"/>
  <c r="B370" i="6"/>
  <c r="A370" i="6"/>
  <c r="B369" i="6"/>
  <c r="A369" i="6"/>
  <c r="B368" i="6"/>
  <c r="A368" i="6"/>
  <c r="B367" i="6"/>
  <c r="A367" i="6"/>
  <c r="B366" i="6"/>
  <c r="A366" i="6"/>
  <c r="B365" i="6"/>
  <c r="A365" i="6"/>
  <c r="B364" i="6"/>
  <c r="A364" i="6"/>
  <c r="B363" i="6"/>
  <c r="A363" i="6"/>
  <c r="B362" i="6"/>
  <c r="A362" i="6"/>
  <c r="B361" i="6"/>
  <c r="A361" i="6"/>
  <c r="B360" i="6"/>
  <c r="A360" i="6"/>
  <c r="B359" i="6"/>
  <c r="A359" i="6"/>
  <c r="B358" i="6"/>
  <c r="A358" i="6"/>
  <c r="B357" i="6"/>
  <c r="A357" i="6"/>
  <c r="B356" i="6"/>
  <c r="A356" i="6"/>
  <c r="B355" i="6"/>
  <c r="A355" i="6"/>
  <c r="B354" i="6"/>
  <c r="A354" i="6"/>
  <c r="B353" i="6"/>
  <c r="A353" i="6"/>
  <c r="B352" i="6"/>
  <c r="A352" i="6"/>
  <c r="B351" i="6"/>
  <c r="A351" i="6"/>
  <c r="B350" i="6"/>
  <c r="A350" i="6"/>
  <c r="B349" i="6"/>
  <c r="A349" i="6"/>
  <c r="B348" i="6"/>
  <c r="A348" i="6"/>
  <c r="B347" i="6"/>
  <c r="A347" i="6"/>
  <c r="B346" i="6"/>
  <c r="A346" i="6"/>
  <c r="B345" i="6"/>
  <c r="A345" i="6"/>
  <c r="B344" i="6"/>
  <c r="A344" i="6"/>
  <c r="B343" i="6"/>
  <c r="A343" i="6"/>
  <c r="B342" i="6"/>
  <c r="A342" i="6"/>
  <c r="B341" i="6"/>
  <c r="A341" i="6"/>
  <c r="B340" i="6"/>
  <c r="A340" i="6"/>
  <c r="B339" i="6"/>
  <c r="A339" i="6"/>
  <c r="B338" i="6"/>
  <c r="A338" i="6"/>
  <c r="B337" i="6"/>
  <c r="A337" i="6"/>
  <c r="B336" i="6"/>
  <c r="A336" i="6"/>
  <c r="B335" i="6"/>
  <c r="A335" i="6"/>
  <c r="B334" i="6"/>
  <c r="A334" i="6"/>
  <c r="B333" i="6"/>
  <c r="A333" i="6"/>
  <c r="B332" i="6"/>
  <c r="A332" i="6"/>
  <c r="B331" i="6"/>
  <c r="A331" i="6"/>
  <c r="B330" i="6"/>
  <c r="A330" i="6"/>
  <c r="B329" i="6"/>
  <c r="A329" i="6"/>
  <c r="B328" i="6"/>
  <c r="A328" i="6"/>
  <c r="B327" i="6"/>
  <c r="A327" i="6"/>
  <c r="B326" i="6"/>
  <c r="A326" i="6"/>
  <c r="B325" i="6"/>
  <c r="A325" i="6"/>
  <c r="B324" i="6"/>
  <c r="A324" i="6"/>
  <c r="B323" i="6"/>
  <c r="A323" i="6"/>
  <c r="B322" i="6"/>
  <c r="A322" i="6"/>
  <c r="B321" i="6"/>
  <c r="A321" i="6"/>
  <c r="B320" i="6"/>
  <c r="A320" i="6"/>
  <c r="B319" i="6"/>
  <c r="A319" i="6"/>
  <c r="B318" i="6"/>
  <c r="A318" i="6"/>
  <c r="B317" i="6"/>
  <c r="A317" i="6"/>
  <c r="B316" i="6"/>
  <c r="A316" i="6"/>
  <c r="B315" i="6"/>
  <c r="A315" i="6"/>
  <c r="B314" i="6"/>
  <c r="A314" i="6"/>
  <c r="B313" i="6"/>
  <c r="A313" i="6"/>
  <c r="B312" i="6"/>
  <c r="A312" i="6"/>
  <c r="B311" i="6"/>
  <c r="A311" i="6"/>
  <c r="B310" i="6"/>
  <c r="A310" i="6"/>
  <c r="B309" i="6"/>
  <c r="A309" i="6"/>
  <c r="B308" i="6"/>
  <c r="A308" i="6"/>
  <c r="B307" i="6"/>
  <c r="A307" i="6"/>
  <c r="B306" i="6"/>
  <c r="A306" i="6"/>
  <c r="B305" i="6"/>
  <c r="A305" i="6"/>
  <c r="B304" i="6"/>
  <c r="A304" i="6"/>
  <c r="B303" i="6"/>
  <c r="A303" i="6"/>
  <c r="B302" i="6"/>
  <c r="A302" i="6"/>
  <c r="B301" i="6"/>
  <c r="A301" i="6"/>
  <c r="B300" i="6"/>
  <c r="A300" i="6"/>
  <c r="B299" i="6"/>
  <c r="A299" i="6"/>
  <c r="B298" i="6"/>
  <c r="A298" i="6"/>
  <c r="B297" i="6"/>
  <c r="A297" i="6"/>
  <c r="B296" i="6"/>
  <c r="A296" i="6"/>
  <c r="B295" i="6"/>
  <c r="A295" i="6"/>
  <c r="B294" i="6"/>
  <c r="A294" i="6"/>
  <c r="B293" i="6"/>
  <c r="A293" i="6"/>
  <c r="B292" i="6"/>
  <c r="A292" i="6"/>
  <c r="B291" i="6"/>
  <c r="A291" i="6"/>
  <c r="B290" i="6"/>
  <c r="A290" i="6"/>
  <c r="B289" i="6"/>
  <c r="A289" i="6"/>
  <c r="B288" i="6"/>
  <c r="A288" i="6"/>
  <c r="B287" i="6"/>
  <c r="A287" i="6"/>
  <c r="B286" i="6"/>
  <c r="A286" i="6"/>
  <c r="B285" i="6"/>
  <c r="A285" i="6"/>
  <c r="B284" i="6"/>
  <c r="A284" i="6"/>
  <c r="B283" i="6"/>
  <c r="A283" i="6"/>
  <c r="B282" i="6"/>
  <c r="A282" i="6"/>
  <c r="B281" i="6"/>
  <c r="A281" i="6"/>
  <c r="B280" i="6"/>
  <c r="A280" i="6"/>
  <c r="B279" i="6"/>
  <c r="A279" i="6"/>
  <c r="B278" i="6"/>
  <c r="A278" i="6"/>
  <c r="B277" i="6"/>
  <c r="A277" i="6"/>
  <c r="B276" i="6"/>
  <c r="A276" i="6"/>
  <c r="B275" i="6"/>
  <c r="A275" i="6"/>
  <c r="B274" i="6"/>
  <c r="A274" i="6"/>
  <c r="B273" i="6"/>
  <c r="A273" i="6"/>
  <c r="B272" i="6"/>
  <c r="A272" i="6"/>
  <c r="B271" i="6"/>
  <c r="A271" i="6"/>
  <c r="B270" i="6"/>
  <c r="A270" i="6"/>
  <c r="B269" i="6"/>
  <c r="A269" i="6"/>
  <c r="B268" i="6"/>
  <c r="A268" i="6"/>
  <c r="B267" i="6"/>
  <c r="A267" i="6"/>
  <c r="B266" i="6"/>
  <c r="A266" i="6"/>
  <c r="B265" i="6"/>
  <c r="A265" i="6"/>
  <c r="B264" i="6"/>
  <c r="A264" i="6"/>
  <c r="B263" i="6"/>
  <c r="A263" i="6"/>
  <c r="B262" i="6"/>
  <c r="A262" i="6"/>
  <c r="B261" i="6"/>
  <c r="A261" i="6"/>
  <c r="B260" i="6"/>
  <c r="A260" i="6"/>
  <c r="B259" i="6"/>
  <c r="A259" i="6"/>
  <c r="B258" i="6"/>
  <c r="A258" i="6"/>
  <c r="B257" i="6"/>
  <c r="A257" i="6"/>
  <c r="B256" i="6"/>
  <c r="A256" i="6"/>
  <c r="B255" i="6"/>
  <c r="A255" i="6"/>
  <c r="B254" i="6"/>
  <c r="A254" i="6"/>
  <c r="B253" i="6"/>
  <c r="A253" i="6"/>
  <c r="B252" i="6"/>
  <c r="A252" i="6"/>
  <c r="B251" i="6"/>
  <c r="A251" i="6"/>
  <c r="B250" i="6"/>
  <c r="A250" i="6"/>
  <c r="B249" i="6"/>
  <c r="A249" i="6"/>
  <c r="B248" i="6"/>
  <c r="A248"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B227" i="6"/>
  <c r="A227" i="6"/>
  <c r="B226" i="6"/>
  <c r="A226" i="6"/>
  <c r="B225" i="6"/>
  <c r="A225" i="6"/>
  <c r="B224" i="6"/>
  <c r="A224" i="6"/>
  <c r="B223" i="6"/>
  <c r="A223" i="6"/>
  <c r="B222" i="6"/>
  <c r="A222" i="6"/>
  <c r="B221" i="6"/>
  <c r="A221" i="6"/>
  <c r="B220" i="6"/>
  <c r="A220" i="6"/>
  <c r="B219" i="6"/>
  <c r="A219" i="6"/>
  <c r="B218" i="6"/>
  <c r="A218" i="6"/>
  <c r="B217" i="6"/>
  <c r="A217" i="6"/>
  <c r="B216" i="6"/>
  <c r="A216" i="6"/>
  <c r="B215" i="6"/>
  <c r="A215" i="6"/>
  <c r="B214" i="6"/>
  <c r="A214" i="6"/>
  <c r="B213" i="6"/>
  <c r="A213" i="6"/>
  <c r="B212" i="6"/>
  <c r="A212" i="6"/>
  <c r="B211" i="6"/>
  <c r="A211" i="6"/>
  <c r="B210" i="6"/>
  <c r="A210" i="6"/>
  <c r="B209" i="6"/>
  <c r="A209" i="6"/>
  <c r="B208" i="6"/>
  <c r="A208" i="6"/>
  <c r="B207" i="6"/>
  <c r="A207" i="6"/>
  <c r="B206" i="6"/>
  <c r="A206" i="6"/>
  <c r="B205" i="6"/>
  <c r="A205" i="6"/>
  <c r="B204" i="6"/>
  <c r="A204" i="6"/>
  <c r="B203" i="6"/>
  <c r="A203" i="6"/>
  <c r="B202" i="6"/>
  <c r="A202"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B170" i="6"/>
  <c r="A170" i="6"/>
  <c r="B169" i="6"/>
  <c r="A169" i="6"/>
  <c r="B168" i="6"/>
  <c r="A168" i="6"/>
  <c r="B167" i="6"/>
  <c r="A167" i="6"/>
  <c r="B166" i="6"/>
  <c r="A166" i="6"/>
  <c r="B165" i="6"/>
  <c r="A165" i="6"/>
  <c r="B164" i="6"/>
  <c r="A164" i="6"/>
  <c r="B163" i="6"/>
  <c r="A163" i="6"/>
  <c r="B162" i="6"/>
  <c r="A162" i="6"/>
  <c r="B161" i="6"/>
  <c r="A161" i="6"/>
  <c r="B160" i="6"/>
  <c r="A160" i="6"/>
  <c r="B159" i="6"/>
  <c r="A159" i="6"/>
  <c r="B158" i="6"/>
  <c r="A158"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26" i="6" l="1"/>
  <c r="F19" i="6"/>
  <c r="F20" i="6"/>
  <c r="F22" i="6"/>
  <c r="F25" i="6"/>
  <c r="F24" i="6"/>
  <c r="F27" i="6"/>
  <c r="F18" i="6"/>
  <c r="F23" i="6"/>
  <c r="F21" i="6"/>
  <c r="F28" i="6"/>
  <c r="F1001" i="6" l="1"/>
  <c r="F1004" i="6" s="1"/>
  <c r="E14" i="6"/>
  <c r="I40" i="2" l="1"/>
  <c r="H1008" i="6"/>
  <c r="H1007" i="6"/>
  <c r="H1006" i="6"/>
  <c r="H1004" i="6"/>
  <c r="H1005" i="6"/>
  <c r="H1002" i="6"/>
  <c r="H1001" i="6"/>
  <c r="H1003" i="6"/>
  <c r="G25" i="6"/>
  <c r="H25" i="6" s="1"/>
  <c r="G21" i="6"/>
  <c r="H21" i="6" s="1"/>
  <c r="G23" i="6"/>
  <c r="H23" i="6" s="1"/>
  <c r="G26" i="6"/>
  <c r="H26" i="6" s="1"/>
  <c r="G20" i="6"/>
  <c r="H20" i="6" s="1"/>
  <c r="G18" i="6"/>
  <c r="H18" i="6" s="1"/>
  <c r="G24" i="6"/>
  <c r="H24" i="6" s="1"/>
  <c r="G27" i="6"/>
  <c r="H27" i="6" s="1"/>
  <c r="G1000" i="6"/>
  <c r="G28" i="6"/>
  <c r="H28" i="6" s="1"/>
  <c r="G19" i="6"/>
  <c r="H19" i="6" s="1"/>
  <c r="G22" i="6"/>
  <c r="H22" i="6" s="1"/>
  <c r="I45" i="2" l="1"/>
  <c r="I43" i="2" s="1"/>
  <c r="I44" i="2"/>
  <c r="I42" i="2" s="1"/>
  <c r="H1014" i="6"/>
  <c r="H1011" i="6"/>
  <c r="H1010" i="6"/>
  <c r="H1013" i="6" l="1"/>
  <c r="H1012" i="6" s="1"/>
</calcChain>
</file>

<file path=xl/sharedStrings.xml><?xml version="1.0" encoding="utf-8"?>
<sst xmlns="http://schemas.openxmlformats.org/spreadsheetml/2006/main" count="2033" uniqueCount="744">
  <si>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</si>
  <si>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</si>
  <si>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</si>
  <si>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</si>
  <si>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</si>
  <si>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</si>
  <si>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</si>
  <si>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</si>
  <si>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</si>
  <si>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</si>
  <si>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</si>
  <si>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</si>
  <si>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</si>
  <si>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</si>
  <si>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</si>
  <si>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</si>
  <si>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</si>
  <si>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</si>
  <si>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</si>
  <si>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</si>
  <si>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</si>
  <si>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</si>
  <si>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</si>
  <si>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</si>
  <si>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</si>
  <si>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</si>
  <si>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</si>
  <si>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</si>
  <si>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</si>
  <si>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</si>
  <si>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</si>
  <si>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</si>
  <si>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</si>
  <si>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</si>
  <si>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</si>
  <si>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</si>
  <si>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</si>
  <si>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</si>
  <si>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</si>
  <si>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</si>
  <si>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</si>
  <si>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</si>
  <si>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</si>
  <si>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</si>
  <si>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</si>
  <si>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</si>
  <si>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</si>
  <si>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</si>
  <si>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</si>
  <si>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</si>
  <si>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</si>
  <si>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</si>
  <si>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</si>
  <si>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</si>
  <si>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</si>
  <si>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</si>
  <si>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</si>
  <si>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</si>
  <si>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</si>
  <si>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</si>
  <si>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</si>
  <si>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</si>
  <si>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</si>
  <si>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</si>
  <si>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</si>
  <si>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</si>
  <si>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</si>
  <si>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</si>
  <si>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</si>
  <si>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</si>
  <si>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</si>
  <si>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</si>
  <si>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</si>
  <si>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</si>
  <si>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</si>
  <si>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</si>
  <si>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</si>
  <si>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</si>
  <si>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</si>
  <si>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</si>
  <si>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</si>
  <si>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</si>
  <si>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</si>
  <si>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</si>
  <si>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</si>
  <si>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</si>
  <si>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</si>
  <si>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</si>
  <si>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</si>
  <si>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</si>
  <si>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</si>
  <si>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</si>
  <si>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</si>
  <si>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</si>
  <si>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</si>
  <si>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</si>
  <si>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</si>
  <si>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</si>
  <si>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</si>
  <si>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</si>
  <si>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</si>
  <si>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</si>
  <si>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</si>
  <si>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</si>
  <si>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</si>
  <si>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</si>
  <si>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</si>
  <si>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</si>
  <si>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</si>
  <si>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</si>
  <si>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</si>
  <si>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</si>
  <si>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</si>
  <si>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</si>
  <si>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</si>
  <si>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</si>
  <si>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</si>
  <si>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</si>
  <si>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</si>
  <si>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</si>
  <si>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</si>
  <si>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</si>
  <si>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</si>
  <si>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</si>
  <si>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</si>
  <si>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</si>
  <si>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</si>
  <si>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</si>
  <si>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</si>
  <si>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</si>
  <si>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</si>
  <si>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</si>
  <si>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</si>
  <si>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</si>
  <si>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</si>
  <si>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</si>
  <si>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</si>
  <si>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</si>
  <si>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</si>
  <si>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</si>
  <si>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</si>
  <si>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</si>
  <si>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</si>
  <si>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</si>
  <si>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</si>
  <si>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</si>
  <si>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</si>
  <si>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</si>
  <si>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</si>
  <si>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</si>
  <si>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</si>
  <si>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</si>
  <si>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</si>
  <si>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</si>
  <si>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</si>
  <si>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</si>
  <si>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</si>
  <si>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</si>
  <si>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</si>
  <si>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</si>
  <si>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</si>
  <si>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</si>
  <si>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</si>
  <si>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</si>
  <si>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</si>
  <si>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</si>
  <si>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</si>
  <si>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</si>
  <si>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</si>
  <si>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</si>
  <si>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</si>
  <si>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</si>
  <si>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</si>
  <si>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</si>
  <si>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</si>
  <si>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</si>
  <si>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</si>
  <si>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</si>
  <si>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</si>
  <si>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</si>
  <si>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</si>
  <si>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</si>
  <si>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</si>
  <si>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</si>
  <si>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</si>
  <si>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</si>
  <si>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</si>
  <si>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</si>
  <si>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</si>
  <si>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</si>
  <si>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</si>
  <si>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</si>
  <si>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</si>
  <si>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</si>
  <si>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</si>
  <si>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</si>
  <si>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</si>
  <si>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</si>
  <si>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</si>
  <si>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</si>
  <si>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</si>
  <si>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</si>
  <si>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</si>
  <si>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</si>
  <si>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</si>
  <si>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</si>
  <si>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</si>
  <si>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</si>
  <si>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</si>
  <si>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</si>
  <si>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</si>
  <si>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</si>
  <si>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</si>
  <si>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</si>
  <si>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</si>
  <si>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</si>
  <si>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</si>
  <si>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</si>
  <si>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</si>
  <si>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</si>
  <si>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</si>
  <si>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</si>
  <si>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</si>
  <si>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</si>
  <si>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</si>
  <si>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</si>
  <si>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</si>
  <si>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</si>
  <si>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</si>
  <si>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</si>
  <si>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</si>
  <si>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</si>
  <si>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</si>
  <si>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</si>
  <si>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</si>
  <si>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</si>
  <si>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</si>
  <si>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</si>
  <si>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</si>
  <si>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</si>
  <si>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</si>
  <si>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</si>
  <si>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</si>
  <si>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</si>
  <si>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</si>
  <si>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</si>
  <si>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</si>
  <si>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</si>
  <si>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</si>
  <si>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</si>
  <si>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</si>
  <si>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</si>
  <si>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</si>
  <si>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</si>
  <si>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</si>
  <si>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</si>
  <si>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</si>
  <si>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</si>
  <si>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</si>
  <si>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</si>
  <si>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</si>
  <si>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</si>
  <si>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</si>
  <si>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</si>
  <si>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</si>
  <si>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</si>
  <si>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</si>
  <si>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</si>
  <si>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</si>
  <si>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</si>
  <si>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</si>
  <si>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</si>
  <si>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</si>
  <si>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</si>
  <si>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</si>
  <si>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</si>
  <si>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</si>
  <si>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</si>
  <si>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</si>
  <si>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</si>
  <si>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</si>
  <si>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</si>
  <si>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</si>
  <si>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</si>
  <si>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</si>
  <si>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</si>
  <si>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</si>
  <si>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</si>
  <si>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</si>
  <si>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</si>
  <si>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</si>
  <si>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</si>
  <si>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</si>
  <si>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</si>
  <si>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</si>
  <si>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</si>
  <si>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</si>
  <si>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</si>
  <si>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</si>
  <si>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</si>
  <si>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</si>
  <si>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</si>
  <si>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</si>
  <si>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</si>
  <si>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</si>
  <si>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</si>
  <si>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</si>
  <si>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</si>
  <si>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</si>
  <si>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</si>
  <si>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</si>
  <si>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</si>
  <si>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</si>
  <si>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</si>
  <si>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</si>
  <si>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</si>
  <si>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</si>
  <si>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</si>
  <si>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</si>
  <si>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</si>
  <si>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</si>
  <si>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</si>
  <si>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</si>
  <si>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</si>
  <si>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</si>
  <si>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</si>
  <si>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</si>
  <si>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</si>
  <si>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</si>
  <si>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</si>
  <si>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</si>
  <si>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</si>
  <si>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</si>
  <si>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</si>
  <si>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</si>
  <si>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</si>
  <si>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</si>
  <si>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</si>
  <si>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</si>
  <si>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</si>
  <si>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</si>
  <si>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</si>
  <si>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</si>
  <si>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</si>
  <si>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</si>
  <si>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</si>
  <si>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</si>
  <si>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</si>
  <si>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</si>
  <si>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</si>
  <si>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</si>
  <si>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</si>
  <si>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</si>
  <si>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</si>
  <si>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</si>
  <si>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</si>
  <si>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</si>
  <si>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</si>
  <si>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</si>
  <si>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</si>
  <si>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</si>
  <si>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</si>
  <si>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</si>
  <si>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</si>
  <si>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</si>
  <si>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</si>
  <si>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</si>
  <si>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</si>
  <si>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</si>
  <si>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</si>
  <si>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</si>
  <si>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</si>
  <si>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</si>
  <si>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</si>
  <si>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</si>
  <si>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</si>
  <si>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</si>
  <si>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</si>
  <si>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</si>
  <si>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</si>
  <si>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</si>
  <si>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</si>
  <si>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</si>
  <si>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</si>
  <si>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</si>
  <si>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</si>
  <si>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</si>
  <si>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</si>
  <si>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</si>
  <si>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</si>
  <si>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</si>
  <si>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</si>
  <si>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</si>
  <si>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</si>
  <si>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</si>
  <si>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</si>
  <si>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</si>
  <si>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</si>
  <si>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</si>
  <si>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</si>
  <si>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</si>
  <si>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</si>
  <si>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</si>
  <si>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</si>
  <si>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</si>
  <si>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</si>
  <si>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</si>
  <si>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</si>
  <si>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</si>
  <si>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</si>
  <si>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</si>
  <si>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</si>
  <si>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</si>
  <si>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</si>
  <si>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</si>
  <si>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</si>
  <si>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</si>
  <si>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</si>
  <si>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</si>
  <si>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</si>
  <si>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</si>
  <si>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</si>
  <si>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</si>
  <si>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</si>
  <si>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</si>
  <si>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</si>
  <si>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</si>
  <si>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</si>
  <si>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</si>
  <si>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</si>
  <si>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</si>
  <si>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</si>
  <si>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</si>
  <si>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</si>
  <si>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</si>
  <si>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</si>
  <si>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</si>
  <si>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</si>
  <si>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</si>
  <si>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</si>
  <si>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</si>
  <si>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</si>
  <si>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</si>
  <si>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</si>
  <si>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</si>
  <si>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</si>
  <si>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</si>
  <si>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</si>
  <si>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</si>
  <si>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</si>
  <si>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</si>
  <si>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</si>
  <si>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</si>
  <si>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</si>
  <si>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</si>
  <si>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</si>
  <si>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</si>
  <si>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</si>
  <si>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</si>
  <si>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</si>
  <si>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</si>
  <si>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</si>
  <si>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</si>
  <si>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</si>
  <si>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</si>
  <si>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</si>
  <si>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</si>
  <si>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</si>
  <si>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</si>
  <si>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</si>
  <si>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</si>
  <si>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</si>
  <si>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</si>
  <si>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</si>
  <si>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</si>
  <si>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</si>
  <si>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</si>
  <si>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</si>
  <si>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</si>
  <si>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</si>
  <si>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</si>
  <si>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</si>
  <si>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</si>
  <si>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</si>
  <si>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</si>
  <si>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</si>
  <si>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</si>
  <si>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</si>
  <si>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</si>
  <si>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</si>
  <si>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</si>
  <si>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</si>
  <si>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</si>
  <si>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</si>
  <si>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</si>
  <si>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</si>
  <si>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</si>
  <si>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</si>
  <si>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</si>
  <si>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</si>
  <si>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</si>
  <si>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</si>
  <si>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</si>
  <si>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</si>
  <si>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</si>
  <si>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</si>
  <si>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</si>
  <si>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</si>
  <si>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</si>
  <si>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</si>
  <si>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</si>
  <si>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</si>
  <si>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</si>
  <si>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</si>
  <si>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</si>
  <si>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</si>
  <si>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</si>
  <si>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</si>
  <si>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</si>
  <si>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</si>
  <si>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</si>
  <si>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</si>
  <si>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</si>
  <si>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</si>
  <si>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</si>
  <si>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</si>
  <si>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</si>
  <si>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</si>
  <si>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</si>
  <si>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</si>
  <si>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</si>
  <si>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</si>
  <si>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</si>
  <si>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</si>
  <si>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</si>
  <si>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</si>
  <si>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</si>
  <si>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</si>
  <si>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</si>
  <si>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</si>
  <si>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</si>
  <si>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</si>
  <si>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</si>
  <si>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</si>
  <si>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</si>
  <si>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</si>
  <si>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</si>
  <si>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</si>
  <si>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</si>
  <si>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</si>
  <si>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</si>
  <si>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</si>
  <si>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</si>
  <si>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</si>
  <si>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</si>
  <si>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</si>
  <si>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</si>
  <si>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</si>
  <si>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</si>
  <si>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</si>
  <si>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</si>
  <si>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</si>
  <si>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</si>
  <si>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</si>
  <si>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</si>
  <si>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</si>
  <si>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</si>
  <si>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</si>
  <si>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</si>
  <si>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</si>
  <si>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</si>
  <si>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</si>
  <si>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</si>
  <si>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</si>
  <si>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</si>
  <si>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</si>
  <si>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</si>
  <si>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</si>
  <si>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</si>
  <si>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</si>
  <si>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</si>
  <si>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</si>
  <si>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</si>
  <si>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</si>
  <si>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</si>
  <si>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</si>
  <si>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</si>
  <si>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</si>
  <si>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</si>
  <si>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</si>
  <si>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</si>
  <si>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</si>
  <si>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</si>
  <si>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</si>
  <si>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</si>
  <si>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</si>
  <si>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</si>
  <si>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</si>
  <si>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</si>
  <si>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</si>
  <si>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</si>
  <si>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</si>
  <si>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</si>
  <si>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</si>
  <si>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</si>
  <si>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</si>
  <si>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</si>
  <si>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</si>
  <si>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</si>
  <si>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</si>
  <si>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</si>
  <si>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</si>
  <si>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</si>
  <si>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</si>
  <si>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</si>
  <si>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</si>
  <si>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</si>
  <si>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</si>
  <si>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</si>
  <si>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</si>
  <si>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</si>
  <si>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</si>
  <si>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</si>
  <si>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</si>
  <si>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</si>
  <si>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</si>
  <si>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</si>
  <si>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</si>
  <si>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</si>
  <si>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</si>
  <si>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</si>
  <si>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</si>
  <si>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</si>
  <si>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</si>
  <si>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</si>
  <si>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</si>
  <si>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</si>
  <si>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</si>
  <si>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</si>
  <si>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</si>
  <si>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</si>
  <si>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</si>
  <si>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</si>
  <si>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</si>
  <si>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</si>
  <si>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</si>
  <si>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</si>
  <si>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</si>
  <si>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</si>
  <si>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</si>
  <si>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</si>
  <si>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</si>
  <si>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</si>
  <si>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</si>
  <si>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</si>
  <si>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</si>
  <si>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</si>
  <si>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</si>
  <si>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</si>
  <si>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</si>
  <si>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</si>
  <si>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</si>
  <si>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</si>
  <si>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</si>
  <si>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</si>
  <si>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</si>
  <si>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</si>
  <si>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</si>
  <si>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</si>
  <si>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</si>
  <si>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</si>
  <si>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</si>
  <si>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</si>
  <si>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</si>
  <si>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</si>
  <si>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</si>
  <si>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</si>
  <si>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</si>
  <si>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</si>
  <si>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</si>
  <si>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</si>
  <si>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</si>
  <si>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</si>
  <si>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</si>
  <si>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</si>
  <si>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</si>
  <si>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</si>
  <si>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</si>
  <si>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</si>
  <si>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</si>
  <si>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</si>
  <si>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</si>
  <si>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</si>
  <si>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</si>
  <si>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</si>
  <si>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</si>
  <si>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</si>
  <si>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</si>
  <si>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</si>
  <si>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</si>
  <si>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</si>
  <si>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</si>
  <si>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</si>
  <si>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</si>
  <si>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</si>
  <si>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</si>
  <si>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</si>
  <si>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</si>
  <si>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</si>
  <si>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</si>
  <si>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Matchbox Tattoo Company Inc.</t>
  </si>
  <si>
    <t>Scott Olsen</t>
  </si>
  <si>
    <t>1273 Queen Street West</t>
  </si>
  <si>
    <t>M6K 1L6 Toronto</t>
  </si>
  <si>
    <t>Tel: +1 6477808966</t>
  </si>
  <si>
    <t>Email: ink@matchboxtattoo.com</t>
  </si>
  <si>
    <t>NEECBX</t>
  </si>
  <si>
    <t>EO gas sterilized, curved 316L steel ASTM F-138 needles, single use, 1mm (18g) to 1.6mm (14g) / 50 pcs per box</t>
  </si>
  <si>
    <t>SEGH18</t>
  </si>
  <si>
    <t>High polished surgical steel hinged segment ring, 18g (1.0mm)</t>
  </si>
  <si>
    <t>UBB18B3</t>
  </si>
  <si>
    <t>High polished titanium G23 barbell, 1mm (18g) with two 3mm balls</t>
  </si>
  <si>
    <t>ULBB3</t>
  </si>
  <si>
    <t>Titanium G23 labret, 16g (1.2mm) with a 3mm ball</t>
  </si>
  <si>
    <t>ULBIN12</t>
  </si>
  <si>
    <t>Titanium G23 internally threaded labret, 16g (1.2mm) with 2mm to 5mm round color Cubic Zirconia (CZ) stone in prong set top</t>
  </si>
  <si>
    <t>ZBBEB</t>
  </si>
  <si>
    <t>EO gas sterilized piercing: 316L steel eyebrow or helix barbell, 16g (1.2mm) with two 3mm balls</t>
  </si>
  <si>
    <t>NEECBX16</t>
  </si>
  <si>
    <t>ULBIN12E</t>
  </si>
  <si>
    <t>Six Hundred Twenty Four and 46 cents CAD</t>
  </si>
  <si>
    <t>Exchange Rate CAD-THB</t>
  </si>
  <si>
    <t>Mina</t>
  </si>
  <si>
    <t>with sterilization</t>
  </si>
  <si>
    <r>
      <t xml:space="preserve">Cz Color: Clear      </t>
    </r>
    <r>
      <rPr>
        <b/>
        <sz val="9"/>
        <color rgb="FFFF0000"/>
        <rFont val="Arial"/>
        <family val="2"/>
      </rPr>
      <t>with sterilization</t>
    </r>
  </si>
  <si>
    <t>SERVICE</t>
  </si>
  <si>
    <t>STERILIZATION FEE PER ITEM</t>
  </si>
  <si>
    <t>Shipping cost to Canada via DHL:</t>
  </si>
  <si>
    <t>Eight Hundred Nine and 06 cents CAD</t>
  </si>
  <si>
    <r>
      <t xml:space="preserve">Cz Color: Clear      </t>
    </r>
    <r>
      <rPr>
        <b/>
        <sz val="9"/>
        <color theme="1"/>
        <rFont val="Arial"/>
        <family val="2"/>
      </rPr>
      <t>with sterilization</t>
    </r>
  </si>
  <si>
    <t>COUNTRY OF ORIGIN: THAILAND</t>
  </si>
  <si>
    <t>Three Hundred Forty Nine and 88 cents CAD</t>
  </si>
  <si>
    <t>M6K1L4 Toronto, Ontario</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</si>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</sst>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quot;• Size: &quot;0&quot; mm&quot;"/>
    <numFmt numFmtId="169" formatCode="_-* #,##0.00_-;\-* #,##0.00_-;_-*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9"/>
      <color rgb="FFFF0000"/>
      <name val="Arial"/>
      <family val="2"/>
    </font>
    <font>
      <b/>
      <sz val="9"/>
      <color theme="1"/>
      <name val="Arial"/>
      <family val="2"/>
    </font>
    <font>
      <b/>
      <sz val="11"/>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thin">
        <color indexed="64"/>
      </right>
      <top style="thin">
        <color indexed="64"/>
      </top>
      <bottom/>
      <diagonal/>
    </border>
  </borders>
  <cellStyleXfs count="534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5" fillId="0" borderId="0">
      <alignment vertical="center"/>
    </xf>
    <xf numFmtId="0" fontId="2" fillId="0" borderId="0"/>
    <xf numFmtId="0" fontId="5" fillId="0" borderId="0"/>
    <xf numFmtId="0" fontId="25"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4" fillId="0" borderId="0" applyNumberFormat="0" applyFont="0" applyFill="0" applyBorder="0" applyAlignment="0" applyProtection="0"/>
    <xf numFmtId="0" fontId="5" fillId="0" borderId="0"/>
    <xf numFmtId="0" fontId="25" fillId="0" borderId="0">
      <alignment vertical="center"/>
    </xf>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44" fontId="5"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31"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33" fillId="0" borderId="0"/>
    <xf numFmtId="0" fontId="5" fillId="0" borderId="0" applyNumberFormat="0" applyFill="0" applyBorder="0" applyAlignment="0" applyProtection="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7"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5" fillId="0" borderId="0">
      <alignment vertical="center"/>
    </xf>
    <xf numFmtId="0" fontId="30" fillId="0" borderId="0"/>
    <xf numFmtId="0" fontId="5" fillId="0" borderId="0" applyNumberFormat="0" applyFill="0" applyBorder="0" applyAlignment="0" applyProtection="0"/>
    <xf numFmtId="0" fontId="5" fillId="0" borderId="0"/>
    <xf numFmtId="0" fontId="2" fillId="0" borderId="0"/>
    <xf numFmtId="0" fontId="29"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2" fillId="0" borderId="0" applyFont="0" applyFill="0" applyBorder="0" applyAlignment="0" applyProtection="0"/>
    <xf numFmtId="0" fontId="5" fillId="0" borderId="0"/>
    <xf numFmtId="169"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3"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4" fillId="0" borderId="0" applyFont="0" applyFill="0" applyBorder="0" applyAlignment="0" applyProtection="0"/>
    <xf numFmtId="0" fontId="5" fillId="0" borderId="0"/>
    <xf numFmtId="0" fontId="5" fillId="0" borderId="0"/>
    <xf numFmtId="0" fontId="5" fillId="0" borderId="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3"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2" fillId="0" borderId="0"/>
    <xf numFmtId="0" fontId="27"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4" fillId="0" borderId="0" applyFont="0" applyFill="0" applyBorder="0" applyAlignment="0" applyProtection="0"/>
    <xf numFmtId="43"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4"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5"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33" fillId="0" borderId="0"/>
    <xf numFmtId="0" fontId="5" fillId="0" borderId="0"/>
    <xf numFmtId="0" fontId="5" fillId="0" borderId="0"/>
  </cellStyleXfs>
  <cellXfs count="17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3" fillId="5" borderId="9" xfId="0" applyNumberFormat="1" applyFont="1" applyFill="1" applyBorder="1" applyAlignment="1">
      <alignment vertical="top" wrapText="1"/>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2" borderId="46" xfId="0" applyNumberFormat="1" applyFont="1" applyFill="1" applyBorder="1" applyAlignment="1">
      <alignment horizontal="center" vertical="top" wrapText="1"/>
    </xf>
    <xf numFmtId="1" fontId="18" fillId="2" borderId="46" xfId="0" applyNumberFormat="1" applyFont="1" applyFill="1" applyBorder="1" applyAlignment="1">
      <alignment vertical="center" wrapText="1"/>
    </xf>
    <xf numFmtId="1" fontId="3" fillId="2" borderId="46" xfId="0" applyNumberFormat="1" applyFont="1" applyFill="1" applyBorder="1" applyAlignment="1">
      <alignment vertical="top" wrapText="1"/>
    </xf>
    <xf numFmtId="168" fontId="3" fillId="2" borderId="46" xfId="0" applyNumberFormat="1" applyFont="1" applyFill="1" applyBorder="1" applyAlignment="1">
      <alignment horizontal="left" vertical="top" wrapText="1"/>
    </xf>
    <xf numFmtId="1" fontId="22" fillId="2" borderId="46" xfId="0" applyNumberFormat="1" applyFont="1" applyFill="1" applyBorder="1" applyAlignment="1">
      <alignment vertical="top" wrapText="1"/>
    </xf>
    <xf numFmtId="2" fontId="1" fillId="2" borderId="46" xfId="0" applyNumberFormat="1" applyFont="1" applyFill="1" applyBorder="1" applyAlignment="1">
      <alignment horizontal="right" vertical="top" wrapText="1"/>
    </xf>
    <xf numFmtId="1" fontId="23" fillId="2" borderId="0" xfId="0" applyNumberFormat="1" applyFont="1" applyFill="1"/>
    <xf numFmtId="2" fontId="1" fillId="0" borderId="0" xfId="0" applyNumberFormat="1" applyFont="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21" fillId="5" borderId="9" xfId="0" applyNumberFormat="1" applyFont="1" applyFill="1" applyBorder="1" applyAlignment="1">
      <alignment vertical="top" wrapText="1"/>
    </xf>
    <xf numFmtId="1" fontId="21" fillId="5" borderId="17" xfId="0" applyNumberFormat="1" applyFont="1" applyFill="1" applyBorder="1" applyAlignment="1">
      <alignment vertical="top" wrapText="1"/>
    </xf>
    <xf numFmtId="1" fontId="21" fillId="2" borderId="9" xfId="0" applyNumberFormat="1" applyFont="1" applyFill="1" applyBorder="1" applyAlignment="1">
      <alignment vertical="top" wrapText="1"/>
    </xf>
    <xf numFmtId="1" fontId="21" fillId="2" borderId="17" xfId="0" applyNumberFormat="1" applyFont="1" applyFill="1" applyBorder="1" applyAlignment="1">
      <alignment vertical="top" wrapText="1"/>
    </xf>
    <xf numFmtId="1" fontId="3" fillId="2" borderId="47" xfId="0" applyNumberFormat="1" applyFont="1" applyFill="1" applyBorder="1" applyAlignment="1">
      <alignment vertical="top" wrapText="1"/>
    </xf>
    <xf numFmtId="1" fontId="3" fillId="2" borderId="48"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22" fillId="2" borderId="9" xfId="0" applyNumberFormat="1" applyFont="1" applyFill="1" applyBorder="1" applyAlignment="1">
      <alignment vertical="top" wrapText="1"/>
    </xf>
    <xf numFmtId="1" fontId="22" fillId="2" borderId="17" xfId="0" applyNumberFormat="1" applyFont="1" applyFill="1" applyBorder="1" applyAlignment="1">
      <alignment vertical="top" wrapText="1"/>
    </xf>
    <xf numFmtId="4" fontId="15" fillId="0" borderId="49" xfId="3" applyNumberFormat="1" applyFont="1" applyBorder="1" applyAlignment="1">
      <alignment vertical="center" wrapText="1"/>
    </xf>
    <xf numFmtId="2" fontId="5" fillId="2" borderId="21" xfId="3" applyNumberFormat="1" applyFill="1" applyBorder="1" applyAlignment="1">
      <alignment horizontal="left" vertical="center" wrapText="1"/>
    </xf>
    <xf numFmtId="1" fontId="16" fillId="0" borderId="21" xfId="3" applyNumberFormat="1" applyFont="1" applyBorder="1" applyAlignment="1">
      <alignment horizontal="center" vertical="center" wrapText="1"/>
    </xf>
    <xf numFmtId="39" fontId="12" fillId="0" borderId="21" xfId="3" applyNumberFormat="1" applyFont="1" applyBorder="1" applyAlignment="1">
      <alignment vertical="center" wrapText="1"/>
    </xf>
  </cellXfs>
  <cellStyles count="5348">
    <cellStyle name="Comma 2" xfId="7" xr:uid="{E4BEB9FC-05AA-4E32-8C89-ACDE646931F6}"/>
    <cellStyle name="Comma 2 2" xfId="4430" xr:uid="{73D8C7C5-E96C-4D51-A73B-99A1A2C5A0E9}"/>
    <cellStyle name="Comma 2 2 2" xfId="4755" xr:uid="{E5FBF728-217A-4CCB-B757-30104A2B56AA}"/>
    <cellStyle name="Comma 2 2 2 2" xfId="5326" xr:uid="{1394BDB2-CCD2-45BB-A912-B047423C4514}"/>
    <cellStyle name="Comma 2 2 3" xfId="4591" xr:uid="{15DA45A1-6A37-423C-9BDE-79015B603FAC}"/>
    <cellStyle name="Comma 3" xfId="4318" xr:uid="{A8A35964-FDFC-41FA-A852-839DF9F9E852}"/>
    <cellStyle name="Comma 3 2" xfId="4432" xr:uid="{9CD086FE-9940-422C-B38A-D43E5D74FBB1}"/>
    <cellStyle name="Comma 3 2 2" xfId="4756" xr:uid="{B66ACF13-8001-471D-B9F7-113E71874702}"/>
    <cellStyle name="Comma 3 2 2 2" xfId="5327" xr:uid="{233DACC4-FFC8-4263-BB1A-D0B3C4BF7306}"/>
    <cellStyle name="Comma 3 2 3" xfId="5325" xr:uid="{0F369A1D-F571-49C6-A103-8345836AF641}"/>
    <cellStyle name="Currency 10" xfId="8" xr:uid="{AF2D6D99-8249-4DE0-BDF9-43A1A0C7632F}"/>
    <cellStyle name="Currency 10 2" xfId="9" xr:uid="{9BD85335-448C-4947-AFD9-A7264476444E}"/>
    <cellStyle name="Currency 10 2 2" xfId="203" xr:uid="{D77756C9-90FC-4021-AEFD-9E1660BCE249}"/>
    <cellStyle name="Currency 10 2 2 2" xfId="4616" xr:uid="{C170B194-CC58-40F3-BCA8-03DBBAB7149D}"/>
    <cellStyle name="Currency 10 2 3" xfId="4511" xr:uid="{668FB6C1-E97F-4322-8B33-0B05D2BE689C}"/>
    <cellStyle name="Currency 10 3" xfId="10" xr:uid="{1145A4E2-9D16-4965-9BA1-130BB5431A56}"/>
    <cellStyle name="Currency 10 3 2" xfId="204" xr:uid="{0274FF58-CE81-4686-8347-E5EE0471A691}"/>
    <cellStyle name="Currency 10 3 2 2" xfId="4617" xr:uid="{8FA79A57-A88F-49A3-93A7-A9234362D84B}"/>
    <cellStyle name="Currency 10 3 3" xfId="4512" xr:uid="{576D7A45-E457-480A-801D-BC362D32BB47}"/>
    <cellStyle name="Currency 10 4" xfId="205" xr:uid="{BA35BBA2-BD32-41F1-8CC1-4883CD166748}"/>
    <cellStyle name="Currency 10 4 2" xfId="4618" xr:uid="{ECE72AFF-C7EA-4CC3-AAE9-05AF2E970710}"/>
    <cellStyle name="Currency 10 5" xfId="4437" xr:uid="{6FFC55D8-DDC7-4351-A67A-92142507A9E2}"/>
    <cellStyle name="Currency 10 6" xfId="4510" xr:uid="{E8A26737-4D7A-42A1-9B5A-18308D305CFA}"/>
    <cellStyle name="Currency 11" xfId="11" xr:uid="{50914891-FDC2-4E01-BD2A-3DB55AEC4D00}"/>
    <cellStyle name="Currency 11 2" xfId="12" xr:uid="{A502428D-A05E-4C25-9B73-1A65E56BD640}"/>
    <cellStyle name="Currency 11 2 2" xfId="206" xr:uid="{87ED1CFF-CF9A-4C48-ADDE-EDBCCC082022}"/>
    <cellStyle name="Currency 11 2 2 2" xfId="4619" xr:uid="{85494D09-C0C4-4ABB-B5E0-DF8B7081C4D4}"/>
    <cellStyle name="Currency 11 2 3" xfId="4514" xr:uid="{CAF51DC4-8788-4ECC-AA5B-63D5C532BBFE}"/>
    <cellStyle name="Currency 11 3" xfId="13" xr:uid="{13C7D989-9F93-4E09-9ED2-944D50BBC4EB}"/>
    <cellStyle name="Currency 11 3 2" xfId="207" xr:uid="{387F9651-3757-49C4-A38B-6C1FA6A842EA}"/>
    <cellStyle name="Currency 11 3 2 2" xfId="4620" xr:uid="{82524949-57E0-4409-8733-E38AFF16379B}"/>
    <cellStyle name="Currency 11 3 3" xfId="4515" xr:uid="{919ED00C-AD47-47D4-A113-EB44511C53DE}"/>
    <cellStyle name="Currency 11 4" xfId="208" xr:uid="{CD5B3653-4623-4D81-8B11-977BBF86CCCD}"/>
    <cellStyle name="Currency 11 4 2" xfId="4621" xr:uid="{ABB2D83C-B1DB-46C7-8F1C-05797F20DB35}"/>
    <cellStyle name="Currency 11 5" xfId="4319" xr:uid="{2D31C2FF-5F8E-4DEF-86B9-7DD7E2AC481F}"/>
    <cellStyle name="Currency 11 5 2" xfId="4438" xr:uid="{69B66614-89A4-42E2-A209-402214741CC1}"/>
    <cellStyle name="Currency 11 5 3" xfId="4720" xr:uid="{A12A6ECF-56C4-4368-96DF-975A97DF28F3}"/>
    <cellStyle name="Currency 11 5 3 2" xfId="5315" xr:uid="{3C613194-6A19-46C0-B4FD-5F1E8FF71D5C}"/>
    <cellStyle name="Currency 11 5 3 3" xfId="4757" xr:uid="{2FA1FC6F-95D0-4A5F-8F96-83876B614C49}"/>
    <cellStyle name="Currency 11 5 4" xfId="4697" xr:uid="{16FAE2B9-D8B8-45F3-9AF0-BF2D1F005A1C}"/>
    <cellStyle name="Currency 11 6" xfId="4513" xr:uid="{58545B85-E236-4116-BC04-D49833C7F165}"/>
    <cellStyle name="Currency 12" xfId="14" xr:uid="{463A5513-91CA-4BB0-AB96-3977A7246743}"/>
    <cellStyle name="Currency 12 2" xfId="15" xr:uid="{FB8242F2-AD1A-459B-8CAE-E313D63F81A4}"/>
    <cellStyle name="Currency 12 2 2" xfId="209" xr:uid="{0A32165F-1401-4FBA-B96E-D49284124DFE}"/>
    <cellStyle name="Currency 12 2 2 2" xfId="4622" xr:uid="{9B0E04DC-C130-4B1C-A109-1A8C677913AE}"/>
    <cellStyle name="Currency 12 2 3" xfId="4517" xr:uid="{F8B02924-D482-4496-BA2C-01811C54100B}"/>
    <cellStyle name="Currency 12 3" xfId="210" xr:uid="{01F6DC3E-B53B-420A-BEE9-03E399C68FC3}"/>
    <cellStyle name="Currency 12 3 2" xfId="4623" xr:uid="{9A45DAE0-5D17-4376-AA43-61573E009F0F}"/>
    <cellStyle name="Currency 12 4" xfId="4516" xr:uid="{6CDCBEC2-2593-4470-B59A-7B640008821B}"/>
    <cellStyle name="Currency 13" xfId="16" xr:uid="{AF880395-29A8-4102-A49F-744E4BBA3414}"/>
    <cellStyle name="Currency 13 2" xfId="4321" xr:uid="{8393BDE7-387D-48DF-ABCB-BD7A44B77A00}"/>
    <cellStyle name="Currency 13 3" xfId="4322" xr:uid="{F3BBD1A3-2A10-4C3E-B7CA-B790C65465AF}"/>
    <cellStyle name="Currency 13 3 2" xfId="4759" xr:uid="{AFF55FBE-05CB-4042-9CF3-E346DE3D284F}"/>
    <cellStyle name="Currency 13 4" xfId="4320" xr:uid="{C9D399D4-4C85-4341-84FE-11B92B39704A}"/>
    <cellStyle name="Currency 13 5" xfId="4758" xr:uid="{8F100566-882A-4032-9D67-B3C00E23BC01}"/>
    <cellStyle name="Currency 14" xfId="17" xr:uid="{F517C2B9-1E38-43C5-AC73-C33C2E8A62BF}"/>
    <cellStyle name="Currency 14 2" xfId="211" xr:uid="{40181405-0FA5-4A0D-AF19-C53ED9B0DF15}"/>
    <cellStyle name="Currency 14 2 2" xfId="4624" xr:uid="{4646BC73-560C-4085-A948-11953203A3A8}"/>
    <cellStyle name="Currency 14 3" xfId="4518" xr:uid="{19A5438E-7F45-4938-866C-342E5A0F2573}"/>
    <cellStyle name="Currency 15" xfId="4414" xr:uid="{B5C25A42-E49A-4972-B778-F66328457572}"/>
    <cellStyle name="Currency 17" xfId="4323" xr:uid="{B9220657-2FBA-4171-ADE6-1DFF07CDE519}"/>
    <cellStyle name="Currency 2" xfId="18" xr:uid="{3D58D8CF-AA2F-4576-A17E-0A072A7DD4CB}"/>
    <cellStyle name="Currency 2 2" xfId="19" xr:uid="{59A3ED66-44D8-49C1-A3A4-51E85EEFCC8E}"/>
    <cellStyle name="Currency 2 2 2" xfId="20" xr:uid="{70CFA781-E876-44CF-81E2-9A87CA577B4A}"/>
    <cellStyle name="Currency 2 2 2 2" xfId="21" xr:uid="{CC56E8F1-53D4-4862-8A20-8C0D4AB8ADFE}"/>
    <cellStyle name="Currency 2 2 2 2 2" xfId="4760" xr:uid="{E3E48A89-443B-4694-9452-CEB67E8D5F56}"/>
    <cellStyle name="Currency 2 2 2 3" xfId="22" xr:uid="{82F8BF54-5954-4EE7-B14F-E3657986E496}"/>
    <cellStyle name="Currency 2 2 2 3 2" xfId="212" xr:uid="{7B283E42-EFAF-4737-99F1-EF2C71BFA5AE}"/>
    <cellStyle name="Currency 2 2 2 3 2 2" xfId="4625" xr:uid="{13AA290B-DD1B-4BEF-AAFC-0BA42B587D43}"/>
    <cellStyle name="Currency 2 2 2 3 3" xfId="4521" xr:uid="{736EF5E9-8D76-4B81-A85E-02C2A955A3AD}"/>
    <cellStyle name="Currency 2 2 2 4" xfId="213" xr:uid="{CD104674-EDFE-4BF4-A28E-EE0F2318252A}"/>
    <cellStyle name="Currency 2 2 2 4 2" xfId="4626" xr:uid="{1B9CEB8C-BE3A-4087-987A-CCFE1DBF3D75}"/>
    <cellStyle name="Currency 2 2 2 5" xfId="4520" xr:uid="{80998C3E-7C1A-4704-80E6-85E116AF1A93}"/>
    <cellStyle name="Currency 2 2 3" xfId="214" xr:uid="{7647A430-D3F1-4EDD-99B9-3CEF4DB61434}"/>
    <cellStyle name="Currency 2 2 3 2" xfId="4627" xr:uid="{597B0247-9113-4E5F-86A2-D9025026C94F}"/>
    <cellStyle name="Currency 2 2 4" xfId="4519" xr:uid="{330D3692-3EAB-4F37-9898-560253C6A797}"/>
    <cellStyle name="Currency 2 3" xfId="23" xr:uid="{173C07BA-2008-4A4F-98F8-4A484CDFA162}"/>
    <cellStyle name="Currency 2 3 2" xfId="215" xr:uid="{FE1275BF-FD1F-45C6-BBC6-1B7B0327EC2B}"/>
    <cellStyle name="Currency 2 3 2 2" xfId="4628" xr:uid="{7EFF2E28-973A-4A41-A8B1-4EBEBB7A1F37}"/>
    <cellStyle name="Currency 2 3 3" xfId="4522" xr:uid="{47C75512-FFE0-41C8-8639-C87EBCB83264}"/>
    <cellStyle name="Currency 2 4" xfId="216" xr:uid="{5066303F-C25F-467B-8B82-3142820B8B2B}"/>
    <cellStyle name="Currency 2 4 2" xfId="217" xr:uid="{DA72EB13-E286-4862-8C16-9D03C5428DD3}"/>
    <cellStyle name="Currency 2 5" xfId="218" xr:uid="{F039C43B-55BE-4440-A650-87A6E6FE8ADD}"/>
    <cellStyle name="Currency 2 5 2" xfId="219" xr:uid="{C1EBDC50-D994-47BB-AB45-2E87020BF2AA}"/>
    <cellStyle name="Currency 2 6" xfId="220" xr:uid="{1559B108-38DC-4001-956A-DF4FDE6E88C8}"/>
    <cellStyle name="Currency 3" xfId="24" xr:uid="{7A269AC7-B397-41C0-A7C2-46C0DC084213}"/>
    <cellStyle name="Currency 3 2" xfId="25" xr:uid="{60CF0B0A-FFAA-42AB-8792-57A75920457D}"/>
    <cellStyle name="Currency 3 2 2" xfId="221" xr:uid="{AB503FAC-14BA-417A-A648-541E4E95CC82}"/>
    <cellStyle name="Currency 3 2 2 2" xfId="4629" xr:uid="{1FAA4C41-29C8-43ED-9D28-38460B3D7EC3}"/>
    <cellStyle name="Currency 3 2 3" xfId="4524" xr:uid="{3B4DD58F-43F7-4740-B563-8131400F195D}"/>
    <cellStyle name="Currency 3 3" xfId="26" xr:uid="{C1999E82-407C-485E-9A1A-B09462D6C21D}"/>
    <cellStyle name="Currency 3 3 2" xfId="222" xr:uid="{69EFED71-F412-49EE-9824-FEEDE94C2427}"/>
    <cellStyle name="Currency 3 3 2 2" xfId="4630" xr:uid="{A8C4C9AA-6B70-4B7F-82C8-311F45520B8F}"/>
    <cellStyle name="Currency 3 3 3" xfId="4525" xr:uid="{D529224E-03E3-4079-97DA-26BFE518ABBD}"/>
    <cellStyle name="Currency 3 4" xfId="27" xr:uid="{3520497A-8D2F-497E-9145-5B336B2BC129}"/>
    <cellStyle name="Currency 3 4 2" xfId="223" xr:uid="{9131E3CA-F018-4156-A35D-7D967E4C7382}"/>
    <cellStyle name="Currency 3 4 2 2" xfId="4631" xr:uid="{A69826D3-847D-460A-99CE-80EF2138E3DA}"/>
    <cellStyle name="Currency 3 4 3" xfId="4526" xr:uid="{247498A7-5017-4893-9FE2-8F9473A98476}"/>
    <cellStyle name="Currency 3 5" xfId="224" xr:uid="{4BFC7332-C21D-4DE6-8AA5-20D1658389A4}"/>
    <cellStyle name="Currency 3 5 2" xfId="4632" xr:uid="{B6C2A37E-0740-41A9-B70B-3A890AD03DED}"/>
    <cellStyle name="Currency 3 6" xfId="4523" xr:uid="{20020741-D7D0-434F-B172-80C0252A5599}"/>
    <cellStyle name="Currency 4" xfId="28" xr:uid="{0022528D-2B54-43F7-8094-A2CC0CA643CC}"/>
    <cellStyle name="Currency 4 2" xfId="29" xr:uid="{CF01AA74-16D3-42F2-A9EB-ADEC061232CB}"/>
    <cellStyle name="Currency 4 2 2" xfId="225" xr:uid="{0B5F227B-518A-4CC8-A257-6E708D621295}"/>
    <cellStyle name="Currency 4 2 2 2" xfId="4633" xr:uid="{EC921030-B75D-4DBA-92DD-C00E01F28863}"/>
    <cellStyle name="Currency 4 2 3" xfId="4528" xr:uid="{856077C7-A138-4FE3-8173-39E310EB6310}"/>
    <cellStyle name="Currency 4 3" xfId="30" xr:uid="{A78F3892-2A45-4C6C-8960-AF5F0435F74F}"/>
    <cellStyle name="Currency 4 3 2" xfId="226" xr:uid="{827BD514-F7AC-4CCA-92ED-7A1377055B41}"/>
    <cellStyle name="Currency 4 3 2 2" xfId="4634" xr:uid="{86D2814B-42CE-444C-A4D6-96AE2BCF5A95}"/>
    <cellStyle name="Currency 4 3 3" xfId="4529" xr:uid="{959EFDAA-9D80-499A-9207-18FD98551B32}"/>
    <cellStyle name="Currency 4 4" xfId="227" xr:uid="{B52EC9AA-0A7C-48AB-93A4-B75A77B1C0A2}"/>
    <cellStyle name="Currency 4 4 2" xfId="4635" xr:uid="{04563F8B-61E7-4A3A-A777-740A54B5D5B9}"/>
    <cellStyle name="Currency 4 5" xfId="4324" xr:uid="{C960F123-87BC-4638-BA19-7798763B572A}"/>
    <cellStyle name="Currency 4 5 2" xfId="4439" xr:uid="{3373BAD0-E77A-49A4-9024-36ED957B77EE}"/>
    <cellStyle name="Currency 4 5 3" xfId="4721" xr:uid="{21B3EBC4-9BC7-4657-9513-F35087D6A4A4}"/>
    <cellStyle name="Currency 4 5 3 2" xfId="5316" xr:uid="{8A22C0B9-13F2-4CB6-A3F5-763754C6FC83}"/>
    <cellStyle name="Currency 4 5 3 3" xfId="4761" xr:uid="{1D2C95A3-7C4F-40B6-A809-30BBA650D705}"/>
    <cellStyle name="Currency 4 5 4" xfId="4698" xr:uid="{1803C4C8-175A-4D74-9150-16133C4BE0CF}"/>
    <cellStyle name="Currency 4 6" xfId="4527" xr:uid="{C797D76C-CEAE-49DE-9166-27052A17D95F}"/>
    <cellStyle name="Currency 5" xfId="31" xr:uid="{69A72E13-D14E-43A9-B364-A63C4F0839BC}"/>
    <cellStyle name="Currency 5 2" xfId="32" xr:uid="{75F89E3C-AD09-4901-AC6A-77C73F81E480}"/>
    <cellStyle name="Currency 5 2 2" xfId="228" xr:uid="{EBA5BFB6-E0A3-468D-A618-940D3D703BEA}"/>
    <cellStyle name="Currency 5 2 2 2" xfId="4636" xr:uid="{48666CA6-57D4-4C90-A2E5-3D46523BAD97}"/>
    <cellStyle name="Currency 5 2 3" xfId="4530" xr:uid="{3BC9F495-0F90-4279-A338-E88B63BBD824}"/>
    <cellStyle name="Currency 5 3" xfId="4325" xr:uid="{441B0542-F0EC-474A-8CA5-4D6B9412613A}"/>
    <cellStyle name="Currency 5 3 2" xfId="4440" xr:uid="{36C038AF-7264-40F4-931D-DCF11A27EA71}"/>
    <cellStyle name="Currency 5 3 2 2" xfId="5306" xr:uid="{4D5FDA01-DCD5-40DB-A704-73A028153DBA}"/>
    <cellStyle name="Currency 5 3 2 3" xfId="4763" xr:uid="{D4C4A419-56FE-472D-8400-F4C54FE6FC53}"/>
    <cellStyle name="Currency 5 4" xfId="4762" xr:uid="{68991091-47F9-42EB-A3B7-9BBF2E4E432B}"/>
    <cellStyle name="Currency 6" xfId="33" xr:uid="{425EFF00-0B3E-4898-8766-AE52B55799D2}"/>
    <cellStyle name="Currency 6 2" xfId="229" xr:uid="{9A883E68-5497-435C-8C47-EED70551FA42}"/>
    <cellStyle name="Currency 6 2 2" xfId="4637" xr:uid="{077B05ED-1029-4DEB-BA6D-321372688EAF}"/>
    <cellStyle name="Currency 6 3" xfId="4326" xr:uid="{E4C054F7-6D6C-403F-BBD8-9483D3BDFEB5}"/>
    <cellStyle name="Currency 6 3 2" xfId="4441" xr:uid="{EABD4864-8976-4D1C-83B6-88237494FDCC}"/>
    <cellStyle name="Currency 6 3 3" xfId="4722" xr:uid="{90A69A4E-E511-4AAE-AD99-554A96D686D3}"/>
    <cellStyle name="Currency 6 3 3 2" xfId="5317" xr:uid="{648B2F77-72EB-43DA-95DD-117BC475CEFB}"/>
    <cellStyle name="Currency 6 3 3 3" xfId="4764" xr:uid="{9961B7EF-E8AA-431F-8942-E3C6EB6ACB07}"/>
    <cellStyle name="Currency 6 3 4" xfId="4699" xr:uid="{3BFE2E62-1119-4A54-B3EC-9F6ED4423764}"/>
    <cellStyle name="Currency 6 4" xfId="4531" xr:uid="{B679629B-AE47-419F-A90B-BFA619BB3497}"/>
    <cellStyle name="Currency 7" xfId="34" xr:uid="{488585A7-845E-4995-A526-88C6DDC6CC04}"/>
    <cellStyle name="Currency 7 2" xfId="35" xr:uid="{2AB611D5-29AB-405E-B188-9A29617D12DD}"/>
    <cellStyle name="Currency 7 2 2" xfId="250" xr:uid="{37C7C8B1-2B4C-46B0-8707-F4BD3F3CD88A}"/>
    <cellStyle name="Currency 7 2 2 2" xfId="4638" xr:uid="{7AE3CB3C-C7CC-46F8-A3D4-7F92535C6D0C}"/>
    <cellStyle name="Currency 7 2 3" xfId="4533" xr:uid="{18891564-0E96-4E8E-9ECD-F1081820C5DC}"/>
    <cellStyle name="Currency 7 3" xfId="230" xr:uid="{B488496C-5602-49BB-8CA5-8D9E137C5980}"/>
    <cellStyle name="Currency 7 3 2" xfId="4639" xr:uid="{A0AE5904-3742-4812-AE24-7C27C05A05CD}"/>
    <cellStyle name="Currency 7 4" xfId="4442" xr:uid="{32FE55A4-1E1A-4E09-8ED7-6E48F85D8987}"/>
    <cellStyle name="Currency 7 5" xfId="4532" xr:uid="{561BD29B-B021-433A-8870-2CC563B1A2F1}"/>
    <cellStyle name="Currency 8" xfId="36" xr:uid="{69460C1E-27B8-4E01-A40E-8C90453847AA}"/>
    <cellStyle name="Currency 8 2" xfId="37" xr:uid="{5DCD27E8-9BA2-45BE-AFD2-5CF5F81124CC}"/>
    <cellStyle name="Currency 8 2 2" xfId="231" xr:uid="{3AA6371C-1AA5-4C1E-A05F-C2437DD84D49}"/>
    <cellStyle name="Currency 8 2 2 2" xfId="4640" xr:uid="{E566B463-6F49-4304-ABE1-2980F0AD5DB2}"/>
    <cellStyle name="Currency 8 2 3" xfId="4535" xr:uid="{C7BBC59F-192F-4AB8-8C43-1927CD2D503D}"/>
    <cellStyle name="Currency 8 3" xfId="38" xr:uid="{6163C108-850E-47C9-BF83-4815DBA51CB4}"/>
    <cellStyle name="Currency 8 3 2" xfId="232" xr:uid="{9DE64143-56D3-477C-9A2E-D12556CE3F0F}"/>
    <cellStyle name="Currency 8 3 2 2" xfId="4641" xr:uid="{EBBDF079-9BDE-4A2A-90E5-DD8DD7137DAF}"/>
    <cellStyle name="Currency 8 3 3" xfId="4536" xr:uid="{D430AEF6-496A-473E-9909-DA63792221F5}"/>
    <cellStyle name="Currency 8 4" xfId="39" xr:uid="{CBB630F5-68E4-40A6-A272-7AF0BC98ADE5}"/>
    <cellStyle name="Currency 8 4 2" xfId="233" xr:uid="{5B4F6FC4-AD0F-4615-B9C2-82E30C4FDDA7}"/>
    <cellStyle name="Currency 8 4 2 2" xfId="4642" xr:uid="{A3B635D6-A806-4A04-845C-48EF6FD3FC5A}"/>
    <cellStyle name="Currency 8 4 3" xfId="4537" xr:uid="{F294ABC9-11F8-41B8-A858-E14D0A9E7413}"/>
    <cellStyle name="Currency 8 5" xfId="234" xr:uid="{D07D88AD-AF4A-4936-8063-206DB286CBC0}"/>
    <cellStyle name="Currency 8 5 2" xfId="4643" xr:uid="{77EBB75A-A17D-4310-BD93-6FF4085656D0}"/>
    <cellStyle name="Currency 8 6" xfId="4443" xr:uid="{F84AB08F-285C-494A-A1CE-AEEE16144F7C}"/>
    <cellStyle name="Currency 8 7" xfId="4534" xr:uid="{82A875C5-1C99-443B-8317-F841D0AFD6B8}"/>
    <cellStyle name="Currency 9" xfId="40" xr:uid="{C1E94302-36F7-416C-B33D-4F528652AC90}"/>
    <cellStyle name="Currency 9 2" xfId="41" xr:uid="{8DAF9909-5BF6-4B70-9931-8BB1D4D6B5F3}"/>
    <cellStyle name="Currency 9 2 2" xfId="235" xr:uid="{00BAF823-1B6E-40B4-91AF-70F4DDEFC166}"/>
    <cellStyle name="Currency 9 2 2 2" xfId="4644" xr:uid="{1AC18279-D9BF-4F6F-9D19-42EB602E6223}"/>
    <cellStyle name="Currency 9 2 3" xfId="4539" xr:uid="{4864025F-CC5C-4C84-BBDB-9F8F58C54C7B}"/>
    <cellStyle name="Currency 9 3" xfId="42" xr:uid="{4448D9EF-B2BA-49C6-A607-735227AB877F}"/>
    <cellStyle name="Currency 9 3 2" xfId="236" xr:uid="{C4F0A9DD-8EAD-43C9-98CF-58C1CF68A461}"/>
    <cellStyle name="Currency 9 3 2 2" xfId="4645" xr:uid="{F812EBED-39B2-4512-9FD5-AB28E387B9B9}"/>
    <cellStyle name="Currency 9 3 3" xfId="4540" xr:uid="{A81882C9-9D3B-4B61-9F67-9ABC6C36C23A}"/>
    <cellStyle name="Currency 9 4" xfId="237" xr:uid="{96D74BB6-D4F0-4276-8AB1-5069C14CD511}"/>
    <cellStyle name="Currency 9 4 2" xfId="4646" xr:uid="{1B86B0D7-232E-4A3E-A6D5-C98B960723D4}"/>
    <cellStyle name="Currency 9 5" xfId="4327" xr:uid="{15FDABEC-F13E-458C-A36C-F24327446847}"/>
    <cellStyle name="Currency 9 5 2" xfId="4444" xr:uid="{873BACA4-AD14-4F41-8527-A41B2E72E60C}"/>
    <cellStyle name="Currency 9 5 3" xfId="4723" xr:uid="{01C3F23B-D6C8-4ABD-9757-E4B49FCDD568}"/>
    <cellStyle name="Currency 9 5 4" xfId="4700" xr:uid="{4F1EA614-225F-4D6B-8E48-C78AD5D645A6}"/>
    <cellStyle name="Currency 9 6" xfId="4538" xr:uid="{B61D9EA3-008C-4007-B08C-64146DD5F8CD}"/>
    <cellStyle name="Hyperlink 2" xfId="6" xr:uid="{6CFFD761-E1C4-4FFC-9C82-FDD569F38491}"/>
    <cellStyle name="Hyperlink 3" xfId="202" xr:uid="{3BE8E6C2-990A-4593-97C0-6CC34B19EBBA}"/>
    <cellStyle name="Hyperlink 3 2" xfId="4415" xr:uid="{DE931D84-FA96-4A52-BB09-22773C98CC4F}"/>
    <cellStyle name="Hyperlink 3 3" xfId="4328" xr:uid="{0C8F4EF2-9F6F-407C-8803-55C811EC1178}"/>
    <cellStyle name="Hyperlink 4" xfId="4329" xr:uid="{05C34C55-2DC4-4E15-9097-038487E843BD}"/>
    <cellStyle name="Normal" xfId="0" builtinId="0"/>
    <cellStyle name="Normal 10" xfId="43" xr:uid="{B572CE00-70CC-436F-8D52-74CBA4E5AB21}"/>
    <cellStyle name="Normal 10 10" xfId="903" xr:uid="{6FC8515B-C868-4326-863E-C6EA0BDF6942}"/>
    <cellStyle name="Normal 10 10 2" xfId="2508" xr:uid="{34243B50-10B1-4DCA-9B83-930A8BF14E07}"/>
    <cellStyle name="Normal 10 10 2 2" xfId="4331" xr:uid="{D64393E8-BAA9-4951-83CA-5DADD6B628D1}"/>
    <cellStyle name="Normal 10 10 2 3" xfId="4675" xr:uid="{B546F5A9-2B9F-4C80-94E2-DE6C350793B0}"/>
    <cellStyle name="Normal 10 10 3" xfId="2509" xr:uid="{FCF471C0-4B27-4FBA-B330-95E923190747}"/>
    <cellStyle name="Normal 10 10 4" xfId="2510" xr:uid="{F724A3A2-B52C-463B-8466-1A947467B844}"/>
    <cellStyle name="Normal 10 11" xfId="2511" xr:uid="{62A0CDEB-575B-4E78-A674-C2F7057DDBF2}"/>
    <cellStyle name="Normal 10 11 2" xfId="2512" xr:uid="{0B14F9DF-6F3F-42B7-A93D-BE8DEEB2D360}"/>
    <cellStyle name="Normal 10 11 3" xfId="2513" xr:uid="{FE8D61A3-D7AD-4E0E-9EC3-D82AD1D6C957}"/>
    <cellStyle name="Normal 10 11 4" xfId="2514" xr:uid="{09AAA731-2266-4B79-ADE7-6528A125A609}"/>
    <cellStyle name="Normal 10 12" xfId="2515" xr:uid="{EE3FEBE0-CD1E-43F2-8446-05CE43A530F2}"/>
    <cellStyle name="Normal 10 12 2" xfId="2516" xr:uid="{DFDC1003-4D5E-43C8-8A7D-8E70C03FC7AA}"/>
    <cellStyle name="Normal 10 13" xfId="2517" xr:uid="{20736CC9-9393-4B5C-B39F-25CEE1CE5E78}"/>
    <cellStyle name="Normal 10 14" xfId="2518" xr:uid="{7E53929F-E6CA-4323-B95F-34E49D70C516}"/>
    <cellStyle name="Normal 10 15" xfId="2519" xr:uid="{A991E65E-B9F1-484B-B04E-3D77DE2D4B03}"/>
    <cellStyle name="Normal 10 2" xfId="44" xr:uid="{A5A450BA-088C-410A-A7BF-EE9D42218356}"/>
    <cellStyle name="Normal 10 2 10" xfId="2520" xr:uid="{63D63D94-A310-45C7-8308-593B30BE4053}"/>
    <cellStyle name="Normal 10 2 11" xfId="2521" xr:uid="{77D79565-27E0-456A-BA8F-D44DA4F11E54}"/>
    <cellStyle name="Normal 10 2 2" xfId="45" xr:uid="{7F152994-0AA0-45AF-946D-1585FF75D551}"/>
    <cellStyle name="Normal 10 2 2 2" xfId="46" xr:uid="{8F4EEB6F-DE32-4DB1-9469-DDD2D30511A7}"/>
    <cellStyle name="Normal 10 2 2 2 2" xfId="238" xr:uid="{FFDDB82E-A298-41DE-A6B2-35076DDE8432}"/>
    <cellStyle name="Normal 10 2 2 2 2 2" xfId="454" xr:uid="{CB2EAB9E-023B-4C87-AE5A-44A7BA53936D}"/>
    <cellStyle name="Normal 10 2 2 2 2 2 2" xfId="455" xr:uid="{7C38563B-F46A-4379-A6BE-06B712461F18}"/>
    <cellStyle name="Normal 10 2 2 2 2 2 2 2" xfId="904" xr:uid="{3BD07B40-19BF-443E-98A6-E6F311E53892}"/>
    <cellStyle name="Normal 10 2 2 2 2 2 2 2 2" xfId="905" xr:uid="{CFC1DA5A-32BD-41F2-ABB6-59FC88B52FE2}"/>
    <cellStyle name="Normal 10 2 2 2 2 2 2 3" xfId="906" xr:uid="{3E36D6B0-DEB0-4B49-8017-AE6A63FDE005}"/>
    <cellStyle name="Normal 10 2 2 2 2 2 3" xfId="907" xr:uid="{A7F7B0EF-D9E6-4678-9DFA-42D607991446}"/>
    <cellStyle name="Normal 10 2 2 2 2 2 3 2" xfId="908" xr:uid="{895FA98F-99FB-4797-ABBC-0541CAD9F507}"/>
    <cellStyle name="Normal 10 2 2 2 2 2 4" xfId="909" xr:uid="{D3C36B68-8A95-42A6-A4B2-4FBEE7AB8AD1}"/>
    <cellStyle name="Normal 10 2 2 2 2 3" xfId="456" xr:uid="{23D0F069-27FE-41E7-B94B-C6D88121BFB1}"/>
    <cellStyle name="Normal 10 2 2 2 2 3 2" xfId="910" xr:uid="{E6B9B7BF-6DB2-4692-8188-EAB87F9B3EF6}"/>
    <cellStyle name="Normal 10 2 2 2 2 3 2 2" xfId="911" xr:uid="{DF686875-4B8E-4923-89C6-450E590D4485}"/>
    <cellStyle name="Normal 10 2 2 2 2 3 3" xfId="912" xr:uid="{0A4AE2FE-B7F3-484F-B280-EBD128841581}"/>
    <cellStyle name="Normal 10 2 2 2 2 3 4" xfId="2522" xr:uid="{2EB6DF10-997D-4686-802F-0B97B662934A}"/>
    <cellStyle name="Normal 10 2 2 2 2 4" xfId="913" xr:uid="{7FD3C0BF-BA85-417F-BAA9-535E1DF011EC}"/>
    <cellStyle name="Normal 10 2 2 2 2 4 2" xfId="914" xr:uid="{01030C08-1F0C-4B41-A82A-B89D632A9CB7}"/>
    <cellStyle name="Normal 10 2 2 2 2 5" xfId="915" xr:uid="{A49275D2-5212-4723-A867-F8A8E2F04D4E}"/>
    <cellStyle name="Normal 10 2 2 2 2 6" xfId="2523" xr:uid="{75D91B8B-80A3-4301-B872-95E7E96F5721}"/>
    <cellStyle name="Normal 10 2 2 2 3" xfId="239" xr:uid="{12BBD504-06BB-40AB-97CA-816100E0B9A1}"/>
    <cellStyle name="Normal 10 2 2 2 3 2" xfId="457" xr:uid="{F3BDF700-AB8B-4057-85E7-9F9CC8EAED91}"/>
    <cellStyle name="Normal 10 2 2 2 3 2 2" xfId="458" xr:uid="{EACD707E-8A74-4ADE-8BF4-3DDCED3517C6}"/>
    <cellStyle name="Normal 10 2 2 2 3 2 2 2" xfId="916" xr:uid="{E1353669-7CA1-4FC2-BFEE-58B004D18CD3}"/>
    <cellStyle name="Normal 10 2 2 2 3 2 2 2 2" xfId="917" xr:uid="{A88B2E82-8F19-4481-9A2A-3194A8072DFA}"/>
    <cellStyle name="Normal 10 2 2 2 3 2 2 3" xfId="918" xr:uid="{3180603D-191D-4FD4-A571-7C9A72D4DE36}"/>
    <cellStyle name="Normal 10 2 2 2 3 2 3" xfId="919" xr:uid="{C7CA4EA2-9761-4C4B-BC2A-843E34626425}"/>
    <cellStyle name="Normal 10 2 2 2 3 2 3 2" xfId="920" xr:uid="{26C2AFE5-45F1-4FB6-87E5-E97008EEB462}"/>
    <cellStyle name="Normal 10 2 2 2 3 2 4" xfId="921" xr:uid="{8F494BFA-1350-495F-98A4-5192DDD76CED}"/>
    <cellStyle name="Normal 10 2 2 2 3 3" xfId="459" xr:uid="{C4E9FECB-FEF6-4D36-B570-F8320F62409A}"/>
    <cellStyle name="Normal 10 2 2 2 3 3 2" xfId="922" xr:uid="{369BB99D-9FC3-4DAD-B866-5074AEA2A66D}"/>
    <cellStyle name="Normal 10 2 2 2 3 3 2 2" xfId="923" xr:uid="{3DEBF9D4-7F17-421C-A5DA-DB2156CFC486}"/>
    <cellStyle name="Normal 10 2 2 2 3 3 3" xfId="924" xr:uid="{00EB5133-056C-4592-ACF4-B4CAEE470A9C}"/>
    <cellStyle name="Normal 10 2 2 2 3 4" xfId="925" xr:uid="{503DDD54-3652-43EF-918D-4F1B25FD1358}"/>
    <cellStyle name="Normal 10 2 2 2 3 4 2" xfId="926" xr:uid="{8F9F127B-5812-4B06-829A-955A0F5673B5}"/>
    <cellStyle name="Normal 10 2 2 2 3 5" xfId="927" xr:uid="{C1E1B705-6DEE-4D88-84CE-6E61155F2232}"/>
    <cellStyle name="Normal 10 2 2 2 4" xfId="460" xr:uid="{C590F7CF-0924-4434-86C9-93504C4A12A3}"/>
    <cellStyle name="Normal 10 2 2 2 4 2" xfId="461" xr:uid="{A52A3F6E-E302-45A1-8371-1DC01EC994FB}"/>
    <cellStyle name="Normal 10 2 2 2 4 2 2" xfId="928" xr:uid="{341409B6-673E-4032-A478-97D2FD8EDB97}"/>
    <cellStyle name="Normal 10 2 2 2 4 2 2 2" xfId="929" xr:uid="{2BC11E2A-05ED-4693-97DA-1F8B33E1773F}"/>
    <cellStyle name="Normal 10 2 2 2 4 2 3" xfId="930" xr:uid="{38582041-92D2-45E9-AB20-B4A2C8D2FCA9}"/>
    <cellStyle name="Normal 10 2 2 2 4 3" xfId="931" xr:uid="{A8E7D584-E12F-4025-A7A9-717DC97A9A48}"/>
    <cellStyle name="Normal 10 2 2 2 4 3 2" xfId="932" xr:uid="{A43F85F8-193D-4AE8-B349-3F1D7DE850F5}"/>
    <cellStyle name="Normal 10 2 2 2 4 4" xfId="933" xr:uid="{F066A8CF-F9FB-4057-AAF5-A5191E3118B4}"/>
    <cellStyle name="Normal 10 2 2 2 5" xfId="462" xr:uid="{7A853F83-2AC9-41F3-8EAF-714CD41D591B}"/>
    <cellStyle name="Normal 10 2 2 2 5 2" xfId="934" xr:uid="{ECD14E07-D7AD-4F70-AAF7-0B0C01ECAD19}"/>
    <cellStyle name="Normal 10 2 2 2 5 2 2" xfId="935" xr:uid="{F2CEF445-E9F1-476C-A4D0-8B548B20499A}"/>
    <cellStyle name="Normal 10 2 2 2 5 3" xfId="936" xr:uid="{76BD1110-9F29-4FE3-9BB6-3E14134EB06C}"/>
    <cellStyle name="Normal 10 2 2 2 5 4" xfId="2524" xr:uid="{2C7CBF43-86FE-4B27-A62E-414D44BA1B5E}"/>
    <cellStyle name="Normal 10 2 2 2 6" xfId="937" xr:uid="{5B33A8C1-40FD-4F8C-A474-FCA1AFFA315A}"/>
    <cellStyle name="Normal 10 2 2 2 6 2" xfId="938" xr:uid="{7D603501-5CDA-40F6-B68D-C517B4A39C34}"/>
    <cellStyle name="Normal 10 2 2 2 7" xfId="939" xr:uid="{E65A3430-2527-43DE-A3DF-C7F6DF70AE3C}"/>
    <cellStyle name="Normal 10 2 2 2 8" xfId="2525" xr:uid="{C06E4B0E-B610-4257-895D-38EA28F0AEFA}"/>
    <cellStyle name="Normal 10 2 2 3" xfId="240" xr:uid="{B501F0F9-180E-4D8E-B3A4-F62212D0315F}"/>
    <cellStyle name="Normal 10 2 2 3 2" xfId="463" xr:uid="{287BD8EB-F4B9-4235-B25C-30EBC6ABB448}"/>
    <cellStyle name="Normal 10 2 2 3 2 2" xfId="464" xr:uid="{7BECDFF9-4668-42FC-A543-7DEA08819DB9}"/>
    <cellStyle name="Normal 10 2 2 3 2 2 2" xfId="940" xr:uid="{0F8D2F86-E4EA-4339-982E-9CB69B663B3A}"/>
    <cellStyle name="Normal 10 2 2 3 2 2 2 2" xfId="941" xr:uid="{3998E966-EA68-40B6-8A69-749B657109A3}"/>
    <cellStyle name="Normal 10 2 2 3 2 2 3" xfId="942" xr:uid="{98C20AC9-18F7-4963-A8E6-EF8D22E7614A}"/>
    <cellStyle name="Normal 10 2 2 3 2 3" xfId="943" xr:uid="{E67F46E0-5260-42C8-B3C6-EA82FF8806A0}"/>
    <cellStyle name="Normal 10 2 2 3 2 3 2" xfId="944" xr:uid="{F100E805-E65E-4DAC-A6D6-642DF1C4D929}"/>
    <cellStyle name="Normal 10 2 2 3 2 4" xfId="945" xr:uid="{AEC01EAA-DEBA-4808-AD15-4995F14B2693}"/>
    <cellStyle name="Normal 10 2 2 3 3" xfId="465" xr:uid="{F4F0FF9B-F420-40D2-AD9D-CD7BF011D8DD}"/>
    <cellStyle name="Normal 10 2 2 3 3 2" xfId="946" xr:uid="{41969598-8E35-4E1F-88AF-B6FA078BE8A2}"/>
    <cellStyle name="Normal 10 2 2 3 3 2 2" xfId="947" xr:uid="{79EA2434-EE6F-4FB3-8912-877FCF4F5674}"/>
    <cellStyle name="Normal 10 2 2 3 3 3" xfId="948" xr:uid="{D97A93C6-DBED-4568-8F28-24E822A6B2B7}"/>
    <cellStyle name="Normal 10 2 2 3 3 4" xfId="2526" xr:uid="{CA2C80AD-EB5D-45F6-8A29-56FD151FEEAF}"/>
    <cellStyle name="Normal 10 2 2 3 4" xfId="949" xr:uid="{D2F3CD6E-F6C5-45A3-B38C-BA1EAA7F61E8}"/>
    <cellStyle name="Normal 10 2 2 3 4 2" xfId="950" xr:uid="{BBB6F9D1-DEDD-4D90-9503-D08D96880583}"/>
    <cellStyle name="Normal 10 2 2 3 5" xfId="951" xr:uid="{9CA5696B-8B05-4327-8C0B-47155066C4B5}"/>
    <cellStyle name="Normal 10 2 2 3 6" xfId="2527" xr:uid="{96CA5C4C-7BA3-4E60-9FD2-9C7AD36D8408}"/>
    <cellStyle name="Normal 10 2 2 4" xfId="241" xr:uid="{6B65B30A-0549-47C5-B888-1EE22D2A5DCC}"/>
    <cellStyle name="Normal 10 2 2 4 2" xfId="466" xr:uid="{029E61DC-7F4F-44EF-8103-4194F874014B}"/>
    <cellStyle name="Normal 10 2 2 4 2 2" xfId="467" xr:uid="{A3F0D32D-773B-485A-ADC9-977344F67726}"/>
    <cellStyle name="Normal 10 2 2 4 2 2 2" xfId="952" xr:uid="{058245CD-948B-4A12-9457-34DC6677031A}"/>
    <cellStyle name="Normal 10 2 2 4 2 2 2 2" xfId="953" xr:uid="{F7F1EE3C-DE2D-49CB-8D7C-727065735B69}"/>
    <cellStyle name="Normal 10 2 2 4 2 2 3" xfId="954" xr:uid="{7A4EBD2A-B171-45A1-8593-A870DD636E2E}"/>
    <cellStyle name="Normal 10 2 2 4 2 3" xfId="955" xr:uid="{6DD215B0-49DE-42EB-AE4F-3A683D10D550}"/>
    <cellStyle name="Normal 10 2 2 4 2 3 2" xfId="956" xr:uid="{FF024FCC-7C9F-4352-B59D-007BE21FC684}"/>
    <cellStyle name="Normal 10 2 2 4 2 4" xfId="957" xr:uid="{7537B375-8417-4CFD-95ED-E0CC2E34B088}"/>
    <cellStyle name="Normal 10 2 2 4 3" xfId="468" xr:uid="{85FF6DE7-CC00-4842-BA58-4166CFF7CA95}"/>
    <cellStyle name="Normal 10 2 2 4 3 2" xfId="958" xr:uid="{ED8ACD84-DE30-4199-B819-EB4DBFA62333}"/>
    <cellStyle name="Normal 10 2 2 4 3 2 2" xfId="959" xr:uid="{31E5778F-A24C-4E68-86A4-DDD9D3E3BFFD}"/>
    <cellStyle name="Normal 10 2 2 4 3 3" xfId="960" xr:uid="{7AF30D86-C35B-45B7-AEB5-A639C924F0AA}"/>
    <cellStyle name="Normal 10 2 2 4 4" xfId="961" xr:uid="{B1C86E39-11CC-4851-AC37-D8E8C27EE3BE}"/>
    <cellStyle name="Normal 10 2 2 4 4 2" xfId="962" xr:uid="{B49A3D91-E710-4022-A519-7A489E7F0FB8}"/>
    <cellStyle name="Normal 10 2 2 4 5" xfId="963" xr:uid="{3831EBBC-905C-4BA6-A478-0E4688C89C16}"/>
    <cellStyle name="Normal 10 2 2 5" xfId="242" xr:uid="{12FDF646-B81A-49C1-9397-4F337410726E}"/>
    <cellStyle name="Normal 10 2 2 5 2" xfId="469" xr:uid="{34124C1E-AB4C-4C50-855A-AE9410AD0E46}"/>
    <cellStyle name="Normal 10 2 2 5 2 2" xfId="964" xr:uid="{D926FFBC-8E85-41FC-9F57-AE18D577C96A}"/>
    <cellStyle name="Normal 10 2 2 5 2 2 2" xfId="965" xr:uid="{C4668291-22ED-4C8D-886F-E1B48E27C18D}"/>
    <cellStyle name="Normal 10 2 2 5 2 3" xfId="966" xr:uid="{6E11CBEA-36C9-4CE9-9844-46EADE64B3FB}"/>
    <cellStyle name="Normal 10 2 2 5 3" xfId="967" xr:uid="{CB73E14C-DA7F-45CF-A0D2-6B27A336D415}"/>
    <cellStyle name="Normal 10 2 2 5 3 2" xfId="968" xr:uid="{6CE5BDDA-20CE-44FB-A225-A3B034F016B3}"/>
    <cellStyle name="Normal 10 2 2 5 4" xfId="969" xr:uid="{1F93D47E-F384-4892-8A16-EC00C749702A}"/>
    <cellStyle name="Normal 10 2 2 6" xfId="470" xr:uid="{0F267830-53FE-47B8-9C7D-1982DDCB4522}"/>
    <cellStyle name="Normal 10 2 2 6 2" xfId="970" xr:uid="{D34AAAAD-3759-472D-9933-2D160A8C7F06}"/>
    <cellStyle name="Normal 10 2 2 6 2 2" xfId="971" xr:uid="{F054305B-86F9-454B-BC72-CBDB433CA908}"/>
    <cellStyle name="Normal 10 2 2 6 2 3" xfId="4333" xr:uid="{0D10C1EB-9F0C-4673-A2AD-4072D560DC88}"/>
    <cellStyle name="Normal 10 2 2 6 3" xfId="972" xr:uid="{7824B38D-D6BB-419E-808A-7005C693ADEB}"/>
    <cellStyle name="Normal 10 2 2 6 4" xfId="2528" xr:uid="{2FDBC84A-9E95-4122-B089-1836B46EF33C}"/>
    <cellStyle name="Normal 10 2 2 6 4 2" xfId="4564" xr:uid="{05067E58-575F-4B59-B88C-09CA4CBF02BA}"/>
    <cellStyle name="Normal 10 2 2 6 4 3" xfId="4676" xr:uid="{41FEFE86-92A1-4BDD-8A02-6745B888AB95}"/>
    <cellStyle name="Normal 10 2 2 6 4 4" xfId="4602" xr:uid="{E7E017F9-80A8-4D86-AA67-A40842B8D37F}"/>
    <cellStyle name="Normal 10 2 2 7" xfId="973" xr:uid="{33278BDB-0636-41CB-A706-AB3E1E2F46F0}"/>
    <cellStyle name="Normal 10 2 2 7 2" xfId="974" xr:uid="{45CB19DA-37B6-411B-9570-9D0A08D03C24}"/>
    <cellStyle name="Normal 10 2 2 8" xfId="975" xr:uid="{CC76E462-AD99-459F-8413-1A1B1541B4FE}"/>
    <cellStyle name="Normal 10 2 2 9" xfId="2529" xr:uid="{FBF246A5-BF42-447C-A059-DBCB0E1BBEB6}"/>
    <cellStyle name="Normal 10 2 3" xfId="47" xr:uid="{4BC772DD-71A3-4421-AFD2-9D0CAEE63901}"/>
    <cellStyle name="Normal 10 2 3 2" xfId="48" xr:uid="{4789D078-5EB9-489C-8B6B-701E4708B1B2}"/>
    <cellStyle name="Normal 10 2 3 2 2" xfId="471" xr:uid="{1ADEB6AC-DCFE-485D-92F8-40FE7BC6397F}"/>
    <cellStyle name="Normal 10 2 3 2 2 2" xfId="472" xr:uid="{9B42F914-5676-4512-B2AF-FAFA3EA177A2}"/>
    <cellStyle name="Normal 10 2 3 2 2 2 2" xfId="976" xr:uid="{B2632FA1-9B45-4046-BAC8-E2AACF32A4EA}"/>
    <cellStyle name="Normal 10 2 3 2 2 2 2 2" xfId="977" xr:uid="{20A6F0C1-D47C-44C1-8CA6-80BE7B34FEDC}"/>
    <cellStyle name="Normal 10 2 3 2 2 2 3" xfId="978" xr:uid="{69DED32D-C8C5-4604-B31D-815820FFC75D}"/>
    <cellStyle name="Normal 10 2 3 2 2 3" xfId="979" xr:uid="{1CBD022C-9EFA-4F6B-AEC3-4DEB61EADC21}"/>
    <cellStyle name="Normal 10 2 3 2 2 3 2" xfId="980" xr:uid="{34180A5B-1502-431D-BC0B-DD06210F273C}"/>
    <cellStyle name="Normal 10 2 3 2 2 4" xfId="981" xr:uid="{3575758F-BCCF-4845-85B9-2110234423B5}"/>
    <cellStyle name="Normal 10 2 3 2 3" xfId="473" xr:uid="{01AB8F7A-08A4-4E96-91C3-4C124F9EC088}"/>
    <cellStyle name="Normal 10 2 3 2 3 2" xfId="982" xr:uid="{F5A73A76-9AF6-4C93-9445-93B5D0B21557}"/>
    <cellStyle name="Normal 10 2 3 2 3 2 2" xfId="983" xr:uid="{60BFE7C3-2029-4526-A04D-3C76EDEF3D64}"/>
    <cellStyle name="Normal 10 2 3 2 3 3" xfId="984" xr:uid="{213B1B0D-DBB0-486D-B7A6-645BCCCDA97B}"/>
    <cellStyle name="Normal 10 2 3 2 3 4" xfId="2530" xr:uid="{0AB3E9D2-AE24-4E3D-AA21-4FAC6FE88ABF}"/>
    <cellStyle name="Normal 10 2 3 2 4" xfId="985" xr:uid="{8A498DB2-45D3-4699-B2BA-BCC3967E70D1}"/>
    <cellStyle name="Normal 10 2 3 2 4 2" xfId="986" xr:uid="{40BBF00D-1F55-42A6-85F5-6B1903DA796D}"/>
    <cellStyle name="Normal 10 2 3 2 5" xfId="987" xr:uid="{27B080DF-BF21-4C61-BE4A-85F6376C2A09}"/>
    <cellStyle name="Normal 10 2 3 2 6" xfId="2531" xr:uid="{DDB64C59-4E33-4A4B-B578-BA23438066C2}"/>
    <cellStyle name="Normal 10 2 3 3" xfId="243" xr:uid="{0F09E6C7-8B7F-4A41-A8F7-75729587A708}"/>
    <cellStyle name="Normal 10 2 3 3 2" xfId="474" xr:uid="{54E678FA-AB07-40B0-95A8-3E7817C045C9}"/>
    <cellStyle name="Normal 10 2 3 3 2 2" xfId="475" xr:uid="{1B9E2F20-28B4-4BC8-A2C1-A658BF26102D}"/>
    <cellStyle name="Normal 10 2 3 3 2 2 2" xfId="988" xr:uid="{FB6E6BF3-9C1F-4A12-B9DD-D350F180EC1F}"/>
    <cellStyle name="Normal 10 2 3 3 2 2 2 2" xfId="989" xr:uid="{392660D7-02D7-48C0-AA01-F9894E356442}"/>
    <cellStyle name="Normal 10 2 3 3 2 2 3" xfId="990" xr:uid="{89FB6C6E-47C9-48BD-BFEF-42CC6DB3037C}"/>
    <cellStyle name="Normal 10 2 3 3 2 3" xfId="991" xr:uid="{11B838C0-BC39-402A-AE57-938F1B218520}"/>
    <cellStyle name="Normal 10 2 3 3 2 3 2" xfId="992" xr:uid="{15B81202-DBF3-4315-8A31-48B6A87525B9}"/>
    <cellStyle name="Normal 10 2 3 3 2 4" xfId="993" xr:uid="{E11943D6-CFEE-48BD-81E0-54F66888CE36}"/>
    <cellStyle name="Normal 10 2 3 3 3" xfId="476" xr:uid="{5570A0A8-D28B-4A1C-9766-7D561EC396A4}"/>
    <cellStyle name="Normal 10 2 3 3 3 2" xfId="994" xr:uid="{18A61631-BD28-4970-85B7-C382C755B4EA}"/>
    <cellStyle name="Normal 10 2 3 3 3 2 2" xfId="995" xr:uid="{6A827237-2255-4458-BAC0-B278E3773CE9}"/>
    <cellStyle name="Normal 10 2 3 3 3 3" xfId="996" xr:uid="{6365CC8D-65C2-4D48-BCB0-AD936635BF67}"/>
    <cellStyle name="Normal 10 2 3 3 4" xfId="997" xr:uid="{331E071F-9BEC-4807-9DAF-C6F3873908BE}"/>
    <cellStyle name="Normal 10 2 3 3 4 2" xfId="998" xr:uid="{B12712E1-39A3-4A42-8B1D-E62F55615B05}"/>
    <cellStyle name="Normal 10 2 3 3 5" xfId="999" xr:uid="{78A6E47E-48AD-4EC3-9686-BE30D5C8590B}"/>
    <cellStyle name="Normal 10 2 3 4" xfId="244" xr:uid="{9DF6A666-D3B7-4F08-8266-B6C66E048F97}"/>
    <cellStyle name="Normal 10 2 3 4 2" xfId="477" xr:uid="{0EE3E8FD-EEDA-4A5A-A34C-099758B5AFE3}"/>
    <cellStyle name="Normal 10 2 3 4 2 2" xfId="1000" xr:uid="{3FA2B88C-22B6-4C7A-BE42-EF7A7C81D071}"/>
    <cellStyle name="Normal 10 2 3 4 2 2 2" xfId="1001" xr:uid="{3D2068C7-E569-44D6-B973-31D13CF4A78D}"/>
    <cellStyle name="Normal 10 2 3 4 2 3" xfId="1002" xr:uid="{BFB02DD0-2B70-41F1-8D8A-CB1CAD19A508}"/>
    <cellStyle name="Normal 10 2 3 4 3" xfId="1003" xr:uid="{3A6CC69C-B1BE-43CF-8A0C-096B326DE9CA}"/>
    <cellStyle name="Normal 10 2 3 4 3 2" xfId="1004" xr:uid="{1050770C-626C-42DD-886F-951EABA94B32}"/>
    <cellStyle name="Normal 10 2 3 4 4" xfId="1005" xr:uid="{222614B4-E940-45FB-8261-7D7B0AADA9FD}"/>
    <cellStyle name="Normal 10 2 3 5" xfId="478" xr:uid="{5B34C857-8F58-4870-A86B-62ADD67980E9}"/>
    <cellStyle name="Normal 10 2 3 5 2" xfId="1006" xr:uid="{654A1BC5-C72A-4793-B658-3DB4D4456CA3}"/>
    <cellStyle name="Normal 10 2 3 5 2 2" xfId="1007" xr:uid="{C5F05CA6-4A20-4CF0-9E88-B24C056BBD9A}"/>
    <cellStyle name="Normal 10 2 3 5 2 3" xfId="4334" xr:uid="{2F0BFD4E-3259-442F-A607-31893A21C832}"/>
    <cellStyle name="Normal 10 2 3 5 3" xfId="1008" xr:uid="{9CB93D1A-067C-40C2-88F1-8FC8311934ED}"/>
    <cellStyle name="Normal 10 2 3 5 4" xfId="2532" xr:uid="{C24A067F-4634-4596-A357-094872BE61A3}"/>
    <cellStyle name="Normal 10 2 3 5 4 2" xfId="4565" xr:uid="{9B2A0152-2F7B-42F7-B0BA-1561C6ABD520}"/>
    <cellStyle name="Normal 10 2 3 5 4 3" xfId="4677" xr:uid="{DE09743B-7D34-4C0F-ACF5-0703320B2BCE}"/>
    <cellStyle name="Normal 10 2 3 5 4 4" xfId="4603" xr:uid="{98C829AD-E185-4D0F-99A2-AF1E543C856D}"/>
    <cellStyle name="Normal 10 2 3 6" xfId="1009" xr:uid="{C3CD8985-5C82-421D-A2D7-85FE54044D36}"/>
    <cellStyle name="Normal 10 2 3 6 2" xfId="1010" xr:uid="{00F90E32-45AF-4EB8-92E9-5DD4D2D189C0}"/>
    <cellStyle name="Normal 10 2 3 7" xfId="1011" xr:uid="{5B37AE6D-DC4E-47D9-B51C-115C36C86907}"/>
    <cellStyle name="Normal 10 2 3 8" xfId="2533" xr:uid="{60B324CB-484B-4409-A3A1-F0870A9E83B9}"/>
    <cellStyle name="Normal 10 2 4" xfId="49" xr:uid="{7055B987-40C3-4054-B368-A795A3D6A978}"/>
    <cellStyle name="Normal 10 2 4 2" xfId="429" xr:uid="{36C585DF-FF74-47FD-B230-FA7F1C64F9CE}"/>
    <cellStyle name="Normal 10 2 4 2 2" xfId="479" xr:uid="{2380283E-EEC1-4032-B6E7-8A97E898294D}"/>
    <cellStyle name="Normal 10 2 4 2 2 2" xfId="1012" xr:uid="{AD4D51AA-72BF-4366-A845-AE02E34B6456}"/>
    <cellStyle name="Normal 10 2 4 2 2 2 2" xfId="1013" xr:uid="{DBFD3662-FBAC-4365-B68D-02C8120A1F55}"/>
    <cellStyle name="Normal 10 2 4 2 2 3" xfId="1014" xr:uid="{35A858A9-E2EB-4290-9870-BA6A666EBD8C}"/>
    <cellStyle name="Normal 10 2 4 2 2 4" xfId="2534" xr:uid="{8E0FC1A0-8523-4410-A277-F6CF3CB0123C}"/>
    <cellStyle name="Normal 10 2 4 2 3" xfId="1015" xr:uid="{3F8B0D05-520F-4903-8E71-EFBB47B69345}"/>
    <cellStyle name="Normal 10 2 4 2 3 2" xfId="1016" xr:uid="{6B959D75-67C8-40A0-BE7B-1A0ED76FCF25}"/>
    <cellStyle name="Normal 10 2 4 2 4" xfId="1017" xr:uid="{D3B4641A-78BF-4A3C-86CB-438E8608DDB8}"/>
    <cellStyle name="Normal 10 2 4 2 5" xfId="2535" xr:uid="{FFF61362-F013-46CF-9AA4-A08534332AE4}"/>
    <cellStyle name="Normal 10 2 4 3" xfId="480" xr:uid="{DEB42665-0C08-4E09-8C77-42179825B86F}"/>
    <cellStyle name="Normal 10 2 4 3 2" xfId="1018" xr:uid="{9124C853-238F-413C-B2E7-948D794F9A7E}"/>
    <cellStyle name="Normal 10 2 4 3 2 2" xfId="1019" xr:uid="{A2F6F6E8-841C-4088-9BDC-BABE20E4CCAF}"/>
    <cellStyle name="Normal 10 2 4 3 3" xfId="1020" xr:uid="{328CB139-44F2-40FB-91FA-6818F2B4EA10}"/>
    <cellStyle name="Normal 10 2 4 3 4" xfId="2536" xr:uid="{9B5FC75C-4291-4771-A939-78765EF10E46}"/>
    <cellStyle name="Normal 10 2 4 4" xfId="1021" xr:uid="{E037A7BA-56B5-415D-B551-49741D709F75}"/>
    <cellStyle name="Normal 10 2 4 4 2" xfId="1022" xr:uid="{5F026E1C-1946-43FE-94F7-13AA87BD5A59}"/>
    <cellStyle name="Normal 10 2 4 4 3" xfId="2537" xr:uid="{D139C580-71FF-4BCD-9884-B7A5E20398B1}"/>
    <cellStyle name="Normal 10 2 4 4 4" xfId="2538" xr:uid="{BE59D655-1CCC-4CFD-982A-35845E11381A}"/>
    <cellStyle name="Normal 10 2 4 5" xfId="1023" xr:uid="{2A5827FD-D727-44FD-B12B-DA52646C491E}"/>
    <cellStyle name="Normal 10 2 4 6" xfId="2539" xr:uid="{CA478129-1AA1-46C0-84BE-BE419BEC9FC9}"/>
    <cellStyle name="Normal 10 2 4 7" xfId="2540" xr:uid="{C3E90D40-10DB-4447-A80C-E332C911B47B}"/>
    <cellStyle name="Normal 10 2 5" xfId="245" xr:uid="{3B8FE109-C6CD-42A4-AABE-C1AFCA8F8A87}"/>
    <cellStyle name="Normal 10 2 5 2" xfId="481" xr:uid="{C139FDED-EF94-49DE-B431-4F69DB9EC7D5}"/>
    <cellStyle name="Normal 10 2 5 2 2" xfId="482" xr:uid="{CCBD2182-8365-4435-97A0-1B95094C8174}"/>
    <cellStyle name="Normal 10 2 5 2 2 2" xfId="1024" xr:uid="{E4F4B483-ADB7-4B46-9D54-CBB40F90DB87}"/>
    <cellStyle name="Normal 10 2 5 2 2 2 2" xfId="1025" xr:uid="{9C3E119C-AED3-4D63-A3D7-8F0255D9FD37}"/>
    <cellStyle name="Normal 10 2 5 2 2 3" xfId="1026" xr:uid="{F542893B-8BEF-4326-A217-22B428FB830E}"/>
    <cellStyle name="Normal 10 2 5 2 3" xfId="1027" xr:uid="{63182F2D-4CFA-42AE-BC7C-9A660F009637}"/>
    <cellStyle name="Normal 10 2 5 2 3 2" xfId="1028" xr:uid="{715F2D9B-5738-4CBD-92A1-AAAFF66E8F4D}"/>
    <cellStyle name="Normal 10 2 5 2 4" xfId="1029" xr:uid="{F43E5618-EBB6-44B3-A247-239B23332C40}"/>
    <cellStyle name="Normal 10 2 5 3" xfId="483" xr:uid="{5CEF509D-FC31-48DC-8061-D5AFB5EE2AC7}"/>
    <cellStyle name="Normal 10 2 5 3 2" xfId="1030" xr:uid="{A14C0CFA-E4EE-4FAC-9E09-6106DEA162A7}"/>
    <cellStyle name="Normal 10 2 5 3 2 2" xfId="1031" xr:uid="{93FDD3D6-BBD1-4E3E-829C-B7022FF5E537}"/>
    <cellStyle name="Normal 10 2 5 3 3" xfId="1032" xr:uid="{013E5EC9-3013-497F-92AA-E1074082C736}"/>
    <cellStyle name="Normal 10 2 5 3 4" xfId="2541" xr:uid="{9611F958-6EBA-49A9-98CA-D476A622889E}"/>
    <cellStyle name="Normal 10 2 5 4" xfId="1033" xr:uid="{EF400712-BF77-468C-867C-4829FAA82949}"/>
    <cellStyle name="Normal 10 2 5 4 2" xfId="1034" xr:uid="{841B9167-834A-474F-9090-333EE87EBAF1}"/>
    <cellStyle name="Normal 10 2 5 5" xfId="1035" xr:uid="{D1774BA0-14C9-4937-901F-7DAAEA8A2941}"/>
    <cellStyle name="Normal 10 2 5 6" xfId="2542" xr:uid="{0C288093-A71D-48A0-8F01-194F67D07981}"/>
    <cellStyle name="Normal 10 2 6" xfId="246" xr:uid="{0360025A-B07A-4D75-AE2A-3F645FE5BC01}"/>
    <cellStyle name="Normal 10 2 6 2" xfId="484" xr:uid="{9A21810D-BBE9-4F7A-986F-FDEC6002971E}"/>
    <cellStyle name="Normal 10 2 6 2 2" xfId="1036" xr:uid="{4A1DC1C7-F372-46AD-B1B6-D799ACD7E711}"/>
    <cellStyle name="Normal 10 2 6 2 2 2" xfId="1037" xr:uid="{9E5D3DE0-FD5F-4548-BC35-6D6298A0A614}"/>
    <cellStyle name="Normal 10 2 6 2 3" xfId="1038" xr:uid="{53BA874F-9702-459A-8659-0D5440585F96}"/>
    <cellStyle name="Normal 10 2 6 2 4" xfId="2543" xr:uid="{F64F70A3-6E93-4932-B054-E40536DE21A0}"/>
    <cellStyle name="Normal 10 2 6 3" xfId="1039" xr:uid="{55B3BBA0-4D25-42AA-B4FB-3A16905A0C9F}"/>
    <cellStyle name="Normal 10 2 6 3 2" xfId="1040" xr:uid="{59CCBBD1-167C-4614-B8B1-384DD10A2825}"/>
    <cellStyle name="Normal 10 2 6 4" xfId="1041" xr:uid="{4EC67137-DB31-47FA-A2D2-D91C3BBCB0CC}"/>
    <cellStyle name="Normal 10 2 6 5" xfId="2544" xr:uid="{2CF6261D-EFF6-4FDC-846F-CE125D91BBA3}"/>
    <cellStyle name="Normal 10 2 7" xfId="485" xr:uid="{658B87DF-1DF0-45AC-9AAF-176AA2373248}"/>
    <cellStyle name="Normal 10 2 7 2" xfId="1042" xr:uid="{2A68272A-9184-44AE-993D-4C1DDEBD4239}"/>
    <cellStyle name="Normal 10 2 7 2 2" xfId="1043" xr:uid="{8ED660D1-E910-4C49-8D6A-0A2AE6B7C037}"/>
    <cellStyle name="Normal 10 2 7 2 3" xfId="4332" xr:uid="{71591E4A-CD1E-4A9D-94E9-1286E2272A42}"/>
    <cellStyle name="Normal 10 2 7 3" xfId="1044" xr:uid="{3F58701E-99E2-4029-ABB4-4A401193A43B}"/>
    <cellStyle name="Normal 10 2 7 4" xfId="2545" xr:uid="{151259F2-21B4-4918-8536-BFA45F113B9B}"/>
    <cellStyle name="Normal 10 2 7 4 2" xfId="4563" xr:uid="{9BE8CF79-0290-42F7-AE25-946C014067DB}"/>
    <cellStyle name="Normal 10 2 7 4 3" xfId="4678" xr:uid="{A0F217BA-B052-4155-AC9B-9814D542BB34}"/>
    <cellStyle name="Normal 10 2 7 4 4" xfId="4601" xr:uid="{B530ED79-3873-4EF3-94DB-6D1DC3EF48E6}"/>
    <cellStyle name="Normal 10 2 8" xfId="1045" xr:uid="{955310F5-E84B-42AE-A7E4-A28931B0A322}"/>
    <cellStyle name="Normal 10 2 8 2" xfId="1046" xr:uid="{E506C03D-FE9C-4C87-B044-A89C927DFB17}"/>
    <cellStyle name="Normal 10 2 8 3" xfId="2546" xr:uid="{9D60FE78-CF68-4006-8B8F-3EFFAE376E43}"/>
    <cellStyle name="Normal 10 2 8 4" xfId="2547" xr:uid="{0FCDF9AC-1B8F-4D2F-9173-011BD4732EA0}"/>
    <cellStyle name="Normal 10 2 9" xfId="1047" xr:uid="{176E0984-6F8D-4BFF-B2CC-01C374E4E6DD}"/>
    <cellStyle name="Normal 10 3" xfId="50" xr:uid="{31E70ECC-8BC2-4A9F-95FE-FD2A1E0D5C58}"/>
    <cellStyle name="Normal 10 3 10" xfId="2548" xr:uid="{2FDABDDD-7353-40BB-B78D-63A4997530E3}"/>
    <cellStyle name="Normal 10 3 11" xfId="2549" xr:uid="{624B8FAE-BE3B-4B84-A9B9-FE7EF766AFE2}"/>
    <cellStyle name="Normal 10 3 2" xfId="51" xr:uid="{9FF1B83D-BF27-4A2B-B124-832F7B1A6718}"/>
    <cellStyle name="Normal 10 3 2 2" xfId="52" xr:uid="{55F5D898-3BC6-427D-AFCA-492CD10C254F}"/>
    <cellStyle name="Normal 10 3 2 2 2" xfId="247" xr:uid="{4AE7A9B7-0E1F-4C54-8EE2-8874FFE42022}"/>
    <cellStyle name="Normal 10 3 2 2 2 2" xfId="486" xr:uid="{8A79161F-3049-4F66-8D79-397FA79A3E23}"/>
    <cellStyle name="Normal 10 3 2 2 2 2 2" xfId="1048" xr:uid="{CB52E7C3-A070-426B-A298-B1663715AF6A}"/>
    <cellStyle name="Normal 10 3 2 2 2 2 2 2" xfId="1049" xr:uid="{E6B74B41-7E17-42C0-BD05-EFC01BEF0F9E}"/>
    <cellStyle name="Normal 10 3 2 2 2 2 3" xfId="1050" xr:uid="{1303E9C4-AF8D-4409-BF63-36527B502D98}"/>
    <cellStyle name="Normal 10 3 2 2 2 2 4" xfId="2550" xr:uid="{49CEB9C3-F537-4F2E-A807-56DD18433C43}"/>
    <cellStyle name="Normal 10 3 2 2 2 3" xfId="1051" xr:uid="{07FBDD5B-9D82-4EA4-888D-31ED78C8A88E}"/>
    <cellStyle name="Normal 10 3 2 2 2 3 2" xfId="1052" xr:uid="{FF9802CC-6195-4ACE-A29E-C3C2174F8B39}"/>
    <cellStyle name="Normal 10 3 2 2 2 3 3" xfId="2551" xr:uid="{BF6AF54E-D21C-455C-80FC-5BA5F4177140}"/>
    <cellStyle name="Normal 10 3 2 2 2 3 4" xfId="2552" xr:uid="{78731004-7758-4780-96B7-7CB39EA1DEC6}"/>
    <cellStyle name="Normal 10 3 2 2 2 4" xfId="1053" xr:uid="{7DCF8B82-ACF2-49F6-903D-188FD064B67A}"/>
    <cellStyle name="Normal 10 3 2 2 2 5" xfId="2553" xr:uid="{4BBE9BAE-0F18-4F7B-BC40-5D1D38A5C914}"/>
    <cellStyle name="Normal 10 3 2 2 2 6" xfId="2554" xr:uid="{371F495D-1857-49B2-82A8-FB96AD78BBD4}"/>
    <cellStyle name="Normal 10 3 2 2 3" xfId="487" xr:uid="{79337714-0D78-470C-AEAC-C699214A8BBF}"/>
    <cellStyle name="Normal 10 3 2 2 3 2" xfId="1054" xr:uid="{42186044-74E0-44F9-9608-52A6E6B1D89C}"/>
    <cellStyle name="Normal 10 3 2 2 3 2 2" xfId="1055" xr:uid="{06F19AD7-1845-43A2-B485-8B9B1E233F7D}"/>
    <cellStyle name="Normal 10 3 2 2 3 2 3" xfId="2555" xr:uid="{E8B19918-CACF-4FE2-BF88-F99FB890DDC7}"/>
    <cellStyle name="Normal 10 3 2 2 3 2 4" xfId="2556" xr:uid="{0668DAF8-3CDD-4B2B-B178-2B98A956BBEE}"/>
    <cellStyle name="Normal 10 3 2 2 3 3" xfId="1056" xr:uid="{DDCFA038-4AE4-4714-8D65-DB10B8CE5BA4}"/>
    <cellStyle name="Normal 10 3 2 2 3 4" xfId="2557" xr:uid="{2E2C0E62-4B54-47D1-ADDA-34BAD010D366}"/>
    <cellStyle name="Normal 10 3 2 2 3 5" xfId="2558" xr:uid="{DB14B04E-FA1A-4C55-A8F7-A3F703574E0D}"/>
    <cellStyle name="Normal 10 3 2 2 4" xfId="1057" xr:uid="{68CE9499-2BC6-4F7E-85F5-FE487AB3D2C5}"/>
    <cellStyle name="Normal 10 3 2 2 4 2" xfId="1058" xr:uid="{C3C5525F-B196-43D9-9956-745E2702C618}"/>
    <cellStyle name="Normal 10 3 2 2 4 3" xfId="2559" xr:uid="{B8CE9BC0-FBD4-4008-8AB0-1348CC3E86B8}"/>
    <cellStyle name="Normal 10 3 2 2 4 4" xfId="2560" xr:uid="{671A321F-2E65-4D11-B56D-D8B101A68F5E}"/>
    <cellStyle name="Normal 10 3 2 2 5" xfId="1059" xr:uid="{83C10A76-BBF7-471C-BC23-D7CC9CC4D679}"/>
    <cellStyle name="Normal 10 3 2 2 5 2" xfId="2561" xr:uid="{D92DBA2B-4874-49B5-84CD-71AAC0365EC4}"/>
    <cellStyle name="Normal 10 3 2 2 5 3" xfId="2562" xr:uid="{0404199C-A327-4A80-8789-42C2B606B78A}"/>
    <cellStyle name="Normal 10 3 2 2 5 4" xfId="2563" xr:uid="{BCA9ACE8-6B1D-4D1A-93B6-7BC1BE2AFC0B}"/>
    <cellStyle name="Normal 10 3 2 2 6" xfId="2564" xr:uid="{7BBC706A-C903-4403-A6E0-E0D02C9D3193}"/>
    <cellStyle name="Normal 10 3 2 2 7" xfId="2565" xr:uid="{F325B378-67A7-4572-8F5D-D89505F2ADF9}"/>
    <cellStyle name="Normal 10 3 2 2 8" xfId="2566" xr:uid="{031A4A2E-2D84-4624-87B0-C62E9A2BE684}"/>
    <cellStyle name="Normal 10 3 2 3" xfId="248" xr:uid="{35AAE002-9499-4192-B73D-7CAF2C651BD3}"/>
    <cellStyle name="Normal 10 3 2 3 2" xfId="488" xr:uid="{345DA537-2539-4A0D-AC7D-ECFA25DA688E}"/>
    <cellStyle name="Normal 10 3 2 3 2 2" xfId="489" xr:uid="{FD77784E-B476-472B-A774-F30C35861BB5}"/>
    <cellStyle name="Normal 10 3 2 3 2 2 2" xfId="1060" xr:uid="{51412EDE-708B-4C51-A33F-2C1CA34AD2DD}"/>
    <cellStyle name="Normal 10 3 2 3 2 2 2 2" xfId="1061" xr:uid="{26ACF9F5-0CB4-4AC3-88BB-DB976B336FD8}"/>
    <cellStyle name="Normal 10 3 2 3 2 2 3" xfId="1062" xr:uid="{C970AABE-5811-44E9-BBD1-E30DC411AFCE}"/>
    <cellStyle name="Normal 10 3 2 3 2 3" xfId="1063" xr:uid="{AB590947-944C-4F38-8B2D-28173E168EF0}"/>
    <cellStyle name="Normal 10 3 2 3 2 3 2" xfId="1064" xr:uid="{ADDFB952-FA52-4B73-A9BC-6C887CC402AC}"/>
    <cellStyle name="Normal 10 3 2 3 2 4" xfId="1065" xr:uid="{ABD2A4AC-B5E9-4AC0-87A3-A2C6B1A9C085}"/>
    <cellStyle name="Normal 10 3 2 3 3" xfId="490" xr:uid="{83A0F765-C650-4591-B227-C5025A72BB1E}"/>
    <cellStyle name="Normal 10 3 2 3 3 2" xfId="1066" xr:uid="{6D4FBE05-58C9-4363-8A7C-15C4C4482694}"/>
    <cellStyle name="Normal 10 3 2 3 3 2 2" xfId="1067" xr:uid="{42481D5B-A2B1-4AEC-A5B8-461C29F81F9C}"/>
    <cellStyle name="Normal 10 3 2 3 3 3" xfId="1068" xr:uid="{AA391EF4-B481-4276-A991-10CCE97CAD21}"/>
    <cellStyle name="Normal 10 3 2 3 3 4" xfId="2567" xr:uid="{CF62842F-C9A5-4BF3-B5CC-183A2ED92947}"/>
    <cellStyle name="Normal 10 3 2 3 4" xfId="1069" xr:uid="{70A36B87-8AB2-4FC8-863D-4E16EDF41AF0}"/>
    <cellStyle name="Normal 10 3 2 3 4 2" xfId="1070" xr:uid="{0B7643BD-1A48-48D4-B21D-5D64E9E1A9A8}"/>
    <cellStyle name="Normal 10 3 2 3 5" xfId="1071" xr:uid="{A6422D72-17E0-45C5-8BDB-6E6B4DC52BB0}"/>
    <cellStyle name="Normal 10 3 2 3 6" xfId="2568" xr:uid="{7ABC0DF3-D3C5-4415-BBA7-F13A2B2F28D2}"/>
    <cellStyle name="Normal 10 3 2 4" xfId="249" xr:uid="{9EDB8E5F-D3DD-4A1B-9F38-FBB78F470776}"/>
    <cellStyle name="Normal 10 3 2 4 2" xfId="491" xr:uid="{E6C369C6-60AB-4D1C-88E3-0CCA2516CCF7}"/>
    <cellStyle name="Normal 10 3 2 4 2 2" xfId="1072" xr:uid="{33C4A4EC-05B3-4416-B3C7-05B2322F55AF}"/>
    <cellStyle name="Normal 10 3 2 4 2 2 2" xfId="1073" xr:uid="{410AEF18-9170-4DB9-B6A1-16719120BD30}"/>
    <cellStyle name="Normal 10 3 2 4 2 3" xfId="1074" xr:uid="{1539DE16-6FAC-4656-AE6C-A127613ABCF4}"/>
    <cellStyle name="Normal 10 3 2 4 2 4" xfId="2569" xr:uid="{C705D33E-A5AB-4B4D-B777-64E94DEBA2FA}"/>
    <cellStyle name="Normal 10 3 2 4 3" xfId="1075" xr:uid="{F23E37F9-1577-4947-9584-FA8974FD455D}"/>
    <cellStyle name="Normal 10 3 2 4 3 2" xfId="1076" xr:uid="{AEED3D64-6B7A-4DC0-ABFC-EC4106C019E5}"/>
    <cellStyle name="Normal 10 3 2 4 4" xfId="1077" xr:uid="{80F23F09-7F64-4246-BBFC-57EA4ED1CE3E}"/>
    <cellStyle name="Normal 10 3 2 4 5" xfId="2570" xr:uid="{067FED05-99ED-450F-B502-A061D4EA7CA0}"/>
    <cellStyle name="Normal 10 3 2 5" xfId="251" xr:uid="{95FA76EA-D943-440A-AC70-D5825079279C}"/>
    <cellStyle name="Normal 10 3 2 5 2" xfId="1078" xr:uid="{EAB699F2-9269-4391-ABD2-DDA9E8CB6779}"/>
    <cellStyle name="Normal 10 3 2 5 2 2" xfId="1079" xr:uid="{39B2C695-1067-4949-B070-5B8F3BB07639}"/>
    <cellStyle name="Normal 10 3 2 5 3" xfId="1080" xr:uid="{EC5945F4-5807-430F-878B-DAD65C0D5F25}"/>
    <cellStyle name="Normal 10 3 2 5 4" xfId="2571" xr:uid="{04252D7F-510F-4220-AE8F-AD6255F9DD31}"/>
    <cellStyle name="Normal 10 3 2 6" xfId="1081" xr:uid="{7FEED97E-4DFD-40BB-A17D-940D748278D4}"/>
    <cellStyle name="Normal 10 3 2 6 2" xfId="1082" xr:uid="{1779AE1B-E942-4E94-BA5B-4B54D6E4CF15}"/>
    <cellStyle name="Normal 10 3 2 6 3" xfId="2572" xr:uid="{8E2AF18E-4F14-4744-9893-66FF4AAEB8BF}"/>
    <cellStyle name="Normal 10 3 2 6 4" xfId="2573" xr:uid="{F971A728-E3E6-4B1E-A823-7CFABB0BA9EA}"/>
    <cellStyle name="Normal 10 3 2 7" xfId="1083" xr:uid="{B92BA63B-7482-46B6-B57F-55C2C27C16BA}"/>
    <cellStyle name="Normal 10 3 2 8" xfId="2574" xr:uid="{79A70692-A0A4-466B-8FC7-58B7A76A8566}"/>
    <cellStyle name="Normal 10 3 2 9" xfId="2575" xr:uid="{15BBAA89-967E-4C18-9580-40B0F004B1D5}"/>
    <cellStyle name="Normal 10 3 3" xfId="53" xr:uid="{49971D5F-D6CD-4A90-BAF4-84CF2C776A4D}"/>
    <cellStyle name="Normal 10 3 3 2" xfId="54" xr:uid="{C1B16063-8103-4322-B2E1-75784E378E65}"/>
    <cellStyle name="Normal 10 3 3 2 2" xfId="492" xr:uid="{DC9E1731-4239-457A-8442-785E29FE7456}"/>
    <cellStyle name="Normal 10 3 3 2 2 2" xfId="1084" xr:uid="{39494D60-982E-4D86-86FF-7EFAA1A7BFFE}"/>
    <cellStyle name="Normal 10 3 3 2 2 2 2" xfId="1085" xr:uid="{15A8B2C2-3A73-492E-9668-A3A71A7F2DD4}"/>
    <cellStyle name="Normal 10 3 3 2 2 2 2 2" xfId="4445" xr:uid="{A475903F-9250-4D46-82BA-8F7033ABC7B5}"/>
    <cellStyle name="Normal 10 3 3 2 2 2 3" xfId="4446" xr:uid="{7F2F3C2F-3568-4C33-A761-A10920BA7408}"/>
    <cellStyle name="Normal 10 3 3 2 2 3" xfId="1086" xr:uid="{5977F669-F9AC-4DB7-B4D6-290FB44B17FA}"/>
    <cellStyle name="Normal 10 3 3 2 2 3 2" xfId="4447" xr:uid="{F582C256-9F24-4454-A971-63222F58B1D7}"/>
    <cellStyle name="Normal 10 3 3 2 2 4" xfId="2576" xr:uid="{2D61865A-0E1D-41FB-9ADB-90A6B77382DC}"/>
    <cellStyle name="Normal 10 3 3 2 3" xfId="1087" xr:uid="{0CECB59E-523B-476E-81F3-9E281FA02141}"/>
    <cellStyle name="Normal 10 3 3 2 3 2" xfId="1088" xr:uid="{E8DFEA74-A75F-4E2E-91F2-BDCAB83EE38A}"/>
    <cellStyle name="Normal 10 3 3 2 3 2 2" xfId="4448" xr:uid="{3673E8DD-D75E-4E2A-9716-BC5419A64773}"/>
    <cellStyle name="Normal 10 3 3 2 3 3" xfId="2577" xr:uid="{2CC03434-22C4-4C0A-98FC-F297AF943F0E}"/>
    <cellStyle name="Normal 10 3 3 2 3 4" xfId="2578" xr:uid="{F67E62D0-705A-4300-9597-6ADB3300B122}"/>
    <cellStyle name="Normal 10 3 3 2 4" xfId="1089" xr:uid="{880F84B6-20EC-4188-A5D9-773AD0820087}"/>
    <cellStyle name="Normal 10 3 3 2 4 2" xfId="4449" xr:uid="{07637B0F-7665-4B75-BEC7-2D88CA447290}"/>
    <cellStyle name="Normal 10 3 3 2 5" xfId="2579" xr:uid="{D1EFCD91-F6E9-445A-89F9-5B7300219E4B}"/>
    <cellStyle name="Normal 10 3 3 2 6" xfId="2580" xr:uid="{527809B2-2EE0-4EAE-982A-7737AF83B31B}"/>
    <cellStyle name="Normal 10 3 3 3" xfId="252" xr:uid="{0981099C-8857-4ADA-A84D-4AA5D7FFE11E}"/>
    <cellStyle name="Normal 10 3 3 3 2" xfId="1090" xr:uid="{254FA6A6-9ADF-433C-8972-731ED7942534}"/>
    <cellStyle name="Normal 10 3 3 3 2 2" xfId="1091" xr:uid="{1AC4B71E-82C1-4471-81C5-940DB910DA03}"/>
    <cellStyle name="Normal 10 3 3 3 2 2 2" xfId="4450" xr:uid="{25F482AE-0A08-4A26-B6A2-6B5E4CFA9471}"/>
    <cellStyle name="Normal 10 3 3 3 2 3" xfId="2581" xr:uid="{FBF8BD36-E034-4386-B748-F7188BBD73E5}"/>
    <cellStyle name="Normal 10 3 3 3 2 4" xfId="2582" xr:uid="{E5B24840-A7B2-4574-AA4D-FD7CF851DF97}"/>
    <cellStyle name="Normal 10 3 3 3 3" xfId="1092" xr:uid="{91FAC713-3320-4091-AFDE-168D5B987A57}"/>
    <cellStyle name="Normal 10 3 3 3 3 2" xfId="4451" xr:uid="{1DFFFAF4-020F-4565-87FC-916E3AC74F10}"/>
    <cellStyle name="Normal 10 3 3 3 4" xfId="2583" xr:uid="{C1D11675-AE5C-4AC5-9525-E9219964C071}"/>
    <cellStyle name="Normal 10 3 3 3 5" xfId="2584" xr:uid="{780CDE02-1E6E-4255-959E-D4D2554EF538}"/>
    <cellStyle name="Normal 10 3 3 4" xfId="1093" xr:uid="{DC8ED2BD-B7A2-41CB-A5D0-5E62F30F69B2}"/>
    <cellStyle name="Normal 10 3 3 4 2" xfId="1094" xr:uid="{062FEC7C-CB1D-489A-BC69-C2042B77566F}"/>
    <cellStyle name="Normal 10 3 3 4 2 2" xfId="4452" xr:uid="{652CA009-0F82-49D7-B1F7-79AE7AA05E62}"/>
    <cellStyle name="Normal 10 3 3 4 3" xfId="2585" xr:uid="{2939C4BC-FA7C-4218-A830-5494894C7F4D}"/>
    <cellStyle name="Normal 10 3 3 4 4" xfId="2586" xr:uid="{FDF2A360-FFB0-44F1-9EF4-17AB88FBF316}"/>
    <cellStyle name="Normal 10 3 3 5" xfId="1095" xr:uid="{C8880E3C-F599-4950-BA4F-525ECC49E902}"/>
    <cellStyle name="Normal 10 3 3 5 2" xfId="2587" xr:uid="{6F695F9E-8D63-482E-B3BF-23D119488193}"/>
    <cellStyle name="Normal 10 3 3 5 3" xfId="2588" xr:uid="{18DC55FC-2EB2-4C32-A6AE-4425FF3BEC13}"/>
    <cellStyle name="Normal 10 3 3 5 4" xfId="2589" xr:uid="{E541E91E-A66D-4710-8067-4926B3222313}"/>
    <cellStyle name="Normal 10 3 3 6" xfId="2590" xr:uid="{DFF0F27C-CA99-4484-B062-C186ADCCE0FE}"/>
    <cellStyle name="Normal 10 3 3 7" xfId="2591" xr:uid="{7627AB36-33C3-4D5E-A8FC-FBCE511DF49F}"/>
    <cellStyle name="Normal 10 3 3 8" xfId="2592" xr:uid="{15A118B4-0BF6-4DEE-862A-59789C6CA7B6}"/>
    <cellStyle name="Normal 10 3 4" xfId="55" xr:uid="{DD79396E-01CA-4F8E-B2A1-773D287FB2CE}"/>
    <cellStyle name="Normal 10 3 4 2" xfId="493" xr:uid="{495B8E9D-27B1-45EA-8CFE-D420ACED8C99}"/>
    <cellStyle name="Normal 10 3 4 2 2" xfId="494" xr:uid="{746A2565-1534-4AEA-9E47-4ECC20E8FD0F}"/>
    <cellStyle name="Normal 10 3 4 2 2 2" xfId="1096" xr:uid="{330249F2-F8E9-4A26-AD46-84E8ED182390}"/>
    <cellStyle name="Normal 10 3 4 2 2 2 2" xfId="1097" xr:uid="{3FB49203-4DA0-4F6C-B093-B9672EE0B2E0}"/>
    <cellStyle name="Normal 10 3 4 2 2 3" xfId="1098" xr:uid="{33E2B3E2-9A2D-472C-8EF7-5DDF61B18AEA}"/>
    <cellStyle name="Normal 10 3 4 2 2 4" xfId="2593" xr:uid="{1EAD30F9-9EB0-4986-B112-FEBCA2A38952}"/>
    <cellStyle name="Normal 10 3 4 2 3" xfId="1099" xr:uid="{73737F7E-30E3-4678-AF2C-3513F060313B}"/>
    <cellStyle name="Normal 10 3 4 2 3 2" xfId="1100" xr:uid="{AE7E2D6A-543F-4BA3-B263-FFDA9D120FC7}"/>
    <cellStyle name="Normal 10 3 4 2 4" xfId="1101" xr:uid="{471165B9-29F6-4384-827B-304F25A99B7E}"/>
    <cellStyle name="Normal 10 3 4 2 5" xfId="2594" xr:uid="{24ACBFD2-62F8-482E-AFD7-527B49B8587C}"/>
    <cellStyle name="Normal 10 3 4 3" xfId="495" xr:uid="{E9A6EAF9-F99A-4DAA-B039-6EB7587343EC}"/>
    <cellStyle name="Normal 10 3 4 3 2" xfId="1102" xr:uid="{EF786C82-5570-4532-8F83-59342378C7D1}"/>
    <cellStyle name="Normal 10 3 4 3 2 2" xfId="1103" xr:uid="{7DA84772-27E5-4F3F-8BEF-71BD79743A9A}"/>
    <cellStyle name="Normal 10 3 4 3 3" xfId="1104" xr:uid="{6B5BBF5B-03A4-4A60-BD7D-8AA5AE53CE7F}"/>
    <cellStyle name="Normal 10 3 4 3 4" xfId="2595" xr:uid="{CD489EC9-E9A8-412E-BB32-68D2FBA633BE}"/>
    <cellStyle name="Normal 10 3 4 4" xfId="1105" xr:uid="{E89F5844-0206-4FCB-AFB6-271C29A02CE0}"/>
    <cellStyle name="Normal 10 3 4 4 2" xfId="1106" xr:uid="{96B8A876-3A8A-4CE2-B5C3-612C7F4EB9CF}"/>
    <cellStyle name="Normal 10 3 4 4 3" xfId="2596" xr:uid="{70C7CE48-26A0-4ED2-935C-111B0DB1568A}"/>
    <cellStyle name="Normal 10 3 4 4 4" xfId="2597" xr:uid="{97FCC297-BA0C-442C-8DC5-EAF0559BF291}"/>
    <cellStyle name="Normal 10 3 4 5" xfId="1107" xr:uid="{F7D42C92-64E5-4B95-BD21-111BFDA8D24E}"/>
    <cellStyle name="Normal 10 3 4 6" xfId="2598" xr:uid="{3C931291-FBE3-4437-B3B0-EFB38D7DD20F}"/>
    <cellStyle name="Normal 10 3 4 7" xfId="2599" xr:uid="{5EFB5FB6-CAE5-4951-98EF-B8EF386566A9}"/>
    <cellStyle name="Normal 10 3 5" xfId="253" xr:uid="{E87B6290-E3F8-4A59-BE62-B4749E9E6EB2}"/>
    <cellStyle name="Normal 10 3 5 2" xfId="496" xr:uid="{B40920C1-CAFC-4DDE-AA91-2039A422E1A1}"/>
    <cellStyle name="Normal 10 3 5 2 2" xfId="1108" xr:uid="{6B06F998-B5A7-4A3F-985F-0FD0A7124262}"/>
    <cellStyle name="Normal 10 3 5 2 2 2" xfId="1109" xr:uid="{B33B1311-0858-4E21-BCC3-4B960518B9B1}"/>
    <cellStyle name="Normal 10 3 5 2 3" xfId="1110" xr:uid="{26983733-933E-4535-99CA-9E0C64B2618C}"/>
    <cellStyle name="Normal 10 3 5 2 4" xfId="2600" xr:uid="{1ADA80F8-2D33-48AF-9C0C-92ACDBC53E16}"/>
    <cellStyle name="Normal 10 3 5 3" xfId="1111" xr:uid="{93E1B53F-CB21-4540-8D8F-7760F7F4DDB7}"/>
    <cellStyle name="Normal 10 3 5 3 2" xfId="1112" xr:uid="{C28D3215-E7A1-4C85-B6C4-CF5650075706}"/>
    <cellStyle name="Normal 10 3 5 3 3" xfId="2601" xr:uid="{A1201686-18FA-4F59-8795-E983A9268A59}"/>
    <cellStyle name="Normal 10 3 5 3 4" xfId="2602" xr:uid="{D92EF4AA-26BB-4D6C-97D5-49AB37F1DED2}"/>
    <cellStyle name="Normal 10 3 5 4" xfId="1113" xr:uid="{DD7FF8CF-C4E5-4E4F-B7AD-C2DB824EDD46}"/>
    <cellStyle name="Normal 10 3 5 5" xfId="2603" xr:uid="{59E0AA04-07A2-4C79-A3BA-5F65B4E88B9D}"/>
    <cellStyle name="Normal 10 3 5 6" xfId="2604" xr:uid="{CD28F1EC-34B8-4997-ACF7-96C7F19AFBBF}"/>
    <cellStyle name="Normal 10 3 6" xfId="254" xr:uid="{CEB9A782-C400-4C9F-B086-E135C02A40B4}"/>
    <cellStyle name="Normal 10 3 6 2" xfId="1114" xr:uid="{A06E5BEA-CC94-4B0C-9777-8FA2D90D9FC6}"/>
    <cellStyle name="Normal 10 3 6 2 2" xfId="1115" xr:uid="{D0EEC62C-F1CA-465D-B57E-714106A91BC7}"/>
    <cellStyle name="Normal 10 3 6 2 3" xfId="2605" xr:uid="{90E7DCDE-B283-43ED-BB64-842099AB7E42}"/>
    <cellStyle name="Normal 10 3 6 2 4" xfId="2606" xr:uid="{040CA9C6-1AF0-4C7F-9818-801F0DCD78F4}"/>
    <cellStyle name="Normal 10 3 6 3" xfId="1116" xr:uid="{6F675051-3332-4C6F-B3C2-E00C3BBAD294}"/>
    <cellStyle name="Normal 10 3 6 4" xfId="2607" xr:uid="{DB259E42-E6C6-416B-80E9-59C217B75503}"/>
    <cellStyle name="Normal 10 3 6 5" xfId="2608" xr:uid="{479236D1-377E-49E0-89AD-5808620A1FDC}"/>
    <cellStyle name="Normal 10 3 7" xfId="1117" xr:uid="{C300D458-AEDE-4AE5-BF98-6E056331D2AA}"/>
    <cellStyle name="Normal 10 3 7 2" xfId="1118" xr:uid="{404D05FA-D9D9-456E-8F17-1514C0C566BA}"/>
    <cellStyle name="Normal 10 3 7 3" xfId="2609" xr:uid="{54E1228E-DD94-4CFB-8896-05F2BACE648C}"/>
    <cellStyle name="Normal 10 3 7 4" xfId="2610" xr:uid="{B512261C-C7D2-4DEC-A6F1-03574EBFE433}"/>
    <cellStyle name="Normal 10 3 8" xfId="1119" xr:uid="{D79515EC-775D-44C7-BA6F-2D30454FFC62}"/>
    <cellStyle name="Normal 10 3 8 2" xfId="2611" xr:uid="{BF8F8E37-A3BC-4C01-82A3-6123B87C56DF}"/>
    <cellStyle name="Normal 10 3 8 3" xfId="2612" xr:uid="{7C9569CD-B703-4920-BB32-C79248F57EDA}"/>
    <cellStyle name="Normal 10 3 8 4" xfId="2613" xr:uid="{B4C24636-3D19-4679-AFAE-D992E6EF8BA0}"/>
    <cellStyle name="Normal 10 3 9" xfId="2614" xr:uid="{5FE26FA0-82A1-4E27-9365-AD86064E8B7B}"/>
    <cellStyle name="Normal 10 4" xfId="56" xr:uid="{38CF8735-7D93-422E-9982-7ECC1B77B1C3}"/>
    <cellStyle name="Normal 10 4 10" xfId="2615" xr:uid="{C82F7C97-C1FF-456E-8921-5EC15CEBBF2F}"/>
    <cellStyle name="Normal 10 4 11" xfId="2616" xr:uid="{9B855A27-5754-410F-B4C6-86FE4EDCA146}"/>
    <cellStyle name="Normal 10 4 2" xfId="57" xr:uid="{E70ED45A-AB91-405E-BDE2-CC54B694C66B}"/>
    <cellStyle name="Normal 10 4 2 2" xfId="255" xr:uid="{CFB99FF4-72B8-4F56-81F2-0B68D5C340EC}"/>
    <cellStyle name="Normal 10 4 2 2 2" xfId="497" xr:uid="{ECACED5D-DD7F-4CCD-9139-F64976D356AC}"/>
    <cellStyle name="Normal 10 4 2 2 2 2" xfId="498" xr:uid="{A8D4B343-0DCC-4BF1-AD34-A09B3C12B0D3}"/>
    <cellStyle name="Normal 10 4 2 2 2 2 2" xfId="1120" xr:uid="{BF31FA1C-4E6C-4DC5-844D-39E9A1F0D77B}"/>
    <cellStyle name="Normal 10 4 2 2 2 2 3" xfId="2617" xr:uid="{4FC70579-64B1-4507-83D1-2C04D1B4A5A8}"/>
    <cellStyle name="Normal 10 4 2 2 2 2 4" xfId="2618" xr:uid="{D8C4DF4B-4031-474A-96C2-107F580019A3}"/>
    <cellStyle name="Normal 10 4 2 2 2 3" xfId="1121" xr:uid="{5864D1B4-EBC2-4809-A69B-A6BC8C36A07A}"/>
    <cellStyle name="Normal 10 4 2 2 2 3 2" xfId="2619" xr:uid="{44D3E600-2F40-47EE-9CF3-81BD4F4EB98F}"/>
    <cellStyle name="Normal 10 4 2 2 2 3 3" xfId="2620" xr:uid="{89134B52-A0A9-466C-918C-F82141DD6006}"/>
    <cellStyle name="Normal 10 4 2 2 2 3 4" xfId="2621" xr:uid="{ECF47EE0-3188-4980-864B-2BC32F24456C}"/>
    <cellStyle name="Normal 10 4 2 2 2 4" xfId="2622" xr:uid="{CEE4FAB7-4E1E-4EA4-B836-AED6F4974EDD}"/>
    <cellStyle name="Normal 10 4 2 2 2 5" xfId="2623" xr:uid="{2CB6AE0D-0ACC-40AC-8AF6-C8540B82EFA3}"/>
    <cellStyle name="Normal 10 4 2 2 2 6" xfId="2624" xr:uid="{6D48C018-5E07-4D0E-9FC0-31DD7BBB8315}"/>
    <cellStyle name="Normal 10 4 2 2 3" xfId="499" xr:uid="{887CAC66-A300-48C9-ACFC-12B4F24BC760}"/>
    <cellStyle name="Normal 10 4 2 2 3 2" xfId="1122" xr:uid="{759AFA87-84E9-47A3-9D6A-B231FD9E07DD}"/>
    <cellStyle name="Normal 10 4 2 2 3 2 2" xfId="2625" xr:uid="{14F601C4-E819-4DCF-BADB-6F56CA787766}"/>
    <cellStyle name="Normal 10 4 2 2 3 2 3" xfId="2626" xr:uid="{F31A781A-113C-4A06-BE7A-5A0A9827D642}"/>
    <cellStyle name="Normal 10 4 2 2 3 2 4" xfId="2627" xr:uid="{77BC3A9F-1E1E-41FE-A3E0-F71045904E77}"/>
    <cellStyle name="Normal 10 4 2 2 3 3" xfId="2628" xr:uid="{88CA5564-83CB-4D4D-9A8C-7F19F9C76D75}"/>
    <cellStyle name="Normal 10 4 2 2 3 4" xfId="2629" xr:uid="{0A2AC1D5-94FC-4B54-9F02-8431D6B2B926}"/>
    <cellStyle name="Normal 10 4 2 2 3 5" xfId="2630" xr:uid="{DD129B0C-8C40-4ADC-A6FA-22065C5383ED}"/>
    <cellStyle name="Normal 10 4 2 2 4" xfId="1123" xr:uid="{F52DAC3B-CF06-44C4-B73F-8B0FFA98A68E}"/>
    <cellStyle name="Normal 10 4 2 2 4 2" xfId="2631" xr:uid="{B20E0A9F-7F9E-4F6C-869F-6CE56CA25A15}"/>
    <cellStyle name="Normal 10 4 2 2 4 3" xfId="2632" xr:uid="{BA5E0369-9E98-4C74-8C49-1EF5B8B891C8}"/>
    <cellStyle name="Normal 10 4 2 2 4 4" xfId="2633" xr:uid="{7F30842A-94C7-42C3-AD6D-264C405D592A}"/>
    <cellStyle name="Normal 10 4 2 2 5" xfId="2634" xr:uid="{CE2188AD-71AB-4EFD-AAFE-A03B738E5825}"/>
    <cellStyle name="Normal 10 4 2 2 5 2" xfId="2635" xr:uid="{A10038B6-DC7A-4104-A5EF-B40036AC0989}"/>
    <cellStyle name="Normal 10 4 2 2 5 3" xfId="2636" xr:uid="{033CD0A3-7D65-45A5-87EE-2B6B9199500E}"/>
    <cellStyle name="Normal 10 4 2 2 5 4" xfId="2637" xr:uid="{D5AFDAF6-58B9-424D-B711-D72E09C74624}"/>
    <cellStyle name="Normal 10 4 2 2 6" xfId="2638" xr:uid="{2468A1ED-9C32-4D34-ABE0-50D063FAB3C6}"/>
    <cellStyle name="Normal 10 4 2 2 7" xfId="2639" xr:uid="{03BD9FB6-34C7-4070-9164-6147E63B304D}"/>
    <cellStyle name="Normal 10 4 2 2 8" xfId="2640" xr:uid="{C081B819-BB7F-40EA-80FC-D7CC5F628CE2}"/>
    <cellStyle name="Normal 10 4 2 3" xfId="500" xr:uid="{3CE0CD76-2D0E-46BF-AC5B-24AA4DF8A369}"/>
    <cellStyle name="Normal 10 4 2 3 2" xfId="501" xr:uid="{0AC09CB4-0C70-4056-BE11-F29C19834B07}"/>
    <cellStyle name="Normal 10 4 2 3 2 2" xfId="502" xr:uid="{BF10AAFE-F7C5-4AF0-A86D-039723505DC0}"/>
    <cellStyle name="Normal 10 4 2 3 2 3" xfId="2641" xr:uid="{A77D5AA5-1D98-4502-BF07-8FD924B61477}"/>
    <cellStyle name="Normal 10 4 2 3 2 4" xfId="2642" xr:uid="{F2A38EC3-8F22-44D7-8094-1399378D664B}"/>
    <cellStyle name="Normal 10 4 2 3 3" xfId="503" xr:uid="{ED2C8B8B-376A-4E28-865E-E5F86B86B5E9}"/>
    <cellStyle name="Normal 10 4 2 3 3 2" xfId="2643" xr:uid="{91DF0B31-F366-4E91-8201-6F939D8A87C4}"/>
    <cellStyle name="Normal 10 4 2 3 3 3" xfId="2644" xr:uid="{C909C824-CBAA-48D3-9EB1-0D1D7EAB27E8}"/>
    <cellStyle name="Normal 10 4 2 3 3 4" xfId="2645" xr:uid="{765ED37F-4BAA-4E32-80B8-C004C94742A1}"/>
    <cellStyle name="Normal 10 4 2 3 4" xfId="2646" xr:uid="{08356F04-230F-4CC8-8B5F-5F3F5E8CE27D}"/>
    <cellStyle name="Normal 10 4 2 3 5" xfId="2647" xr:uid="{D830E4ED-2989-40C4-9A08-C2031DA535B6}"/>
    <cellStyle name="Normal 10 4 2 3 6" xfId="2648" xr:uid="{0FF652A0-AB33-4C4E-BB65-414C4C50AE1E}"/>
    <cellStyle name="Normal 10 4 2 4" xfId="504" xr:uid="{D808D72A-34B4-4FDF-A497-E2F313CD0998}"/>
    <cellStyle name="Normal 10 4 2 4 2" xfId="505" xr:uid="{7F03A635-94CB-4741-A3C4-C3E5A51B5241}"/>
    <cellStyle name="Normal 10 4 2 4 2 2" xfId="2649" xr:uid="{26102729-4E2A-41A3-B154-9978681D775D}"/>
    <cellStyle name="Normal 10 4 2 4 2 3" xfId="2650" xr:uid="{71CA961D-041E-4ACD-A91A-66BA65E52039}"/>
    <cellStyle name="Normal 10 4 2 4 2 4" xfId="2651" xr:uid="{79C69C79-3F61-47B9-9850-2F7AE41DD315}"/>
    <cellStyle name="Normal 10 4 2 4 3" xfId="2652" xr:uid="{88FA843F-B8FC-4CC5-8111-4CF2F0180A7E}"/>
    <cellStyle name="Normal 10 4 2 4 4" xfId="2653" xr:uid="{2788CC92-72AB-49C0-95AC-72E98B260D75}"/>
    <cellStyle name="Normal 10 4 2 4 5" xfId="2654" xr:uid="{58A6B81F-D95E-494E-9B35-AF73EA3AE8C1}"/>
    <cellStyle name="Normal 10 4 2 5" xfId="506" xr:uid="{A51862E2-F938-49CC-B4CB-A666C19074D1}"/>
    <cellStyle name="Normal 10 4 2 5 2" xfId="2655" xr:uid="{33371250-AB49-465D-B8EE-B99324F75F3C}"/>
    <cellStyle name="Normal 10 4 2 5 3" xfId="2656" xr:uid="{03CBE1B3-9393-4E6C-AF4F-1D39EA474E2F}"/>
    <cellStyle name="Normal 10 4 2 5 4" xfId="2657" xr:uid="{FE14C159-B2E5-4A8F-BC13-A93EF8CCB7E5}"/>
    <cellStyle name="Normal 10 4 2 6" xfId="2658" xr:uid="{D1DAE7CD-DD21-4D04-8424-574A947B8313}"/>
    <cellStyle name="Normal 10 4 2 6 2" xfId="2659" xr:uid="{9DA481BE-6599-41AD-9B36-E1D4681DC735}"/>
    <cellStyle name="Normal 10 4 2 6 3" xfId="2660" xr:uid="{09645C33-BF3C-4456-8AAE-81A112F2517E}"/>
    <cellStyle name="Normal 10 4 2 6 4" xfId="2661" xr:uid="{3114613D-DA17-441A-8420-BACA7CA5C2BD}"/>
    <cellStyle name="Normal 10 4 2 7" xfId="2662" xr:uid="{3BE257A3-D1C4-4BCC-8F80-DB5D93A11EE2}"/>
    <cellStyle name="Normal 10 4 2 8" xfId="2663" xr:uid="{278CF69D-D4F4-491E-8008-0698585E9CC8}"/>
    <cellStyle name="Normal 10 4 2 9" xfId="2664" xr:uid="{D98A9A8D-7B4C-4A66-8BDC-7359928E8A5A}"/>
    <cellStyle name="Normal 10 4 3" xfId="256" xr:uid="{7DE4AA93-E97E-4EFB-943F-15DF007D68E0}"/>
    <cellStyle name="Normal 10 4 3 2" xfId="507" xr:uid="{2F3626C4-CF09-429D-B5B7-BEE4648B1419}"/>
    <cellStyle name="Normal 10 4 3 2 2" xfId="508" xr:uid="{EF2CE3AD-B1C4-4B1D-B9DB-2FBD1EDB73CE}"/>
    <cellStyle name="Normal 10 4 3 2 2 2" xfId="1124" xr:uid="{DC39AAF3-BA19-4E1B-96FB-C685AFC4E04E}"/>
    <cellStyle name="Normal 10 4 3 2 2 2 2" xfId="1125" xr:uid="{10993D89-CD0A-4AD9-BF33-117D4177AF7C}"/>
    <cellStyle name="Normal 10 4 3 2 2 3" xfId="1126" xr:uid="{689898C9-81F2-4387-8843-17E9753F42A5}"/>
    <cellStyle name="Normal 10 4 3 2 2 4" xfId="2665" xr:uid="{35EB700D-B6C4-455D-B1B7-4EFF8147CB9A}"/>
    <cellStyle name="Normal 10 4 3 2 3" xfId="1127" xr:uid="{2CABE0F4-49B1-4CA3-9A47-BCB38B5405BD}"/>
    <cellStyle name="Normal 10 4 3 2 3 2" xfId="1128" xr:uid="{565F7061-7DBA-45B7-B850-06499045D57A}"/>
    <cellStyle name="Normal 10 4 3 2 3 3" xfId="2666" xr:uid="{0EE6ED7C-67BC-4545-898C-64E99310EBE0}"/>
    <cellStyle name="Normal 10 4 3 2 3 4" xfId="2667" xr:uid="{9378A720-A815-417F-B5D0-6C92A9E312D6}"/>
    <cellStyle name="Normal 10 4 3 2 4" xfId="1129" xr:uid="{136C98EF-EF0F-4A5B-A41C-950A80AE8739}"/>
    <cellStyle name="Normal 10 4 3 2 5" xfId="2668" xr:uid="{8F05EA91-6922-465E-BC79-C24158E127E9}"/>
    <cellStyle name="Normal 10 4 3 2 6" xfId="2669" xr:uid="{BCC408F4-FD68-42AF-B3D6-527A53A4DD2E}"/>
    <cellStyle name="Normal 10 4 3 3" xfId="509" xr:uid="{C1787D90-3CF0-49AC-A953-55EF22BE5A13}"/>
    <cellStyle name="Normal 10 4 3 3 2" xfId="1130" xr:uid="{22848C0D-D770-4917-BB74-E263E157430F}"/>
    <cellStyle name="Normal 10 4 3 3 2 2" xfId="1131" xr:uid="{884E170E-DBE9-4D03-B620-833AF5067E1E}"/>
    <cellStyle name="Normal 10 4 3 3 2 3" xfId="2670" xr:uid="{ADFBFD21-2532-47A1-843A-2F6133BF2D32}"/>
    <cellStyle name="Normal 10 4 3 3 2 4" xfId="2671" xr:uid="{2925897A-78EC-441F-A837-694863946842}"/>
    <cellStyle name="Normal 10 4 3 3 3" xfId="1132" xr:uid="{BF8E8BA9-234F-4E29-AD1B-1B119A4210FB}"/>
    <cellStyle name="Normal 10 4 3 3 4" xfId="2672" xr:uid="{51C19CF4-4360-43D5-8F75-14C9FC6F72B8}"/>
    <cellStyle name="Normal 10 4 3 3 5" xfId="2673" xr:uid="{FE82EB77-2258-435D-95FF-D2D30B6A9DB8}"/>
    <cellStyle name="Normal 10 4 3 4" xfId="1133" xr:uid="{925F1033-8AC7-4058-8DB2-AB09B92194E1}"/>
    <cellStyle name="Normal 10 4 3 4 2" xfId="1134" xr:uid="{A7D6D1D6-51D1-4500-BD1C-A8CDF437EFA2}"/>
    <cellStyle name="Normal 10 4 3 4 3" xfId="2674" xr:uid="{A2650CCC-8E02-4420-849F-3C0544A235B7}"/>
    <cellStyle name="Normal 10 4 3 4 4" xfId="2675" xr:uid="{93A74D22-3974-4C81-9EC9-8C1D7AB1DBE2}"/>
    <cellStyle name="Normal 10 4 3 5" xfId="1135" xr:uid="{A61020D1-8F0A-4F45-8627-F8F4E8866F41}"/>
    <cellStyle name="Normal 10 4 3 5 2" xfId="2676" xr:uid="{4432396F-D924-4B02-9F6A-70373D6C7268}"/>
    <cellStyle name="Normal 10 4 3 5 3" xfId="2677" xr:uid="{20FBB8D5-0D24-40D2-ACEF-9DCAC0456666}"/>
    <cellStyle name="Normal 10 4 3 5 4" xfId="2678" xr:uid="{AC822881-8596-4203-9C2B-C32BF8B2BF75}"/>
    <cellStyle name="Normal 10 4 3 6" xfId="2679" xr:uid="{C36A79D2-D681-4C5C-A2A0-F1EDE212F60A}"/>
    <cellStyle name="Normal 10 4 3 7" xfId="2680" xr:uid="{6975A793-72ED-4AAD-84C5-D9684C7E1E4D}"/>
    <cellStyle name="Normal 10 4 3 8" xfId="2681" xr:uid="{61F77E68-5748-46D4-B1FC-AD8CD020F4FE}"/>
    <cellStyle name="Normal 10 4 4" xfId="257" xr:uid="{6E1E2BB3-041B-4E62-AC8D-F420C080876F}"/>
    <cellStyle name="Normal 10 4 4 2" xfId="510" xr:uid="{08B8FA35-3A12-4E3E-B8EA-9DC150F2F32D}"/>
    <cellStyle name="Normal 10 4 4 2 2" xfId="511" xr:uid="{7B4446B7-AC72-4831-BE54-FC62BC6D9EF3}"/>
    <cellStyle name="Normal 10 4 4 2 2 2" xfId="1136" xr:uid="{7E683D77-2C1B-4B70-9DB0-45A97D157D47}"/>
    <cellStyle name="Normal 10 4 4 2 2 3" xfId="2682" xr:uid="{AE72AE84-6C94-42F3-805A-11EBBD788BE4}"/>
    <cellStyle name="Normal 10 4 4 2 2 4" xfId="2683" xr:uid="{8DF5F17B-79D5-4492-8DAB-50EA513E6575}"/>
    <cellStyle name="Normal 10 4 4 2 3" xfId="1137" xr:uid="{F71E1A4E-0A83-4785-AAB2-CF0E6E7DE716}"/>
    <cellStyle name="Normal 10 4 4 2 4" xfId="2684" xr:uid="{C08CE8F2-3156-4592-9225-DB367F5B3055}"/>
    <cellStyle name="Normal 10 4 4 2 5" xfId="2685" xr:uid="{2354DA3A-E998-4D85-80DB-9F81FED4D5E8}"/>
    <cellStyle name="Normal 10 4 4 3" xfId="512" xr:uid="{41905282-80BF-439A-9D65-8E899212886B}"/>
    <cellStyle name="Normal 10 4 4 3 2" xfId="1138" xr:uid="{6149CF02-8C84-49E6-9427-07D9EAEDB001}"/>
    <cellStyle name="Normal 10 4 4 3 3" xfId="2686" xr:uid="{7FB1BD91-A9FF-47AC-9E49-4DB30B4CE16B}"/>
    <cellStyle name="Normal 10 4 4 3 4" xfId="2687" xr:uid="{F4F9DCB7-9486-46D9-9EDE-627E98B4DE96}"/>
    <cellStyle name="Normal 10 4 4 4" xfId="1139" xr:uid="{37FCFD37-3B48-4DEB-877E-60067B515D83}"/>
    <cellStyle name="Normal 10 4 4 4 2" xfId="2688" xr:uid="{580C05ED-8A19-413C-B042-4BF6D78BD5D7}"/>
    <cellStyle name="Normal 10 4 4 4 3" xfId="2689" xr:uid="{62BC033A-725F-4383-B71D-801CF45F6B27}"/>
    <cellStyle name="Normal 10 4 4 4 4" xfId="2690" xr:uid="{679402E9-DE79-422A-9991-BE1BC29F5C23}"/>
    <cellStyle name="Normal 10 4 4 5" xfId="2691" xr:uid="{2FD3FC00-E1A8-444F-8B31-0209C03458D9}"/>
    <cellStyle name="Normal 10 4 4 6" xfId="2692" xr:uid="{87B0192E-BCAE-40B1-B314-ACACAD1D7E3D}"/>
    <cellStyle name="Normal 10 4 4 7" xfId="2693" xr:uid="{050793D6-179E-4F06-9DD1-DACA4A7F405D}"/>
    <cellStyle name="Normal 10 4 5" xfId="258" xr:uid="{35F57CCC-873A-49B0-B89D-D2F37C35807C}"/>
    <cellStyle name="Normal 10 4 5 2" xfId="513" xr:uid="{C33C160C-F7B9-43AE-AF59-013A10ABF87C}"/>
    <cellStyle name="Normal 10 4 5 2 2" xfId="1140" xr:uid="{B012296B-A00A-409B-B205-A20EA984E7F5}"/>
    <cellStyle name="Normal 10 4 5 2 3" xfId="2694" xr:uid="{4CD66558-4004-47E2-A75F-FD43AB0362E9}"/>
    <cellStyle name="Normal 10 4 5 2 4" xfId="2695" xr:uid="{052F483F-81BB-4FCF-A3EA-5313E95ABA25}"/>
    <cellStyle name="Normal 10 4 5 3" xfId="1141" xr:uid="{ABF5B105-2441-475E-B8F5-B9DEFD5C31B9}"/>
    <cellStyle name="Normal 10 4 5 3 2" xfId="2696" xr:uid="{27A4DFA2-3819-4207-A477-0455BC1C0880}"/>
    <cellStyle name="Normal 10 4 5 3 3" xfId="2697" xr:uid="{69923E43-1BD7-4296-B887-3E0E03F45E59}"/>
    <cellStyle name="Normal 10 4 5 3 4" xfId="2698" xr:uid="{DCB5C59C-0A25-4F97-8C95-AA8B5E6BB116}"/>
    <cellStyle name="Normal 10 4 5 4" xfId="2699" xr:uid="{415025A3-B362-4CE2-B70B-08F1FD7D4DC8}"/>
    <cellStyle name="Normal 10 4 5 5" xfId="2700" xr:uid="{637E47C2-5371-4DA2-9B66-B519D9C1C84D}"/>
    <cellStyle name="Normal 10 4 5 6" xfId="2701" xr:uid="{EB7EEE98-68A9-498A-ABF7-4136C2861228}"/>
    <cellStyle name="Normal 10 4 6" xfId="514" xr:uid="{05E7F93B-36FE-4DB6-A182-83F320854C3D}"/>
    <cellStyle name="Normal 10 4 6 2" xfId="1142" xr:uid="{EF4848F2-1F98-49AA-9C05-CDF774594F73}"/>
    <cellStyle name="Normal 10 4 6 2 2" xfId="2702" xr:uid="{6EABC740-2EEB-46FE-92D2-BEFC8CF06977}"/>
    <cellStyle name="Normal 10 4 6 2 3" xfId="2703" xr:uid="{87B6F9B2-2006-4D3D-93C8-C4F7303EDDDC}"/>
    <cellStyle name="Normal 10 4 6 2 4" xfId="2704" xr:uid="{BFA55D7F-25EA-4DBC-B6FD-F43726AB2280}"/>
    <cellStyle name="Normal 10 4 6 3" xfId="2705" xr:uid="{F26E44F9-655E-4EA9-BF60-64ECE4811ED4}"/>
    <cellStyle name="Normal 10 4 6 4" xfId="2706" xr:uid="{7EE40E96-B201-43FB-A7B2-9746A5FFAB3F}"/>
    <cellStyle name="Normal 10 4 6 5" xfId="2707" xr:uid="{05F0C75E-AABB-44CF-BC52-5C57F33D9DF7}"/>
    <cellStyle name="Normal 10 4 7" xfId="1143" xr:uid="{C8EB00BF-4035-45D2-97BC-44AB0FFE39B8}"/>
    <cellStyle name="Normal 10 4 7 2" xfId="2708" xr:uid="{15448A37-32E0-4CA3-A804-51BC30E15430}"/>
    <cellStyle name="Normal 10 4 7 3" xfId="2709" xr:uid="{B069E478-55A2-43C3-813E-11911BD21E2C}"/>
    <cellStyle name="Normal 10 4 7 4" xfId="2710" xr:uid="{042FAE76-1FB0-48F0-8A4D-E1E3BCA743DC}"/>
    <cellStyle name="Normal 10 4 8" xfId="2711" xr:uid="{C72AC06B-A8B5-48E1-9751-6EFDC8B7162D}"/>
    <cellStyle name="Normal 10 4 8 2" xfId="2712" xr:uid="{C34FC777-E087-48B0-A502-F3800C4E9920}"/>
    <cellStyle name="Normal 10 4 8 3" xfId="2713" xr:uid="{BA0396BD-412C-4BFC-AA3C-5FA730085178}"/>
    <cellStyle name="Normal 10 4 8 4" xfId="2714" xr:uid="{493FC1FE-F604-467B-8D5B-4DC4A82D1005}"/>
    <cellStyle name="Normal 10 4 9" xfId="2715" xr:uid="{8BC1BCF6-7010-499E-8884-028CD52BD77A}"/>
    <cellStyle name="Normal 10 5" xfId="58" xr:uid="{70A728A6-B380-4DD5-A958-A3EF38232E21}"/>
    <cellStyle name="Normal 10 5 2" xfId="59" xr:uid="{BF3B8633-60B0-4AB9-AC02-99B31E592A7F}"/>
    <cellStyle name="Normal 10 5 2 2" xfId="259" xr:uid="{09757FF9-4CCD-47C9-A25B-19F113B4FF62}"/>
    <cellStyle name="Normal 10 5 2 2 2" xfId="515" xr:uid="{F264420E-0C93-4744-8DA5-9AC9E4F8E5B6}"/>
    <cellStyle name="Normal 10 5 2 2 2 2" xfId="1144" xr:uid="{01244CA9-A4B2-448F-981E-7C9E3144D185}"/>
    <cellStyle name="Normal 10 5 2 2 2 3" xfId="2716" xr:uid="{A861BDA1-FC36-4553-9F8B-2C8D53E2C1E9}"/>
    <cellStyle name="Normal 10 5 2 2 2 4" xfId="2717" xr:uid="{47AE1856-4DEF-49F6-AA55-41D68C5D4650}"/>
    <cellStyle name="Normal 10 5 2 2 3" xfId="1145" xr:uid="{7CC2DC93-A7A4-4218-B82A-1F196B82AC18}"/>
    <cellStyle name="Normal 10 5 2 2 3 2" xfId="2718" xr:uid="{DD1B19B6-F39E-4AB2-898A-3ACE86D7588B}"/>
    <cellStyle name="Normal 10 5 2 2 3 3" xfId="2719" xr:uid="{CB56EFCC-1490-4179-A4EA-C184CCA8BFD9}"/>
    <cellStyle name="Normal 10 5 2 2 3 4" xfId="2720" xr:uid="{75B1F9A8-F012-4E9B-B17B-C5E05FA7CD65}"/>
    <cellStyle name="Normal 10 5 2 2 4" xfId="2721" xr:uid="{8D35A230-D4C1-495B-BDF5-31BA864EADC0}"/>
    <cellStyle name="Normal 10 5 2 2 5" xfId="2722" xr:uid="{9E41ACF5-1611-4EC0-B374-2A0689D347E1}"/>
    <cellStyle name="Normal 10 5 2 2 6" xfId="2723" xr:uid="{8DDA0118-F097-45A9-B8F3-25D3812A2C43}"/>
    <cellStyle name="Normal 10 5 2 3" xfId="516" xr:uid="{43A88AE4-066F-4400-A751-BCD5FCF3F6BE}"/>
    <cellStyle name="Normal 10 5 2 3 2" xfId="1146" xr:uid="{A384D0C3-C137-471F-8E9B-6A9F02B52DB6}"/>
    <cellStyle name="Normal 10 5 2 3 2 2" xfId="2724" xr:uid="{C5EC01A1-9C07-4416-9E9F-BC7841255B1A}"/>
    <cellStyle name="Normal 10 5 2 3 2 3" xfId="2725" xr:uid="{24520FC2-2DD4-48C9-84A5-62C9983E2EE7}"/>
    <cellStyle name="Normal 10 5 2 3 2 4" xfId="2726" xr:uid="{29446248-909C-459C-97EE-C0AD8243AA66}"/>
    <cellStyle name="Normal 10 5 2 3 3" xfId="2727" xr:uid="{83206A46-B6F3-4983-BA48-3472949B771F}"/>
    <cellStyle name="Normal 10 5 2 3 4" xfId="2728" xr:uid="{69E7CCDA-2156-457A-B411-FEF4F4D9680B}"/>
    <cellStyle name="Normal 10 5 2 3 5" xfId="2729" xr:uid="{12FECB3C-5723-49FA-9E72-9AF7EB302D72}"/>
    <cellStyle name="Normal 10 5 2 4" xfId="1147" xr:uid="{FB829811-5EAF-4693-B58C-5498BA5B0BE7}"/>
    <cellStyle name="Normal 10 5 2 4 2" xfId="2730" xr:uid="{720D5ECA-FE33-47F2-A60F-B324A4442E1A}"/>
    <cellStyle name="Normal 10 5 2 4 3" xfId="2731" xr:uid="{BF2583B7-EEAA-44E4-B82D-5D83887C7D5A}"/>
    <cellStyle name="Normal 10 5 2 4 4" xfId="2732" xr:uid="{BC26EA71-51E0-4CEB-9589-3F3E035FFF8D}"/>
    <cellStyle name="Normal 10 5 2 5" xfId="2733" xr:uid="{680D823E-450C-4A12-AD5B-68C394FC1916}"/>
    <cellStyle name="Normal 10 5 2 5 2" xfId="2734" xr:uid="{2F3A78BF-4D28-490F-B0A7-C3DD967DD329}"/>
    <cellStyle name="Normal 10 5 2 5 3" xfId="2735" xr:uid="{71609E65-C186-4B82-BB03-CD4FB602E4CB}"/>
    <cellStyle name="Normal 10 5 2 5 4" xfId="2736" xr:uid="{D9A61942-A1E3-4F9D-9EAE-43D9DB1F59A8}"/>
    <cellStyle name="Normal 10 5 2 6" xfId="2737" xr:uid="{38D627F7-DCFD-4395-ADDE-C3889EB9C27C}"/>
    <cellStyle name="Normal 10 5 2 7" xfId="2738" xr:uid="{4C25EAD2-8B16-4082-8B68-56C746BED200}"/>
    <cellStyle name="Normal 10 5 2 8" xfId="2739" xr:uid="{8320174A-0A49-472F-B0C3-C3A62790F725}"/>
    <cellStyle name="Normal 10 5 3" xfId="260" xr:uid="{D01DB7A4-365A-4720-9483-607E20D17111}"/>
    <cellStyle name="Normal 10 5 3 2" xfId="517" xr:uid="{EA73C15A-1217-4BED-B7BA-B7231732D74A}"/>
    <cellStyle name="Normal 10 5 3 2 2" xfId="518" xr:uid="{D85C92CE-D0AB-4402-A598-F33D3F825492}"/>
    <cellStyle name="Normal 10 5 3 2 3" xfId="2740" xr:uid="{1451620B-6D8B-49FD-B4E8-0DD0859BAF59}"/>
    <cellStyle name="Normal 10 5 3 2 4" xfId="2741" xr:uid="{8BEF5FA7-0154-46D8-B816-B3525FACB54E}"/>
    <cellStyle name="Normal 10 5 3 3" xfId="519" xr:uid="{77E799A8-9EA5-45D8-A167-67B343FC4160}"/>
    <cellStyle name="Normal 10 5 3 3 2" xfId="2742" xr:uid="{4B4B3C1D-092C-422C-9ADF-CAE2FE65E818}"/>
    <cellStyle name="Normal 10 5 3 3 3" xfId="2743" xr:uid="{E18D658E-1711-4C80-AB9D-55D6F20FADF5}"/>
    <cellStyle name="Normal 10 5 3 3 4" xfId="2744" xr:uid="{09C011A8-4908-48E6-BB8B-69D149ED92EF}"/>
    <cellStyle name="Normal 10 5 3 4" xfId="2745" xr:uid="{A82FB9F7-D6BB-4E71-8CFE-F44785B6211A}"/>
    <cellStyle name="Normal 10 5 3 5" xfId="2746" xr:uid="{2678E7A4-0190-4AEA-B7EB-D23BE3F08B4B}"/>
    <cellStyle name="Normal 10 5 3 6" xfId="2747" xr:uid="{D096C666-4CC0-4FFD-A0DA-E75AC2CAD791}"/>
    <cellStyle name="Normal 10 5 4" xfId="261" xr:uid="{770E419A-1398-4E5A-9884-52E796BBAC43}"/>
    <cellStyle name="Normal 10 5 4 2" xfId="520" xr:uid="{042A9A3E-750E-4799-B9EB-1EF92E9C11CF}"/>
    <cellStyle name="Normal 10 5 4 2 2" xfId="2748" xr:uid="{C9C295CB-3EFF-483B-B1D6-147D0B520E25}"/>
    <cellStyle name="Normal 10 5 4 2 3" xfId="2749" xr:uid="{0B90FB54-B47A-4C6B-8F5F-490BF2201EBD}"/>
    <cellStyle name="Normal 10 5 4 2 4" xfId="2750" xr:uid="{73AA1F07-4654-4A77-9707-3C56F75127EA}"/>
    <cellStyle name="Normal 10 5 4 3" xfId="2751" xr:uid="{E9B14FBE-B033-4732-8922-35AED5C9250B}"/>
    <cellStyle name="Normal 10 5 4 4" xfId="2752" xr:uid="{F811783C-2C47-4ACC-8164-75F829AEF5EF}"/>
    <cellStyle name="Normal 10 5 4 5" xfId="2753" xr:uid="{C568B553-4F8F-4C11-B3FA-3184F8671FA2}"/>
    <cellStyle name="Normal 10 5 5" xfId="521" xr:uid="{4E01D0DB-2D22-4872-B5A1-0E4BDF19CBD4}"/>
    <cellStyle name="Normal 10 5 5 2" xfId="2754" xr:uid="{2CCD5AE5-A2D4-4169-9683-36765BC74E2A}"/>
    <cellStyle name="Normal 10 5 5 3" xfId="2755" xr:uid="{1816834D-87B2-4B27-A01B-ABAD21C8E120}"/>
    <cellStyle name="Normal 10 5 5 4" xfId="2756" xr:uid="{07699675-B8A9-422F-A8B6-D5E70365690F}"/>
    <cellStyle name="Normal 10 5 6" xfId="2757" xr:uid="{3D913EB1-20BC-41D5-9D8E-18D0C6F612B4}"/>
    <cellStyle name="Normal 10 5 6 2" xfId="2758" xr:uid="{B5C5FF87-0237-4846-949E-467F869A630A}"/>
    <cellStyle name="Normal 10 5 6 3" xfId="2759" xr:uid="{A86EDCD3-0391-49D6-BC53-2DC104CF9830}"/>
    <cellStyle name="Normal 10 5 6 4" xfId="2760" xr:uid="{C6913F10-98D6-48E4-971C-514F72EE91AA}"/>
    <cellStyle name="Normal 10 5 7" xfId="2761" xr:uid="{9F939447-6BC3-4B8D-B4BF-A9E4D5294B26}"/>
    <cellStyle name="Normal 10 5 8" xfId="2762" xr:uid="{9A236DE6-8AF9-494C-9976-B8093A70DC49}"/>
    <cellStyle name="Normal 10 5 9" xfId="2763" xr:uid="{B0A0B8DF-AD0F-41AD-9AB9-EC45B6E9C7F8}"/>
    <cellStyle name="Normal 10 6" xfId="60" xr:uid="{CC92D7E8-9ED8-4C78-934F-E5F885B3A946}"/>
    <cellStyle name="Normal 10 6 2" xfId="262" xr:uid="{EAD10A4F-9B9E-499D-B10E-5AA056462CDD}"/>
    <cellStyle name="Normal 10 6 2 2" xfId="522" xr:uid="{6C32F3F9-CFA4-47D7-8872-736E62ED402A}"/>
    <cellStyle name="Normal 10 6 2 2 2" xfId="1148" xr:uid="{2375A15F-4FC0-4F66-B1B8-007C47159D92}"/>
    <cellStyle name="Normal 10 6 2 2 2 2" xfId="1149" xr:uid="{FBC65609-B114-44F1-BFFF-B496C478DDC3}"/>
    <cellStyle name="Normal 10 6 2 2 3" xfId="1150" xr:uid="{DEA9512E-12E9-41CD-AC6B-A4B12F21CD6F}"/>
    <cellStyle name="Normal 10 6 2 2 4" xfId="2764" xr:uid="{09A65372-6357-42F0-BFBC-53BF5E6C4C9C}"/>
    <cellStyle name="Normal 10 6 2 3" xfId="1151" xr:uid="{559098B6-AFF8-4A17-9753-01791AF51A55}"/>
    <cellStyle name="Normal 10 6 2 3 2" xfId="1152" xr:uid="{336518F6-A2E8-42EB-A0E6-33AF50E51048}"/>
    <cellStyle name="Normal 10 6 2 3 3" xfId="2765" xr:uid="{548F31E9-B35C-4695-86C0-4AAA7DF6357E}"/>
    <cellStyle name="Normal 10 6 2 3 4" xfId="2766" xr:uid="{9AE5069B-0D4D-4F2D-83E5-C2CB34AD08E2}"/>
    <cellStyle name="Normal 10 6 2 4" xfId="1153" xr:uid="{304ACA54-E266-451E-AB37-E8BAAF0AF9F2}"/>
    <cellStyle name="Normal 10 6 2 5" xfId="2767" xr:uid="{BE4F50F2-6359-45B0-86E8-D109AEAB2719}"/>
    <cellStyle name="Normal 10 6 2 6" xfId="2768" xr:uid="{18BF4F28-1989-408C-A541-11E3DB42E69B}"/>
    <cellStyle name="Normal 10 6 3" xfId="523" xr:uid="{5BCFA953-99CD-4065-B0EA-7FE87407EB1B}"/>
    <cellStyle name="Normal 10 6 3 2" xfId="1154" xr:uid="{E8CEBD72-0F5C-420A-80EC-09C8C4907BDE}"/>
    <cellStyle name="Normal 10 6 3 2 2" xfId="1155" xr:uid="{2C8683DB-7479-4FAF-BD10-56861BF28605}"/>
    <cellStyle name="Normal 10 6 3 2 3" xfId="2769" xr:uid="{D7327961-101B-4E0F-A1DF-D16741E7D9D5}"/>
    <cellStyle name="Normal 10 6 3 2 4" xfId="2770" xr:uid="{E3485F7E-8E5F-42F0-93F5-C5EB77F081A9}"/>
    <cellStyle name="Normal 10 6 3 3" xfId="1156" xr:uid="{FE3E5E69-D942-4D07-A27F-7EE0ED4C2344}"/>
    <cellStyle name="Normal 10 6 3 4" xfId="2771" xr:uid="{D2066F6E-F120-4C02-93E1-8D476013FED1}"/>
    <cellStyle name="Normal 10 6 3 5" xfId="2772" xr:uid="{A576BA3E-5FF7-434D-AD61-AC7B4727D5D3}"/>
    <cellStyle name="Normal 10 6 4" xfId="1157" xr:uid="{D9F66823-7F2A-4A43-9DBE-7C0987F2BE81}"/>
    <cellStyle name="Normal 10 6 4 2" xfId="1158" xr:uid="{A0150FAE-71E6-4FAF-98B9-5A892357A1BF}"/>
    <cellStyle name="Normal 10 6 4 3" xfId="2773" xr:uid="{EB08D41F-6AF4-4994-B372-B88C5DBB5450}"/>
    <cellStyle name="Normal 10 6 4 4" xfId="2774" xr:uid="{10B0EABF-ED4C-49C5-B7BF-E64679272E86}"/>
    <cellStyle name="Normal 10 6 5" xfId="1159" xr:uid="{59D68DAF-6142-4C74-B438-E50FC4C4D872}"/>
    <cellStyle name="Normal 10 6 5 2" xfId="2775" xr:uid="{675A8005-8718-4005-9E60-5291C9B0C750}"/>
    <cellStyle name="Normal 10 6 5 3" xfId="2776" xr:uid="{80528AFF-3377-45EE-AA5E-A56EBCC25F84}"/>
    <cellStyle name="Normal 10 6 5 4" xfId="2777" xr:uid="{B4E53596-4204-4008-8983-E95369B1B0D8}"/>
    <cellStyle name="Normal 10 6 6" xfId="2778" xr:uid="{DB9EFB74-184E-46C4-960D-7039FA8F308A}"/>
    <cellStyle name="Normal 10 6 7" xfId="2779" xr:uid="{87861AFF-38ED-48C5-B598-51657D7F5CD9}"/>
    <cellStyle name="Normal 10 6 8" xfId="2780" xr:uid="{B19CBAA9-4352-4634-86CB-781E4FDB78E4}"/>
    <cellStyle name="Normal 10 7" xfId="263" xr:uid="{AECE2EA6-514E-412D-908E-F25030181255}"/>
    <cellStyle name="Normal 10 7 2" xfId="524" xr:uid="{3995ADFC-DB4A-48E7-ACE9-B1116A7111F0}"/>
    <cellStyle name="Normal 10 7 2 2" xfId="525" xr:uid="{3B42E099-2AF1-4A9E-B6F7-8C15F89AAC49}"/>
    <cellStyle name="Normal 10 7 2 2 2" xfId="1160" xr:uid="{5205AA5B-E152-42E7-91B4-CD4A7F7EFFD2}"/>
    <cellStyle name="Normal 10 7 2 2 3" xfId="2781" xr:uid="{478687F9-D407-424E-8FE5-8B55658AD28C}"/>
    <cellStyle name="Normal 10 7 2 2 4" xfId="2782" xr:uid="{3019472C-C259-4349-8A61-52957AB4B6C2}"/>
    <cellStyle name="Normal 10 7 2 3" xfId="1161" xr:uid="{FEE66D75-8354-47BC-8E3D-95D0DA68682E}"/>
    <cellStyle name="Normal 10 7 2 4" xfId="2783" xr:uid="{1F66D754-7F8A-45E4-9897-3E8F59995612}"/>
    <cellStyle name="Normal 10 7 2 5" xfId="2784" xr:uid="{C57E3473-5CA7-40A7-A860-5762D533543E}"/>
    <cellStyle name="Normal 10 7 3" xfId="526" xr:uid="{0DA097EE-0453-42C0-B487-EF9DE36B1EAC}"/>
    <cellStyle name="Normal 10 7 3 2" xfId="1162" xr:uid="{B5950A07-0EA0-4DCE-80A1-0BC034457260}"/>
    <cellStyle name="Normal 10 7 3 3" xfId="2785" xr:uid="{FEAB8B65-23F0-48E1-8509-67947F2F5305}"/>
    <cellStyle name="Normal 10 7 3 4" xfId="2786" xr:uid="{A6CE60B9-3B8C-48CF-B045-973FB256607B}"/>
    <cellStyle name="Normal 10 7 4" xfId="1163" xr:uid="{8881ECBD-CECC-4437-A2CA-5A00367A3C10}"/>
    <cellStyle name="Normal 10 7 4 2" xfId="2787" xr:uid="{5AF657BD-04A7-42E4-B84D-A862FA97C794}"/>
    <cellStyle name="Normal 10 7 4 3" xfId="2788" xr:uid="{BC0B3DDB-D79D-4E36-AC26-4F8FAAE71CA5}"/>
    <cellStyle name="Normal 10 7 4 4" xfId="2789" xr:uid="{4084FA8E-E0C6-45F1-A04F-7D69CC92F045}"/>
    <cellStyle name="Normal 10 7 5" xfId="2790" xr:uid="{3E11A72E-4E4C-4056-9D38-6F12CD2A516D}"/>
    <cellStyle name="Normal 10 7 6" xfId="2791" xr:uid="{AAC32BE2-8FE4-47B3-8F53-68FE586ED613}"/>
    <cellStyle name="Normal 10 7 7" xfId="2792" xr:uid="{3D5AA52A-3D40-4E0B-9147-8DDC2FBB6959}"/>
    <cellStyle name="Normal 10 8" xfId="264" xr:uid="{B41571ED-423D-4AAE-8E72-C65A57E8884E}"/>
    <cellStyle name="Normal 10 8 2" xfId="527" xr:uid="{C14F0B2D-EA21-4D89-8DB5-E4EE95D76F34}"/>
    <cellStyle name="Normal 10 8 2 2" xfId="1164" xr:uid="{5D913941-4777-43B5-8954-D2191A452DFC}"/>
    <cellStyle name="Normal 10 8 2 3" xfId="2793" xr:uid="{716A5869-1C7A-413A-BF8A-58D3A37A15A0}"/>
    <cellStyle name="Normal 10 8 2 4" xfId="2794" xr:uid="{1207CCE8-10C6-4466-846D-0847D347368A}"/>
    <cellStyle name="Normal 10 8 3" xfId="1165" xr:uid="{A837FE0A-DA5A-42D9-AB3D-68A2B5C36627}"/>
    <cellStyle name="Normal 10 8 3 2" xfId="2795" xr:uid="{8603A023-409F-4C0D-BF56-E1CDCBFA10D2}"/>
    <cellStyle name="Normal 10 8 3 3" xfId="2796" xr:uid="{87463D8C-738D-46CD-806C-C7B3A8D07BD3}"/>
    <cellStyle name="Normal 10 8 3 4" xfId="2797" xr:uid="{752E9CF3-C26B-4B91-BAF2-07946B29DE84}"/>
    <cellStyle name="Normal 10 8 4" xfId="2798" xr:uid="{78BC1A76-B965-4E8F-8AD9-7EAD06712D6B}"/>
    <cellStyle name="Normal 10 8 5" xfId="2799" xr:uid="{7D369414-850A-4244-8422-DDBEDD7D862C}"/>
    <cellStyle name="Normal 10 8 6" xfId="2800" xr:uid="{132BBB3E-E0A8-4A14-AEC0-9D61F4BD3E66}"/>
    <cellStyle name="Normal 10 9" xfId="265" xr:uid="{DD9FCDA9-8993-46CD-A9F6-754C8536FC6C}"/>
    <cellStyle name="Normal 10 9 2" xfId="1166" xr:uid="{983274C2-8F38-4FBE-88E3-FFFBB4FCD7DC}"/>
    <cellStyle name="Normal 10 9 2 2" xfId="2801" xr:uid="{A2C48A1A-9E46-4CA8-B856-D0BF73F13B5A}"/>
    <cellStyle name="Normal 10 9 2 2 2" xfId="4330" xr:uid="{1DFDFEF1-C277-4CAE-AB7C-6098149A6431}"/>
    <cellStyle name="Normal 10 9 2 2 3" xfId="4679" xr:uid="{DB01E9AB-1F68-4D3D-A227-B6580879CE1E}"/>
    <cellStyle name="Normal 10 9 2 3" xfId="2802" xr:uid="{B1E122FD-E0E1-4C06-8D51-2992546BFA77}"/>
    <cellStyle name="Normal 10 9 2 4" xfId="2803" xr:uid="{52F03DF4-C480-4A19-A023-D3F229E1CCC4}"/>
    <cellStyle name="Normal 10 9 3" xfId="2804" xr:uid="{72A7FB8A-FC6E-4E0B-8489-C3DC6AAC92A9}"/>
    <cellStyle name="Normal 10 9 3 2" xfId="5345" xr:uid="{C1832D66-400A-4E6E-9E3A-FA1A713FB9D7}"/>
    <cellStyle name="Normal 10 9 4" xfId="2805" xr:uid="{A4393631-DF36-4795-89CA-63E1E24CCA5E}"/>
    <cellStyle name="Normal 10 9 4 2" xfId="4562" xr:uid="{8CE4943E-FE05-4BD4-9684-CFD3037F38D8}"/>
    <cellStyle name="Normal 10 9 4 3" xfId="4680" xr:uid="{12E550D9-7582-4740-B103-0214DFE536E0}"/>
    <cellStyle name="Normal 10 9 4 4" xfId="4600" xr:uid="{9C7F3DDD-9758-494B-957D-A9AB7B7A61D5}"/>
    <cellStyle name="Normal 10 9 5" xfId="2806" xr:uid="{D826D274-A6A3-4CCE-9CDF-2056E4557D9A}"/>
    <cellStyle name="Normal 11" xfId="61" xr:uid="{4D76E313-FC54-419B-AD8C-A15B1703BD64}"/>
    <cellStyle name="Normal 11 2" xfId="266" xr:uid="{A48BB5F0-DC60-4E59-9951-E9C3181B0A88}"/>
    <cellStyle name="Normal 11 2 2" xfId="4647" xr:uid="{442CACCE-54AE-4CB2-91D0-90A93537C7EC}"/>
    <cellStyle name="Normal 11 3" xfId="4335" xr:uid="{09394C28-794E-4405-B1CD-3C2533A9B804}"/>
    <cellStyle name="Normal 11 3 2" xfId="4541" xr:uid="{0B9F1F55-4182-4F4B-BC36-87E85B32896F}"/>
    <cellStyle name="Normal 11 3 3" xfId="4724" xr:uid="{1C6A629B-F498-41B5-8121-551DFB01C8F0}"/>
    <cellStyle name="Normal 11 3 4" xfId="4701" xr:uid="{312A5E60-31AC-450C-B38B-9A4CC89C2883}"/>
    <cellStyle name="Normal 12" xfId="62" xr:uid="{AD6881EF-B293-46EE-9556-04A01D96BC77}"/>
    <cellStyle name="Normal 12 2" xfId="267" xr:uid="{703F48C7-CF50-4911-8058-F811271D94C6}"/>
    <cellStyle name="Normal 12 2 2" xfId="4648" xr:uid="{8267B4BD-EE4E-4484-A5D6-3EE431A6A7D6}"/>
    <cellStyle name="Normal 12 3" xfId="4542" xr:uid="{05D9850F-6516-482D-B67E-B1C95DBD2DFC}"/>
    <cellStyle name="Normal 13" xfId="63" xr:uid="{7751D977-17FA-4378-B1F0-D75B14A1EC91}"/>
    <cellStyle name="Normal 13 2" xfId="64" xr:uid="{B38B33F7-825A-4489-B1E3-9AD99E744FA7}"/>
    <cellStyle name="Normal 13 2 2" xfId="268" xr:uid="{B98EDA06-B46C-491D-B550-5FF9D144C5D0}"/>
    <cellStyle name="Normal 13 2 2 2" xfId="4649" xr:uid="{53ACF45A-A79F-4EC5-847D-C0657DC8ECF1}"/>
    <cellStyle name="Normal 13 2 3" xfId="4337" xr:uid="{014AC956-2F5B-4ACA-ABFD-91101BBB6633}"/>
    <cellStyle name="Normal 13 2 3 2" xfId="4543" xr:uid="{3A590010-DF8F-4959-801F-157B02FD9515}"/>
    <cellStyle name="Normal 13 2 3 3" xfId="4725" xr:uid="{FE9DA334-161E-4A39-95FA-D39B46B5EF0E}"/>
    <cellStyle name="Normal 13 2 3 4" xfId="4702" xr:uid="{89500D11-0603-4ACC-AFBE-5BD2C0CEF024}"/>
    <cellStyle name="Normal 13 3" xfId="269" xr:uid="{BEC514E6-F0CA-4971-BCEA-BA6A835BB6E5}"/>
    <cellStyle name="Normal 13 3 2" xfId="4421" xr:uid="{0D8817AD-A868-4504-9771-58C5DE8785F5}"/>
    <cellStyle name="Normal 13 3 3" xfId="4338" xr:uid="{83A7AF41-5AAE-4640-B5C4-A91073A22B37}"/>
    <cellStyle name="Normal 13 3 4" xfId="4566" xr:uid="{EDCC9034-3B1B-4BCD-96AA-B26497B7E78D}"/>
    <cellStyle name="Normal 13 3 5" xfId="4726" xr:uid="{36999627-0CF3-43B0-AC96-BE788E41110D}"/>
    <cellStyle name="Normal 13 4" xfId="4339" xr:uid="{524507D7-3FFD-4B03-A46F-6DE28009ECEF}"/>
    <cellStyle name="Normal 13 5" xfId="4336" xr:uid="{CCFE6C9C-1217-4EF6-AC8E-C7F68DE6005D}"/>
    <cellStyle name="Normal 14" xfId="65" xr:uid="{598DA4C0-DBA2-40F8-8041-B818F97797D7}"/>
    <cellStyle name="Normal 14 18" xfId="4341" xr:uid="{92AAC586-9DD4-47E7-BD2F-C28B544BEB10}"/>
    <cellStyle name="Normal 14 2" xfId="270" xr:uid="{E97DC1A5-9A9B-4094-AD30-C68A66E2E686}"/>
    <cellStyle name="Normal 14 2 2" xfId="430" xr:uid="{9E5D05CB-5207-49B3-864F-7002493A285C}"/>
    <cellStyle name="Normal 14 2 2 2" xfId="431" xr:uid="{BF76FB31-1ACD-4ACD-9CAB-512DFA021BFE}"/>
    <cellStyle name="Normal 14 2 3" xfId="432" xr:uid="{0265E402-F8FF-4564-B5AE-822B9E3656A3}"/>
    <cellStyle name="Normal 14 3" xfId="433" xr:uid="{C06D08EF-4BFC-490D-85AB-D131D8B12F1E}"/>
    <cellStyle name="Normal 14 3 2" xfId="4650" xr:uid="{1A0BA56C-14A6-4C42-BD71-9C3419B6F3AB}"/>
    <cellStyle name="Normal 14 4" xfId="4340" xr:uid="{CD9FE360-51C0-4D94-9D4C-3A56C867E458}"/>
    <cellStyle name="Normal 14 4 2" xfId="4544" xr:uid="{F92283B0-89B4-46A7-8E61-CE8282030248}"/>
    <cellStyle name="Normal 14 4 3" xfId="4727" xr:uid="{4C860C97-611D-4061-93C3-0383B9029286}"/>
    <cellStyle name="Normal 14 4 4" xfId="4703" xr:uid="{D91A17A3-FEFC-4478-AE19-1D06FBBE4D5B}"/>
    <cellStyle name="Normal 15" xfId="66" xr:uid="{A0C116BB-B4A7-40AC-9FA9-FCFAF862C949}"/>
    <cellStyle name="Normal 15 2" xfId="67" xr:uid="{D51F7AFD-0E48-4E86-B306-9E24A984C5B1}"/>
    <cellStyle name="Normal 15 2 2" xfId="271" xr:uid="{CBA796C5-B5BB-4108-A6BF-1C6199EDF3BB}"/>
    <cellStyle name="Normal 15 2 2 2" xfId="4453" xr:uid="{78DCB587-4DCD-4771-9608-6D0218E03BFA}"/>
    <cellStyle name="Normal 15 2 3" xfId="4546" xr:uid="{32C60AA0-F1B4-41AC-9927-551573BAD158}"/>
    <cellStyle name="Normal 15 3" xfId="272" xr:uid="{5475D234-BB5F-4A72-A442-B457373E650D}"/>
    <cellStyle name="Normal 15 3 2" xfId="4422" xr:uid="{C3773980-E141-4CB8-B4F3-9E3AA35B0648}"/>
    <cellStyle name="Normal 15 3 3" xfId="4343" xr:uid="{FC7601E5-1C63-4672-AD56-A157FECF9803}"/>
    <cellStyle name="Normal 15 3 4" xfId="4567" xr:uid="{6597388F-220B-4CD5-8861-6B5DFFFB5FA4}"/>
    <cellStyle name="Normal 15 3 5" xfId="4729" xr:uid="{9B5876BC-5F39-4908-8843-D5E99C181AF0}"/>
    <cellStyle name="Normal 15 4" xfId="4342" xr:uid="{E747114E-D578-4B4E-A57D-471AA1114375}"/>
    <cellStyle name="Normal 15 4 2" xfId="4545" xr:uid="{DF3163B7-DE8F-479E-A7CE-8D816D8670B1}"/>
    <cellStyle name="Normal 15 4 3" xfId="4728" xr:uid="{29BC205C-F283-452B-A5A8-9A9B455A3693}"/>
    <cellStyle name="Normal 15 4 4" xfId="4704" xr:uid="{86BCAB1A-DBFF-4DD8-BDA3-8703538DEFD0}"/>
    <cellStyle name="Normal 16" xfId="68" xr:uid="{38D288D6-1DA1-4E72-8A71-8BBFF7083692}"/>
    <cellStyle name="Normal 16 2" xfId="273" xr:uid="{620F335A-3AF2-4310-8C88-E483F00C1794}"/>
    <cellStyle name="Normal 16 2 2" xfId="4423" xr:uid="{3CFF307D-4486-415E-AEBA-07E766659E93}"/>
    <cellStyle name="Normal 16 2 3" xfId="4344" xr:uid="{FAC06706-9D15-40F4-BC1B-F3373A4947EA}"/>
    <cellStyle name="Normal 16 2 4" xfId="4568" xr:uid="{B547BAC8-687B-403B-91DD-08AA91198B0A}"/>
    <cellStyle name="Normal 16 2 5" xfId="4730" xr:uid="{923B5B72-F78F-461E-99C1-34F6CB266FA3}"/>
    <cellStyle name="Normal 16 3" xfId="274" xr:uid="{2454C95D-E012-4FB0-92D8-AFAE9F7492E4}"/>
    <cellStyle name="Normal 17" xfId="69" xr:uid="{1B844F39-6D3B-4CCC-A50A-E6622EB2E88E}"/>
    <cellStyle name="Normal 17 2" xfId="275" xr:uid="{8912D32F-1026-40F8-8778-370014A577D7}"/>
    <cellStyle name="Normal 17 2 2" xfId="4424" xr:uid="{5AB9FA87-87BB-4B6D-A366-F3CC577619A1}"/>
    <cellStyle name="Normal 17 2 3" xfId="4346" xr:uid="{44B943AA-CE38-4BFE-BFD5-67CEF9302C60}"/>
    <cellStyle name="Normal 17 2 4" xfId="4569" xr:uid="{59185F69-5A8D-44EA-B197-F6A6CD60A8DB}"/>
    <cellStyle name="Normal 17 2 5" xfId="4731" xr:uid="{EBFF7866-E773-40EE-9EEC-32DD4F69D1D7}"/>
    <cellStyle name="Normal 17 3" xfId="4347" xr:uid="{0E1E9D41-95B8-4AA3-82C8-8A19B2076714}"/>
    <cellStyle name="Normal 17 4" xfId="4345" xr:uid="{B7FA19D4-476D-47E3-AC03-4ED5D24384EC}"/>
    <cellStyle name="Normal 18" xfId="70" xr:uid="{58A464E5-286D-46B6-BA19-5B736822D0E2}"/>
    <cellStyle name="Normal 18 2" xfId="276" xr:uid="{96FE113A-B851-4FB2-8049-4BD770A471DC}"/>
    <cellStyle name="Normal 18 2 2" xfId="4454" xr:uid="{B9A95FE8-A8DE-4B34-B76E-74C0FBF68A3C}"/>
    <cellStyle name="Normal 18 3" xfId="4348" xr:uid="{AE9CC412-93FF-4D16-97D6-4FD8AE24D23F}"/>
    <cellStyle name="Normal 18 3 2" xfId="4547" xr:uid="{DDF4CB04-AAD4-4432-B8B2-78E49179B810}"/>
    <cellStyle name="Normal 18 3 3" xfId="4732" xr:uid="{42C0389B-3E2C-45E1-B7A8-061BAFF86632}"/>
    <cellStyle name="Normal 18 3 4" xfId="4705" xr:uid="{3504DC9C-E9DB-4CAB-94B1-5074E0814DDC}"/>
    <cellStyle name="Normal 19" xfId="71" xr:uid="{25681098-36D4-44E8-9C33-86E93927DB71}"/>
    <cellStyle name="Normal 19 2" xfId="72" xr:uid="{AFD63255-6348-4D93-A544-F2D73F4D598A}"/>
    <cellStyle name="Normal 19 2 2" xfId="277" xr:uid="{BB92AD70-D532-44DE-9A5E-DE9DF56BA93B}"/>
    <cellStyle name="Normal 19 2 2 2" xfId="4651" xr:uid="{469B3808-8C9F-4FDD-9775-1FAAB1427D05}"/>
    <cellStyle name="Normal 19 2 3" xfId="4549" xr:uid="{4028A5F2-1337-4C89-BC9D-0EA00FADC7A4}"/>
    <cellStyle name="Normal 19 3" xfId="278" xr:uid="{C30C3DD8-DFDF-47AC-A6E5-45D2F52E12A1}"/>
    <cellStyle name="Normal 19 3 2" xfId="4652" xr:uid="{FED0405F-F3C3-4D30-93F7-E99443ED5813}"/>
    <cellStyle name="Normal 19 4" xfId="4548" xr:uid="{1C5E18A8-BADF-4EF9-82A2-FAC588831DE6}"/>
    <cellStyle name="Normal 2" xfId="3" xr:uid="{0035700C-F3A5-4A6F-B63A-5CE25669DEE2}"/>
    <cellStyle name="Normal 2 2" xfId="73" xr:uid="{A9BF9949-EEBB-460E-B1CC-91E9C7A334E2}"/>
    <cellStyle name="Normal 2 2 2" xfId="74" xr:uid="{3223B44B-CBB7-4FB3-90B5-EDC26219FF4B}"/>
    <cellStyle name="Normal 2 2 2 2" xfId="279" xr:uid="{600CD905-E178-460E-9E44-DEDAC555EAE0}"/>
    <cellStyle name="Normal 2 2 2 2 2" xfId="4655" xr:uid="{D6F7D0A5-B6D7-40ED-AB3F-5CB08A6CB49F}"/>
    <cellStyle name="Normal 2 2 2 3" xfId="4551" xr:uid="{7AB628C1-457F-4274-AD50-B497FAFD3223}"/>
    <cellStyle name="Normal 2 2 3" xfId="280" xr:uid="{452363CE-D6A6-4A29-AD85-89B3730BC311}"/>
    <cellStyle name="Normal 2 2 3 2" xfId="4455" xr:uid="{AD0C796F-4C16-4C09-8C11-F0D244A1F95B}"/>
    <cellStyle name="Normal 2 2 3 2 2" xfId="4585" xr:uid="{814606BF-62F3-4872-8916-56E475648287}"/>
    <cellStyle name="Normal 2 2 3 2 2 2" xfId="4656" xr:uid="{45FC06F5-6417-41A3-A22F-CC2BD1B706EB}"/>
    <cellStyle name="Normal 2 2 3 2 3" xfId="4750" xr:uid="{EEA18B2F-3A63-433E-B12F-C231395814B4}"/>
    <cellStyle name="Normal 2 2 3 2 4" xfId="5305" xr:uid="{0C894BF0-EFEA-4297-96C8-5B21BDB06B4E}"/>
    <cellStyle name="Normal 2 2 3 3" xfId="4435" xr:uid="{5B562553-B77C-46B9-9921-1B4E9B951FAC}"/>
    <cellStyle name="Normal 2 2 3 4" xfId="4706" xr:uid="{46681347-EF9C-4B76-86F6-701887C3E25B}"/>
    <cellStyle name="Normal 2 2 3 5" xfId="4695" xr:uid="{5CCADFDB-2644-42FE-8CFD-EAED5391DE25}"/>
    <cellStyle name="Normal 2 2 4" xfId="4349" xr:uid="{1E892DDD-A3A4-401F-8FB5-6490EAFE9452}"/>
    <cellStyle name="Normal 2 2 4 2" xfId="4550" xr:uid="{13A1E115-7075-482A-92D5-C6C5FE81C5B7}"/>
    <cellStyle name="Normal 2 2 4 3" xfId="4733" xr:uid="{283E4F94-EF56-453F-AAE9-1DB5C875725F}"/>
    <cellStyle name="Normal 2 2 4 4" xfId="4707" xr:uid="{7EAF1A40-9455-41F9-B932-9AC7B409A888}"/>
    <cellStyle name="Normal 2 2 5" xfId="4654" xr:uid="{168EEF21-7AD8-403E-A93F-C6454DE27AE2}"/>
    <cellStyle name="Normal 2 2 6" xfId="4753" xr:uid="{49D187C9-E174-47DE-938F-FB24BC220952}"/>
    <cellStyle name="Normal 2 3" xfId="75" xr:uid="{9074C367-9E50-4CA7-B8D2-617850E4F2DF}"/>
    <cellStyle name="Normal 2 3 2" xfId="76" xr:uid="{D444FC33-644F-4382-8A94-B70DC82F0889}"/>
    <cellStyle name="Normal 2 3 2 2" xfId="281" xr:uid="{C4552419-D1DC-4246-8B11-3E7BC5C5D83F}"/>
    <cellStyle name="Normal 2 3 2 2 2" xfId="4657" xr:uid="{AAB0CCC4-0AC0-4C30-8493-03FAB65831D8}"/>
    <cellStyle name="Normal 2 3 2 3" xfId="4351" xr:uid="{85A6AFD9-BCC4-4184-8A76-6D089F13E58A}"/>
    <cellStyle name="Normal 2 3 2 3 2" xfId="4553" xr:uid="{D7E91D8B-63D8-4B17-B98E-E12758B68FD1}"/>
    <cellStyle name="Normal 2 3 2 3 3" xfId="4735" xr:uid="{66A4AD83-4108-4CB4-BB09-CCA3635AF2A0}"/>
    <cellStyle name="Normal 2 3 2 3 4" xfId="4708" xr:uid="{C51543EC-E771-47EE-98C9-2FD77CB23985}"/>
    <cellStyle name="Normal 2 3 3" xfId="77" xr:uid="{1A491D94-35C8-4F82-80F1-B80BE99E2368}"/>
    <cellStyle name="Normal 2 3 4" xfId="78" xr:uid="{25E21697-1DCD-454E-8414-CB2E0508DFDE}"/>
    <cellStyle name="Normal 2 3 5" xfId="185" xr:uid="{6EF62F08-83A1-4ED9-84D2-7AC5AC9BAC65}"/>
    <cellStyle name="Normal 2 3 5 2" xfId="4658" xr:uid="{65D5C9B8-823B-4532-89D2-C46E17B6DCED}"/>
    <cellStyle name="Normal 2 3 6" xfId="4350" xr:uid="{66138304-787F-458A-A0E3-221EB6C5952C}"/>
    <cellStyle name="Normal 2 3 6 2" xfId="4552" xr:uid="{A5A50A04-8909-4340-A20A-EA9A90FBD58E}"/>
    <cellStyle name="Normal 2 3 6 3" xfId="4734" xr:uid="{6DA5811A-7AA4-414A-81AF-10F307449195}"/>
    <cellStyle name="Normal 2 3 6 4" xfId="4709" xr:uid="{662447E1-5BEC-456C-81C3-CE44B068E1C0}"/>
    <cellStyle name="Normal 2 3 7" xfId="5318" xr:uid="{F3B95646-D860-437B-80A7-643981F53648}"/>
    <cellStyle name="Normal 2 4" xfId="79" xr:uid="{22B60AE6-924E-492E-84C7-73F3A9A31D74}"/>
    <cellStyle name="Normal 2 4 2" xfId="80" xr:uid="{D6C80744-DA4C-48C1-A580-939C98C3BD0B}"/>
    <cellStyle name="Normal 2 4 3" xfId="282" xr:uid="{103330D0-1984-4ACC-BD01-2A671A9E20A4}"/>
    <cellStyle name="Normal 2 4 3 2" xfId="4659" xr:uid="{4938CD39-CBD8-4209-A653-AE2485B3F640}"/>
    <cellStyle name="Normal 2 4 3 3" xfId="4673" xr:uid="{3D77B64D-0E01-4E6C-949F-B1F31297A518}"/>
    <cellStyle name="Normal 2 4 4" xfId="4554" xr:uid="{08CD35D3-39BB-4872-9B13-4B5403FF91ED}"/>
    <cellStyle name="Normal 2 4 5" xfId="4754" xr:uid="{F3520496-0788-40EC-BF7A-DB4AEB329CA9}"/>
    <cellStyle name="Normal 2 4 6" xfId="4752" xr:uid="{A93D1261-9F64-48EB-BF57-D6D5732C344C}"/>
    <cellStyle name="Normal 2 5" xfId="184" xr:uid="{18818A78-BA5F-4C47-95A4-B9635B523B98}"/>
    <cellStyle name="Normal 2 5 2" xfId="284" xr:uid="{E26EF419-D2AE-45E1-957E-58A2FB2F13A5}"/>
    <cellStyle name="Normal 2 5 2 2" xfId="2505" xr:uid="{9029B2AA-0991-442D-B687-9D74C44B7757}"/>
    <cellStyle name="Normal 2 5 3" xfId="283" xr:uid="{C42ED88A-5B10-4796-9B69-E32F8EC409D5}"/>
    <cellStyle name="Normal 2 5 3 2" xfId="4586" xr:uid="{36C42FA0-76AC-409C-AD25-2DC18E334B57}"/>
    <cellStyle name="Normal 2 5 3 3" xfId="4746" xr:uid="{195F927E-575C-4996-AB96-6AC09F00E3E4}"/>
    <cellStyle name="Normal 2 5 3 4" xfId="5302" xr:uid="{004ABDAA-FF27-4204-8333-163D3E1764C4}"/>
    <cellStyle name="Normal 2 5 4" xfId="4660" xr:uid="{18D47FE0-EDF0-4996-9CF7-22543693C109}"/>
    <cellStyle name="Normal 2 5 5" xfId="4615" xr:uid="{1B5CB497-A388-432D-8432-9EEA41ED1B0D}"/>
    <cellStyle name="Normal 2 5 6" xfId="4614" xr:uid="{CCB4105D-E310-4B1F-8298-294A186B32E9}"/>
    <cellStyle name="Normal 2 5 7" xfId="4749" xr:uid="{42453103-8F40-44BE-ADEC-EA5519ED3EF9}"/>
    <cellStyle name="Normal 2 5 8" xfId="4719" xr:uid="{8AD29790-9C0F-47BB-96C2-FAD7E9414707}"/>
    <cellStyle name="Normal 2 6" xfId="285" xr:uid="{26B52F3D-C75D-4E57-8672-4D32CF3D9B1F}"/>
    <cellStyle name="Normal 2 6 2" xfId="286" xr:uid="{23CFB79D-88A1-457E-89F1-426B891CF1F3}"/>
    <cellStyle name="Normal 2 6 3" xfId="452" xr:uid="{66CC818C-6AEC-486A-97FD-BE1AD4B97874}"/>
    <cellStyle name="Normal 2 6 3 2" xfId="5335" xr:uid="{1F62547F-FB9C-4B08-8D1D-B068CAA2DBF6}"/>
    <cellStyle name="Normal 2 6 4" xfId="4661" xr:uid="{B843DAD5-82F6-4547-B388-E7979CF45D50}"/>
    <cellStyle name="Normal 2 6 5" xfId="4612" xr:uid="{2611E362-ED2C-4788-BB84-A9F5C977D342}"/>
    <cellStyle name="Normal 2 6 5 2" xfId="4710" xr:uid="{3ACD539D-B38D-4258-88AA-24B5F691D3F1}"/>
    <cellStyle name="Normal 2 6 6" xfId="4598" xr:uid="{F9662B7D-9566-4BCD-86E8-E8ECB54882D7}"/>
    <cellStyle name="Normal 2 6 7" xfId="5322" xr:uid="{F96311D6-D42B-4E6C-A65B-AF2A2A6218DE}"/>
    <cellStyle name="Normal 2 6 8" xfId="5331" xr:uid="{AF0BFAF7-C07F-4A97-B882-E23CA1CA7573}"/>
    <cellStyle name="Normal 2 7" xfId="287" xr:uid="{824E435B-F3BC-4A2C-AD6A-0B57F4377757}"/>
    <cellStyle name="Normal 2 7 2" xfId="4456" xr:uid="{E5AD0A7C-AE8C-46A4-B988-852960DD82AF}"/>
    <cellStyle name="Normal 2 7 3" xfId="4662" xr:uid="{0AD55E26-8973-4847-BE93-D49A4F8AF304}"/>
    <cellStyle name="Normal 2 7 4" xfId="5303" xr:uid="{E2E266B1-67AA-4B8E-A65B-C1B41A8E4919}"/>
    <cellStyle name="Normal 2 8" xfId="4508" xr:uid="{1735BDF6-1783-4EDB-B93C-1EB2BB71B7B3}"/>
    <cellStyle name="Normal 2 9" xfId="4653" xr:uid="{8EA6C76A-4902-480A-978E-9EED3C9A1030}"/>
    <cellStyle name="Normal 20" xfId="434" xr:uid="{464FFECF-97E3-48B9-A160-8697C203E5E2}"/>
    <cellStyle name="Normal 20 2" xfId="435" xr:uid="{BF0298B2-A452-43AE-80A2-2E610A6BA6C1}"/>
    <cellStyle name="Normal 20 2 2" xfId="436" xr:uid="{5B0A4C25-39C3-4E49-94E4-98BA71CE0A34}"/>
    <cellStyle name="Normal 20 2 2 2" xfId="4425" xr:uid="{79FD2955-FF8B-4D0D-B2A1-087689F31BF1}"/>
    <cellStyle name="Normal 20 2 2 3" xfId="4417" xr:uid="{D821092D-FC00-4F47-94F9-890673D145EA}"/>
    <cellStyle name="Normal 20 2 2 4" xfId="4582" xr:uid="{48B8A0E0-4897-49D5-86A8-1D72E8E4578F}"/>
    <cellStyle name="Normal 20 2 2 5" xfId="4744" xr:uid="{CC320330-DFD9-431D-9CA8-1CDC8168D91B}"/>
    <cellStyle name="Normal 20 2 3" xfId="4420" xr:uid="{484602FD-F4E5-4632-90D8-CE711A91CEBC}"/>
    <cellStyle name="Normal 20 2 4" xfId="4416" xr:uid="{A6F48A76-F02A-41D1-BBB3-0DB5D6489351}"/>
    <cellStyle name="Normal 20 2 5" xfId="4581" xr:uid="{DCA84BF0-CED8-49AA-9D3B-1E44DC7CE168}"/>
    <cellStyle name="Normal 20 2 5 2" xfId="5341" xr:uid="{E21AED64-DB8C-4A6C-A7B3-83C66FEE0136}"/>
    <cellStyle name="Normal 20 2 6" xfId="4743" xr:uid="{05D25802-3DE5-4CB3-A123-0B5379949547}"/>
    <cellStyle name="Normal 20 3" xfId="1167" xr:uid="{4962BAEB-564B-497F-80A9-57E5953EFBDA}"/>
    <cellStyle name="Normal 20 3 2" xfId="4457" xr:uid="{ED7CF6A1-5F21-426E-8F38-3708B6D27366}"/>
    <cellStyle name="Normal 20 4" xfId="4352" xr:uid="{4019B79F-1038-4513-ADF2-829B0C1C1254}"/>
    <cellStyle name="Normal 20 4 2" xfId="4555" xr:uid="{87F9440D-9666-48A7-BDCA-3E97E1D5635F}"/>
    <cellStyle name="Normal 20 4 3" xfId="4736" xr:uid="{559796F4-6E36-4DF6-A277-F153021DD3D6}"/>
    <cellStyle name="Normal 20 4 4" xfId="4711" xr:uid="{7D17CF37-1530-4EC6-999F-829A7F07D5C4}"/>
    <cellStyle name="Normal 20 5" xfId="4433" xr:uid="{46252C3E-FE1D-4D8A-ACFC-2635CF92470B}"/>
    <cellStyle name="Normal 20 5 2" xfId="5328" xr:uid="{BE791122-A2E5-426E-BA5A-C21E0A7EC0B2}"/>
    <cellStyle name="Normal 20 6" xfId="4587" xr:uid="{B8A0F2D5-1D5D-4587-BB2A-44FE08F909DF}"/>
    <cellStyle name="Normal 20 7" xfId="4696" xr:uid="{E8458041-DA60-4D70-A750-EC87C4245F86}"/>
    <cellStyle name="Normal 20 8" xfId="4717" xr:uid="{DB225546-4536-488C-A422-B3BA112B6C0D}"/>
    <cellStyle name="Normal 20 9" xfId="4716" xr:uid="{1DDB5DFD-B650-44E1-AF60-894A7CAC30C7}"/>
    <cellStyle name="Normal 21" xfId="437" xr:uid="{6D56FE1B-A7D3-4A20-A55E-1629B919D233}"/>
    <cellStyle name="Normal 21 2" xfId="438" xr:uid="{72AA79AB-A29E-4AB5-AF67-2FE19F1B3C8C}"/>
    <cellStyle name="Normal 21 2 2" xfId="439" xr:uid="{CA2340D0-A274-4BC1-88C7-85A429E1D19F}"/>
    <cellStyle name="Normal 21 3" xfId="4353" xr:uid="{9E3915F1-3AA7-483B-852C-B1FF5F30B9E7}"/>
    <cellStyle name="Normal 21 3 2" xfId="4459" xr:uid="{685CAF89-D9FE-47B4-8C8C-0C45ACAC453B}"/>
    <cellStyle name="Normal 21 3 3" xfId="4458" xr:uid="{7B66FF56-124D-4A9D-B2BA-FB6CDAEE248D}"/>
    <cellStyle name="Normal 21 4" xfId="4570" xr:uid="{05522074-B346-467B-9667-27F755586F73}"/>
    <cellStyle name="Normal 21 5" xfId="4737" xr:uid="{4CF93BBB-15BD-4C6D-A104-B675F3F0508B}"/>
    <cellStyle name="Normal 22" xfId="440" xr:uid="{4CD728D4-E128-4FBF-8271-6416C17F56B5}"/>
    <cellStyle name="Normal 22 2" xfId="441" xr:uid="{50267D77-049A-4B38-AA47-C3B4B1113AE4}"/>
    <cellStyle name="Normal 22 3" xfId="4310" xr:uid="{9FD651C7-DBA3-4B0D-8055-21027D18F543}"/>
    <cellStyle name="Normal 22 3 2" xfId="4354" xr:uid="{1B664617-BE80-4049-89F5-82586125FA2F}"/>
    <cellStyle name="Normal 22 3 2 2" xfId="4461" xr:uid="{B3410B11-5032-4AEF-94E5-F69E8CCC4CB3}"/>
    <cellStyle name="Normal 22 3 3" xfId="4460" xr:uid="{9D9060F4-FD35-4F53-8E5D-1B1FEACA7142}"/>
    <cellStyle name="Normal 22 3 4" xfId="4691" xr:uid="{64254C48-7E90-45CC-BFEA-54E505C1A247}"/>
    <cellStyle name="Normal 22 4" xfId="4313" xr:uid="{F4C414A7-BB9C-4B4A-B09B-25DA1DC7D0D6}"/>
    <cellStyle name="Normal 22 4 2" xfId="4431" xr:uid="{276A7A2C-9EC3-4154-BD41-326F693E5319}"/>
    <cellStyle name="Normal 22 4 3" xfId="4571" xr:uid="{2CCD803B-25EF-44D8-A8B3-01B38D8B4DC5}"/>
    <cellStyle name="Normal 22 4 3 2" xfId="4590" xr:uid="{3A6E1CBB-8170-4DDE-ADAD-5FF9EBE6ACFC}"/>
    <cellStyle name="Normal 22 4 3 3" xfId="4748" xr:uid="{A493153D-1A2E-4AED-B3D7-07D617AC8CF8}"/>
    <cellStyle name="Normal 22 4 3 4" xfId="5338" xr:uid="{AFED21C4-3CDB-4A7B-898C-3E5F32562874}"/>
    <cellStyle name="Normal 22 4 3 5" xfId="5334" xr:uid="{37DD7D87-BA1F-46AC-9A21-3ADDBD2079C3}"/>
    <cellStyle name="Normal 22 4 4" xfId="4692" xr:uid="{B8C058E7-35ED-4080-A333-57B2933A8590}"/>
    <cellStyle name="Normal 22 4 5" xfId="4604" xr:uid="{100B0DDC-88C9-4891-9AF7-92D2BCB047E7}"/>
    <cellStyle name="Normal 22 4 5 2" xfId="5347" xr:uid="{277D3106-CE30-45F2-8DC6-7B6722277F1D}"/>
    <cellStyle name="Normal 22 4 6" xfId="4595" xr:uid="{7B3D91F2-8418-4062-81B0-DB34C271DB89}"/>
    <cellStyle name="Normal 22 4 7" xfId="4594" xr:uid="{566DB1D9-4D46-428A-8EF1-D413911AC2CC}"/>
    <cellStyle name="Normal 22 4 8" xfId="4593" xr:uid="{D4DE8746-255F-4ACF-AB1A-4A359E0C8306}"/>
    <cellStyle name="Normal 22 4 9" xfId="4592" xr:uid="{9F550D2D-93D7-4C29-AD26-384E061C83AD}"/>
    <cellStyle name="Normal 22 5" xfId="4738" xr:uid="{7F45D652-40FC-442B-BC31-993B6DFB2D37}"/>
    <cellStyle name="Normal 23" xfId="442" xr:uid="{ECAFDEED-4143-4E1F-B979-5EE66ABA5AA2}"/>
    <cellStyle name="Normal 23 2" xfId="2500" xr:uid="{BC24615A-6046-4949-B9CA-CBF2A5DE31BD}"/>
    <cellStyle name="Normal 23 2 2" xfId="4356" xr:uid="{9BB03888-E3EF-449F-A663-9FAB97745898}"/>
    <cellStyle name="Normal 23 2 2 2" xfId="4751" xr:uid="{8A36331A-D742-4B8C-A515-2E2192551013}"/>
    <cellStyle name="Normal 23 2 2 3" xfId="4693" xr:uid="{33D3CAA2-F2F5-43B1-8F48-7A23C1FA4F4A}"/>
    <cellStyle name="Normal 23 2 2 4" xfId="4663" xr:uid="{9BAC68D9-2B34-43B0-83B8-FBC32DBA837B}"/>
    <cellStyle name="Normal 23 2 3" xfId="4605" xr:uid="{173AE07A-F3EC-4525-A633-589A8717AB98}"/>
    <cellStyle name="Normal 23 2 4" xfId="4712" xr:uid="{5A9FC6C9-01DD-48E7-BD16-0D1733116464}"/>
    <cellStyle name="Normal 23 3" xfId="4426" xr:uid="{E0AACA00-F432-49EE-BF6B-B6B1E874E176}"/>
    <cellStyle name="Normal 23 4" xfId="4355" xr:uid="{14D6811C-DD9D-4788-B06B-F6EE933F41D0}"/>
    <cellStyle name="Normal 23 5" xfId="4572" xr:uid="{0970526E-3F51-451F-BDA6-654D68716DA5}"/>
    <cellStyle name="Normal 23 6" xfId="4739" xr:uid="{5A14B4C0-B7F6-469E-AA78-606500CC5E89}"/>
    <cellStyle name="Normal 24" xfId="443" xr:uid="{26079137-4FDD-42C7-813F-570858208F8D}"/>
    <cellStyle name="Normal 24 2" xfId="444" xr:uid="{7FCD3D3E-8CE8-4EF7-8543-49DD5CB2BEE6}"/>
    <cellStyle name="Normal 24 2 2" xfId="4428" xr:uid="{8F795D29-1484-46CC-AC97-37D3A55B9D5B}"/>
    <cellStyle name="Normal 24 2 3" xfId="4358" xr:uid="{486049CB-7343-423A-9641-9D5E51629600}"/>
    <cellStyle name="Normal 24 2 4" xfId="4574" xr:uid="{9BF6DE6C-5732-4D84-97AA-FAD2B2A481B0}"/>
    <cellStyle name="Normal 24 2 5" xfId="4741" xr:uid="{E4EE3A76-2C50-479F-BA13-D79899F849AE}"/>
    <cellStyle name="Normal 24 3" xfId="4427" xr:uid="{4FBC347C-C636-4E33-8F7A-08908FB99E48}"/>
    <cellStyle name="Normal 24 4" xfId="4357" xr:uid="{4B99DCD2-E15A-4A34-9F06-7965AB457A7B}"/>
    <cellStyle name="Normal 24 5" xfId="4573" xr:uid="{2E1D3C46-57DB-4881-BF7C-4FCBCD755831}"/>
    <cellStyle name="Normal 24 6" xfId="4740" xr:uid="{1E26E598-72A4-4E30-8A08-CFD541FCF7D7}"/>
    <cellStyle name="Normal 25" xfId="451" xr:uid="{5391E997-4F53-4D15-8500-475AF7D2BB01}"/>
    <cellStyle name="Normal 25 2" xfId="4360" xr:uid="{EDEFDB19-BC45-4136-B70A-02FD938829B0}"/>
    <cellStyle name="Normal 25 2 2" xfId="5337" xr:uid="{07CC8789-AD79-49AA-A254-5DB8248DF857}"/>
    <cellStyle name="Normal 25 3" xfId="4429" xr:uid="{284D13FC-F5B2-4A5F-B386-28B93B22C2CE}"/>
    <cellStyle name="Normal 25 4" xfId="4359" xr:uid="{97C7EAC8-D6D2-474B-B977-E7DC6CA8D24E}"/>
    <cellStyle name="Normal 25 5" xfId="4575" xr:uid="{C47A9FC5-DB2F-4C7C-8F54-3F60DBC4D3E7}"/>
    <cellStyle name="Normal 26" xfId="2498" xr:uid="{E32B8194-93A8-422E-83E0-727FA417AB8C}"/>
    <cellStyle name="Normal 26 2" xfId="2499" xr:uid="{5C113A16-8E84-4D22-BBE9-96E08B2C12C7}"/>
    <cellStyle name="Normal 26 2 2" xfId="4362" xr:uid="{22501B35-ED35-42EA-BD31-53F643A1A138}"/>
    <cellStyle name="Normal 26 3" xfId="4361" xr:uid="{60E728D7-D204-4588-BDAD-BAAC9C7CF7A3}"/>
    <cellStyle name="Normal 26 3 2" xfId="4436" xr:uid="{710E23E5-7E19-422A-A88A-003D329179A4}"/>
    <cellStyle name="Normal 27" xfId="2507" xr:uid="{D9891A37-7528-403D-AC4F-2387DEE13F03}"/>
    <cellStyle name="Normal 27 2" xfId="4364" xr:uid="{7E1D357E-DCBE-42C5-A222-40AC8F269B0A}"/>
    <cellStyle name="Normal 27 3" xfId="4363" xr:uid="{BB67E6BB-41BE-4846-837B-8619C8D9BFEF}"/>
    <cellStyle name="Normal 27 4" xfId="4599" xr:uid="{F3C7A6F8-CAC4-44A8-B636-6EC4CA6D500A}"/>
    <cellStyle name="Normal 27 5" xfId="5320" xr:uid="{61A5F141-F54D-41CC-AEAA-5A741356347A}"/>
    <cellStyle name="Normal 27 6" xfId="4589" xr:uid="{FDCED55E-3D04-4078-90B8-91B99411BAF3}"/>
    <cellStyle name="Normal 27 7" xfId="5332" xr:uid="{8B3A6222-B9A2-4DF1-A6F0-84E6D211AF6E}"/>
    <cellStyle name="Normal 28" xfId="4365" xr:uid="{7DC01E01-0D9D-4C21-90A5-397637F2FF29}"/>
    <cellStyle name="Normal 28 2" xfId="4366" xr:uid="{CDD693F9-CDA6-4859-AC01-C27FC6EDC97B}"/>
    <cellStyle name="Normal 28 3" xfId="4367" xr:uid="{0C426379-B9D7-4227-8780-F812EDAE1CBE}"/>
    <cellStyle name="Normal 29" xfId="4368" xr:uid="{65335FB8-3020-4F03-AD21-88D5ECC1877D}"/>
    <cellStyle name="Normal 29 2" xfId="4369" xr:uid="{7B3A7450-46E0-4AB3-9971-00428428C090}"/>
    <cellStyle name="Normal 3" xfId="2" xr:uid="{665067A7-73F8-4B7E-BFD2-7BB3B9468366}"/>
    <cellStyle name="Normal 3 2" xfId="81" xr:uid="{BBC0B127-CC60-462C-B5BA-16460419BD72}"/>
    <cellStyle name="Normal 3 2 2" xfId="82" xr:uid="{20E599B8-B399-4457-8D9A-227FD18E9659}"/>
    <cellStyle name="Normal 3 2 2 2" xfId="288" xr:uid="{64FF854F-94D0-432D-9C63-C0AF3E0C1DB4}"/>
    <cellStyle name="Normal 3 2 2 2 2" xfId="4665" xr:uid="{3BCD855A-FF01-4AC9-A388-98B20A25034F}"/>
    <cellStyle name="Normal 3 2 2 3" xfId="4556" xr:uid="{536B1DB3-0983-45AB-900C-E7D8D42D9E6A}"/>
    <cellStyle name="Normal 3 2 3" xfId="83" xr:uid="{F3F67E46-3B97-4919-B3C1-A3E42DAEDFF0}"/>
    <cellStyle name="Normal 3 2 4" xfId="289" xr:uid="{21AFB668-F43A-4F24-B0BE-E0B680A43D68}"/>
    <cellStyle name="Normal 3 2 4 2" xfId="4666" xr:uid="{51395D0D-FF7F-49A4-A498-A63D0DA90167}"/>
    <cellStyle name="Normal 3 2 5" xfId="2506" xr:uid="{08295223-4E4C-41CA-8B28-B474E41A310D}"/>
    <cellStyle name="Normal 3 2 5 2" xfId="4509" xr:uid="{3CA5C493-8804-4ED8-ABAB-C3BC31195242}"/>
    <cellStyle name="Normal 3 2 5 3" xfId="5304" xr:uid="{2E37218E-6B6D-431A-9269-FC9CCDA125DD}"/>
    <cellStyle name="Normal 3 3" xfId="84" xr:uid="{2E87D96A-827C-43CA-911C-07DDC3715826}"/>
    <cellStyle name="Normal 3 3 2" xfId="290" xr:uid="{B27A24D5-2E8C-40DA-9031-EC5645880391}"/>
    <cellStyle name="Normal 3 3 2 2" xfId="4667" xr:uid="{1C2F558B-1301-42C0-BBFA-D76290BA0D84}"/>
    <cellStyle name="Normal 3 3 3" xfId="4557" xr:uid="{505C9DB2-8911-44B9-8DE6-88492708D11D}"/>
    <cellStyle name="Normal 3 4" xfId="85" xr:uid="{20B3D5C9-90B2-4A7C-A709-1B556D891451}"/>
    <cellStyle name="Normal 3 4 2" xfId="2502" xr:uid="{073790F7-1F2B-40DE-95C6-2B564EC0D507}"/>
    <cellStyle name="Normal 3 4 2 2" xfId="4668" xr:uid="{A6F7CA7C-52AE-4174-8535-5DC563E5D862}"/>
    <cellStyle name="Normal 3 4 3" xfId="5346" xr:uid="{D423FB2D-37EB-461E-ADBF-5D4BF820868D}"/>
    <cellStyle name="Normal 3 5" xfId="2501" xr:uid="{07DCC5A1-6ABF-4B80-BC21-F382355E9F85}"/>
    <cellStyle name="Normal 3 5 2" xfId="4669" xr:uid="{F7D67727-B53C-4E6F-8460-280619B09FEB}"/>
    <cellStyle name="Normal 3 5 3" xfId="4745" xr:uid="{F7D9674A-7055-4999-9223-DDB527E52885}"/>
    <cellStyle name="Normal 3 5 4" xfId="4713" xr:uid="{FD8912AA-9C8A-4A6F-852B-E07518DAACF2}"/>
    <cellStyle name="Normal 3 6" xfId="4664" xr:uid="{CBB2F9D1-CC04-4586-8CEC-662008155217}"/>
    <cellStyle name="Normal 3 6 2" xfId="5336" xr:uid="{A625F2ED-7125-45A6-9063-B1B667867506}"/>
    <cellStyle name="Normal 3 6 2 2" xfId="5333" xr:uid="{4334EC6A-6BE3-4D5B-998E-BB9A7611CFEB}"/>
    <cellStyle name="Normal 30" xfId="4370" xr:uid="{A4DB28E5-01FB-44E2-866C-0F3B2B41EA57}"/>
    <cellStyle name="Normal 30 2" xfId="4371" xr:uid="{78B28B8E-E1E0-4AD9-B401-C22BB6BF9FD1}"/>
    <cellStyle name="Normal 31" xfId="4372" xr:uid="{61314E01-1014-4265-8D8B-94C348AB42D1}"/>
    <cellStyle name="Normal 31 2" xfId="4373" xr:uid="{31055BBA-368F-410D-9524-796DE598C291}"/>
    <cellStyle name="Normal 32" xfId="4374" xr:uid="{76AB5FB5-ABC1-4E84-9990-4D276590C961}"/>
    <cellStyle name="Normal 33" xfId="4375" xr:uid="{D902CC2A-7C81-4789-BEFC-8F8FFB3E0D2B}"/>
    <cellStyle name="Normal 33 2" xfId="4376" xr:uid="{FF8A2CF6-CA59-42E7-B628-FE050B79D493}"/>
    <cellStyle name="Normal 34" xfId="4377" xr:uid="{72F4AAB7-6F2F-4846-B0B7-084DB0422FE0}"/>
    <cellStyle name="Normal 34 2" xfId="4378" xr:uid="{02C63835-E939-46B1-9A65-4B003F00B9F9}"/>
    <cellStyle name="Normal 35" xfId="4379" xr:uid="{96CE5E6D-F522-4184-A6EB-186393F53B1F}"/>
    <cellStyle name="Normal 35 2" xfId="4380" xr:uid="{50810EBD-89B0-4BC9-B2D5-77DB55FF149A}"/>
    <cellStyle name="Normal 36" xfId="4381" xr:uid="{F854F1AD-1EF8-41A5-B835-8EF159BADAD8}"/>
    <cellStyle name="Normal 36 2" xfId="4382" xr:uid="{37E52211-27DA-44E1-AEDC-205FC9A3C1CC}"/>
    <cellStyle name="Normal 37" xfId="4383" xr:uid="{A282BB53-A58C-4173-BA15-4E116A36E85E}"/>
    <cellStyle name="Normal 37 2" xfId="4384" xr:uid="{BD84C825-C556-4397-872E-155EEC94AEAF}"/>
    <cellStyle name="Normal 38" xfId="4385" xr:uid="{10FFC04E-7E69-4354-8C83-A5FC66F236C9}"/>
    <cellStyle name="Normal 38 2" xfId="4386" xr:uid="{7755F5AE-1D72-456D-BFDF-4D8357CBAD07}"/>
    <cellStyle name="Normal 39" xfId="4387" xr:uid="{ED0A941E-D79A-4F5C-89C6-394897397BBE}"/>
    <cellStyle name="Normal 39 2" xfId="4388" xr:uid="{53724C88-2154-4027-8911-318C8EA90FC7}"/>
    <cellStyle name="Normal 39 2 2" xfId="4389" xr:uid="{7B990325-D72B-4462-97F7-80826C46D649}"/>
    <cellStyle name="Normal 39 3" xfId="4390" xr:uid="{683392DF-CA6F-4035-B09D-0A083DEBA0E0}"/>
    <cellStyle name="Normal 4" xfId="86" xr:uid="{3C2EB769-F3DE-4BE9-95F5-D4730B0AD674}"/>
    <cellStyle name="Normal 4 2" xfId="87" xr:uid="{8A49259C-0ADE-44A6-842E-0D66312977EA}"/>
    <cellStyle name="Normal 4 2 2" xfId="88" xr:uid="{F6BCD2FC-54D2-46E5-92C5-59F042ACC362}"/>
    <cellStyle name="Normal 4 2 2 2" xfId="445" xr:uid="{68FF2638-0894-4738-B4C4-D5A40A30987A}"/>
    <cellStyle name="Normal 4 2 2 3" xfId="2807" xr:uid="{7089B034-30AA-4024-A12E-8FAD86CC5BDE}"/>
    <cellStyle name="Normal 4 2 2 4" xfId="2808" xr:uid="{7FF11FC0-119A-47E3-A465-42548D8E4291}"/>
    <cellStyle name="Normal 4 2 2 4 2" xfId="2809" xr:uid="{945CA31A-A74D-404A-B3DF-161B94BA543D}"/>
    <cellStyle name="Normal 4 2 2 4 3" xfId="2810" xr:uid="{4C3C01F3-6C71-4FBC-AA4C-19B4B4A8CA31}"/>
    <cellStyle name="Normal 4 2 2 4 3 2" xfId="2811" xr:uid="{DC95B3F4-DFBB-4888-A05A-8D408032A893}"/>
    <cellStyle name="Normal 4 2 2 4 3 3" xfId="4312" xr:uid="{3A1E2407-D0C8-4F0D-8093-62D1A9733DB6}"/>
    <cellStyle name="Normal 4 2 3" xfId="2493" xr:uid="{E7B9D50A-C696-439B-8F1E-1FD4AF793CCE}"/>
    <cellStyle name="Normal 4 2 3 2" xfId="2504" xr:uid="{971B902D-DCBC-4414-A5EC-F9BCACFAE5C6}"/>
    <cellStyle name="Normal 4 2 3 2 2" xfId="4462" xr:uid="{13E04C7C-457A-42CB-8CA1-4F077297E416}"/>
    <cellStyle name="Normal 4 2 3 3" xfId="4463" xr:uid="{BFC8D6AC-4236-454E-A70C-8ACFC85034D0}"/>
    <cellStyle name="Normal 4 2 3 3 2" xfId="4464" xr:uid="{B788C7E8-43BD-4CE9-9DE8-3DCF33177541}"/>
    <cellStyle name="Normal 4 2 3 4" xfId="4465" xr:uid="{45E65AB6-A0DA-483B-B65D-B1D7FAE091DE}"/>
    <cellStyle name="Normal 4 2 3 5" xfId="4466" xr:uid="{EAB8AB22-B35C-4B3D-9B9C-06B8C8A01895}"/>
    <cellStyle name="Normal 4 2 4" xfId="2494" xr:uid="{70F7551A-AE5D-48B4-A8A1-DB5E47F11ACA}"/>
    <cellStyle name="Normal 4 2 4 2" xfId="4392" xr:uid="{5DC02692-5045-4EBD-AAD9-BD52497A8E9A}"/>
    <cellStyle name="Normal 4 2 4 2 2" xfId="4467" xr:uid="{5A0BF304-F371-4D71-AA2F-27E0888F5990}"/>
    <cellStyle name="Normal 4 2 4 2 3" xfId="4694" xr:uid="{F4D792AB-E47F-4EFD-98C5-BBC5D75FBEB0}"/>
    <cellStyle name="Normal 4 2 4 2 4" xfId="4613" xr:uid="{FE713B50-8D7E-4AA5-89D4-BCDA7ECA3892}"/>
    <cellStyle name="Normal 4 2 4 3" xfId="4576" xr:uid="{3A799621-803F-4685-BBA1-40096C43D2AC}"/>
    <cellStyle name="Normal 4 2 4 4" xfId="4714" xr:uid="{223AF814-D0FF-4BD1-8F0B-0B7948B0137E}"/>
    <cellStyle name="Normal 4 2 5" xfId="1168" xr:uid="{CAB9B0DB-612A-4FA8-8331-6D31EF228C71}"/>
    <cellStyle name="Normal 4 2 6" xfId="4558" xr:uid="{4CF0FEF9-7CF3-4238-9786-A31383073D7F}"/>
    <cellStyle name="Normal 4 3" xfId="528" xr:uid="{0786A4DE-C5D5-4131-9B21-1B5CFCB0AE0F}"/>
    <cellStyle name="Normal 4 3 2" xfId="1170" xr:uid="{0AD397A1-5F4F-49C0-ADBD-36498B887C5A}"/>
    <cellStyle name="Normal 4 3 2 2" xfId="1171" xr:uid="{F9516C3B-9632-4580-96BA-08F69500B12E}"/>
    <cellStyle name="Normal 4 3 2 3" xfId="1172" xr:uid="{4F44B7D9-E4F1-44FD-8F01-F269B070691A}"/>
    <cellStyle name="Normal 4 3 3" xfId="1169" xr:uid="{A3DA7077-19D9-4D61-B51F-9F4337D9B18C}"/>
    <cellStyle name="Normal 4 3 3 2" xfId="4434" xr:uid="{5C803C0A-18FF-45BF-8112-BE2ABBBC413C}"/>
    <cellStyle name="Normal 4 3 4" xfId="2812" xr:uid="{A2FB09AE-BE55-40E8-8B44-48EDD332391D}"/>
    <cellStyle name="Normal 4 3 5" xfId="2813" xr:uid="{91ECC5B2-DD9C-4E47-BB83-FAFF6A55CF7D}"/>
    <cellStyle name="Normal 4 3 5 2" xfId="2814" xr:uid="{F9E84930-9F6D-41CF-96E4-DFC9988DD90F}"/>
    <cellStyle name="Normal 4 3 5 3" xfId="2815" xr:uid="{2E9243E7-AA92-433F-BFF2-D3D52666BC89}"/>
    <cellStyle name="Normal 4 3 5 3 2" xfId="2816" xr:uid="{B4A641C1-73C9-4F6D-BCC0-F6528F4D4196}"/>
    <cellStyle name="Normal 4 3 5 3 3" xfId="4311" xr:uid="{E2B09DD1-CDD1-4A06-81A9-6FC75AF33638}"/>
    <cellStyle name="Normal 4 3 6" xfId="4314" xr:uid="{5BC58723-DAB2-46F3-A549-E175FC3B09A2}"/>
    <cellStyle name="Normal 4 4" xfId="453" xr:uid="{9C1F8F28-5E01-49ED-9817-15F8E0F82EF4}"/>
    <cellStyle name="Normal 4 4 2" xfId="2495" xr:uid="{218C3C89-ABA5-405E-884B-7BA3458CA709}"/>
    <cellStyle name="Normal 4 4 2 2" xfId="5339" xr:uid="{6FEFF011-140E-41E9-ACD5-149A00CD6710}"/>
    <cellStyle name="Normal 4 4 3" xfId="2503" xr:uid="{CF56DFF3-021E-428A-A9B6-F12859DCAC0F}"/>
    <cellStyle name="Normal 4 4 3 2" xfId="4317" xr:uid="{A9F78841-DCC9-45DF-95BC-B696EA91A44F}"/>
    <cellStyle name="Normal 4 4 3 3" xfId="4316" xr:uid="{F084AE94-3F46-4163-963A-5DBF2FFBD0F4}"/>
    <cellStyle name="Normal 4 4 4" xfId="4747" xr:uid="{FBAB13C4-1BC7-4B5E-B9C8-72FABACB60F2}"/>
    <cellStyle name="Normal 4 5" xfId="2496" xr:uid="{190A881D-F2FA-4FD7-8732-E04DA1ED57EB}"/>
    <cellStyle name="Normal 4 5 2" xfId="4391" xr:uid="{C02B806E-E385-4F55-89A3-CFE8572D2497}"/>
    <cellStyle name="Normal 4 6" xfId="2497" xr:uid="{662AC714-FA94-4878-B15A-F305F1C125AA}"/>
    <cellStyle name="Normal 4 7" xfId="900" xr:uid="{93255B16-A3BD-4B33-BEA5-025248256876}"/>
    <cellStyle name="Normal 4 8" xfId="5340" xr:uid="{CEEC503C-2B56-4CD0-9865-91156992C27B}"/>
    <cellStyle name="Normal 40" xfId="4393" xr:uid="{6137143B-0A38-4E64-9E7D-41F6662AEC45}"/>
    <cellStyle name="Normal 40 2" xfId="4394" xr:uid="{1671B79C-1511-4F68-AA58-FEF644FA0A38}"/>
    <cellStyle name="Normal 40 2 2" xfId="4395" xr:uid="{8C0D7842-FB3A-45C4-81A5-B8BBEE5CF8BE}"/>
    <cellStyle name="Normal 40 3" xfId="4396" xr:uid="{D2C20C90-F23F-4A0B-B929-71BA8C90A873}"/>
    <cellStyle name="Normal 41" xfId="4397" xr:uid="{1C59E576-0867-4D48-A22C-B36B94C3FA16}"/>
    <cellStyle name="Normal 41 2" xfId="4398" xr:uid="{D861388A-CF37-4518-B900-A332D81F4D78}"/>
    <cellStyle name="Normal 42" xfId="4399" xr:uid="{89467260-6AFC-423D-8FE0-29EF7CC7D1A6}"/>
    <cellStyle name="Normal 42 2" xfId="4400" xr:uid="{8B985982-2266-4A33-B117-34B9AF245600}"/>
    <cellStyle name="Normal 43" xfId="4401" xr:uid="{FAB91CD2-23BE-4FAB-A3A7-2DCF5B6A3DD6}"/>
    <cellStyle name="Normal 43 2" xfId="4402" xr:uid="{29619AB8-C9DA-4710-8B5B-F38C25257866}"/>
    <cellStyle name="Normal 44" xfId="4412" xr:uid="{547B77CE-01F5-446E-AAA2-A4AD80E3E5B8}"/>
    <cellStyle name="Normal 44 2" xfId="4413" xr:uid="{A5E131F0-6CAC-4B1C-B8F9-051A42C4BBB2}"/>
    <cellStyle name="Normal 45" xfId="4674" xr:uid="{8D471096-A50F-47B1-A0C2-D03A8C60EBC0}"/>
    <cellStyle name="Normal 45 2" xfId="5324" xr:uid="{3ABE0014-0C8D-4458-A91D-3D945D8441B2}"/>
    <cellStyle name="Normal 45 3" xfId="5323" xr:uid="{00CE8493-6D57-4F7E-83E3-D5DE2BF47D58}"/>
    <cellStyle name="Normal 5" xfId="89" xr:uid="{AF7F4786-ED49-4BAC-BE43-AB70E6700ECE}"/>
    <cellStyle name="Normal 5 10" xfId="291" xr:uid="{BE27A0A3-46B5-43A2-9A41-85624FF02D0A}"/>
    <cellStyle name="Normal 5 10 2" xfId="529" xr:uid="{6BDF176E-3A6C-47C7-BEDF-0FD6249E3F4A}"/>
    <cellStyle name="Normal 5 10 2 2" xfId="1173" xr:uid="{6969D87B-E6B5-4A45-98C8-ED4840FF1658}"/>
    <cellStyle name="Normal 5 10 2 3" xfId="2817" xr:uid="{035F9B0D-E53D-4A61-8603-D7C6F76D3959}"/>
    <cellStyle name="Normal 5 10 2 4" xfId="2818" xr:uid="{A48C6A94-32CA-4EE7-A2C2-426C138F430C}"/>
    <cellStyle name="Normal 5 10 3" xfId="1174" xr:uid="{385D72AA-1022-4111-A4E8-7E87390BA145}"/>
    <cellStyle name="Normal 5 10 3 2" xfId="2819" xr:uid="{576C4335-0977-496D-9DC8-61C525FE4D8E}"/>
    <cellStyle name="Normal 5 10 3 3" xfId="2820" xr:uid="{8B1F39A8-4A68-4E28-A6D0-FB48A8D5836A}"/>
    <cellStyle name="Normal 5 10 3 4" xfId="2821" xr:uid="{ACABDA48-8B82-4513-9181-91B8A9C57296}"/>
    <cellStyle name="Normal 5 10 4" xfId="2822" xr:uid="{19753541-BB45-4E29-B6C8-55F0CFAE5BBE}"/>
    <cellStyle name="Normal 5 10 5" xfId="2823" xr:uid="{D6EFFE31-6CB3-4FDE-82D1-3B6BDEF69532}"/>
    <cellStyle name="Normal 5 10 6" xfId="2824" xr:uid="{A2E5F970-6120-49F4-803D-2A84785C8571}"/>
    <cellStyle name="Normal 5 11" xfId="292" xr:uid="{C824C1A2-9999-488E-9EDF-8B278589CADD}"/>
    <cellStyle name="Normal 5 11 2" xfId="1175" xr:uid="{61CFC72B-D4E6-483E-922D-F6A8EF6BD0A4}"/>
    <cellStyle name="Normal 5 11 2 2" xfId="2825" xr:uid="{CEDE776A-B9CF-41E5-B2C4-2547BAD0482D}"/>
    <cellStyle name="Normal 5 11 2 2 2" xfId="4403" xr:uid="{50131E31-9647-48E6-93B2-18B6471190DE}"/>
    <cellStyle name="Normal 5 11 2 2 3" xfId="4681" xr:uid="{53F8602C-1EF5-43B5-A099-3D28F96BCF22}"/>
    <cellStyle name="Normal 5 11 2 3" xfId="2826" xr:uid="{B0BD8743-E2F8-4F44-B019-5C90EFCF30DA}"/>
    <cellStyle name="Normal 5 11 2 4" xfId="2827" xr:uid="{B910642F-D383-4A9A-8A2C-AA4A1B089576}"/>
    <cellStyle name="Normal 5 11 3" xfId="2828" xr:uid="{DF59A417-9821-4C2B-88A6-3D3A21A47D92}"/>
    <cellStyle name="Normal 5 11 3 2" xfId="5344" xr:uid="{B2DD86CE-9151-4668-8094-6099BCBFB127}"/>
    <cellStyle name="Normal 5 11 4" xfId="2829" xr:uid="{1B17E2FA-5244-43EB-95A6-0C2BF52594E3}"/>
    <cellStyle name="Normal 5 11 4 2" xfId="4577" xr:uid="{7968F00F-0CAB-4074-BA12-CA74E4C14BD3}"/>
    <cellStyle name="Normal 5 11 4 3" xfId="4682" xr:uid="{F20D95C5-B82A-4F58-BC52-8937799C131C}"/>
    <cellStyle name="Normal 5 11 4 4" xfId="4606" xr:uid="{3FE5A4BD-A123-4606-BDBC-7887C11D3871}"/>
    <cellStyle name="Normal 5 11 5" xfId="2830" xr:uid="{298110A0-8890-4FA2-AA52-351888C8A1BD}"/>
    <cellStyle name="Normal 5 12" xfId="1176" xr:uid="{C49A3785-6AE6-461E-8F25-40FDDDCA1B60}"/>
    <cellStyle name="Normal 5 12 2" xfId="2831" xr:uid="{66C07453-22B3-484F-99BD-135EFB6A39A0}"/>
    <cellStyle name="Normal 5 12 3" xfId="2832" xr:uid="{33F3913F-C997-41B4-8524-C40DD72267D2}"/>
    <cellStyle name="Normal 5 12 4" xfId="2833" xr:uid="{2C0FBF2A-2C88-4AD9-BA68-DDFDC070F79B}"/>
    <cellStyle name="Normal 5 13" xfId="901" xr:uid="{8FBF0884-F6D2-40C3-A288-5CF6D702BCC0}"/>
    <cellStyle name="Normal 5 13 2" xfId="2834" xr:uid="{ABF0933E-3A79-4997-89EC-D32345E55869}"/>
    <cellStyle name="Normal 5 13 3" xfId="2835" xr:uid="{579D74F9-AD91-4477-BCBE-7FA6ADC5DED2}"/>
    <cellStyle name="Normal 5 13 4" xfId="2836" xr:uid="{43D948D7-8386-4EDC-8950-E87DDA1D1B33}"/>
    <cellStyle name="Normal 5 14" xfId="2837" xr:uid="{99E4F16F-4123-493C-8A4A-5F8AE133C385}"/>
    <cellStyle name="Normal 5 14 2" xfId="2838" xr:uid="{834A6935-0C37-4AF6-9E6A-E228AE2C130A}"/>
    <cellStyle name="Normal 5 15" xfId="2839" xr:uid="{10F25EA1-AC84-48C7-987E-B66AAC0109AD}"/>
    <cellStyle name="Normal 5 16" xfId="2840" xr:uid="{D71DB5EB-7B34-487C-B9BF-1890DEEB96C9}"/>
    <cellStyle name="Normal 5 17" xfId="2841" xr:uid="{693DE00E-4161-46E6-A84B-39E3D8C4E385}"/>
    <cellStyle name="Normal 5 2" xfId="90" xr:uid="{722E2C35-A4BC-4139-AB23-E4366812BBC1}"/>
    <cellStyle name="Normal 5 2 2" xfId="187" xr:uid="{1839CAEE-D0FC-409A-9B11-F672DC459C80}"/>
    <cellStyle name="Normal 5 2 2 2" xfId="188" xr:uid="{AD9EAE85-ADE0-4792-B0D3-3441C949AC3E}"/>
    <cellStyle name="Normal 5 2 2 2 2" xfId="189" xr:uid="{1AAB9AAD-C8AB-4276-82BB-E3704B27F61F}"/>
    <cellStyle name="Normal 5 2 2 2 2 2" xfId="190" xr:uid="{D1C1E411-6A86-4AA0-8B63-DF0A9CF27637}"/>
    <cellStyle name="Normal 5 2 2 2 3" xfId="191" xr:uid="{D59F97EB-37C4-4469-897C-1F290811A0F5}"/>
    <cellStyle name="Normal 5 2 2 2 4" xfId="4670" xr:uid="{49C4912F-26B1-42C6-ADA7-1157894E109D}"/>
    <cellStyle name="Normal 5 2 2 2 5" xfId="5300" xr:uid="{D6CC4CDA-6DE7-43C2-88D3-BCCA24D53AD6}"/>
    <cellStyle name="Normal 5 2 2 3" xfId="192" xr:uid="{A478C625-6EC0-49F3-8408-4E9E39D12D3C}"/>
    <cellStyle name="Normal 5 2 2 3 2" xfId="193" xr:uid="{59CDD85F-E700-4FC3-B1A3-D30AB693452C}"/>
    <cellStyle name="Normal 5 2 2 4" xfId="194" xr:uid="{B24660D2-A404-43F9-954B-39434FE554C3}"/>
    <cellStyle name="Normal 5 2 2 5" xfId="293" xr:uid="{CB9C2B76-4591-4B80-8D20-57C0995225B4}"/>
    <cellStyle name="Normal 5 2 2 6" xfId="4596" xr:uid="{3D5483D5-FE65-4004-AF68-4902B118E0D2}"/>
    <cellStyle name="Normal 5 2 2 7" xfId="5329" xr:uid="{6BF6B354-4507-4592-9682-2C5D3C41C85C}"/>
    <cellStyle name="Normal 5 2 3" xfId="195" xr:uid="{2FC4921F-5333-40A8-8969-F9B16726D6C5}"/>
    <cellStyle name="Normal 5 2 3 2" xfId="196" xr:uid="{7F963502-F091-4652-9E97-ACD106ABED28}"/>
    <cellStyle name="Normal 5 2 3 2 2" xfId="197" xr:uid="{DE68B377-B7D4-4FB7-B8B3-721A02984C72}"/>
    <cellStyle name="Normal 5 2 3 2 3" xfId="4559" xr:uid="{C1B1D1C2-4105-45EB-9B95-AEBD1552E097}"/>
    <cellStyle name="Normal 5 2 3 2 4" xfId="5301" xr:uid="{BB176B99-7BE3-4FD2-A5D9-D0A8FFA60591}"/>
    <cellStyle name="Normal 5 2 3 3" xfId="198" xr:uid="{BE9E12D2-9992-4E91-82BD-25386108FCF7}"/>
    <cellStyle name="Normal 5 2 3 3 2" xfId="4742" xr:uid="{CB755340-CDCF-4BD3-AEF5-4047445842D0}"/>
    <cellStyle name="Normal 5 2 3 4" xfId="4404" xr:uid="{05EA8AE8-4AD2-465E-9D27-83DC9372246D}"/>
    <cellStyle name="Normal 5 2 3 4 2" xfId="4715" xr:uid="{D94E7232-1B66-4AD8-9F74-3EC3F9D9E645}"/>
    <cellStyle name="Normal 5 2 3 5" xfId="4597" xr:uid="{4941DCE0-2991-4138-A2A0-C0D74F274B7F}"/>
    <cellStyle name="Normal 5 2 3 6" xfId="5321" xr:uid="{71EAC849-BF82-40A3-97DF-BBA143D52B91}"/>
    <cellStyle name="Normal 5 2 3 7" xfId="5330" xr:uid="{9A6047DD-AA9B-45D1-9171-4DC773CE0DD2}"/>
    <cellStyle name="Normal 5 2 4" xfId="199" xr:uid="{47C732E7-8129-4A73-8D35-4F1474B6B4EE}"/>
    <cellStyle name="Normal 5 2 4 2" xfId="200" xr:uid="{511E276D-43EA-4585-818B-96E712137FEB}"/>
    <cellStyle name="Normal 5 2 5" xfId="201" xr:uid="{37A724EF-6A5D-4CCF-9544-B31621778EE7}"/>
    <cellStyle name="Normal 5 2 6" xfId="186" xr:uid="{E81D7DD2-5101-48ED-9B64-AD642C4F93C5}"/>
    <cellStyle name="Normal 5 3" xfId="91" xr:uid="{15FAE6EE-0B05-45C0-841C-A4CDC9981EF4}"/>
    <cellStyle name="Normal 5 3 2" xfId="4406" xr:uid="{F6D53EEA-FCEA-4FE7-ABA1-C0006286CF02}"/>
    <cellStyle name="Normal 5 3 3" xfId="4405" xr:uid="{92A020EC-6593-4BDF-BD07-5A1CC59AC972}"/>
    <cellStyle name="Normal 5 4" xfId="92" xr:uid="{57BCC23A-B3F7-4881-9F77-FF10965F28FB}"/>
    <cellStyle name="Normal 5 4 10" xfId="2842" xr:uid="{B14091F5-0AFC-42D6-9CCA-4E0F5217EDDD}"/>
    <cellStyle name="Normal 5 4 11" xfId="2843" xr:uid="{8B4ED4CC-320D-4829-AE49-1FB601E19F80}"/>
    <cellStyle name="Normal 5 4 2" xfId="93" xr:uid="{5CC3ED5E-1B25-4385-A9E3-C02A0A575102}"/>
    <cellStyle name="Normal 5 4 2 2" xfId="94" xr:uid="{28001484-7C35-43F2-86AA-1491C308FAC7}"/>
    <cellStyle name="Normal 5 4 2 2 2" xfId="294" xr:uid="{47F24929-A19C-454C-9207-E586735F8B0A}"/>
    <cellStyle name="Normal 5 4 2 2 2 2" xfId="530" xr:uid="{31BA8AF6-1A85-4EDB-8135-69F38677139A}"/>
    <cellStyle name="Normal 5 4 2 2 2 2 2" xfId="531" xr:uid="{CCA62735-6B53-4B9C-976F-B77C9D42B18A}"/>
    <cellStyle name="Normal 5 4 2 2 2 2 2 2" xfId="1177" xr:uid="{F0A81F4C-DAFC-458F-BCAB-C2009A649953}"/>
    <cellStyle name="Normal 5 4 2 2 2 2 2 2 2" xfId="1178" xr:uid="{1FBEB064-15C3-4954-9CD0-6ACFCD2D94ED}"/>
    <cellStyle name="Normal 5 4 2 2 2 2 2 3" xfId="1179" xr:uid="{078FF692-D626-479C-ACAE-F5A7C5ED32FC}"/>
    <cellStyle name="Normal 5 4 2 2 2 2 3" xfId="1180" xr:uid="{D33CB616-FFF0-495C-84CA-B5FCA59217D1}"/>
    <cellStyle name="Normal 5 4 2 2 2 2 3 2" xfId="1181" xr:uid="{E788DCE2-491E-4BAC-9918-0E7F1F521890}"/>
    <cellStyle name="Normal 5 4 2 2 2 2 4" xfId="1182" xr:uid="{E22F4DBE-E26F-469C-9C77-7751F7D5F070}"/>
    <cellStyle name="Normal 5 4 2 2 2 3" xfId="532" xr:uid="{679B9F08-389B-462E-803F-199628CDD1C4}"/>
    <cellStyle name="Normal 5 4 2 2 2 3 2" xfId="1183" xr:uid="{8E2E56F7-22A6-4901-A178-B591CD265C18}"/>
    <cellStyle name="Normal 5 4 2 2 2 3 2 2" xfId="1184" xr:uid="{D6A9F67D-E8CA-46CB-91E7-70E09D74545A}"/>
    <cellStyle name="Normal 5 4 2 2 2 3 3" xfId="1185" xr:uid="{ED1CE560-1F86-4E30-80D1-6CD40A64D4B9}"/>
    <cellStyle name="Normal 5 4 2 2 2 3 4" xfId="2844" xr:uid="{B2645CD9-4DEE-4024-936E-063DA3A81449}"/>
    <cellStyle name="Normal 5 4 2 2 2 4" xfId="1186" xr:uid="{29C6AFAB-21A2-42C2-8498-3AFE4015F00B}"/>
    <cellStyle name="Normal 5 4 2 2 2 4 2" xfId="1187" xr:uid="{24B8841C-135F-445A-B167-61950831C999}"/>
    <cellStyle name="Normal 5 4 2 2 2 5" xfId="1188" xr:uid="{CC05B861-2B0A-40D7-B15A-4477368043EF}"/>
    <cellStyle name="Normal 5 4 2 2 2 6" xfId="2845" xr:uid="{7D19323A-7E81-45FD-8828-A84008ECD759}"/>
    <cellStyle name="Normal 5 4 2 2 3" xfId="295" xr:uid="{F86B158A-1DEB-40D9-BBFB-7B8397C78109}"/>
    <cellStyle name="Normal 5 4 2 2 3 2" xfId="533" xr:uid="{572F9570-78B9-4F78-BB12-7297BB61BF96}"/>
    <cellStyle name="Normal 5 4 2 2 3 2 2" xfId="534" xr:uid="{11C69742-A279-4372-9C1B-30C8AA1F9358}"/>
    <cellStyle name="Normal 5 4 2 2 3 2 2 2" xfId="1189" xr:uid="{2F0EACE2-8D6B-4C22-8F98-FF4C57DBEAD6}"/>
    <cellStyle name="Normal 5 4 2 2 3 2 2 2 2" xfId="1190" xr:uid="{049B3BAF-C734-444E-B07B-D8DAB89A59A6}"/>
    <cellStyle name="Normal 5 4 2 2 3 2 2 3" xfId="1191" xr:uid="{95627528-4F2B-419E-9024-41113CA614C2}"/>
    <cellStyle name="Normal 5 4 2 2 3 2 3" xfId="1192" xr:uid="{5057F8FA-FF20-4370-BAFD-3087E93BDAC4}"/>
    <cellStyle name="Normal 5 4 2 2 3 2 3 2" xfId="1193" xr:uid="{CFFCFBB0-0CAF-4A3D-A49B-F29FA23092EB}"/>
    <cellStyle name="Normal 5 4 2 2 3 2 4" xfId="1194" xr:uid="{6135CB37-53D9-43B3-AE69-6D8889FFF93C}"/>
    <cellStyle name="Normal 5 4 2 2 3 3" xfId="535" xr:uid="{62ADEC95-5230-4E88-89A7-B7E2A36DFDB5}"/>
    <cellStyle name="Normal 5 4 2 2 3 3 2" xfId="1195" xr:uid="{D02ABA0F-AC77-41B9-99C5-B2BD687328B7}"/>
    <cellStyle name="Normal 5 4 2 2 3 3 2 2" xfId="1196" xr:uid="{8AD35EAD-CE06-4F37-A733-A8BDE6BBF657}"/>
    <cellStyle name="Normal 5 4 2 2 3 3 3" xfId="1197" xr:uid="{A86D3F0F-B549-45C5-A075-766D8366A507}"/>
    <cellStyle name="Normal 5 4 2 2 3 4" xfId="1198" xr:uid="{7EB0CA7C-4C5F-4708-BF27-35C13C5F36D9}"/>
    <cellStyle name="Normal 5 4 2 2 3 4 2" xfId="1199" xr:uid="{7B57477D-8279-4FDB-A7A7-2CD53296C5B0}"/>
    <cellStyle name="Normal 5 4 2 2 3 5" xfId="1200" xr:uid="{56E536BD-BE09-446E-9C83-1DEF1174F2CE}"/>
    <cellStyle name="Normal 5 4 2 2 4" xfId="536" xr:uid="{A45F97DA-C7F9-4E7E-9FDB-379FDAD68ACF}"/>
    <cellStyle name="Normal 5 4 2 2 4 2" xfId="537" xr:uid="{957EEB16-6941-43EB-9E1C-81B6FB35A041}"/>
    <cellStyle name="Normal 5 4 2 2 4 2 2" xfId="1201" xr:uid="{2B01AD66-A61D-4933-8B95-0F99F7785E4A}"/>
    <cellStyle name="Normal 5 4 2 2 4 2 2 2" xfId="1202" xr:uid="{E0D0714A-30A2-4D74-9203-DDA84CBCE572}"/>
    <cellStyle name="Normal 5 4 2 2 4 2 3" xfId="1203" xr:uid="{18AAC09B-7395-460A-BDB6-48995591A88D}"/>
    <cellStyle name="Normal 5 4 2 2 4 3" xfId="1204" xr:uid="{5525F5A4-4652-426C-B227-FFD547815E44}"/>
    <cellStyle name="Normal 5 4 2 2 4 3 2" xfId="1205" xr:uid="{6579D011-1334-42A4-89B7-192580B52259}"/>
    <cellStyle name="Normal 5 4 2 2 4 4" xfId="1206" xr:uid="{FC34107E-D699-44F2-B7E3-A78C0B5FD71E}"/>
    <cellStyle name="Normal 5 4 2 2 5" xfId="538" xr:uid="{1AE833DF-4604-455E-A826-360B970182A9}"/>
    <cellStyle name="Normal 5 4 2 2 5 2" xfId="1207" xr:uid="{3FC2900A-4C07-437B-8546-769442FB6465}"/>
    <cellStyle name="Normal 5 4 2 2 5 2 2" xfId="1208" xr:uid="{E688F09B-DBFB-490F-B18C-A587E3EB40E1}"/>
    <cellStyle name="Normal 5 4 2 2 5 3" xfId="1209" xr:uid="{233BAAAB-9C99-40FC-B21B-F5AC95DEE9A5}"/>
    <cellStyle name="Normal 5 4 2 2 5 4" xfId="2846" xr:uid="{C9B3F8ED-BA7A-470F-A3F2-CF73A5FFD18D}"/>
    <cellStyle name="Normal 5 4 2 2 6" xfId="1210" xr:uid="{B41CD0E2-9B65-42C2-9050-F874C7652DA3}"/>
    <cellStyle name="Normal 5 4 2 2 6 2" xfId="1211" xr:uid="{E33E0243-2596-4807-BA35-8E423AEEBFA9}"/>
    <cellStyle name="Normal 5 4 2 2 7" xfId="1212" xr:uid="{02FCEABA-98D9-4515-902D-2E37799E8113}"/>
    <cellStyle name="Normal 5 4 2 2 8" xfId="2847" xr:uid="{B48DAB6C-33F4-439D-BA3F-795BE976C481}"/>
    <cellStyle name="Normal 5 4 2 3" xfId="296" xr:uid="{D820188A-C8D0-4074-B617-A63C2BB9FDB6}"/>
    <cellStyle name="Normal 5 4 2 3 2" xfId="539" xr:uid="{416E3D1B-7A08-4F53-A0F0-7533CABC74D1}"/>
    <cellStyle name="Normal 5 4 2 3 2 2" xfId="540" xr:uid="{529CFE2A-9A51-4734-BDF1-B3453EA92EBE}"/>
    <cellStyle name="Normal 5 4 2 3 2 2 2" xfId="1213" xr:uid="{B2FA289B-D57D-4988-8C8F-B0E267736EAA}"/>
    <cellStyle name="Normal 5 4 2 3 2 2 2 2" xfId="1214" xr:uid="{54C47EB8-C5F1-47DB-BF81-BDAF159277A6}"/>
    <cellStyle name="Normal 5 4 2 3 2 2 3" xfId="1215" xr:uid="{FF3275DD-36F0-4571-ACCA-4EE77E835B91}"/>
    <cellStyle name="Normal 5 4 2 3 2 3" xfId="1216" xr:uid="{6A0E8B4C-941B-42FD-90C0-5EE7A43F4D08}"/>
    <cellStyle name="Normal 5 4 2 3 2 3 2" xfId="1217" xr:uid="{931F5DFB-67B6-4F93-BD6B-9552926A3CFD}"/>
    <cellStyle name="Normal 5 4 2 3 2 4" xfId="1218" xr:uid="{1BB81B8C-91AF-432F-9FA8-DC0D5769554D}"/>
    <cellStyle name="Normal 5 4 2 3 3" xfId="541" xr:uid="{8947AAB7-45CC-4654-A93E-C6E92AB7AD76}"/>
    <cellStyle name="Normal 5 4 2 3 3 2" xfId="1219" xr:uid="{4479C20C-D5A0-482F-B4A5-25F091518049}"/>
    <cellStyle name="Normal 5 4 2 3 3 2 2" xfId="1220" xr:uid="{82A6F5A6-67CB-463A-B468-853DC7FBEB46}"/>
    <cellStyle name="Normal 5 4 2 3 3 3" xfId="1221" xr:uid="{618A6E10-1F01-4271-89D1-FBD74E51D869}"/>
    <cellStyle name="Normal 5 4 2 3 3 4" xfId="2848" xr:uid="{6B1AA185-A954-4912-8083-CA7E93B704D3}"/>
    <cellStyle name="Normal 5 4 2 3 4" xfId="1222" xr:uid="{EFE2133E-D9A8-4C1B-B16E-DE687232F37C}"/>
    <cellStyle name="Normal 5 4 2 3 4 2" xfId="1223" xr:uid="{3626DA01-188D-496D-91C1-B54A21618FF4}"/>
    <cellStyle name="Normal 5 4 2 3 5" xfId="1224" xr:uid="{B7F66656-F45A-41BF-9FF6-3F43AF19E882}"/>
    <cellStyle name="Normal 5 4 2 3 6" xfId="2849" xr:uid="{2DDE7524-29D0-4BF5-9729-F218D0AB4243}"/>
    <cellStyle name="Normal 5 4 2 4" xfId="297" xr:uid="{75316C84-5961-471D-9230-C559C1CB0544}"/>
    <cellStyle name="Normal 5 4 2 4 2" xfId="542" xr:uid="{9D48B15A-73CC-4932-95C0-911FD319F151}"/>
    <cellStyle name="Normal 5 4 2 4 2 2" xfId="543" xr:uid="{2FF55B3A-A0F8-4702-B31B-34A4D06CC29A}"/>
    <cellStyle name="Normal 5 4 2 4 2 2 2" xfId="1225" xr:uid="{96191575-504E-4BDB-923F-21757AF3C969}"/>
    <cellStyle name="Normal 5 4 2 4 2 2 2 2" xfId="1226" xr:uid="{631B1403-88BF-4981-8CC5-13B136BC3BDB}"/>
    <cellStyle name="Normal 5 4 2 4 2 2 3" xfId="1227" xr:uid="{E00E4AFE-4988-45F5-AA18-87AAFBAE23B7}"/>
    <cellStyle name="Normal 5 4 2 4 2 3" xfId="1228" xr:uid="{578A07D9-1D89-4491-A485-5C0F93A58CC6}"/>
    <cellStyle name="Normal 5 4 2 4 2 3 2" xfId="1229" xr:uid="{056ED737-A4A8-403E-8053-8CB3C8C103C4}"/>
    <cellStyle name="Normal 5 4 2 4 2 4" xfId="1230" xr:uid="{1E746BD6-35AC-4A77-9FB6-E70104C54C93}"/>
    <cellStyle name="Normal 5 4 2 4 3" xfId="544" xr:uid="{C6EAD6F0-11B8-4E7D-996D-8A08C8D45974}"/>
    <cellStyle name="Normal 5 4 2 4 3 2" xfId="1231" xr:uid="{3465B92B-07A5-44D5-9BC0-428D82AED5E7}"/>
    <cellStyle name="Normal 5 4 2 4 3 2 2" xfId="1232" xr:uid="{DA350DCE-04CA-4C6D-87F4-01FFB033032B}"/>
    <cellStyle name="Normal 5 4 2 4 3 3" xfId="1233" xr:uid="{0D4EB5A6-84BF-47A9-BF27-A4A7F6A6D20F}"/>
    <cellStyle name="Normal 5 4 2 4 4" xfId="1234" xr:uid="{A61A6FF5-0F20-44F3-9C95-1C01B0F04BB2}"/>
    <cellStyle name="Normal 5 4 2 4 4 2" xfId="1235" xr:uid="{59B55D6C-D65A-412F-AC80-557D6A27802E}"/>
    <cellStyle name="Normal 5 4 2 4 5" xfId="1236" xr:uid="{C6240CCD-2C1F-4F17-BA93-2D6090E4F6D8}"/>
    <cellStyle name="Normal 5 4 2 5" xfId="298" xr:uid="{D1E02730-62E9-457D-950B-A0BD6E1E7BEA}"/>
    <cellStyle name="Normal 5 4 2 5 2" xfId="545" xr:uid="{71022135-F878-40B1-9F93-5BE436A5FC0F}"/>
    <cellStyle name="Normal 5 4 2 5 2 2" xfId="1237" xr:uid="{9274E2E3-470E-4D08-ABE5-5F7A0EEA61EA}"/>
    <cellStyle name="Normal 5 4 2 5 2 2 2" xfId="1238" xr:uid="{EBFEEA57-B910-48F8-B2CD-B951D594A579}"/>
    <cellStyle name="Normal 5 4 2 5 2 3" xfId="1239" xr:uid="{EACF761E-C87F-4687-AAAA-8843BCBC5782}"/>
    <cellStyle name="Normal 5 4 2 5 3" xfId="1240" xr:uid="{04C2B830-9DD0-4254-8692-96F98F33C00F}"/>
    <cellStyle name="Normal 5 4 2 5 3 2" xfId="1241" xr:uid="{E8934307-9FE4-4F5B-B43B-371A2665BFE2}"/>
    <cellStyle name="Normal 5 4 2 5 4" xfId="1242" xr:uid="{0ECD26E7-9E66-415D-8267-153C5D86E4E9}"/>
    <cellStyle name="Normal 5 4 2 6" xfId="546" xr:uid="{7ED6E3DD-44D7-494A-B6BB-55618AA76168}"/>
    <cellStyle name="Normal 5 4 2 6 2" xfId="1243" xr:uid="{DD853B9E-74E6-495C-95B5-AB8595E6BB4B}"/>
    <cellStyle name="Normal 5 4 2 6 2 2" xfId="1244" xr:uid="{8C920938-2E98-40DF-B383-0B6E17315E12}"/>
    <cellStyle name="Normal 5 4 2 6 2 3" xfId="4419" xr:uid="{8C86FD70-97C7-44FA-AB0B-A50697D8F346}"/>
    <cellStyle name="Normal 5 4 2 6 3" xfId="1245" xr:uid="{D6792577-E6D9-4FAE-BDE2-4AA6A0861271}"/>
    <cellStyle name="Normal 5 4 2 6 4" xfId="2850" xr:uid="{1BC17211-E315-47FC-99A5-B5A07014AB96}"/>
    <cellStyle name="Normal 5 4 2 6 4 2" xfId="4584" xr:uid="{A1401961-B370-4633-8350-9816005DA56A}"/>
    <cellStyle name="Normal 5 4 2 6 4 3" xfId="4683" xr:uid="{6BC4E6BC-08BE-4030-8C51-80063CFF1BF8}"/>
    <cellStyle name="Normal 5 4 2 6 4 4" xfId="4611" xr:uid="{A45CE567-2FA0-474F-BD72-4DB458F0EC34}"/>
    <cellStyle name="Normal 5 4 2 7" xfId="1246" xr:uid="{05B435C8-7564-4555-AB62-5D2E8F9E0752}"/>
    <cellStyle name="Normal 5 4 2 7 2" xfId="1247" xr:uid="{100D3FE5-983E-4EF9-A716-D5A9C9117E0D}"/>
    <cellStyle name="Normal 5 4 2 8" xfId="1248" xr:uid="{4F8C8D55-EFA3-41FB-8871-67A9F1010BD3}"/>
    <cellStyle name="Normal 5 4 2 9" xfId="2851" xr:uid="{DBFE2256-DFB3-431E-97FA-F0101482280C}"/>
    <cellStyle name="Normal 5 4 3" xfId="95" xr:uid="{BC3150A1-5AD1-4699-ADA2-78D6E8E1F156}"/>
    <cellStyle name="Normal 5 4 3 2" xfId="96" xr:uid="{C68ECA9C-99A5-4EFE-B366-3D295DA2BCE5}"/>
    <cellStyle name="Normal 5 4 3 2 2" xfId="547" xr:uid="{22B5D700-FF51-4E08-9264-F2406B4A010F}"/>
    <cellStyle name="Normal 5 4 3 2 2 2" xfId="548" xr:uid="{B3678EE4-2607-4356-8E62-6B6854D42DA3}"/>
    <cellStyle name="Normal 5 4 3 2 2 2 2" xfId="1249" xr:uid="{CCCE1AA7-9622-47BF-9A21-DDF040866FC4}"/>
    <cellStyle name="Normal 5 4 3 2 2 2 2 2" xfId="1250" xr:uid="{72078011-4B74-4CD0-95E0-4A9444C6DDC9}"/>
    <cellStyle name="Normal 5 4 3 2 2 2 3" xfId="1251" xr:uid="{32B62183-32C6-4E9E-B91D-A4693DB62DE8}"/>
    <cellStyle name="Normal 5 4 3 2 2 3" xfId="1252" xr:uid="{C49C7300-D241-47AF-8761-B311F3F48D9C}"/>
    <cellStyle name="Normal 5 4 3 2 2 3 2" xfId="1253" xr:uid="{22E497A5-A182-483E-B58E-FF74DF169FD0}"/>
    <cellStyle name="Normal 5 4 3 2 2 4" xfId="1254" xr:uid="{75E8BB3B-2C39-452A-803A-0EABC8086192}"/>
    <cellStyle name="Normal 5 4 3 2 3" xfId="549" xr:uid="{304787D3-99FD-47F6-8B5F-C7A22CE60375}"/>
    <cellStyle name="Normal 5 4 3 2 3 2" xfId="1255" xr:uid="{1526C0BA-C80F-4C82-84F6-B7A80504BB44}"/>
    <cellStyle name="Normal 5 4 3 2 3 2 2" xfId="1256" xr:uid="{1EA3DD84-15D3-4B87-9EB1-57A8F7CD1E2A}"/>
    <cellStyle name="Normal 5 4 3 2 3 3" xfId="1257" xr:uid="{246BF921-A40E-4233-9BC1-53E6C830ACFB}"/>
    <cellStyle name="Normal 5 4 3 2 3 4" xfId="2852" xr:uid="{F2BFE70B-964A-41C0-8342-ACD3D67BA18A}"/>
    <cellStyle name="Normal 5 4 3 2 4" xfId="1258" xr:uid="{EC74E89C-9E28-4B03-8E07-2DB83B8730A2}"/>
    <cellStyle name="Normal 5 4 3 2 4 2" xfId="1259" xr:uid="{C12AC593-9271-4B58-9323-D96353B60385}"/>
    <cellStyle name="Normal 5 4 3 2 5" xfId="1260" xr:uid="{FD10699D-641B-4C3A-83B8-0DE5CA2CBCBF}"/>
    <cellStyle name="Normal 5 4 3 2 6" xfId="2853" xr:uid="{29F76EFD-EB6B-435C-8F48-25F89BE33F91}"/>
    <cellStyle name="Normal 5 4 3 3" xfId="299" xr:uid="{3869B4E2-6699-43B5-8EF6-2EBFC200559B}"/>
    <cellStyle name="Normal 5 4 3 3 2" xfId="550" xr:uid="{8272BC76-56A7-4096-B0C1-4D1FEF3A18F2}"/>
    <cellStyle name="Normal 5 4 3 3 2 2" xfId="551" xr:uid="{E30B6074-BFA8-4132-A962-E78476512CCE}"/>
    <cellStyle name="Normal 5 4 3 3 2 2 2" xfId="1261" xr:uid="{C477B6B8-F50B-4CF3-969B-C11689C1D517}"/>
    <cellStyle name="Normal 5 4 3 3 2 2 2 2" xfId="1262" xr:uid="{FBDBF9FF-C7E7-444A-BEAA-4703676656A7}"/>
    <cellStyle name="Normal 5 4 3 3 2 2 3" xfId="1263" xr:uid="{FBE221FB-89DA-4BBE-8DAD-D94F650E34B8}"/>
    <cellStyle name="Normal 5 4 3 3 2 3" xfId="1264" xr:uid="{205026B8-7D1A-4D57-85E3-1FA30CE10B75}"/>
    <cellStyle name="Normal 5 4 3 3 2 3 2" xfId="1265" xr:uid="{56D1E0AE-4FC3-4709-A2FD-9640DFEC3756}"/>
    <cellStyle name="Normal 5 4 3 3 2 4" xfId="1266" xr:uid="{DB9817ED-5359-4D15-B314-F62662036515}"/>
    <cellStyle name="Normal 5 4 3 3 3" xfId="552" xr:uid="{D9670B0A-4AA6-4817-8ABB-060CEA1120B9}"/>
    <cellStyle name="Normal 5 4 3 3 3 2" xfId="1267" xr:uid="{6B800CDB-DC3F-44BA-9CCD-ABE3C7ECA021}"/>
    <cellStyle name="Normal 5 4 3 3 3 2 2" xfId="1268" xr:uid="{D0DB596D-E11C-47B0-8A09-C17A8F9D68DA}"/>
    <cellStyle name="Normal 5 4 3 3 3 3" xfId="1269" xr:uid="{D8F7A5E4-7A9C-486F-A4FB-22930EDCD3B1}"/>
    <cellStyle name="Normal 5 4 3 3 4" xfId="1270" xr:uid="{4BE7707B-E8B4-4F7F-9580-A9F6E7C8C579}"/>
    <cellStyle name="Normal 5 4 3 3 4 2" xfId="1271" xr:uid="{3D3A680F-13E2-4DD8-86DD-E63B00F5508B}"/>
    <cellStyle name="Normal 5 4 3 3 5" xfId="1272" xr:uid="{7D44DD72-DFF9-4362-9042-993DC130B8A2}"/>
    <cellStyle name="Normal 5 4 3 4" xfId="300" xr:uid="{7D7E0863-A17E-4D93-95BD-4B8816315D00}"/>
    <cellStyle name="Normal 5 4 3 4 2" xfId="553" xr:uid="{47AE546A-93E5-40D4-9A3F-F0C2EE879467}"/>
    <cellStyle name="Normal 5 4 3 4 2 2" xfId="1273" xr:uid="{5140BF6F-4CCB-4A42-96D7-A6E54613A43F}"/>
    <cellStyle name="Normal 5 4 3 4 2 2 2" xfId="1274" xr:uid="{C2621E10-D682-4143-A558-2EB381DE35EF}"/>
    <cellStyle name="Normal 5 4 3 4 2 3" xfId="1275" xr:uid="{36A448DD-7D65-46EB-8298-2D054BCDAEC0}"/>
    <cellStyle name="Normal 5 4 3 4 3" xfId="1276" xr:uid="{A17641A1-93DA-4E47-84EA-43360C2BF1FA}"/>
    <cellStyle name="Normal 5 4 3 4 3 2" xfId="1277" xr:uid="{85D49232-9DE0-4EE0-832F-256406A2EC84}"/>
    <cellStyle name="Normal 5 4 3 4 4" xfId="1278" xr:uid="{44BE7422-DCE4-4FEE-8C94-2FB8906CBB5C}"/>
    <cellStyle name="Normal 5 4 3 5" xfId="554" xr:uid="{019EB2B3-127C-4A88-9F90-6D225DC536D1}"/>
    <cellStyle name="Normal 5 4 3 5 2" xfId="1279" xr:uid="{2F6F2C0B-2CBD-46DD-9D83-06346D07482C}"/>
    <cellStyle name="Normal 5 4 3 5 2 2" xfId="1280" xr:uid="{CB482D44-65E4-43BD-B6DE-CA07AD2BBA57}"/>
    <cellStyle name="Normal 5 4 3 5 3" xfId="1281" xr:uid="{BB2067BE-7E45-4200-B92C-85D650EFF29E}"/>
    <cellStyle name="Normal 5 4 3 5 4" xfId="2854" xr:uid="{71245A1A-49CC-4785-B392-5E7BCED0C32E}"/>
    <cellStyle name="Normal 5 4 3 6" xfId="1282" xr:uid="{234800C1-4461-428F-A93E-F81E4E4B8DED}"/>
    <cellStyle name="Normal 5 4 3 6 2" xfId="1283" xr:uid="{06E7613B-6F9F-4F00-A374-9C5DE59F415C}"/>
    <cellStyle name="Normal 5 4 3 7" xfId="1284" xr:uid="{03BEF1C0-2713-4FCE-871A-923535A0C341}"/>
    <cellStyle name="Normal 5 4 3 8" xfId="2855" xr:uid="{499DE4C7-2C72-4B33-AEAB-C1462B334B93}"/>
    <cellStyle name="Normal 5 4 4" xfId="97" xr:uid="{E402AAA7-5F29-4C9B-AD31-305474D2FF8C}"/>
    <cellStyle name="Normal 5 4 4 2" xfId="446" xr:uid="{1ADA6A38-4619-4E40-AE2D-DAAAD9BD64CA}"/>
    <cellStyle name="Normal 5 4 4 2 2" xfId="555" xr:uid="{9B417DC5-7080-4419-BDB7-7A47E439CBD5}"/>
    <cellStyle name="Normal 5 4 4 2 2 2" xfId="1285" xr:uid="{FF250C0B-A6EB-4B40-A62C-67AA9D621980}"/>
    <cellStyle name="Normal 5 4 4 2 2 2 2" xfId="1286" xr:uid="{995FE18E-0906-40E7-B8B1-C07E505B2957}"/>
    <cellStyle name="Normal 5 4 4 2 2 3" xfId="1287" xr:uid="{62D9C7EE-22B9-4C6D-BD15-7128F2628005}"/>
    <cellStyle name="Normal 5 4 4 2 2 4" xfId="2856" xr:uid="{C946204C-C0DE-40C7-9409-110AF70ABDC1}"/>
    <cellStyle name="Normal 5 4 4 2 3" xfId="1288" xr:uid="{52C59ED7-8656-48BE-BF3B-27B80D9D6FC9}"/>
    <cellStyle name="Normal 5 4 4 2 3 2" xfId="1289" xr:uid="{84E03B3B-5E07-473A-A0AF-394047CC0C87}"/>
    <cellStyle name="Normal 5 4 4 2 4" xfId="1290" xr:uid="{37B6E57C-4855-413A-95B8-48D94298277A}"/>
    <cellStyle name="Normal 5 4 4 2 5" xfId="2857" xr:uid="{CFD5F285-70DF-4350-9B7E-0BC08C2034B6}"/>
    <cellStyle name="Normal 5 4 4 3" xfId="556" xr:uid="{51A1486B-8176-4C71-95D7-E4009649A2A9}"/>
    <cellStyle name="Normal 5 4 4 3 2" xfId="1291" xr:uid="{362D8BB4-C19C-4E07-925C-387DF181BF6A}"/>
    <cellStyle name="Normal 5 4 4 3 2 2" xfId="1292" xr:uid="{4B373831-1F8B-4FD5-A96F-21A83BB648DE}"/>
    <cellStyle name="Normal 5 4 4 3 3" xfId="1293" xr:uid="{237D4369-53CC-4FFE-BE30-64A3C238A098}"/>
    <cellStyle name="Normal 5 4 4 3 4" xfId="2858" xr:uid="{81AA229A-1720-40BC-BBFC-5F153454A4CC}"/>
    <cellStyle name="Normal 5 4 4 4" xfId="1294" xr:uid="{0AF30E66-757A-4A68-9419-339D48A2E0FB}"/>
    <cellStyle name="Normal 5 4 4 4 2" xfId="1295" xr:uid="{F8306057-4657-428B-BAEE-4A929FB1F26B}"/>
    <cellStyle name="Normal 5 4 4 4 3" xfId="2859" xr:uid="{50C74D67-BE2D-4B9C-A95C-8C9C26B3DC4F}"/>
    <cellStyle name="Normal 5 4 4 4 4" xfId="2860" xr:uid="{4CE1B243-0013-4610-BAE2-58ABA623292E}"/>
    <cellStyle name="Normal 5 4 4 5" xfId="1296" xr:uid="{096A74CE-9F96-4B2F-8FDC-E04480F2C25D}"/>
    <cellStyle name="Normal 5 4 4 6" xfId="2861" xr:uid="{AA51929C-2E77-46AB-A300-081CF4D9954D}"/>
    <cellStyle name="Normal 5 4 4 7" xfId="2862" xr:uid="{34C68686-EC9B-4D02-82CD-3990519BA307}"/>
    <cellStyle name="Normal 5 4 5" xfId="301" xr:uid="{AE731646-7E3C-417F-9D20-E380D038958A}"/>
    <cellStyle name="Normal 5 4 5 2" xfId="557" xr:uid="{BC852EC5-4D70-4793-BDED-6D44AFEF980C}"/>
    <cellStyle name="Normal 5 4 5 2 2" xfId="558" xr:uid="{146E2231-7FBC-408A-B9D2-485E58BB7FDD}"/>
    <cellStyle name="Normal 5 4 5 2 2 2" xfId="1297" xr:uid="{2AF1607C-6C62-45F1-BD8E-C9BF1C6685DF}"/>
    <cellStyle name="Normal 5 4 5 2 2 2 2" xfId="1298" xr:uid="{E13952FA-25D9-4021-BBDD-CF9AC424E1D0}"/>
    <cellStyle name="Normal 5 4 5 2 2 3" xfId="1299" xr:uid="{D495D39A-71B7-4D4C-A066-B9F12E5D6663}"/>
    <cellStyle name="Normal 5 4 5 2 3" xfId="1300" xr:uid="{13048B68-02C3-417D-A038-3955485DEAB8}"/>
    <cellStyle name="Normal 5 4 5 2 3 2" xfId="1301" xr:uid="{0C137F6D-D59F-4256-B48D-19F856082665}"/>
    <cellStyle name="Normal 5 4 5 2 4" xfId="1302" xr:uid="{1ADD7D6A-D8FE-4E30-9971-FB6416EC7E7D}"/>
    <cellStyle name="Normal 5 4 5 3" xfId="559" xr:uid="{FF295986-BA5F-43E6-A205-F9B5065C9EF1}"/>
    <cellStyle name="Normal 5 4 5 3 2" xfId="1303" xr:uid="{E3A916D7-40FD-419F-B642-BF3D385691AF}"/>
    <cellStyle name="Normal 5 4 5 3 2 2" xfId="1304" xr:uid="{EB05F9A6-3C99-4922-8CF2-772E9D478849}"/>
    <cellStyle name="Normal 5 4 5 3 3" xfId="1305" xr:uid="{F69848A5-9B8C-43A4-B62B-E2718D43C614}"/>
    <cellStyle name="Normal 5 4 5 3 4" xfId="2863" xr:uid="{04FEE895-0873-4E5C-9574-B5C128BD88B5}"/>
    <cellStyle name="Normal 5 4 5 4" xfId="1306" xr:uid="{0C6412AA-FC6C-48C9-8F37-66FF52FC313D}"/>
    <cellStyle name="Normal 5 4 5 4 2" xfId="1307" xr:uid="{D3CCF648-42C7-48A4-AD5B-CA8EC634176D}"/>
    <cellStyle name="Normal 5 4 5 5" xfId="1308" xr:uid="{3A21C11D-C77F-481A-B2E6-DFDED531DDAD}"/>
    <cellStyle name="Normal 5 4 5 6" xfId="2864" xr:uid="{3138EC7E-AFEA-4DA5-8202-7D7DD72CFA28}"/>
    <cellStyle name="Normal 5 4 6" xfId="302" xr:uid="{642FD3C0-CEDF-4930-97E5-8CFA1CB969DA}"/>
    <cellStyle name="Normal 5 4 6 2" xfId="560" xr:uid="{29F81B51-2766-454E-9638-85A8F10C3034}"/>
    <cellStyle name="Normal 5 4 6 2 2" xfId="1309" xr:uid="{39686D04-B548-4FCE-97CD-5D4A7F813689}"/>
    <cellStyle name="Normal 5 4 6 2 2 2" xfId="1310" xr:uid="{0CFF707F-E414-47E4-95B8-1E07ABD4EE4D}"/>
    <cellStyle name="Normal 5 4 6 2 3" xfId="1311" xr:uid="{00743900-BDCC-4412-A5B8-C199EA045B56}"/>
    <cellStyle name="Normal 5 4 6 2 4" xfId="2865" xr:uid="{CB7787C3-9E49-4394-84B4-AF0BB229A3BC}"/>
    <cellStyle name="Normal 5 4 6 3" xfId="1312" xr:uid="{C8E59EB1-CDEB-472A-8D11-A8138428A123}"/>
    <cellStyle name="Normal 5 4 6 3 2" xfId="1313" xr:uid="{6E133184-021A-4E67-98EC-A0126150AE77}"/>
    <cellStyle name="Normal 5 4 6 4" xfId="1314" xr:uid="{72BF089A-BEA5-4947-9BDE-E55E99C3A080}"/>
    <cellStyle name="Normal 5 4 6 5" xfId="2866" xr:uid="{48116782-05A1-4D0B-9959-AE38607A4F66}"/>
    <cellStyle name="Normal 5 4 7" xfId="561" xr:uid="{FACF4508-49EE-4D55-96DE-3AF2B90D0C82}"/>
    <cellStyle name="Normal 5 4 7 2" xfId="1315" xr:uid="{C4FD9005-B6C3-4E32-B646-DA9A187B4D5D}"/>
    <cellStyle name="Normal 5 4 7 2 2" xfId="1316" xr:uid="{E0FF7730-803E-4F4F-BB68-6A284FF7100E}"/>
    <cellStyle name="Normal 5 4 7 2 3" xfId="4418" xr:uid="{65043B46-C545-4C3D-90F6-ABAD3E169E58}"/>
    <cellStyle name="Normal 5 4 7 3" xfId="1317" xr:uid="{0E647C50-79A0-4D2E-83B6-DD27130FDF35}"/>
    <cellStyle name="Normal 5 4 7 4" xfId="2867" xr:uid="{F3C5E317-B80A-4FFC-AE48-B4DBF21D985F}"/>
    <cellStyle name="Normal 5 4 7 4 2" xfId="4583" xr:uid="{4B9D848F-58F1-4430-8C02-5B8911458143}"/>
    <cellStyle name="Normal 5 4 7 4 3" xfId="4684" xr:uid="{37482162-9A37-4022-AB80-1A815B2AE402}"/>
    <cellStyle name="Normal 5 4 7 4 4" xfId="4610" xr:uid="{F123A28A-85CE-4DE1-B09E-04E5F7DAA73E}"/>
    <cellStyle name="Normal 5 4 8" xfId="1318" xr:uid="{2C7EBF2B-57D5-40E4-8BF6-AF8CACB3E262}"/>
    <cellStyle name="Normal 5 4 8 2" xfId="1319" xr:uid="{0963895B-9388-4E73-ADE5-0A99158B1DD0}"/>
    <cellStyle name="Normal 5 4 8 3" xfId="2868" xr:uid="{19F47F88-409C-4983-B019-E45D67F31101}"/>
    <cellStyle name="Normal 5 4 8 4" xfId="2869" xr:uid="{AD262B84-55AE-4D84-A6F8-6FD7143DE7C9}"/>
    <cellStyle name="Normal 5 4 9" xfId="1320" xr:uid="{06940FF6-7191-4503-A981-BD0FC15B8406}"/>
    <cellStyle name="Normal 5 5" xfId="98" xr:uid="{A082C36E-A156-4C57-A0B5-D4483BD9EE0A}"/>
    <cellStyle name="Normal 5 5 10" xfId="2870" xr:uid="{4A38E95D-6B4D-4122-BC68-85D050D491AD}"/>
    <cellStyle name="Normal 5 5 11" xfId="2871" xr:uid="{FB84E1E4-6168-4FA4-A6AB-A5973993200B}"/>
    <cellStyle name="Normal 5 5 2" xfId="99" xr:uid="{DEE4B619-6337-414A-AE33-CC90F6043A5A}"/>
    <cellStyle name="Normal 5 5 2 2" xfId="100" xr:uid="{99C56600-D96F-4F7C-B2C6-9F52DF628050}"/>
    <cellStyle name="Normal 5 5 2 2 2" xfId="303" xr:uid="{EB66F9B3-CACA-4DC9-8E64-F21CB4F7187E}"/>
    <cellStyle name="Normal 5 5 2 2 2 2" xfId="562" xr:uid="{8A9A4ACA-E03D-4814-AEB7-6F548FB1D22E}"/>
    <cellStyle name="Normal 5 5 2 2 2 2 2" xfId="1321" xr:uid="{6C8FC77B-5967-45C6-94E2-3AA6DDF8DBEA}"/>
    <cellStyle name="Normal 5 5 2 2 2 2 2 2" xfId="1322" xr:uid="{2F375EBC-79A1-44B1-9E9E-EEEA0EF4C11A}"/>
    <cellStyle name="Normal 5 5 2 2 2 2 3" xfId="1323" xr:uid="{B84F92B8-CBA7-42B2-825B-0DE0834DBCB2}"/>
    <cellStyle name="Normal 5 5 2 2 2 2 4" xfId="2872" xr:uid="{A1ED73F8-7CE8-4FAC-9561-E06D8A9EE4BA}"/>
    <cellStyle name="Normal 5 5 2 2 2 3" xfId="1324" xr:uid="{C4426565-3464-4621-BEC8-E3F2811B3194}"/>
    <cellStyle name="Normal 5 5 2 2 2 3 2" xfId="1325" xr:uid="{C1BDE89A-8BCA-4116-97F3-B95FAAEE09CD}"/>
    <cellStyle name="Normal 5 5 2 2 2 3 3" xfId="2873" xr:uid="{11FA6EA2-24A3-46E1-8617-F0BEA50A7111}"/>
    <cellStyle name="Normal 5 5 2 2 2 3 4" xfId="2874" xr:uid="{1AF69412-2038-4D58-B228-C76254DAE7DC}"/>
    <cellStyle name="Normal 5 5 2 2 2 4" xfId="1326" xr:uid="{350AE171-B1C7-4080-BB6C-7A11708A6049}"/>
    <cellStyle name="Normal 5 5 2 2 2 5" xfId="2875" xr:uid="{2AA0D884-1E79-4C97-9250-3E9B3BA7193E}"/>
    <cellStyle name="Normal 5 5 2 2 2 6" xfId="2876" xr:uid="{19D2F941-F407-4457-A505-DC9CE722B8BD}"/>
    <cellStyle name="Normal 5 5 2 2 3" xfId="563" xr:uid="{D657C2BF-ED69-481A-A18A-4FD8135F9AD9}"/>
    <cellStyle name="Normal 5 5 2 2 3 2" xfId="1327" xr:uid="{F9E7AB10-ACDB-451B-98FB-88B0FFE319A6}"/>
    <cellStyle name="Normal 5 5 2 2 3 2 2" xfId="1328" xr:uid="{9BBF4BC9-01C5-4AA3-A275-5F6DB39FBBF6}"/>
    <cellStyle name="Normal 5 5 2 2 3 2 3" xfId="2877" xr:uid="{8FC92B74-64F7-43E3-969A-F8D1EBF7AFF4}"/>
    <cellStyle name="Normal 5 5 2 2 3 2 4" xfId="2878" xr:uid="{413D0F74-BEA1-4E9D-825F-E7B04178C0E4}"/>
    <cellStyle name="Normal 5 5 2 2 3 3" xfId="1329" xr:uid="{467FB2F4-7F0E-44FB-AC54-889351C5E3F7}"/>
    <cellStyle name="Normal 5 5 2 2 3 4" xfId="2879" xr:uid="{88F99EAB-8768-4F9E-A16D-D47F0883CD6D}"/>
    <cellStyle name="Normal 5 5 2 2 3 5" xfId="2880" xr:uid="{E3309303-E255-49A6-9ECC-2F3517575B15}"/>
    <cellStyle name="Normal 5 5 2 2 4" xfId="1330" xr:uid="{8BBC2256-319A-480F-A886-D64A33254664}"/>
    <cellStyle name="Normal 5 5 2 2 4 2" xfId="1331" xr:uid="{F4EBED89-8AE7-4097-93CA-F2553130EC1E}"/>
    <cellStyle name="Normal 5 5 2 2 4 3" xfId="2881" xr:uid="{4A7077F7-E82C-435A-A165-DBE549C53856}"/>
    <cellStyle name="Normal 5 5 2 2 4 4" xfId="2882" xr:uid="{1F778296-5427-4C50-9171-8CC5E60A8A90}"/>
    <cellStyle name="Normal 5 5 2 2 5" xfId="1332" xr:uid="{D775FB56-5F9A-4CC7-AED5-56740B06D135}"/>
    <cellStyle name="Normal 5 5 2 2 5 2" xfId="2883" xr:uid="{443F9447-84A4-4C33-B9B1-2805BA0CE2CD}"/>
    <cellStyle name="Normal 5 5 2 2 5 3" xfId="2884" xr:uid="{8332B7A9-52C6-4184-BA26-E05B321C2412}"/>
    <cellStyle name="Normal 5 5 2 2 5 4" xfId="2885" xr:uid="{CF803C60-03B3-4067-A1BF-1358442FADF2}"/>
    <cellStyle name="Normal 5 5 2 2 6" xfId="2886" xr:uid="{C1DF32B3-4EA5-4274-9B99-2441094F828B}"/>
    <cellStyle name="Normal 5 5 2 2 7" xfId="2887" xr:uid="{8C4A65F4-69CD-4988-A473-F1E4109CDCEA}"/>
    <cellStyle name="Normal 5 5 2 2 8" xfId="2888" xr:uid="{2933F211-6A6F-401A-88F3-31621131CA7F}"/>
    <cellStyle name="Normal 5 5 2 3" xfId="304" xr:uid="{6D4D1882-FDAF-4DA3-84B9-2FBC6D043AEE}"/>
    <cellStyle name="Normal 5 5 2 3 2" xfId="564" xr:uid="{51D32320-6E5D-4D71-B5B2-68F7C795CF64}"/>
    <cellStyle name="Normal 5 5 2 3 2 2" xfId="565" xr:uid="{A87BD6AA-C15D-4A71-BAFD-7DDF699B428D}"/>
    <cellStyle name="Normal 5 5 2 3 2 2 2" xfId="1333" xr:uid="{3FD987BA-BC15-447C-81FC-4CBB0F16C5CC}"/>
    <cellStyle name="Normal 5 5 2 3 2 2 2 2" xfId="1334" xr:uid="{8924E0C4-FDE8-4238-A675-F049A8B34501}"/>
    <cellStyle name="Normal 5 5 2 3 2 2 3" xfId="1335" xr:uid="{8ECD6B23-BDC8-4CCA-88C5-863C71825D43}"/>
    <cellStyle name="Normal 5 5 2 3 2 3" xfId="1336" xr:uid="{82F24E88-BBDE-40C7-80A7-6CFC008B8F6F}"/>
    <cellStyle name="Normal 5 5 2 3 2 3 2" xfId="1337" xr:uid="{1BB31B09-B6D8-4E94-9832-B1221CEE44AC}"/>
    <cellStyle name="Normal 5 5 2 3 2 4" xfId="1338" xr:uid="{893CB39C-0E41-48EF-92EF-8F2DC6C967B3}"/>
    <cellStyle name="Normal 5 5 2 3 3" xfId="566" xr:uid="{A27D547C-5CC0-45F4-B1A7-FDCD27BA966A}"/>
    <cellStyle name="Normal 5 5 2 3 3 2" xfId="1339" xr:uid="{86F69219-F78D-444E-B4E4-383C57EE520D}"/>
    <cellStyle name="Normal 5 5 2 3 3 2 2" xfId="1340" xr:uid="{4217F630-02BD-41B3-851A-80C92C92E353}"/>
    <cellStyle name="Normal 5 5 2 3 3 3" xfId="1341" xr:uid="{B0FFF1A2-0611-4EEF-B297-471C0D3E47BF}"/>
    <cellStyle name="Normal 5 5 2 3 3 4" xfId="2889" xr:uid="{D079E9CE-4BFB-4DC1-80C4-954BBCB966F6}"/>
    <cellStyle name="Normal 5 5 2 3 4" xfId="1342" xr:uid="{DE6D14EB-EE9C-495B-A0F2-9EBEAF394F52}"/>
    <cellStyle name="Normal 5 5 2 3 4 2" xfId="1343" xr:uid="{C196C7F0-552C-4339-9AEF-21076214B42C}"/>
    <cellStyle name="Normal 5 5 2 3 5" xfId="1344" xr:uid="{7D8D949E-58AA-47B2-ACAB-549474A7ACDB}"/>
    <cellStyle name="Normal 5 5 2 3 6" xfId="2890" xr:uid="{69D9A0B7-360A-4987-9489-7887244CE58C}"/>
    <cellStyle name="Normal 5 5 2 4" xfId="305" xr:uid="{FD0AEF84-6038-49C3-89BB-EEC90DD70ABA}"/>
    <cellStyle name="Normal 5 5 2 4 2" xfId="567" xr:uid="{CFE7C08E-5DA8-4D3F-8F17-E3F14CD224E4}"/>
    <cellStyle name="Normal 5 5 2 4 2 2" xfId="1345" xr:uid="{A132924D-3882-4742-A9C6-F597CF5BCA9C}"/>
    <cellStyle name="Normal 5 5 2 4 2 2 2" xfId="1346" xr:uid="{DDE8D513-C923-41EC-85C3-83B260CF499A}"/>
    <cellStyle name="Normal 5 5 2 4 2 3" xfId="1347" xr:uid="{6CCFC73C-7B91-4139-85B1-34126DEEA02D}"/>
    <cellStyle name="Normal 5 5 2 4 2 4" xfId="2891" xr:uid="{BE2D3579-DCB1-42B8-9886-84AFED03C21B}"/>
    <cellStyle name="Normal 5 5 2 4 3" xfId="1348" xr:uid="{74BE032D-F850-4165-8C4E-BE1908810686}"/>
    <cellStyle name="Normal 5 5 2 4 3 2" xfId="1349" xr:uid="{CA08612D-9403-45FF-BDA4-A8682A125464}"/>
    <cellStyle name="Normal 5 5 2 4 4" xfId="1350" xr:uid="{4543873A-0BAB-4AC7-A04C-17ACDA0BFC29}"/>
    <cellStyle name="Normal 5 5 2 4 5" xfId="2892" xr:uid="{DA45FC7E-4222-470A-84BC-96366CA5B9E6}"/>
    <cellStyle name="Normal 5 5 2 5" xfId="306" xr:uid="{13AE7490-4E67-4DAB-8EB5-FD9783C0FFEF}"/>
    <cellStyle name="Normal 5 5 2 5 2" xfId="1351" xr:uid="{88BB8B2F-4F49-4C37-8F65-54C5D83CA6B3}"/>
    <cellStyle name="Normal 5 5 2 5 2 2" xfId="1352" xr:uid="{2BA0A0D0-30B6-4AC9-A1AB-AF79BEE9CC33}"/>
    <cellStyle name="Normal 5 5 2 5 3" xfId="1353" xr:uid="{4A6B6766-77BF-4266-BE18-63E43C0CB41F}"/>
    <cellStyle name="Normal 5 5 2 5 4" xfId="2893" xr:uid="{EC43B6E3-AAFB-448D-A30C-89E03C517D6D}"/>
    <cellStyle name="Normal 5 5 2 6" xfId="1354" xr:uid="{A10349FC-2F3D-4FD9-B05A-5B397B79E7B2}"/>
    <cellStyle name="Normal 5 5 2 6 2" xfId="1355" xr:uid="{6F70FEDB-7A90-4E8D-BE22-E4DC81212831}"/>
    <cellStyle name="Normal 5 5 2 6 3" xfId="2894" xr:uid="{5D1D900A-30FB-4A16-B428-3BF086D8A0C1}"/>
    <cellStyle name="Normal 5 5 2 6 4" xfId="2895" xr:uid="{8A916FC5-ABE3-4B8A-BD00-337480B1F176}"/>
    <cellStyle name="Normal 5 5 2 7" xfId="1356" xr:uid="{6E836147-9758-4816-A258-00E4BC4AB35C}"/>
    <cellStyle name="Normal 5 5 2 8" xfId="2896" xr:uid="{E2C34352-FEE2-44F6-88CF-4ABDFBDFAB7F}"/>
    <cellStyle name="Normal 5 5 2 9" xfId="2897" xr:uid="{858F3433-99B0-4D22-9E45-FDE6E000C53D}"/>
    <cellStyle name="Normal 5 5 3" xfId="101" xr:uid="{34313B01-5DCC-4A25-8142-7BFF6A6A9618}"/>
    <cellStyle name="Normal 5 5 3 2" xfId="102" xr:uid="{C10D93FC-5CBF-476C-B0D9-C6C970167033}"/>
    <cellStyle name="Normal 5 5 3 2 2" xfId="568" xr:uid="{5788635D-CF6A-4A40-AC57-30A81FCFDEC7}"/>
    <cellStyle name="Normal 5 5 3 2 2 2" xfId="1357" xr:uid="{27DEF958-818A-49B1-A64C-5467FCA64FF4}"/>
    <cellStyle name="Normal 5 5 3 2 2 2 2" xfId="1358" xr:uid="{CDC644AE-9BC3-4019-86C4-954F5B202582}"/>
    <cellStyle name="Normal 5 5 3 2 2 2 2 2" xfId="4468" xr:uid="{BD9E291A-5967-4F08-9AEB-D783BBCDDC3A}"/>
    <cellStyle name="Normal 5 5 3 2 2 2 3" xfId="4469" xr:uid="{6FCCB3EE-8C2C-414E-97F9-C32481A72866}"/>
    <cellStyle name="Normal 5 5 3 2 2 3" xfId="1359" xr:uid="{7F88D4FE-FA43-426F-968A-22C3FA39AF58}"/>
    <cellStyle name="Normal 5 5 3 2 2 3 2" xfId="4470" xr:uid="{35791A78-5931-4C57-B5BD-C3E66162815F}"/>
    <cellStyle name="Normal 5 5 3 2 2 4" xfId="2898" xr:uid="{4D191D99-9CB6-41F1-BD7F-F187B07A9B9A}"/>
    <cellStyle name="Normal 5 5 3 2 3" xfId="1360" xr:uid="{002D46D3-7176-43A9-877E-A86FDE1B51C5}"/>
    <cellStyle name="Normal 5 5 3 2 3 2" xfId="1361" xr:uid="{B2AFFDFA-3141-48F0-B12D-2011DE906A4B}"/>
    <cellStyle name="Normal 5 5 3 2 3 2 2" xfId="4471" xr:uid="{9B18F6C3-F9B1-40A7-88BC-0BD72C483862}"/>
    <cellStyle name="Normal 5 5 3 2 3 3" xfId="2899" xr:uid="{4E132D34-BE99-44B5-8063-E534917852B6}"/>
    <cellStyle name="Normal 5 5 3 2 3 4" xfId="2900" xr:uid="{C8E895A0-635A-4527-B083-142BE42DA1C1}"/>
    <cellStyle name="Normal 5 5 3 2 4" xfId="1362" xr:uid="{085680FD-0BB2-49AE-A5D2-8A2F676CB00F}"/>
    <cellStyle name="Normal 5 5 3 2 4 2" xfId="4472" xr:uid="{F999C549-FF2E-4516-91C1-23CA99AC0F89}"/>
    <cellStyle name="Normal 5 5 3 2 5" xfId="2901" xr:uid="{E25C95DD-0911-40B0-AEBA-A562DB59DC1A}"/>
    <cellStyle name="Normal 5 5 3 2 6" xfId="2902" xr:uid="{CAAF6D1E-C007-4023-97CC-E65520F11176}"/>
    <cellStyle name="Normal 5 5 3 3" xfId="307" xr:uid="{4AE03CD7-B97D-459B-8523-A2C6CAA2DC77}"/>
    <cellStyle name="Normal 5 5 3 3 2" xfId="1363" xr:uid="{B26FDED1-4BB8-448F-B8A0-52137D82B6FB}"/>
    <cellStyle name="Normal 5 5 3 3 2 2" xfId="1364" xr:uid="{CA1C038A-E5C5-4F87-B4F1-3083D0EB90F4}"/>
    <cellStyle name="Normal 5 5 3 3 2 2 2" xfId="4473" xr:uid="{74FBFF1C-36C3-435F-9732-3029F4376C74}"/>
    <cellStyle name="Normal 5 5 3 3 2 3" xfId="2903" xr:uid="{898F32B9-DFFB-4B6E-AB93-F1000627D08D}"/>
    <cellStyle name="Normal 5 5 3 3 2 4" xfId="2904" xr:uid="{D8097A01-014B-4D03-9D2A-D08B085A7E00}"/>
    <cellStyle name="Normal 5 5 3 3 3" xfId="1365" xr:uid="{F1C8EDD6-3178-4A33-A02D-089188239D25}"/>
    <cellStyle name="Normal 5 5 3 3 3 2" xfId="4474" xr:uid="{583B8291-AB71-48EF-A13F-CB1E48A6FD3A}"/>
    <cellStyle name="Normal 5 5 3 3 4" xfId="2905" xr:uid="{325057AE-0F1A-46E2-A71C-632CAE6BFC63}"/>
    <cellStyle name="Normal 5 5 3 3 5" xfId="2906" xr:uid="{63F6F613-C147-4299-BE96-CCB57432B4AA}"/>
    <cellStyle name="Normal 5 5 3 4" xfId="1366" xr:uid="{CDD7533A-450D-451E-840B-6DC3C7A1C1CC}"/>
    <cellStyle name="Normal 5 5 3 4 2" xfId="1367" xr:uid="{D41F72E3-3EE9-41E9-A4EE-2DDE060EFCC6}"/>
    <cellStyle name="Normal 5 5 3 4 2 2" xfId="4475" xr:uid="{BE98036A-2C88-41F9-9069-045E021B2EEA}"/>
    <cellStyle name="Normal 5 5 3 4 3" xfId="2907" xr:uid="{5638FCAA-83B5-4286-AF16-6E8883F843CF}"/>
    <cellStyle name="Normal 5 5 3 4 4" xfId="2908" xr:uid="{014AA512-73FB-4DC5-ABC4-3CE9F128FE80}"/>
    <cellStyle name="Normal 5 5 3 5" xfId="1368" xr:uid="{208EF779-C575-4CEA-9D5A-7973E1BCBA28}"/>
    <cellStyle name="Normal 5 5 3 5 2" xfId="2909" xr:uid="{525E14DE-B8FD-4938-B546-6CC6FAD7B28C}"/>
    <cellStyle name="Normal 5 5 3 5 3" xfId="2910" xr:uid="{E5466415-B4BA-4280-8191-2C5845821632}"/>
    <cellStyle name="Normal 5 5 3 5 4" xfId="2911" xr:uid="{57013651-CABB-48EB-A2A3-D35B4BCF9E1B}"/>
    <cellStyle name="Normal 5 5 3 6" xfId="2912" xr:uid="{6C276B8B-06EB-4A50-B4B5-4DE73B095406}"/>
    <cellStyle name="Normal 5 5 3 7" xfId="2913" xr:uid="{B4C1A41B-C29B-4137-A1B0-12F639628BAD}"/>
    <cellStyle name="Normal 5 5 3 8" xfId="2914" xr:uid="{14679AA4-6804-4BEA-93E3-034B340B51C5}"/>
    <cellStyle name="Normal 5 5 4" xfId="103" xr:uid="{BF4A0D06-E6E3-46FD-BB9D-5A1490530077}"/>
    <cellStyle name="Normal 5 5 4 2" xfId="569" xr:uid="{5063FED4-7687-42A6-ACCC-2EA057D55DD9}"/>
    <cellStyle name="Normal 5 5 4 2 2" xfId="570" xr:uid="{F72FA391-E7FC-4ECB-B31C-A73EED14DD6C}"/>
    <cellStyle name="Normal 5 5 4 2 2 2" xfId="1369" xr:uid="{9B7A956E-D6A9-40BC-87E3-9EB90004E0EB}"/>
    <cellStyle name="Normal 5 5 4 2 2 2 2" xfId="1370" xr:uid="{EBFCF591-42C5-465A-B946-0430453DC558}"/>
    <cellStyle name="Normal 5 5 4 2 2 3" xfId="1371" xr:uid="{F59B0106-0D8D-4F5A-8977-0CE4EA766380}"/>
    <cellStyle name="Normal 5 5 4 2 2 4" xfId="2915" xr:uid="{AA827A86-3A0E-43AC-9681-DEEBDE1B3993}"/>
    <cellStyle name="Normal 5 5 4 2 3" xfId="1372" xr:uid="{E83046AA-62AF-4EAD-92AE-94D171C0FD44}"/>
    <cellStyle name="Normal 5 5 4 2 3 2" xfId="1373" xr:uid="{0D21D088-9C53-48A9-9224-608B82A794C4}"/>
    <cellStyle name="Normal 5 5 4 2 4" xfId="1374" xr:uid="{53E7B1D8-D608-4B83-979B-4082447370B3}"/>
    <cellStyle name="Normal 5 5 4 2 5" xfId="2916" xr:uid="{5CEEDB20-20FE-4898-951E-2194D298A199}"/>
    <cellStyle name="Normal 5 5 4 3" xfId="571" xr:uid="{A0A8FAC0-B629-488F-897E-020A15251F52}"/>
    <cellStyle name="Normal 5 5 4 3 2" xfId="1375" xr:uid="{CCA5922D-716E-4390-8BF0-36128058E961}"/>
    <cellStyle name="Normal 5 5 4 3 2 2" xfId="1376" xr:uid="{43429D36-A9A8-49F4-9C95-E5617FA07515}"/>
    <cellStyle name="Normal 5 5 4 3 3" xfId="1377" xr:uid="{0F5669BF-8DEC-415E-80A4-1D5AE2DC8780}"/>
    <cellStyle name="Normal 5 5 4 3 4" xfId="2917" xr:uid="{35E42C5A-7F1F-4E1F-B36F-798046BBC414}"/>
    <cellStyle name="Normal 5 5 4 4" xfId="1378" xr:uid="{09C4151C-BBA3-456F-90B8-5B013B79CF1D}"/>
    <cellStyle name="Normal 5 5 4 4 2" xfId="1379" xr:uid="{7C162A8A-0CDC-4DD1-B77D-719E4FD511AD}"/>
    <cellStyle name="Normal 5 5 4 4 3" xfId="2918" xr:uid="{AA51D0BF-B09D-40FB-B253-F64649253792}"/>
    <cellStyle name="Normal 5 5 4 4 4" xfId="2919" xr:uid="{257C5991-A375-46BE-996C-A091CAE97E0C}"/>
    <cellStyle name="Normal 5 5 4 5" xfId="1380" xr:uid="{22ED60F4-7EF1-477E-93C3-CDE0306DA15C}"/>
    <cellStyle name="Normal 5 5 4 6" xfId="2920" xr:uid="{28203CCC-C03F-486F-AC85-1A690871A133}"/>
    <cellStyle name="Normal 5 5 4 7" xfId="2921" xr:uid="{03C22AD1-F204-415E-BC52-C27CF8365C83}"/>
    <cellStyle name="Normal 5 5 5" xfId="308" xr:uid="{DAA15550-4A8E-498C-B387-A7C24BA9B782}"/>
    <cellStyle name="Normal 5 5 5 2" xfId="572" xr:uid="{9FF11200-98A1-4B92-BD7F-DFA8D0E8DDF7}"/>
    <cellStyle name="Normal 5 5 5 2 2" xfId="1381" xr:uid="{8105439D-22AF-4FE6-96A2-4498A090C5BF}"/>
    <cellStyle name="Normal 5 5 5 2 2 2" xfId="1382" xr:uid="{F8442C74-F9B3-4093-9C08-4FF27D65C556}"/>
    <cellStyle name="Normal 5 5 5 2 3" xfId="1383" xr:uid="{41C0B0CC-ABFC-4A5B-9AC9-A16BBC19FB34}"/>
    <cellStyle name="Normal 5 5 5 2 4" xfId="2922" xr:uid="{80E08EB5-B778-4F85-B62E-4906AD49730B}"/>
    <cellStyle name="Normal 5 5 5 3" xfId="1384" xr:uid="{B51B58A4-B893-4145-BF23-D9AB0CC27B8C}"/>
    <cellStyle name="Normal 5 5 5 3 2" xfId="1385" xr:uid="{EFD6F0A7-DB2C-4504-B9E4-4AB327175531}"/>
    <cellStyle name="Normal 5 5 5 3 3" xfId="2923" xr:uid="{50FECA0A-C0D8-41BD-9142-5A02546F5F87}"/>
    <cellStyle name="Normal 5 5 5 3 4" xfId="2924" xr:uid="{5296835B-9CEA-47B6-97DC-F5B1BCA206C3}"/>
    <cellStyle name="Normal 5 5 5 4" xfId="1386" xr:uid="{2A2D9840-0709-495C-9B86-F961303C170B}"/>
    <cellStyle name="Normal 5 5 5 5" xfId="2925" xr:uid="{BE34AE87-9F78-4544-8350-AD9AC657709E}"/>
    <cellStyle name="Normal 5 5 5 6" xfId="2926" xr:uid="{E00DB19A-6861-41C7-BD7D-E704FF1F2D23}"/>
    <cellStyle name="Normal 5 5 6" xfId="309" xr:uid="{CBD03A78-1390-4696-9003-AB39880D089D}"/>
    <cellStyle name="Normal 5 5 6 2" xfId="1387" xr:uid="{DFA21193-7B8A-419E-B926-E41B2740E11C}"/>
    <cellStyle name="Normal 5 5 6 2 2" xfId="1388" xr:uid="{A8D75345-3E1D-41E2-B3E2-40637330CE0B}"/>
    <cellStyle name="Normal 5 5 6 2 3" xfId="2927" xr:uid="{726CABD8-FF55-4AF3-B61B-684C5F96401D}"/>
    <cellStyle name="Normal 5 5 6 2 4" xfId="2928" xr:uid="{7ED95D5D-C9F5-40FC-89A5-561E2E7DD908}"/>
    <cellStyle name="Normal 5 5 6 3" xfId="1389" xr:uid="{332746BB-836C-4603-B709-9AE49D80BC76}"/>
    <cellStyle name="Normal 5 5 6 4" xfId="2929" xr:uid="{DF74FF4E-AFA3-471A-B2CB-5DCB265C5A33}"/>
    <cellStyle name="Normal 5 5 6 5" xfId="2930" xr:uid="{4854C334-E84A-47FC-B429-844FDBFE4EC3}"/>
    <cellStyle name="Normal 5 5 7" xfId="1390" xr:uid="{D7FCD142-9888-4754-8F07-BADB2E95E78E}"/>
    <cellStyle name="Normal 5 5 7 2" xfId="1391" xr:uid="{7BEE8EBC-36CA-418C-9402-904341EE0780}"/>
    <cellStyle name="Normal 5 5 7 3" xfId="2931" xr:uid="{27F6D30E-DFE1-4FC2-BD37-E01A7EB223C1}"/>
    <cellStyle name="Normal 5 5 7 4" xfId="2932" xr:uid="{A4666CDA-E854-43FC-BD06-1D94AA03AC40}"/>
    <cellStyle name="Normal 5 5 8" xfId="1392" xr:uid="{AD0B4CBE-DC78-49C0-82FF-B755D4DF8BF0}"/>
    <cellStyle name="Normal 5 5 8 2" xfId="2933" xr:uid="{8A89F3E0-9B9D-49DA-8901-D9D077A2F357}"/>
    <cellStyle name="Normal 5 5 8 3" xfId="2934" xr:uid="{9CAB95B0-F204-4361-A0D8-63B5D5ACFAB8}"/>
    <cellStyle name="Normal 5 5 8 4" xfId="2935" xr:uid="{D4743A23-BFBF-48C4-AB85-C9C7AA7AD9CF}"/>
    <cellStyle name="Normal 5 5 9" xfId="2936" xr:uid="{F9F98FFC-5588-477F-9B1B-940C1CA7B14E}"/>
    <cellStyle name="Normal 5 6" xfId="104" xr:uid="{94BCA250-56A5-48D8-BC5E-59EA7A67FC3A}"/>
    <cellStyle name="Normal 5 6 10" xfId="2937" xr:uid="{3670807C-25BB-4B5A-B759-B5B4EFA666CD}"/>
    <cellStyle name="Normal 5 6 11" xfId="2938" xr:uid="{63FEEC6A-D9F0-48E9-A94B-C49F6D23D9FE}"/>
    <cellStyle name="Normal 5 6 2" xfId="105" xr:uid="{3493D37B-820A-4DED-B443-02517AACEF05}"/>
    <cellStyle name="Normal 5 6 2 2" xfId="310" xr:uid="{F9C497A8-6680-4632-8EF2-2E88EA61E522}"/>
    <cellStyle name="Normal 5 6 2 2 2" xfId="573" xr:uid="{20E6E648-6E81-4BA8-BED8-B33BA39C6CB4}"/>
    <cellStyle name="Normal 5 6 2 2 2 2" xfId="574" xr:uid="{78F50F9F-3071-44C5-A16C-814935B2F911}"/>
    <cellStyle name="Normal 5 6 2 2 2 2 2" xfId="1393" xr:uid="{90D1CC98-9ECD-4532-897A-D3D5CE833E39}"/>
    <cellStyle name="Normal 5 6 2 2 2 2 3" xfId="2939" xr:uid="{F4586A9C-6598-4498-A91B-98DB2EC56471}"/>
    <cellStyle name="Normal 5 6 2 2 2 2 4" xfId="2940" xr:uid="{07862055-6B88-4C21-BB7E-FAAF8783C915}"/>
    <cellStyle name="Normal 5 6 2 2 2 3" xfId="1394" xr:uid="{FA6877CB-7EC4-4684-9C95-6F197E0E3B4A}"/>
    <cellStyle name="Normal 5 6 2 2 2 3 2" xfId="2941" xr:uid="{517BBB11-8130-4EFF-A833-2BD70304FF8F}"/>
    <cellStyle name="Normal 5 6 2 2 2 3 3" xfId="2942" xr:uid="{BF227403-A50A-485F-8D3F-FBFB9E5D6680}"/>
    <cellStyle name="Normal 5 6 2 2 2 3 4" xfId="2943" xr:uid="{DD3FC838-8926-4325-ABE2-0D8221C066D7}"/>
    <cellStyle name="Normal 5 6 2 2 2 4" xfId="2944" xr:uid="{9C2E5CA0-4237-4A5D-B379-54127848E1A0}"/>
    <cellStyle name="Normal 5 6 2 2 2 5" xfId="2945" xr:uid="{EA802E5F-45CC-48DF-8796-38BD642A6E29}"/>
    <cellStyle name="Normal 5 6 2 2 2 6" xfId="2946" xr:uid="{D1D6C4B5-0DBB-48C6-9936-C8BC6E71C5E8}"/>
    <cellStyle name="Normal 5 6 2 2 3" xfId="575" xr:uid="{1E912022-F6FA-4F41-83E5-6EEA00CD9804}"/>
    <cellStyle name="Normal 5 6 2 2 3 2" xfId="1395" xr:uid="{501AEE8F-FA4B-42AC-B2C8-DCBC33341E74}"/>
    <cellStyle name="Normal 5 6 2 2 3 2 2" xfId="2947" xr:uid="{E5B7AA0A-5F36-4656-915C-5140B1DAF0D8}"/>
    <cellStyle name="Normal 5 6 2 2 3 2 3" xfId="2948" xr:uid="{10A2E5DA-2BAD-4E7A-A8E3-E4FEC74C8967}"/>
    <cellStyle name="Normal 5 6 2 2 3 2 4" xfId="2949" xr:uid="{2855192C-191F-4C32-8D88-6A2D836407B1}"/>
    <cellStyle name="Normal 5 6 2 2 3 3" xfId="2950" xr:uid="{C471E977-4112-4930-BB24-2531F01CC813}"/>
    <cellStyle name="Normal 5 6 2 2 3 4" xfId="2951" xr:uid="{7F5994E0-8D66-4C33-9729-8869BAC0CD6C}"/>
    <cellStyle name="Normal 5 6 2 2 3 5" xfId="2952" xr:uid="{24BEC290-4ACB-41D4-BE3E-610971C1357C}"/>
    <cellStyle name="Normal 5 6 2 2 4" xfId="1396" xr:uid="{FBC5D1A9-5D2F-4AC5-9B70-3144082E2666}"/>
    <cellStyle name="Normal 5 6 2 2 4 2" xfId="2953" xr:uid="{3EC797CD-56D0-4D62-AAE4-63EFE5BF7007}"/>
    <cellStyle name="Normal 5 6 2 2 4 3" xfId="2954" xr:uid="{520AD263-3269-4DA4-B228-2A5DA8638968}"/>
    <cellStyle name="Normal 5 6 2 2 4 4" xfId="2955" xr:uid="{0E70F5C2-551B-4818-B253-CEC81D347D80}"/>
    <cellStyle name="Normal 5 6 2 2 5" xfId="2956" xr:uid="{8918ACD1-6D9A-4798-A313-D4C5A73A96D6}"/>
    <cellStyle name="Normal 5 6 2 2 5 2" xfId="2957" xr:uid="{E5BB5035-3793-475A-A4BD-DB65E3C10CC6}"/>
    <cellStyle name="Normal 5 6 2 2 5 3" xfId="2958" xr:uid="{E3E18AE3-5CB9-4D49-BB47-DBF124529FCF}"/>
    <cellStyle name="Normal 5 6 2 2 5 4" xfId="2959" xr:uid="{8C14BA63-DBBA-4EE8-BDC5-E72E96620148}"/>
    <cellStyle name="Normal 5 6 2 2 6" xfId="2960" xr:uid="{FE8D4086-C48F-4B2E-8E70-4EC80EC5AC96}"/>
    <cellStyle name="Normal 5 6 2 2 7" xfId="2961" xr:uid="{A808495D-2FE5-49CB-90C3-4C510965D4DD}"/>
    <cellStyle name="Normal 5 6 2 2 8" xfId="2962" xr:uid="{E88CD361-6DE1-45B3-A569-1DDA5826C12F}"/>
    <cellStyle name="Normal 5 6 2 3" xfId="576" xr:uid="{A33EFF72-ABFD-452C-AA22-7A342C1DBA51}"/>
    <cellStyle name="Normal 5 6 2 3 2" xfId="577" xr:uid="{6C7AA8B6-8D46-463F-8A33-5E185C8F2BF3}"/>
    <cellStyle name="Normal 5 6 2 3 2 2" xfId="578" xr:uid="{3BE2D451-5F73-4101-9AFB-A2439DBE0FF5}"/>
    <cellStyle name="Normal 5 6 2 3 2 3" xfId="2963" xr:uid="{2F78DAA5-FE43-4AEC-BF1F-41456D2FF55B}"/>
    <cellStyle name="Normal 5 6 2 3 2 4" xfId="2964" xr:uid="{EC30164E-3C9A-4880-9E19-4FD33C843BC7}"/>
    <cellStyle name="Normal 5 6 2 3 3" xfId="579" xr:uid="{3AD2FCDC-3DEA-43EB-847D-D851DA15C7A5}"/>
    <cellStyle name="Normal 5 6 2 3 3 2" xfId="2965" xr:uid="{4ED0C3A0-A241-47C1-BEB8-EA7CB61F3ED8}"/>
    <cellStyle name="Normal 5 6 2 3 3 3" xfId="2966" xr:uid="{5A2E2C26-4AC7-45E8-8D65-A8C6D9F0883D}"/>
    <cellStyle name="Normal 5 6 2 3 3 4" xfId="2967" xr:uid="{208404F2-E3F9-4964-AA08-EA25F27E53B3}"/>
    <cellStyle name="Normal 5 6 2 3 4" xfId="2968" xr:uid="{1A8AD333-4240-474F-A1C6-0F92AE6A4E99}"/>
    <cellStyle name="Normal 5 6 2 3 5" xfId="2969" xr:uid="{3914C4BC-099C-4CC8-91E3-1EF0E0BF4B18}"/>
    <cellStyle name="Normal 5 6 2 3 6" xfId="2970" xr:uid="{4B736175-7918-438F-B4A6-7DD4AA566FCB}"/>
    <cellStyle name="Normal 5 6 2 4" xfId="580" xr:uid="{BA9761E5-9FCE-4693-B8C6-36F4163A2EBC}"/>
    <cellStyle name="Normal 5 6 2 4 2" xfId="581" xr:uid="{92F9E67F-361E-4953-832E-3A2037345ACE}"/>
    <cellStyle name="Normal 5 6 2 4 2 2" xfId="2971" xr:uid="{4089AA1B-EF13-4E3B-AC72-CC14E6924435}"/>
    <cellStyle name="Normal 5 6 2 4 2 3" xfId="2972" xr:uid="{F769C434-FC26-4050-AC1B-99D02FBCEC0A}"/>
    <cellStyle name="Normal 5 6 2 4 2 4" xfId="2973" xr:uid="{B80C5C49-DDF5-49DD-9B1A-EC420D8075FC}"/>
    <cellStyle name="Normal 5 6 2 4 3" xfId="2974" xr:uid="{9739EEAE-5603-4931-9DC0-0FF4F070CF48}"/>
    <cellStyle name="Normal 5 6 2 4 4" xfId="2975" xr:uid="{4B249D3A-F823-4B14-8713-BB12E8EB341B}"/>
    <cellStyle name="Normal 5 6 2 4 5" xfId="2976" xr:uid="{443C6BFB-DD56-436C-8A35-0441FE2ABBE7}"/>
    <cellStyle name="Normal 5 6 2 5" xfId="582" xr:uid="{553093C0-ED20-42D7-B2BC-B88057855380}"/>
    <cellStyle name="Normal 5 6 2 5 2" xfId="2977" xr:uid="{4A07221D-D177-4BB4-80C0-B320C3EF3A1A}"/>
    <cellStyle name="Normal 5 6 2 5 3" xfId="2978" xr:uid="{48F504E5-C4F1-44BC-BEEE-782F99DC6FCA}"/>
    <cellStyle name="Normal 5 6 2 5 4" xfId="2979" xr:uid="{2B09EF7C-3BEC-437F-81BC-17D3033CDB50}"/>
    <cellStyle name="Normal 5 6 2 6" xfId="2980" xr:uid="{EEE59213-BB10-46FB-BBC5-634982A65871}"/>
    <cellStyle name="Normal 5 6 2 6 2" xfId="2981" xr:uid="{E912EB05-F832-48EA-BD08-BCD4242B04DA}"/>
    <cellStyle name="Normal 5 6 2 6 3" xfId="2982" xr:uid="{9E77B1F6-4281-4431-B47C-5515D098E976}"/>
    <cellStyle name="Normal 5 6 2 6 4" xfId="2983" xr:uid="{A8F7ADA3-D7BB-4A26-9A08-C6164CDD4429}"/>
    <cellStyle name="Normal 5 6 2 7" xfId="2984" xr:uid="{C5512FC7-C3D8-4D48-B26E-849746FD7324}"/>
    <cellStyle name="Normal 5 6 2 8" xfId="2985" xr:uid="{63C53E88-0FEE-4D20-98D8-5F2BB1F1585B}"/>
    <cellStyle name="Normal 5 6 2 9" xfId="2986" xr:uid="{780F2137-02C5-42E6-914D-B8A46A7ED290}"/>
    <cellStyle name="Normal 5 6 3" xfId="311" xr:uid="{492DE365-7942-4164-8D68-A0ABAD184C62}"/>
    <cellStyle name="Normal 5 6 3 2" xfId="583" xr:uid="{D9B01A28-7295-44DA-9E19-D9BC945146B2}"/>
    <cellStyle name="Normal 5 6 3 2 2" xfId="584" xr:uid="{80A965F4-D3FC-421B-9013-5E2058350378}"/>
    <cellStyle name="Normal 5 6 3 2 2 2" xfId="1397" xr:uid="{2D7421C5-48F4-40D6-9556-1B4C807D06BB}"/>
    <cellStyle name="Normal 5 6 3 2 2 2 2" xfId="1398" xr:uid="{93896918-A250-43F9-B0FF-7A59FC8AB03B}"/>
    <cellStyle name="Normal 5 6 3 2 2 3" xfId="1399" xr:uid="{891C3864-DC50-4EB9-B928-5C845191C7AC}"/>
    <cellStyle name="Normal 5 6 3 2 2 4" xfId="2987" xr:uid="{77590759-437B-48A6-A0EB-5120C3C75B81}"/>
    <cellStyle name="Normal 5 6 3 2 3" xfId="1400" xr:uid="{5C4606FC-C964-4EF9-8696-26F1DCA9D43C}"/>
    <cellStyle name="Normal 5 6 3 2 3 2" xfId="1401" xr:uid="{18D12554-7ECE-4923-9411-2060C38BAFAB}"/>
    <cellStyle name="Normal 5 6 3 2 3 3" xfId="2988" xr:uid="{FAD16C00-760E-4C22-BAC4-CDBAF7696244}"/>
    <cellStyle name="Normal 5 6 3 2 3 4" xfId="2989" xr:uid="{2FD05F51-D352-4F0F-8926-F79CF5B5BEB7}"/>
    <cellStyle name="Normal 5 6 3 2 4" xfId="1402" xr:uid="{3A9FD49A-1E16-4306-86D4-5071F8669101}"/>
    <cellStyle name="Normal 5 6 3 2 5" xfId="2990" xr:uid="{25818A05-FAFD-4410-962C-F706A0D74833}"/>
    <cellStyle name="Normal 5 6 3 2 6" xfId="2991" xr:uid="{5B387ED9-6FEF-4CF0-8646-F0949D43F4A6}"/>
    <cellStyle name="Normal 5 6 3 3" xfId="585" xr:uid="{DA35D0B6-EE72-4048-9985-F0BD477EE522}"/>
    <cellStyle name="Normal 5 6 3 3 2" xfId="1403" xr:uid="{D88B6394-1E97-4299-8C35-0490A5D180F5}"/>
    <cellStyle name="Normal 5 6 3 3 2 2" xfId="1404" xr:uid="{15A527A0-DB00-4A11-8621-52DEE6D1E2A2}"/>
    <cellStyle name="Normal 5 6 3 3 2 3" xfId="2992" xr:uid="{5DFEBC97-8AE1-4A2B-85F5-A414B90DF74C}"/>
    <cellStyle name="Normal 5 6 3 3 2 4" xfId="2993" xr:uid="{4F5FD5C0-AEF6-4052-8BA5-B51144DD7DBB}"/>
    <cellStyle name="Normal 5 6 3 3 3" xfId="1405" xr:uid="{590F6391-4758-4994-A119-6E43328AED1D}"/>
    <cellStyle name="Normal 5 6 3 3 4" xfId="2994" xr:uid="{1A041546-719E-43AE-AB09-EF82D9186A3D}"/>
    <cellStyle name="Normal 5 6 3 3 5" xfId="2995" xr:uid="{57486D5B-EA54-4F46-9982-B1A9474751F7}"/>
    <cellStyle name="Normal 5 6 3 4" xfId="1406" xr:uid="{ED4B6D82-73D4-4777-8B7E-43BFB0192D38}"/>
    <cellStyle name="Normal 5 6 3 4 2" xfId="1407" xr:uid="{CB6A268E-565B-4C72-A73F-84AE80D6E50C}"/>
    <cellStyle name="Normal 5 6 3 4 3" xfId="2996" xr:uid="{5F6443FD-F5CC-4E1E-B475-68C3687C8659}"/>
    <cellStyle name="Normal 5 6 3 4 4" xfId="2997" xr:uid="{908D08B5-7D9C-403E-B2A5-AAA3FC462CA6}"/>
    <cellStyle name="Normal 5 6 3 5" xfId="1408" xr:uid="{71AFDF53-DE24-4A7A-97F8-D5E3DEFBEF34}"/>
    <cellStyle name="Normal 5 6 3 5 2" xfId="2998" xr:uid="{9166C9B8-6DF0-4D48-BD0A-02493ECA8301}"/>
    <cellStyle name="Normal 5 6 3 5 3" xfId="2999" xr:uid="{99DB0138-6FD3-4BDD-82E7-1D1980DE1468}"/>
    <cellStyle name="Normal 5 6 3 5 4" xfId="3000" xr:uid="{DE27AA21-90D6-447F-94EB-60C590000BE1}"/>
    <cellStyle name="Normal 5 6 3 6" xfId="3001" xr:uid="{E5777A81-4A84-4AE6-8DD6-11478337B427}"/>
    <cellStyle name="Normal 5 6 3 7" xfId="3002" xr:uid="{691995DB-D719-4745-82E6-A9B76E6C5776}"/>
    <cellStyle name="Normal 5 6 3 8" xfId="3003" xr:uid="{2B6CDC50-8CE2-4E58-98A8-0D98E7A9A551}"/>
    <cellStyle name="Normal 5 6 4" xfId="312" xr:uid="{72590354-182A-4E71-A292-BB5B05DE8FF7}"/>
    <cellStyle name="Normal 5 6 4 2" xfId="586" xr:uid="{F87E364C-5A78-4E2E-8534-1D1164A3362A}"/>
    <cellStyle name="Normal 5 6 4 2 2" xfId="587" xr:uid="{DF15EACE-B0D4-43AD-985F-29924957EDDA}"/>
    <cellStyle name="Normal 5 6 4 2 2 2" xfId="1409" xr:uid="{AC126292-353B-42B5-8E63-51CEE2648C8B}"/>
    <cellStyle name="Normal 5 6 4 2 2 3" xfId="3004" xr:uid="{CBDDF391-35F3-497A-99B3-4AF2227CB026}"/>
    <cellStyle name="Normal 5 6 4 2 2 4" xfId="3005" xr:uid="{FE8526A6-14B8-4E2D-B224-50D035A4E076}"/>
    <cellStyle name="Normal 5 6 4 2 3" xfId="1410" xr:uid="{85CE6FAD-C97C-43A8-83F9-6E03792B1D79}"/>
    <cellStyle name="Normal 5 6 4 2 4" xfId="3006" xr:uid="{4C23BAAA-BAB5-4971-8089-E41A2192FBA9}"/>
    <cellStyle name="Normal 5 6 4 2 5" xfId="3007" xr:uid="{69E9203A-8C84-421B-803A-40D724CF2FFA}"/>
    <cellStyle name="Normal 5 6 4 3" xfId="588" xr:uid="{5104330A-1754-4D50-90AB-8AEB7AAEA5E5}"/>
    <cellStyle name="Normal 5 6 4 3 2" xfId="1411" xr:uid="{671E9C00-3014-4352-B78B-80905D2F6556}"/>
    <cellStyle name="Normal 5 6 4 3 3" xfId="3008" xr:uid="{BD40A80B-8385-4249-BA05-1104B4F74A41}"/>
    <cellStyle name="Normal 5 6 4 3 4" xfId="3009" xr:uid="{210974BC-ACED-4EE5-AC56-46387253C5D3}"/>
    <cellStyle name="Normal 5 6 4 4" xfId="1412" xr:uid="{5FF152BF-D392-4C6C-8619-01150DBBB18D}"/>
    <cellStyle name="Normal 5 6 4 4 2" xfId="3010" xr:uid="{5F4E76C6-302A-4143-82FC-932FE6F551A7}"/>
    <cellStyle name="Normal 5 6 4 4 3" xfId="3011" xr:uid="{43C6EFBD-A08B-4B80-A484-210B6F4D3B71}"/>
    <cellStyle name="Normal 5 6 4 4 4" xfId="3012" xr:uid="{7557D2F4-4A12-4D43-9A20-2A5CA69FA728}"/>
    <cellStyle name="Normal 5 6 4 5" xfId="3013" xr:uid="{4F38FC72-3250-47E8-AFA2-214EAAD83A60}"/>
    <cellStyle name="Normal 5 6 4 6" xfId="3014" xr:uid="{AC36A34A-DC06-4C33-9237-F55C62CC303D}"/>
    <cellStyle name="Normal 5 6 4 7" xfId="3015" xr:uid="{CCC56D46-261B-4602-B851-77075668A98A}"/>
    <cellStyle name="Normal 5 6 5" xfId="313" xr:uid="{4CB0395E-407A-43BB-8D6C-749602202400}"/>
    <cellStyle name="Normal 5 6 5 2" xfId="589" xr:uid="{22A1BF99-51B6-454F-B16E-80A33821CC21}"/>
    <cellStyle name="Normal 5 6 5 2 2" xfId="1413" xr:uid="{4966A4CC-8774-4D54-9561-11E570225E5E}"/>
    <cellStyle name="Normal 5 6 5 2 3" xfId="3016" xr:uid="{FA7E1265-3A89-4CDF-A52B-7EB9345A7F61}"/>
    <cellStyle name="Normal 5 6 5 2 4" xfId="3017" xr:uid="{483C9C17-D8A4-49D0-A511-E550317F67C1}"/>
    <cellStyle name="Normal 5 6 5 3" xfId="1414" xr:uid="{4E192C33-5B00-47F3-90C6-990936AE9DD8}"/>
    <cellStyle name="Normal 5 6 5 3 2" xfId="3018" xr:uid="{7D206C13-5039-4603-8CE5-DA6C7006D6C3}"/>
    <cellStyle name="Normal 5 6 5 3 3" xfId="3019" xr:uid="{409DE6D0-20C6-47BF-95BB-A5317BFA4E21}"/>
    <cellStyle name="Normal 5 6 5 3 4" xfId="3020" xr:uid="{CDCAD2CB-1276-4E51-AE2C-2430DCD1BE9F}"/>
    <cellStyle name="Normal 5 6 5 4" xfId="3021" xr:uid="{0D9D9D6C-D514-44D6-A4D4-BD97266AE80C}"/>
    <cellStyle name="Normal 5 6 5 5" xfId="3022" xr:uid="{F3F09F6D-BC7A-4343-8B13-2C212A8F8AC4}"/>
    <cellStyle name="Normal 5 6 5 6" xfId="3023" xr:uid="{149B4AC6-0699-46A4-AD6C-CCD97519A49D}"/>
    <cellStyle name="Normal 5 6 6" xfId="590" xr:uid="{65628425-BD8B-418B-B961-6ACC29477415}"/>
    <cellStyle name="Normal 5 6 6 2" xfId="1415" xr:uid="{E70A4BBD-532C-44A5-81FB-080C5C876913}"/>
    <cellStyle name="Normal 5 6 6 2 2" xfId="3024" xr:uid="{F98DEB5A-930A-4C39-A820-1D4F04E90730}"/>
    <cellStyle name="Normal 5 6 6 2 3" xfId="3025" xr:uid="{923F0E79-44F7-4444-BD67-599FAC3BDF4C}"/>
    <cellStyle name="Normal 5 6 6 2 4" xfId="3026" xr:uid="{A8AEBAA0-9504-41E6-A5F1-C416F6F2C8D5}"/>
    <cellStyle name="Normal 5 6 6 3" xfId="3027" xr:uid="{B098E9BE-5606-4F5A-83A4-E67D2F348245}"/>
    <cellStyle name="Normal 5 6 6 4" xfId="3028" xr:uid="{275D3E5A-7E2C-4C5F-B6F8-C445A3DC9E8D}"/>
    <cellStyle name="Normal 5 6 6 5" xfId="3029" xr:uid="{B96F5FCF-B96D-4117-B2FC-8A073C4C42C1}"/>
    <cellStyle name="Normal 5 6 7" xfId="1416" xr:uid="{9FFE2038-6179-4A15-9A72-8A4FD8E429E7}"/>
    <cellStyle name="Normal 5 6 7 2" xfId="3030" xr:uid="{2DC0E509-FFB2-4016-9905-ED5B014BF6D2}"/>
    <cellStyle name="Normal 5 6 7 3" xfId="3031" xr:uid="{5FBAE662-9F71-426C-AD10-C7C9D7073CB2}"/>
    <cellStyle name="Normal 5 6 7 4" xfId="3032" xr:uid="{7A27ED31-9D82-4664-A414-00F654431E37}"/>
    <cellStyle name="Normal 5 6 8" xfId="3033" xr:uid="{3AF7C8A6-7475-4B72-8BAF-EF84546DADB4}"/>
    <cellStyle name="Normal 5 6 8 2" xfId="3034" xr:uid="{4C586FE7-008A-48F2-9C4A-C8A72EF242F8}"/>
    <cellStyle name="Normal 5 6 8 3" xfId="3035" xr:uid="{68BA4A56-974B-494E-9445-20F2775B863C}"/>
    <cellStyle name="Normal 5 6 8 4" xfId="3036" xr:uid="{DE9D5BE9-F320-4085-8C6A-5E78439C105F}"/>
    <cellStyle name="Normal 5 6 9" xfId="3037" xr:uid="{3E5C4C28-816D-453D-85F4-2D018F0BD5B1}"/>
    <cellStyle name="Normal 5 7" xfId="106" xr:uid="{B01F051E-65FD-4F49-80EF-2C7C3F9225E2}"/>
    <cellStyle name="Normal 5 7 2" xfId="107" xr:uid="{71B698C3-AD71-4FAC-892E-EBDBE63E5193}"/>
    <cellStyle name="Normal 5 7 2 2" xfId="314" xr:uid="{151AAF74-BEC4-47EB-90EB-8987C5860034}"/>
    <cellStyle name="Normal 5 7 2 2 2" xfId="591" xr:uid="{5A57692C-999F-4DBB-A7A8-7419104D8D80}"/>
    <cellStyle name="Normal 5 7 2 2 2 2" xfId="1417" xr:uid="{0491C571-B02E-47A8-94E9-54ABD0659AE9}"/>
    <cellStyle name="Normal 5 7 2 2 2 3" xfId="3038" xr:uid="{EE0A20AE-C887-4879-895F-D381F302717E}"/>
    <cellStyle name="Normal 5 7 2 2 2 4" xfId="3039" xr:uid="{64DC0B8A-2502-4EFE-B780-D3FF249FA700}"/>
    <cellStyle name="Normal 5 7 2 2 3" xfId="1418" xr:uid="{EAC74130-3B15-4DDD-A362-73A7D8DCDFD8}"/>
    <cellStyle name="Normal 5 7 2 2 3 2" xfId="3040" xr:uid="{7E0DF4B2-E24C-45A0-9598-4BA242E380AC}"/>
    <cellStyle name="Normal 5 7 2 2 3 3" xfId="3041" xr:uid="{806B1E92-35DE-4258-BE88-6A131CFA3FF7}"/>
    <cellStyle name="Normal 5 7 2 2 3 4" xfId="3042" xr:uid="{5BB2D279-0656-4D68-A7CF-6C325A6F9DF4}"/>
    <cellStyle name="Normal 5 7 2 2 4" xfId="3043" xr:uid="{3C7E7F86-958C-4EC9-9A67-CD1083288124}"/>
    <cellStyle name="Normal 5 7 2 2 5" xfId="3044" xr:uid="{DD84C774-9B4A-401E-8B4A-27837B0D2489}"/>
    <cellStyle name="Normal 5 7 2 2 6" xfId="3045" xr:uid="{E65F5CAD-640A-4A1B-9062-924EFAF50007}"/>
    <cellStyle name="Normal 5 7 2 3" xfId="592" xr:uid="{697F72FD-C073-4594-99B4-9EE2EC4CF26C}"/>
    <cellStyle name="Normal 5 7 2 3 2" xfId="1419" xr:uid="{832BAAFF-280E-458A-B250-1E97AB1FE2E1}"/>
    <cellStyle name="Normal 5 7 2 3 2 2" xfId="3046" xr:uid="{D2C52F92-893A-4B8F-947A-68069E9004D1}"/>
    <cellStyle name="Normal 5 7 2 3 2 3" xfId="3047" xr:uid="{FD3B80DA-A9BF-472E-B7A9-F1091AE748E9}"/>
    <cellStyle name="Normal 5 7 2 3 2 4" xfId="3048" xr:uid="{6F0447D5-6AAA-4358-AF2C-F8913651F4CB}"/>
    <cellStyle name="Normal 5 7 2 3 3" xfId="3049" xr:uid="{927E9A39-E2AE-4FDD-A149-0AFEDB2D716B}"/>
    <cellStyle name="Normal 5 7 2 3 4" xfId="3050" xr:uid="{60E882B9-791A-4748-92F0-9C94218E81B9}"/>
    <cellStyle name="Normal 5 7 2 3 5" xfId="3051" xr:uid="{832B6A96-CF07-4E0F-A9B6-332CD1D9AE8F}"/>
    <cellStyle name="Normal 5 7 2 4" xfId="1420" xr:uid="{6B66C5FD-81CC-44D8-8A6D-0072F1CB5206}"/>
    <cellStyle name="Normal 5 7 2 4 2" xfId="3052" xr:uid="{2D9C5A1B-D562-4EC0-820C-DE1737730830}"/>
    <cellStyle name="Normal 5 7 2 4 3" xfId="3053" xr:uid="{E885A108-BEA5-4E43-BE0F-9B135ADAD0C7}"/>
    <cellStyle name="Normal 5 7 2 4 4" xfId="3054" xr:uid="{0838EAE6-04EA-4C43-A323-80C1C14C0F9C}"/>
    <cellStyle name="Normal 5 7 2 5" xfId="3055" xr:uid="{1898EA59-0EFA-4172-A964-191292A64567}"/>
    <cellStyle name="Normal 5 7 2 5 2" xfId="3056" xr:uid="{EF3683B1-D39D-4387-B596-47206A12BEAB}"/>
    <cellStyle name="Normal 5 7 2 5 3" xfId="3057" xr:uid="{59CB8681-0EF3-4CDF-AB87-07E05B4D806B}"/>
    <cellStyle name="Normal 5 7 2 5 4" xfId="3058" xr:uid="{E2580251-644A-4DDE-9CD1-593C4980A2F1}"/>
    <cellStyle name="Normal 5 7 2 6" xfId="3059" xr:uid="{422CC0BC-BA30-4B50-B5E6-4FE7B1B2A051}"/>
    <cellStyle name="Normal 5 7 2 7" xfId="3060" xr:uid="{9B89AB98-0164-4B06-BB88-146CFEF3E339}"/>
    <cellStyle name="Normal 5 7 2 8" xfId="3061" xr:uid="{F2F2E5BD-D06F-404C-8826-3D9A2B088EDB}"/>
    <cellStyle name="Normal 5 7 3" xfId="315" xr:uid="{5D1D8922-6488-4072-88F4-42568A9B4C32}"/>
    <cellStyle name="Normal 5 7 3 2" xfId="593" xr:uid="{560C7ED5-FC17-465D-A09C-14F72870C497}"/>
    <cellStyle name="Normal 5 7 3 2 2" xfId="594" xr:uid="{79D5745F-65A1-4C40-B16D-53B56D942762}"/>
    <cellStyle name="Normal 5 7 3 2 3" xfId="3062" xr:uid="{DC85826B-ABBF-49CD-87CB-83BF381BEFE4}"/>
    <cellStyle name="Normal 5 7 3 2 4" xfId="3063" xr:uid="{B75322B0-D052-4B0A-8767-381633C2E536}"/>
    <cellStyle name="Normal 5 7 3 3" xfId="595" xr:uid="{30300ABA-E462-4EC7-A975-39C22181ADC2}"/>
    <cellStyle name="Normal 5 7 3 3 2" xfId="3064" xr:uid="{F0F2DC37-A516-4434-9522-7A60C3376DE9}"/>
    <cellStyle name="Normal 5 7 3 3 3" xfId="3065" xr:uid="{C1406025-0662-4A51-8FAF-C9C3B7D58CE3}"/>
    <cellStyle name="Normal 5 7 3 3 4" xfId="3066" xr:uid="{412F1F05-54CD-4D39-BA37-50B8FB3FC560}"/>
    <cellStyle name="Normal 5 7 3 4" xfId="3067" xr:uid="{589BDDB6-2659-4847-BA21-77E6909496A7}"/>
    <cellStyle name="Normal 5 7 3 5" xfId="3068" xr:uid="{5A80A2A9-3616-4B25-B41C-8E1541BC7B74}"/>
    <cellStyle name="Normal 5 7 3 6" xfId="3069" xr:uid="{40EA7835-B2C6-4A57-9C1E-E23247E00939}"/>
    <cellStyle name="Normal 5 7 4" xfId="316" xr:uid="{C33945CA-7939-468C-B0F8-DF8AA8C0CAF7}"/>
    <cellStyle name="Normal 5 7 4 2" xfId="596" xr:uid="{56D2421F-CD32-4376-ACB5-01EB730F8232}"/>
    <cellStyle name="Normal 5 7 4 2 2" xfId="3070" xr:uid="{5C34B9F6-D947-4F57-BAC8-6CD1B3AB8E52}"/>
    <cellStyle name="Normal 5 7 4 2 3" xfId="3071" xr:uid="{1B43CF26-E770-4838-9198-27255FEA7E75}"/>
    <cellStyle name="Normal 5 7 4 2 4" xfId="3072" xr:uid="{9806BE02-7596-4B9E-94E9-0FCD9A704656}"/>
    <cellStyle name="Normal 5 7 4 3" xfId="3073" xr:uid="{9A705F80-6994-4F5F-97EB-EEAC03AEA341}"/>
    <cellStyle name="Normal 5 7 4 4" xfId="3074" xr:uid="{CAD5490D-BEBE-4BEA-99A9-E5A4A2E6ED89}"/>
    <cellStyle name="Normal 5 7 4 5" xfId="3075" xr:uid="{953418B2-89CE-48D5-B05D-F014A6ADCFF5}"/>
    <cellStyle name="Normal 5 7 5" xfId="597" xr:uid="{C6693879-AF2E-4D5F-8BC2-5B13F237A88D}"/>
    <cellStyle name="Normal 5 7 5 2" xfId="3076" xr:uid="{D1E7344C-A583-4DFF-923D-D8D603D5EC6C}"/>
    <cellStyle name="Normal 5 7 5 3" xfId="3077" xr:uid="{ACEB9BC5-496B-44C5-A14C-E4C8E1616070}"/>
    <cellStyle name="Normal 5 7 5 4" xfId="3078" xr:uid="{01537C68-0AD4-4989-8FF2-C75082A24806}"/>
    <cellStyle name="Normal 5 7 6" xfId="3079" xr:uid="{66DB736C-8175-4325-AB12-A1CC6366D3BF}"/>
    <cellStyle name="Normal 5 7 6 2" xfId="3080" xr:uid="{D9A844D3-570A-471C-BFB2-CC0B7F2DDEAD}"/>
    <cellStyle name="Normal 5 7 6 3" xfId="3081" xr:uid="{BC424447-1F32-410F-B966-F3D0465B011F}"/>
    <cellStyle name="Normal 5 7 6 4" xfId="3082" xr:uid="{E2D5C161-4016-4A7F-8329-1AFC2C68DB2E}"/>
    <cellStyle name="Normal 5 7 7" xfId="3083" xr:uid="{7B95DFA9-EDDD-4A73-A5AE-8D2B223CAB2D}"/>
    <cellStyle name="Normal 5 7 8" xfId="3084" xr:uid="{16BECB32-9FBC-4BE9-ADDC-67E1A425BD5B}"/>
    <cellStyle name="Normal 5 7 9" xfId="3085" xr:uid="{DE63BD1F-E87F-4A99-BC35-0D8EAC980511}"/>
    <cellStyle name="Normal 5 8" xfId="108" xr:uid="{52520988-2C74-4DC4-96B1-1EF488881DAB}"/>
    <cellStyle name="Normal 5 8 2" xfId="317" xr:uid="{BC747BC4-052B-457C-A818-3D00FD2BAA74}"/>
    <cellStyle name="Normal 5 8 2 2" xfId="598" xr:uid="{C366F94B-364B-4C76-AC9A-9C9713C6D0D8}"/>
    <cellStyle name="Normal 5 8 2 2 2" xfId="1421" xr:uid="{61B1EEC7-BD4A-45A3-9D1C-25F0298BF500}"/>
    <cellStyle name="Normal 5 8 2 2 2 2" xfId="1422" xr:uid="{D531563E-F6F9-41C2-915F-515EA3DF933E}"/>
    <cellStyle name="Normal 5 8 2 2 3" xfId="1423" xr:uid="{7874869B-2CCC-447D-B8E9-6F85B78F6541}"/>
    <cellStyle name="Normal 5 8 2 2 4" xfId="3086" xr:uid="{59F06B5B-30E8-418B-BAE4-B5EFFD558913}"/>
    <cellStyle name="Normal 5 8 2 3" xfId="1424" xr:uid="{55496692-61C8-4D57-B445-B383346FDB89}"/>
    <cellStyle name="Normal 5 8 2 3 2" xfId="1425" xr:uid="{63179BDF-D005-4036-8C03-70823123175A}"/>
    <cellStyle name="Normal 5 8 2 3 3" xfId="3087" xr:uid="{F91475F1-EF74-43C7-9902-9B04BC5BB9AE}"/>
    <cellStyle name="Normal 5 8 2 3 4" xfId="3088" xr:uid="{937DFFC0-B202-4F33-B083-3F1862C7B9D0}"/>
    <cellStyle name="Normal 5 8 2 4" xfId="1426" xr:uid="{9F82E562-82A3-4BC8-87ED-265BBBA796F0}"/>
    <cellStyle name="Normal 5 8 2 5" xfId="3089" xr:uid="{1E410F90-968A-4CA4-8857-CAABAE1123FB}"/>
    <cellStyle name="Normal 5 8 2 6" xfId="3090" xr:uid="{27E9BF30-EA83-4F0F-BA8E-A2662584448E}"/>
    <cellStyle name="Normal 5 8 3" xfId="599" xr:uid="{DF27B95B-5C45-4C8A-BA00-DFDD3AEE350B}"/>
    <cellStyle name="Normal 5 8 3 2" xfId="1427" xr:uid="{4A1A24CE-D78A-4F88-ACB7-3EC3089CB94B}"/>
    <cellStyle name="Normal 5 8 3 2 2" xfId="1428" xr:uid="{B4CFEE40-ACE7-4DCB-A590-8D6B5234335E}"/>
    <cellStyle name="Normal 5 8 3 2 3" xfId="3091" xr:uid="{DA092554-414B-4ADC-863B-A450662E4D13}"/>
    <cellStyle name="Normal 5 8 3 2 4" xfId="3092" xr:uid="{F5B83E39-1D7F-453B-8F68-323AA72E640E}"/>
    <cellStyle name="Normal 5 8 3 3" xfId="1429" xr:uid="{42B76E10-EB0C-41A0-AFC4-C148604FC737}"/>
    <cellStyle name="Normal 5 8 3 4" xfId="3093" xr:uid="{491BBCE2-AE35-46AD-A812-89605EE9D8E2}"/>
    <cellStyle name="Normal 5 8 3 5" xfId="3094" xr:uid="{CE910F54-F570-44A0-B385-7E3DAE26BF9E}"/>
    <cellStyle name="Normal 5 8 4" xfId="1430" xr:uid="{6503D68A-1FA5-47CB-8D8F-1D365AAFDAED}"/>
    <cellStyle name="Normal 5 8 4 2" xfId="1431" xr:uid="{AFC078B1-6213-404D-8161-F81BE19BB7B5}"/>
    <cellStyle name="Normal 5 8 4 3" xfId="3095" xr:uid="{00172898-E602-4553-8823-61D6054B5E3D}"/>
    <cellStyle name="Normal 5 8 4 4" xfId="3096" xr:uid="{24661D82-2BB2-422B-9C2C-02767A57989F}"/>
    <cellStyle name="Normal 5 8 5" xfId="1432" xr:uid="{C01CC35D-E80A-46B0-B8FB-8B3B4176F90D}"/>
    <cellStyle name="Normal 5 8 5 2" xfId="3097" xr:uid="{BEAD730E-8335-45F9-AF67-D87F68FFE069}"/>
    <cellStyle name="Normal 5 8 5 3" xfId="3098" xr:uid="{DFEE6EA2-8741-4352-AC60-95FEB5E66C9D}"/>
    <cellStyle name="Normal 5 8 5 4" xfId="3099" xr:uid="{8567AA6D-6571-4670-9124-4E986A8C155F}"/>
    <cellStyle name="Normal 5 8 6" xfId="3100" xr:uid="{C15B49B6-BEB9-4330-B813-ED0B2AE02EE0}"/>
    <cellStyle name="Normal 5 8 7" xfId="3101" xr:uid="{5F778B07-7991-4915-A5D7-D06C1032B385}"/>
    <cellStyle name="Normal 5 8 8" xfId="3102" xr:uid="{2560B40B-721D-45E4-A4FA-DD370B1F7158}"/>
    <cellStyle name="Normal 5 9" xfId="318" xr:uid="{3778C072-FD14-4BE3-B737-5E50A2FF3CE6}"/>
    <cellStyle name="Normal 5 9 2" xfId="600" xr:uid="{F297EC7A-0952-489C-9292-B9FBB6CD2E21}"/>
    <cellStyle name="Normal 5 9 2 2" xfId="601" xr:uid="{A10BA988-38A3-4FF9-9707-07BB25B2CAE4}"/>
    <cellStyle name="Normal 5 9 2 2 2" xfId="1433" xr:uid="{1F243D8C-E0BE-47D2-AA23-6D6EFEB40AC5}"/>
    <cellStyle name="Normal 5 9 2 2 3" xfId="3103" xr:uid="{17508A17-6A66-4ACE-9137-7654CF6A8C98}"/>
    <cellStyle name="Normal 5 9 2 2 4" xfId="3104" xr:uid="{A8BAD707-DC0C-494A-872C-7257A6E39850}"/>
    <cellStyle name="Normal 5 9 2 3" xfId="1434" xr:uid="{169B92A8-F453-4D64-B5E4-D752D321EC8D}"/>
    <cellStyle name="Normal 5 9 2 4" xfId="3105" xr:uid="{F9064237-E472-4FDB-AA20-3FFF5FA5B175}"/>
    <cellStyle name="Normal 5 9 2 5" xfId="3106" xr:uid="{BEC4F5D7-7BE2-4EDD-90ED-2790194D0C7C}"/>
    <cellStyle name="Normal 5 9 3" xfId="602" xr:uid="{C110BB65-9E95-4CD1-8E8F-DF38CD1782AE}"/>
    <cellStyle name="Normal 5 9 3 2" xfId="1435" xr:uid="{35B51BAF-6E6C-43B1-94B2-2EEF422EF8C4}"/>
    <cellStyle name="Normal 5 9 3 3" xfId="3107" xr:uid="{DE522982-C01A-4811-A4D0-A4893478D520}"/>
    <cellStyle name="Normal 5 9 3 4" xfId="3108" xr:uid="{EDC98549-389E-407D-A72F-2ED47A50106A}"/>
    <cellStyle name="Normal 5 9 4" xfId="1436" xr:uid="{94E3A488-64B7-4C9D-998A-91503E9800BE}"/>
    <cellStyle name="Normal 5 9 4 2" xfId="3109" xr:uid="{1C19540B-E593-418A-A92F-2759D9D42D15}"/>
    <cellStyle name="Normal 5 9 4 3" xfId="3110" xr:uid="{BC8B5B1B-A46A-472C-84BF-7B99A7C723D5}"/>
    <cellStyle name="Normal 5 9 4 4" xfId="3111" xr:uid="{5C196F32-624F-493B-9FED-B67325EBF494}"/>
    <cellStyle name="Normal 5 9 5" xfId="3112" xr:uid="{E05F431E-1D2E-4CC4-9558-0302FCC0EA11}"/>
    <cellStyle name="Normal 5 9 6" xfId="3113" xr:uid="{5BB500E8-F8BD-439A-8E4B-46DCA45673C4}"/>
    <cellStyle name="Normal 5 9 7" xfId="3114" xr:uid="{601C7931-BA60-406C-8CBA-4B397AC5519A}"/>
    <cellStyle name="Normal 6" xfId="109" xr:uid="{3C07F82B-655E-477D-8E6A-8567EB90446E}"/>
    <cellStyle name="Normal 6 10" xfId="319" xr:uid="{B5766976-7263-4222-8394-118A680B1523}"/>
    <cellStyle name="Normal 6 10 2" xfId="1437" xr:uid="{CC70C213-7563-4515-BC98-CEDAA5517312}"/>
    <cellStyle name="Normal 6 10 2 2" xfId="3115" xr:uid="{B8BA06C1-C3A0-4317-950F-E88BFCE372C6}"/>
    <cellStyle name="Normal 6 10 2 2 2" xfId="4588" xr:uid="{D0D99D8D-468D-462E-B604-EDCAAD7D392E}"/>
    <cellStyle name="Normal 6 10 2 3" xfId="3116" xr:uid="{B03365AC-7C7F-4A7E-831F-06B4370AE768}"/>
    <cellStyle name="Normal 6 10 2 4" xfId="3117" xr:uid="{09303572-EAEE-4B0A-887D-9EE9236D7E3E}"/>
    <cellStyle name="Normal 6 10 3" xfId="3118" xr:uid="{43A74F14-8B83-4F47-A359-A53D039A41F5}"/>
    <cellStyle name="Normal 6 10 4" xfId="3119" xr:uid="{A5ABC117-A148-4C09-8D88-5E8A77B17DC5}"/>
    <cellStyle name="Normal 6 10 5" xfId="3120" xr:uid="{6F083294-5C2C-400F-ADAF-F0A2CD1CA41D}"/>
    <cellStyle name="Normal 6 11" xfId="1438" xr:uid="{B17178DF-0988-4408-8458-4A5893B86BD6}"/>
    <cellStyle name="Normal 6 11 2" xfId="3121" xr:uid="{7AEFC3FB-1F76-4E9A-92AB-7BA3E5AB0B4C}"/>
    <cellStyle name="Normal 6 11 3" xfId="3122" xr:uid="{A2CDE4C8-0FA9-4AA5-9F7E-78CC81537417}"/>
    <cellStyle name="Normal 6 11 4" xfId="3123" xr:uid="{8F6579A0-DA7D-4429-9D91-2133BC760822}"/>
    <cellStyle name="Normal 6 12" xfId="902" xr:uid="{E6869CC8-2BF7-489D-BBBE-4F614993DA7A}"/>
    <cellStyle name="Normal 6 12 2" xfId="3124" xr:uid="{AB74772D-674D-45CE-A821-6A189CDC0FAA}"/>
    <cellStyle name="Normal 6 12 3" xfId="3125" xr:uid="{BF8ECC5D-DF0A-44AE-93DA-E7696FBEF038}"/>
    <cellStyle name="Normal 6 12 4" xfId="3126" xr:uid="{5E2DF464-DA1D-4BE7-9D79-54FBE54B508A}"/>
    <cellStyle name="Normal 6 13" xfId="899" xr:uid="{E9653649-185C-444D-878A-1780B1D5FCD7}"/>
    <cellStyle name="Normal 6 13 2" xfId="3128" xr:uid="{12615A3C-F2E8-4F74-A6B4-6689F2BD6CA8}"/>
    <cellStyle name="Normal 6 13 3" xfId="4315" xr:uid="{AD23C04E-00A8-4205-8CFF-6C8447B7E983}"/>
    <cellStyle name="Normal 6 13 4" xfId="3127" xr:uid="{B9B8C996-ACCA-4CEC-A2DA-8E1C15160960}"/>
    <cellStyle name="Normal 6 13 5" xfId="5319" xr:uid="{45E42AC2-ECBA-4570-8791-41F5BB5B5F83}"/>
    <cellStyle name="Normal 6 14" xfId="3129" xr:uid="{9B068AC6-B308-4541-BCA1-8D3BF9A42C70}"/>
    <cellStyle name="Normal 6 15" xfId="3130" xr:uid="{0DC49820-1A97-4B67-A437-059A26C06B37}"/>
    <cellStyle name="Normal 6 16" xfId="3131" xr:uid="{F3FD7281-310B-43B7-A337-FF1C083DC360}"/>
    <cellStyle name="Normal 6 2" xfId="110" xr:uid="{9F3D7E30-935C-4C38-B67B-13B5401CC1AF}"/>
    <cellStyle name="Normal 6 2 2" xfId="320" xr:uid="{42CD4337-F050-4559-A16C-165AE63A0B23}"/>
    <cellStyle name="Normal 6 2 2 2" xfId="4671" xr:uid="{70F14AC8-F859-4FED-996F-AFA5A2D922A8}"/>
    <cellStyle name="Normal 6 2 3" xfId="4560" xr:uid="{1AAB7D1D-080C-47B6-8665-5258D928CCE3}"/>
    <cellStyle name="Normal 6 3" xfId="111" xr:uid="{DA96E65F-81CC-488D-A12D-E1BA50385964}"/>
    <cellStyle name="Normal 6 3 10" xfId="3132" xr:uid="{CF3F930A-7D7B-431E-B1B6-29EBD0A36F75}"/>
    <cellStyle name="Normal 6 3 11" xfId="3133" xr:uid="{BE080A6A-E569-41EB-8BF5-DCDB85C861AC}"/>
    <cellStyle name="Normal 6 3 2" xfId="112" xr:uid="{FD29494B-FAFA-406B-AE7E-5F4A58AA7888}"/>
    <cellStyle name="Normal 6 3 2 2" xfId="113" xr:uid="{2189DE03-1C84-41F6-A64B-3C710FCDD8A6}"/>
    <cellStyle name="Normal 6 3 2 2 2" xfId="321" xr:uid="{DA7ED8E8-AA10-4447-B73E-34CBD85BA438}"/>
    <cellStyle name="Normal 6 3 2 2 2 2" xfId="603" xr:uid="{ABD3AAFD-A4B1-452F-ABC8-5E3037A0A8E9}"/>
    <cellStyle name="Normal 6 3 2 2 2 2 2" xfId="604" xr:uid="{AA7C6AF5-3D65-47B6-AC6E-5C5EE4AA296B}"/>
    <cellStyle name="Normal 6 3 2 2 2 2 2 2" xfId="1439" xr:uid="{B248B5D6-F72F-4D5D-AFF9-D0E20688F948}"/>
    <cellStyle name="Normal 6 3 2 2 2 2 2 2 2" xfId="1440" xr:uid="{AF5B916C-1779-46F4-A7AA-F188B95A7CE8}"/>
    <cellStyle name="Normal 6 3 2 2 2 2 2 3" xfId="1441" xr:uid="{58C60728-7594-4D12-BEA9-9D4E5A86EE35}"/>
    <cellStyle name="Normal 6 3 2 2 2 2 3" xfId="1442" xr:uid="{31E2D225-28B1-43B1-980F-CC9D32D7BAC1}"/>
    <cellStyle name="Normal 6 3 2 2 2 2 3 2" xfId="1443" xr:uid="{D56BBD70-D52C-4726-AC70-D97EF1CFC5F6}"/>
    <cellStyle name="Normal 6 3 2 2 2 2 4" xfId="1444" xr:uid="{C4802E34-0183-4175-BC24-769D3123137F}"/>
    <cellStyle name="Normal 6 3 2 2 2 3" xfId="605" xr:uid="{C173B910-6772-4B77-B27E-1187033CF2FD}"/>
    <cellStyle name="Normal 6 3 2 2 2 3 2" xfId="1445" xr:uid="{9BF123C2-DB05-478D-86DD-4E0108634F15}"/>
    <cellStyle name="Normal 6 3 2 2 2 3 2 2" xfId="1446" xr:uid="{FEBFDB2C-D81D-45C2-A941-E824376A8388}"/>
    <cellStyle name="Normal 6 3 2 2 2 3 3" xfId="1447" xr:uid="{CD3E3857-457D-419B-8EB0-9DB05D5C612F}"/>
    <cellStyle name="Normal 6 3 2 2 2 3 4" xfId="3134" xr:uid="{5AD39F14-0F12-46C8-8B25-B18F37EBA775}"/>
    <cellStyle name="Normal 6 3 2 2 2 4" xfId="1448" xr:uid="{1B6D1C63-A712-4F91-BF0D-AF68AAB4CE96}"/>
    <cellStyle name="Normal 6 3 2 2 2 4 2" xfId="1449" xr:uid="{8E55022B-2B7F-497E-B1C2-C2E3A584E097}"/>
    <cellStyle name="Normal 6 3 2 2 2 5" xfId="1450" xr:uid="{2C5265D6-A2DE-4D46-859A-411F87AFD6C8}"/>
    <cellStyle name="Normal 6 3 2 2 2 6" xfId="3135" xr:uid="{D2E30118-3DF7-4B36-A9E5-540CE4E60D33}"/>
    <cellStyle name="Normal 6 3 2 2 3" xfId="322" xr:uid="{E1C17FF2-0033-47F3-AD6F-E2B883343122}"/>
    <cellStyle name="Normal 6 3 2 2 3 2" xfId="606" xr:uid="{5E977747-5829-42CD-8ED7-BCEA0D481049}"/>
    <cellStyle name="Normal 6 3 2 2 3 2 2" xfId="607" xr:uid="{ACC594B1-E557-4BB6-8170-FE0C24162A7F}"/>
    <cellStyle name="Normal 6 3 2 2 3 2 2 2" xfId="1451" xr:uid="{59341BD3-B72C-4A8A-A793-D14C93495D34}"/>
    <cellStyle name="Normal 6 3 2 2 3 2 2 2 2" xfId="1452" xr:uid="{8EF57C2B-4FB3-4029-BEAD-D5E22D350D2C}"/>
    <cellStyle name="Normal 6 3 2 2 3 2 2 3" xfId="1453" xr:uid="{6D138DDD-88B9-4267-BC36-07C15930197E}"/>
    <cellStyle name="Normal 6 3 2 2 3 2 3" xfId="1454" xr:uid="{3B01BB9D-4F4E-4DC7-80C6-449EB090D232}"/>
    <cellStyle name="Normal 6 3 2 2 3 2 3 2" xfId="1455" xr:uid="{ECC45F3E-CAFA-4725-A2CA-79F8C276D02C}"/>
    <cellStyle name="Normal 6 3 2 2 3 2 4" xfId="1456" xr:uid="{CC505C37-9EE4-4760-86DC-82723D010DEE}"/>
    <cellStyle name="Normal 6 3 2 2 3 3" xfId="608" xr:uid="{648AEF6C-F932-47A8-8246-9C3855CA2E1E}"/>
    <cellStyle name="Normal 6 3 2 2 3 3 2" xfId="1457" xr:uid="{85077E91-816A-4213-8BCD-F5574C95026A}"/>
    <cellStyle name="Normal 6 3 2 2 3 3 2 2" xfId="1458" xr:uid="{58C701BB-6BB8-45D7-BE7E-CC483DEB8AB1}"/>
    <cellStyle name="Normal 6 3 2 2 3 3 3" xfId="1459" xr:uid="{6F0F6688-4244-4093-BAAE-C452E726313A}"/>
    <cellStyle name="Normal 6 3 2 2 3 4" xfId="1460" xr:uid="{C5E1FE03-7B53-46DC-8AE2-2424176910F7}"/>
    <cellStyle name="Normal 6 3 2 2 3 4 2" xfId="1461" xr:uid="{1CF4592E-FF54-4199-B1F8-744C6CE876C9}"/>
    <cellStyle name="Normal 6 3 2 2 3 5" xfId="1462" xr:uid="{5266B233-013D-4574-A5DD-C1033A5ACA1E}"/>
    <cellStyle name="Normal 6 3 2 2 4" xfId="609" xr:uid="{F87CB987-DF71-4C2F-A850-C0D228EFA1FF}"/>
    <cellStyle name="Normal 6 3 2 2 4 2" xfId="610" xr:uid="{E55E1BA2-C92B-40C6-B3C0-D315AC779F6B}"/>
    <cellStyle name="Normal 6 3 2 2 4 2 2" xfId="1463" xr:uid="{3AA13E26-40A2-418B-A4A7-AA9CB0A0AE2C}"/>
    <cellStyle name="Normal 6 3 2 2 4 2 2 2" xfId="1464" xr:uid="{0F48AD45-380E-4105-8FED-B0D6E9087F53}"/>
    <cellStyle name="Normal 6 3 2 2 4 2 3" xfId="1465" xr:uid="{DC94F5A1-6B06-4ACF-B91A-E67995F7A105}"/>
    <cellStyle name="Normal 6 3 2 2 4 3" xfId="1466" xr:uid="{A8D20D43-324E-4FF7-8FC0-DEBF9840CB3C}"/>
    <cellStyle name="Normal 6 3 2 2 4 3 2" xfId="1467" xr:uid="{2B3D81B7-7AE4-4022-890C-65472E6C22BD}"/>
    <cellStyle name="Normal 6 3 2 2 4 4" xfId="1468" xr:uid="{EAE2044C-9386-4B82-A04C-6DAD9CBA05DC}"/>
    <cellStyle name="Normal 6 3 2 2 5" xfId="611" xr:uid="{EA2A62B7-C615-4220-BBB5-B24D113E61F5}"/>
    <cellStyle name="Normal 6 3 2 2 5 2" xfId="1469" xr:uid="{7DADD344-2F3C-4FB9-AA55-00348CB62B70}"/>
    <cellStyle name="Normal 6 3 2 2 5 2 2" xfId="1470" xr:uid="{A5B70F85-7CFD-42FA-B68D-275F60103F72}"/>
    <cellStyle name="Normal 6 3 2 2 5 3" xfId="1471" xr:uid="{44E32E01-3D85-473B-B677-1C1CA4B9BE9E}"/>
    <cellStyle name="Normal 6 3 2 2 5 4" xfId="3136" xr:uid="{3E6B5554-52B9-4EE8-8385-1576BAC91812}"/>
    <cellStyle name="Normal 6 3 2 2 6" xfId="1472" xr:uid="{2E4F6C00-7252-4F79-8C29-ED7D4905C4A0}"/>
    <cellStyle name="Normal 6 3 2 2 6 2" xfId="1473" xr:uid="{6C431748-AB5F-4A26-86D3-FD1AA2C82C30}"/>
    <cellStyle name="Normal 6 3 2 2 7" xfId="1474" xr:uid="{28CEA408-7D4D-4FBB-99CC-A31004FE5FC2}"/>
    <cellStyle name="Normal 6 3 2 2 8" xfId="3137" xr:uid="{06269231-2191-49D1-9B33-9EB1EB8A6370}"/>
    <cellStyle name="Normal 6 3 2 3" xfId="323" xr:uid="{D7A0381D-6992-4777-81BC-60619734492C}"/>
    <cellStyle name="Normal 6 3 2 3 2" xfId="612" xr:uid="{2AAD4776-CE69-4D17-BA17-40F03DF56284}"/>
    <cellStyle name="Normal 6 3 2 3 2 2" xfId="613" xr:uid="{8EF670A5-4421-41A4-9788-A503C1FFEA73}"/>
    <cellStyle name="Normal 6 3 2 3 2 2 2" xfId="1475" xr:uid="{C0B74449-7C7F-42D8-9A93-4201AD8E348D}"/>
    <cellStyle name="Normal 6 3 2 3 2 2 2 2" xfId="1476" xr:uid="{BFB5CD3B-C836-4A2A-87AD-269101B4C1F2}"/>
    <cellStyle name="Normal 6 3 2 3 2 2 3" xfId="1477" xr:uid="{CCB71EA1-9E0C-456C-B456-4DED0F98A354}"/>
    <cellStyle name="Normal 6 3 2 3 2 3" xfId="1478" xr:uid="{B91451AC-5671-4FE7-953E-39FBED04557E}"/>
    <cellStyle name="Normal 6 3 2 3 2 3 2" xfId="1479" xr:uid="{6688C710-0E5D-4061-8AC2-6D93C691D363}"/>
    <cellStyle name="Normal 6 3 2 3 2 4" xfId="1480" xr:uid="{1A8CDEEB-462B-42B1-B833-1746FF498A75}"/>
    <cellStyle name="Normal 6 3 2 3 3" xfId="614" xr:uid="{262C7014-D999-46D4-BAAF-538BAAE68497}"/>
    <cellStyle name="Normal 6 3 2 3 3 2" xfId="1481" xr:uid="{57F7AD83-C0AD-4EFF-8E90-04EFCC7A0218}"/>
    <cellStyle name="Normal 6 3 2 3 3 2 2" xfId="1482" xr:uid="{5BF6E03F-7B4A-47CB-972F-584ACB81EC1D}"/>
    <cellStyle name="Normal 6 3 2 3 3 3" xfId="1483" xr:uid="{E94AEBCD-3389-4DEF-90D2-4C1CEACAF901}"/>
    <cellStyle name="Normal 6 3 2 3 3 4" xfId="3138" xr:uid="{D4F8DACF-282B-4CE6-9EB0-CCCADC9CB118}"/>
    <cellStyle name="Normal 6 3 2 3 4" xfId="1484" xr:uid="{D097880D-F255-4761-AD14-52318E27A57C}"/>
    <cellStyle name="Normal 6 3 2 3 4 2" xfId="1485" xr:uid="{1448BD74-0BCA-4807-8A9E-F2FCB0047A18}"/>
    <cellStyle name="Normal 6 3 2 3 5" xfId="1486" xr:uid="{8A03284B-86E0-4C57-BECD-647AB0DC1C52}"/>
    <cellStyle name="Normal 6 3 2 3 6" xfId="3139" xr:uid="{2BD8A360-9BDE-4097-BE51-F6D8F54C2915}"/>
    <cellStyle name="Normal 6 3 2 4" xfId="324" xr:uid="{C4691D11-63E1-4039-94AD-D6748D4BC828}"/>
    <cellStyle name="Normal 6 3 2 4 2" xfId="615" xr:uid="{985C9560-587A-4B86-B29F-7C7A23E38E2C}"/>
    <cellStyle name="Normal 6 3 2 4 2 2" xfId="616" xr:uid="{86542E8F-D75F-4339-95B3-FFFE005FE22E}"/>
    <cellStyle name="Normal 6 3 2 4 2 2 2" xfId="1487" xr:uid="{23F4832A-231C-44A7-9E4A-0E2459636B0D}"/>
    <cellStyle name="Normal 6 3 2 4 2 2 2 2" xfId="1488" xr:uid="{D5E4C1ED-A19D-422C-920B-A18B57285036}"/>
    <cellStyle name="Normal 6 3 2 4 2 2 3" xfId="1489" xr:uid="{FC6D9E18-7768-4163-A86A-DACB053BE60E}"/>
    <cellStyle name="Normal 6 3 2 4 2 3" xfId="1490" xr:uid="{5F4154DF-E1E1-454A-BD3E-5051FFEFD61E}"/>
    <cellStyle name="Normal 6 3 2 4 2 3 2" xfId="1491" xr:uid="{B641BB78-0748-4434-913D-B9519AFCB05B}"/>
    <cellStyle name="Normal 6 3 2 4 2 4" xfId="1492" xr:uid="{69988842-82E0-4006-B44A-7E3248E52E59}"/>
    <cellStyle name="Normal 6 3 2 4 3" xfId="617" xr:uid="{0CFFA39F-E96A-4A12-90C5-E818726922D5}"/>
    <cellStyle name="Normal 6 3 2 4 3 2" xfId="1493" xr:uid="{8623E3C3-8BA6-428F-89E3-746AD8310E47}"/>
    <cellStyle name="Normal 6 3 2 4 3 2 2" xfId="1494" xr:uid="{BBA11EA3-4570-423F-9446-8E3B0D1F5CC0}"/>
    <cellStyle name="Normal 6 3 2 4 3 3" xfId="1495" xr:uid="{8448EEFD-8E76-42D7-9C0A-5DE1595B369A}"/>
    <cellStyle name="Normal 6 3 2 4 4" xfId="1496" xr:uid="{26053A3F-8F77-40FD-BC4F-214F7BF808D7}"/>
    <cellStyle name="Normal 6 3 2 4 4 2" xfId="1497" xr:uid="{3770A3EF-EADD-4EF9-B0BA-AAFC203D59EA}"/>
    <cellStyle name="Normal 6 3 2 4 5" xfId="1498" xr:uid="{0CFC6F4B-542F-4ABA-86DE-B978503957EB}"/>
    <cellStyle name="Normal 6 3 2 5" xfId="325" xr:uid="{C41BF874-E852-4814-9377-D5DB203CBD30}"/>
    <cellStyle name="Normal 6 3 2 5 2" xfId="618" xr:uid="{DF84BC5B-C186-4B0A-84DD-ACA6D3EEC289}"/>
    <cellStyle name="Normal 6 3 2 5 2 2" xfId="1499" xr:uid="{5836B822-C445-4B12-8FA4-ADE3D3F60AF8}"/>
    <cellStyle name="Normal 6 3 2 5 2 2 2" xfId="1500" xr:uid="{0B94D8AA-08F5-42F9-898F-40234736B26B}"/>
    <cellStyle name="Normal 6 3 2 5 2 3" xfId="1501" xr:uid="{27F139FA-A6CA-423E-A165-3D76479D35CC}"/>
    <cellStyle name="Normal 6 3 2 5 3" xfId="1502" xr:uid="{3E4741E2-F8EE-4D56-8200-331CF5EE8CDE}"/>
    <cellStyle name="Normal 6 3 2 5 3 2" xfId="1503" xr:uid="{82B4A640-F1A5-463C-A03B-1A72A6D662F5}"/>
    <cellStyle name="Normal 6 3 2 5 4" xfId="1504" xr:uid="{01AB21AB-C7BC-4C36-AAE6-1AAD52B61000}"/>
    <cellStyle name="Normal 6 3 2 6" xfId="619" xr:uid="{A704D37D-4185-408E-BD77-772A63E64CD6}"/>
    <cellStyle name="Normal 6 3 2 6 2" xfId="1505" xr:uid="{46A71E19-578B-4A72-B6B5-F785EFD088D9}"/>
    <cellStyle name="Normal 6 3 2 6 2 2" xfId="1506" xr:uid="{96336036-04BA-4A69-A8A0-E2447E4CCD00}"/>
    <cellStyle name="Normal 6 3 2 6 3" xfId="1507" xr:uid="{74E4810A-C549-4C33-8164-750D753C2259}"/>
    <cellStyle name="Normal 6 3 2 6 4" xfId="3140" xr:uid="{1D49C22A-7D64-4638-BA8F-5BB2CDB36F6B}"/>
    <cellStyle name="Normal 6 3 2 7" xfId="1508" xr:uid="{A4E12541-62AB-4624-83B2-ECF153D3B7E5}"/>
    <cellStyle name="Normal 6 3 2 7 2" xfId="1509" xr:uid="{C71963D1-3E81-464F-809E-046EF32C4815}"/>
    <cellStyle name="Normal 6 3 2 8" xfId="1510" xr:uid="{E0949908-D173-4003-9DCB-E4B841D22983}"/>
    <cellStyle name="Normal 6 3 2 9" xfId="3141" xr:uid="{E9CE276D-DF65-4C27-9CF5-4B752520D68C}"/>
    <cellStyle name="Normal 6 3 3" xfId="114" xr:uid="{D1A1A533-98C3-4CE0-9F7F-4FA7E15112FA}"/>
    <cellStyle name="Normal 6 3 3 2" xfId="115" xr:uid="{DC10E912-38BE-41BF-9E2C-4E1A62773376}"/>
    <cellStyle name="Normal 6 3 3 2 2" xfId="620" xr:uid="{67581F77-56D8-4D0C-8FBC-67840A29A201}"/>
    <cellStyle name="Normal 6 3 3 2 2 2" xfId="621" xr:uid="{C828CC43-5AF2-4B19-B6F8-7FD57D01E5BD}"/>
    <cellStyle name="Normal 6 3 3 2 2 2 2" xfId="1511" xr:uid="{E3368EDA-2179-4B6C-BC32-0C6DFF7DC035}"/>
    <cellStyle name="Normal 6 3 3 2 2 2 2 2" xfId="1512" xr:uid="{F7FC349D-1EB6-4012-AD68-B2DD02907D12}"/>
    <cellStyle name="Normal 6 3 3 2 2 2 3" xfId="1513" xr:uid="{13E6CD4F-020C-45C9-B22A-4820667C64B6}"/>
    <cellStyle name="Normal 6 3 3 2 2 3" xfId="1514" xr:uid="{2DC89AC5-46B8-4126-BFBB-95FB040FD3A1}"/>
    <cellStyle name="Normal 6 3 3 2 2 3 2" xfId="1515" xr:uid="{76D21A41-9FF3-42C6-9E5E-587A3994F000}"/>
    <cellStyle name="Normal 6 3 3 2 2 4" xfId="1516" xr:uid="{C3FC820B-1B23-4BFE-A60D-3A2A4AD2CD34}"/>
    <cellStyle name="Normal 6 3 3 2 3" xfId="622" xr:uid="{42898049-64B6-4AE5-8EBC-29EF338A24DD}"/>
    <cellStyle name="Normal 6 3 3 2 3 2" xfId="1517" xr:uid="{BCB1BA60-5715-480C-89EB-E7038FE94831}"/>
    <cellStyle name="Normal 6 3 3 2 3 2 2" xfId="1518" xr:uid="{618E96C7-2D2F-45B8-AC80-DBE5DBF03C5A}"/>
    <cellStyle name="Normal 6 3 3 2 3 3" xfId="1519" xr:uid="{EAE58D9A-4858-428B-8383-CAC3DD319006}"/>
    <cellStyle name="Normal 6 3 3 2 3 4" xfId="3142" xr:uid="{B884D2F2-1D95-4303-A4EA-FECB43FDA04C}"/>
    <cellStyle name="Normal 6 3 3 2 4" xfId="1520" xr:uid="{805083A4-B8C8-4DF5-B98F-1EA300DA831E}"/>
    <cellStyle name="Normal 6 3 3 2 4 2" xfId="1521" xr:uid="{30E6CC1E-E06A-412A-8102-F972882F6C6A}"/>
    <cellStyle name="Normal 6 3 3 2 5" xfId="1522" xr:uid="{034703BD-ACA1-49FF-B571-B1F9C2F70636}"/>
    <cellStyle name="Normal 6 3 3 2 6" xfId="3143" xr:uid="{DDCAC9A5-EAAF-4E3F-9095-D8FDA15A937F}"/>
    <cellStyle name="Normal 6 3 3 3" xfId="326" xr:uid="{F397894A-60D6-41BB-A9B2-B49D49725734}"/>
    <cellStyle name="Normal 6 3 3 3 2" xfId="623" xr:uid="{DA5BE32E-2F5B-40CB-9A06-EE208C8A8113}"/>
    <cellStyle name="Normal 6 3 3 3 2 2" xfId="624" xr:uid="{97E71460-3433-4DCB-B0AE-BEB2CBBB5236}"/>
    <cellStyle name="Normal 6 3 3 3 2 2 2" xfId="1523" xr:uid="{9EF318F2-7BD8-49A9-84A5-E6C25B89A59F}"/>
    <cellStyle name="Normal 6 3 3 3 2 2 2 2" xfId="1524" xr:uid="{7DF04CEA-7526-41BF-8610-5A7389768A01}"/>
    <cellStyle name="Normal 6 3 3 3 2 2 3" xfId="1525" xr:uid="{80E465E1-ED97-4963-8E3D-347C33251D45}"/>
    <cellStyle name="Normal 6 3 3 3 2 3" xfId="1526" xr:uid="{D7EBF5F7-AD2B-4D7F-BD14-FFE3AA0A0F7F}"/>
    <cellStyle name="Normal 6 3 3 3 2 3 2" xfId="1527" xr:uid="{3531BC97-0FD0-48AA-A03B-96E6C2222328}"/>
    <cellStyle name="Normal 6 3 3 3 2 4" xfId="1528" xr:uid="{7041A06C-1F37-4297-B0E9-4D456777109B}"/>
    <cellStyle name="Normal 6 3 3 3 3" xfId="625" xr:uid="{7972A7B8-EA56-45CB-9848-F8996E57BB47}"/>
    <cellStyle name="Normal 6 3 3 3 3 2" xfId="1529" xr:uid="{D5E80E1A-322C-41D6-8536-5B8791B2C587}"/>
    <cellStyle name="Normal 6 3 3 3 3 2 2" xfId="1530" xr:uid="{E08065B5-15C8-443B-8C44-1A404A883823}"/>
    <cellStyle name="Normal 6 3 3 3 3 3" xfId="1531" xr:uid="{109B24EE-790D-4214-A517-37C92D3CAD96}"/>
    <cellStyle name="Normal 6 3 3 3 4" xfId="1532" xr:uid="{96589D44-57F3-405D-B88D-AF8A717A1599}"/>
    <cellStyle name="Normal 6 3 3 3 4 2" xfId="1533" xr:uid="{E1C8BD4E-5F4B-4EB4-8083-299561627DB0}"/>
    <cellStyle name="Normal 6 3 3 3 5" xfId="1534" xr:uid="{59A9EC7D-1F3D-4FAA-9912-982C653BD02F}"/>
    <cellStyle name="Normal 6 3 3 4" xfId="327" xr:uid="{EBE23E57-A5B3-437C-B217-E4DBCFFBC06A}"/>
    <cellStyle name="Normal 6 3 3 4 2" xfId="626" xr:uid="{0794A224-C43C-4AE1-AD8A-D3C55F3A2B5E}"/>
    <cellStyle name="Normal 6 3 3 4 2 2" xfId="1535" xr:uid="{5303DBF8-726A-4533-B6F6-39FF4360BE61}"/>
    <cellStyle name="Normal 6 3 3 4 2 2 2" xfId="1536" xr:uid="{3B455297-3689-4FD7-856C-EB9E7D266B46}"/>
    <cellStyle name="Normal 6 3 3 4 2 3" xfId="1537" xr:uid="{9A7B3C45-510E-416D-B342-20DE67B1F3DE}"/>
    <cellStyle name="Normal 6 3 3 4 3" xfId="1538" xr:uid="{D020FB47-A35B-4353-A771-835047897919}"/>
    <cellStyle name="Normal 6 3 3 4 3 2" xfId="1539" xr:uid="{1ECD885E-D8BE-4CB2-B4FD-4C640F2CE204}"/>
    <cellStyle name="Normal 6 3 3 4 4" xfId="1540" xr:uid="{C41095FC-64D6-47B7-8B92-749200F3F0E1}"/>
    <cellStyle name="Normal 6 3 3 5" xfId="627" xr:uid="{657B723F-7FA6-412D-A1BA-8419E842B727}"/>
    <cellStyle name="Normal 6 3 3 5 2" xfId="1541" xr:uid="{D613DDA2-0506-4E75-8EF7-60ED7047FC3B}"/>
    <cellStyle name="Normal 6 3 3 5 2 2" xfId="1542" xr:uid="{756E8F4A-4950-4978-80DC-C5A11C5FD7F6}"/>
    <cellStyle name="Normal 6 3 3 5 3" xfId="1543" xr:uid="{6CE5FD1F-6058-4796-8870-CC4401450E5F}"/>
    <cellStyle name="Normal 6 3 3 5 4" xfId="3144" xr:uid="{7AB8DB30-A09F-4B53-91AC-739C43434FA0}"/>
    <cellStyle name="Normal 6 3 3 6" xfId="1544" xr:uid="{77C7B03C-DB64-485A-9329-44510BF5C037}"/>
    <cellStyle name="Normal 6 3 3 6 2" xfId="1545" xr:uid="{21F76197-6153-4103-9AE1-1EACA28EC8C3}"/>
    <cellStyle name="Normal 6 3 3 7" xfId="1546" xr:uid="{47501F57-9BF7-465C-A57F-57C549AEDFF2}"/>
    <cellStyle name="Normal 6 3 3 8" xfId="3145" xr:uid="{0E2C65EA-30F6-4042-A8A2-99579B5D22AA}"/>
    <cellStyle name="Normal 6 3 4" xfId="116" xr:uid="{312ED2EA-58D5-42FB-A989-F161BE7D6558}"/>
    <cellStyle name="Normal 6 3 4 2" xfId="447" xr:uid="{1FC75189-2BDA-4C1D-957C-28F9CF970364}"/>
    <cellStyle name="Normal 6 3 4 2 2" xfId="628" xr:uid="{E76157D9-E07D-4637-BBD9-F1F85016EA30}"/>
    <cellStyle name="Normal 6 3 4 2 2 2" xfId="1547" xr:uid="{47FF3AFA-A50E-419E-92D0-96615905C8DD}"/>
    <cellStyle name="Normal 6 3 4 2 2 2 2" xfId="1548" xr:uid="{774B45E3-D77D-4833-A0BA-7AFF078BDE7E}"/>
    <cellStyle name="Normal 6 3 4 2 2 3" xfId="1549" xr:uid="{C818FC47-8D21-4555-8561-F035FCD2C43D}"/>
    <cellStyle name="Normal 6 3 4 2 2 4" xfId="3146" xr:uid="{C32761A8-12C2-4FF7-8B43-228604925C82}"/>
    <cellStyle name="Normal 6 3 4 2 3" xfId="1550" xr:uid="{131E13D6-AF4B-45B3-A0F0-1B3B89E40874}"/>
    <cellStyle name="Normal 6 3 4 2 3 2" xfId="1551" xr:uid="{CDFC5FA1-B149-4AD4-82AD-8C13331BF421}"/>
    <cellStyle name="Normal 6 3 4 2 4" xfId="1552" xr:uid="{7BDFA9AC-5456-4E5A-A851-CB856684A80D}"/>
    <cellStyle name="Normal 6 3 4 2 5" xfId="3147" xr:uid="{38F504E3-350F-4CE6-AC5F-C920BFB9F8E5}"/>
    <cellStyle name="Normal 6 3 4 3" xfId="629" xr:uid="{6A7EE64D-09AA-4043-9ED6-51E50E182457}"/>
    <cellStyle name="Normal 6 3 4 3 2" xfId="1553" xr:uid="{B6FFF4BA-3B38-4813-94A5-2967AB4EF459}"/>
    <cellStyle name="Normal 6 3 4 3 2 2" xfId="1554" xr:uid="{21B2E06F-8D80-4357-8539-A310C526D095}"/>
    <cellStyle name="Normal 6 3 4 3 3" xfId="1555" xr:uid="{8A3F00D9-F4D7-4D93-913A-E1472C6B7C22}"/>
    <cellStyle name="Normal 6 3 4 3 4" xfId="3148" xr:uid="{195A02E3-1297-4B05-8B49-B566C8D33B9B}"/>
    <cellStyle name="Normal 6 3 4 4" xfId="1556" xr:uid="{E37D72F1-DE3E-4391-AA18-DFE61F1A36BE}"/>
    <cellStyle name="Normal 6 3 4 4 2" xfId="1557" xr:uid="{0ECDA707-6D22-4FFA-9F4C-9D157478EE46}"/>
    <cellStyle name="Normal 6 3 4 4 3" xfId="3149" xr:uid="{57956548-BD45-4BE6-84AD-E936189548F1}"/>
    <cellStyle name="Normal 6 3 4 4 4" xfId="3150" xr:uid="{F7E3FC5D-0D30-4C0A-8436-F945E87643EF}"/>
    <cellStyle name="Normal 6 3 4 5" xfId="1558" xr:uid="{0351FFEC-B4E8-4DBE-BFC7-7EFEE18B75AD}"/>
    <cellStyle name="Normal 6 3 4 6" xfId="3151" xr:uid="{EAD93B5F-8745-4FC6-9BB2-8DD37439DD8F}"/>
    <cellStyle name="Normal 6 3 4 7" xfId="3152" xr:uid="{630FB4BB-21D0-4E05-A58B-3E01C8A0468D}"/>
    <cellStyle name="Normal 6 3 5" xfId="328" xr:uid="{32C3BD00-3D3D-4C06-A2F2-5F0007F6D767}"/>
    <cellStyle name="Normal 6 3 5 2" xfId="630" xr:uid="{9EDA4280-11A1-4C54-A31F-3BDBA47F8C60}"/>
    <cellStyle name="Normal 6 3 5 2 2" xfId="631" xr:uid="{D03C88A8-3F0D-473F-8F32-7105C9423C7B}"/>
    <cellStyle name="Normal 6 3 5 2 2 2" xfId="1559" xr:uid="{4576C6A7-F6CB-4DCA-B868-38B523FDD594}"/>
    <cellStyle name="Normal 6 3 5 2 2 2 2" xfId="1560" xr:uid="{712F21AC-4766-4C06-8169-64BD46681F5B}"/>
    <cellStyle name="Normal 6 3 5 2 2 3" xfId="1561" xr:uid="{B625B15F-4096-4177-AE2E-DBE4C427A7A7}"/>
    <cellStyle name="Normal 6 3 5 2 3" xfId="1562" xr:uid="{D60DD2C6-B6A6-4E91-A1F3-F3915993E0B5}"/>
    <cellStyle name="Normal 6 3 5 2 3 2" xfId="1563" xr:uid="{49DA8F04-4B3E-4F5B-874E-05A23D0B30BF}"/>
    <cellStyle name="Normal 6 3 5 2 4" xfId="1564" xr:uid="{FBDFEFA3-F83B-4647-8AAB-B066B6C4467A}"/>
    <cellStyle name="Normal 6 3 5 3" xfId="632" xr:uid="{AF66961D-337C-4DDF-81C0-6564B2F6CD40}"/>
    <cellStyle name="Normal 6 3 5 3 2" xfId="1565" xr:uid="{462D81D1-03BD-4952-8760-CB5E1DD29D5E}"/>
    <cellStyle name="Normal 6 3 5 3 2 2" xfId="1566" xr:uid="{FC65E17E-0373-4328-BD25-672D512BAEFE}"/>
    <cellStyle name="Normal 6 3 5 3 3" xfId="1567" xr:uid="{689F9988-51F2-4CCF-9C92-3718E0A64930}"/>
    <cellStyle name="Normal 6 3 5 3 4" xfId="3153" xr:uid="{9CD0647A-2A1D-47CB-8D4C-2FC0FD57DA4A}"/>
    <cellStyle name="Normal 6 3 5 4" xfId="1568" xr:uid="{9A26B37A-B41D-4C2C-A418-664CE3FB5AAB}"/>
    <cellStyle name="Normal 6 3 5 4 2" xfId="1569" xr:uid="{EFBCD2E8-DFED-44FC-A869-99A70BC3DDD6}"/>
    <cellStyle name="Normal 6 3 5 5" xfId="1570" xr:uid="{DFADC0B9-2D18-43B4-BC2B-C80260CF04B8}"/>
    <cellStyle name="Normal 6 3 5 6" xfId="3154" xr:uid="{9985E64B-2B93-428F-8BBD-5414DCBE41B6}"/>
    <cellStyle name="Normal 6 3 6" xfId="329" xr:uid="{85CC4605-5AC9-4B6D-9273-4B5D8E3312C9}"/>
    <cellStyle name="Normal 6 3 6 2" xfId="633" xr:uid="{FE6F8480-5616-4C9E-950F-C4C9C270BFDB}"/>
    <cellStyle name="Normal 6 3 6 2 2" xfId="1571" xr:uid="{DC84D7B2-3805-409F-B567-FD91F2E4BFB2}"/>
    <cellStyle name="Normal 6 3 6 2 2 2" xfId="1572" xr:uid="{0A80ACFF-65AF-4D84-A577-E33B96BE7994}"/>
    <cellStyle name="Normal 6 3 6 2 3" xfId="1573" xr:uid="{9743E374-5396-4FB9-9B7B-B15D41272185}"/>
    <cellStyle name="Normal 6 3 6 2 4" xfId="3155" xr:uid="{1C122512-7A29-42F5-A73A-4ADEA777F036}"/>
    <cellStyle name="Normal 6 3 6 3" xfId="1574" xr:uid="{BFFCCDA2-2BEC-4E9B-BFE0-8C7CA86532A3}"/>
    <cellStyle name="Normal 6 3 6 3 2" xfId="1575" xr:uid="{3EFA2CF5-EAF5-4448-B59C-12542C285F6C}"/>
    <cellStyle name="Normal 6 3 6 4" xfId="1576" xr:uid="{2686E883-D673-427F-B937-B6F0E0BD593A}"/>
    <cellStyle name="Normal 6 3 6 5" xfId="3156" xr:uid="{62577C16-FFFF-4864-AE38-9AB2DED081B3}"/>
    <cellStyle name="Normal 6 3 7" xfId="634" xr:uid="{7496A786-7C66-456F-97FA-2507631CA9A0}"/>
    <cellStyle name="Normal 6 3 7 2" xfId="1577" xr:uid="{1485E8AF-B2F6-45D2-B0A6-D9A2578FD178}"/>
    <cellStyle name="Normal 6 3 7 2 2" xfId="1578" xr:uid="{7C386AA2-EAA2-4CEE-839F-B3DBCD5B351C}"/>
    <cellStyle name="Normal 6 3 7 3" xfId="1579" xr:uid="{C6017216-5399-4BB4-8779-50BB7EE4B47E}"/>
    <cellStyle name="Normal 6 3 7 4" xfId="3157" xr:uid="{9046BA7A-5AF4-4145-B064-F765086FE8A1}"/>
    <cellStyle name="Normal 6 3 8" xfId="1580" xr:uid="{7F758D6C-6CC1-450D-AFDA-110DE862F3AF}"/>
    <cellStyle name="Normal 6 3 8 2" xfId="1581" xr:uid="{484EC481-CBF0-483B-BAED-18D1434CF361}"/>
    <cellStyle name="Normal 6 3 8 3" xfId="3158" xr:uid="{2FFECD0F-53D2-49E3-8A33-019517C7449C}"/>
    <cellStyle name="Normal 6 3 8 4" xfId="3159" xr:uid="{F854555D-DCC2-4299-A647-E8D0E0AF3F32}"/>
    <cellStyle name="Normal 6 3 9" xfId="1582" xr:uid="{3B28674D-BE33-41BE-B8B9-F8D4EC9A3124}"/>
    <cellStyle name="Normal 6 3 9 2" xfId="4718" xr:uid="{3F973FCE-B59C-477B-9ECD-84E307F161B4}"/>
    <cellStyle name="Normal 6 4" xfId="117" xr:uid="{C97FD987-0E55-4CDD-9604-D7A8A8FCAF62}"/>
    <cellStyle name="Normal 6 4 10" xfId="3160" xr:uid="{21C18C7D-9D7E-4062-960F-437210EFB5DF}"/>
    <cellStyle name="Normal 6 4 11" xfId="3161" xr:uid="{8DDFF382-6C04-41D5-A0A0-9ED8C011F6BD}"/>
    <cellStyle name="Normal 6 4 2" xfId="118" xr:uid="{3E01D0AE-27AB-4EE4-98B7-353C30B56A54}"/>
    <cellStyle name="Normal 6 4 2 2" xfId="119" xr:uid="{11C33A27-4DD6-4913-8641-7D12B232FECE}"/>
    <cellStyle name="Normal 6 4 2 2 2" xfId="330" xr:uid="{0E9CBDBC-4EA5-4B16-A6A3-2C820B484480}"/>
    <cellStyle name="Normal 6 4 2 2 2 2" xfId="635" xr:uid="{B0A716F2-0D76-42EE-8687-204659D197FA}"/>
    <cellStyle name="Normal 6 4 2 2 2 2 2" xfId="1583" xr:uid="{C41CC1A0-87F9-4BFF-921E-B78FD4444000}"/>
    <cellStyle name="Normal 6 4 2 2 2 2 2 2" xfId="1584" xr:uid="{AE15EFD6-8EF4-4021-80EF-B4E4C027057D}"/>
    <cellStyle name="Normal 6 4 2 2 2 2 3" xfId="1585" xr:uid="{A7B0BE3C-3FD3-40CA-9B8C-5A46A1CB7946}"/>
    <cellStyle name="Normal 6 4 2 2 2 2 4" xfId="3162" xr:uid="{0D6BC039-E570-4E7C-8B15-2DFD0E946017}"/>
    <cellStyle name="Normal 6 4 2 2 2 3" xfId="1586" xr:uid="{628AA6C4-10BA-425D-B89B-6E226914E38C}"/>
    <cellStyle name="Normal 6 4 2 2 2 3 2" xfId="1587" xr:uid="{65823A6A-FCDE-423D-8A9A-BDE82CD4B1AE}"/>
    <cellStyle name="Normal 6 4 2 2 2 3 3" xfId="3163" xr:uid="{E2C50CF8-776D-42FB-9512-B63BF3772D98}"/>
    <cellStyle name="Normal 6 4 2 2 2 3 4" xfId="3164" xr:uid="{826FCD24-A637-4789-AB6B-1F0DDF4E6518}"/>
    <cellStyle name="Normal 6 4 2 2 2 4" xfId="1588" xr:uid="{761AB0CE-B36B-46E5-9AE0-AF8FE92D240A}"/>
    <cellStyle name="Normal 6 4 2 2 2 5" xfId="3165" xr:uid="{6A4D59B7-18D3-4028-B006-FBACB66F97E3}"/>
    <cellStyle name="Normal 6 4 2 2 2 6" xfId="3166" xr:uid="{D1B620F4-EF66-4ED6-8CB8-3A696812D0ED}"/>
    <cellStyle name="Normal 6 4 2 2 3" xfId="636" xr:uid="{11889DCA-B04A-4A8B-A4DA-036CC4AB5D09}"/>
    <cellStyle name="Normal 6 4 2 2 3 2" xfId="1589" xr:uid="{EEFEB0D7-BFB4-42D7-B1AD-D0CDED058EDD}"/>
    <cellStyle name="Normal 6 4 2 2 3 2 2" xfId="1590" xr:uid="{719565A9-3DBD-4960-A733-44CCFB8FBA9F}"/>
    <cellStyle name="Normal 6 4 2 2 3 2 3" xfId="3167" xr:uid="{FC5A9589-D658-4C3F-8C5F-C8D4AB9A3F76}"/>
    <cellStyle name="Normal 6 4 2 2 3 2 4" xfId="3168" xr:uid="{E7B5072D-D374-48CD-A426-56004762B03C}"/>
    <cellStyle name="Normal 6 4 2 2 3 3" xfId="1591" xr:uid="{7BED9F1B-39E4-4FF7-AE2A-0FA5ED5012CB}"/>
    <cellStyle name="Normal 6 4 2 2 3 4" xfId="3169" xr:uid="{8E34786E-40E8-4D7F-8B7B-3059B14D078B}"/>
    <cellStyle name="Normal 6 4 2 2 3 5" xfId="3170" xr:uid="{8FFC1086-829D-4A2E-B08C-B68C43E643C5}"/>
    <cellStyle name="Normal 6 4 2 2 4" xfId="1592" xr:uid="{6F98BF8F-E9F4-4340-B530-8BE3048B9ACB}"/>
    <cellStyle name="Normal 6 4 2 2 4 2" xfId="1593" xr:uid="{58CE0BF7-59C3-409A-AB8D-2FB03E46920B}"/>
    <cellStyle name="Normal 6 4 2 2 4 3" xfId="3171" xr:uid="{80EFDFBC-B7D8-49AD-905B-3AE916466970}"/>
    <cellStyle name="Normal 6 4 2 2 4 4" xfId="3172" xr:uid="{9CC9F735-A96D-46C9-9D29-A07C13F2271B}"/>
    <cellStyle name="Normal 6 4 2 2 5" xfId="1594" xr:uid="{E8D28898-F9B2-4170-A79D-8D8BE69D651C}"/>
    <cellStyle name="Normal 6 4 2 2 5 2" xfId="3173" xr:uid="{36A287FC-0FD7-4BCA-9D0D-1988D10FF7D4}"/>
    <cellStyle name="Normal 6 4 2 2 5 3" xfId="3174" xr:uid="{ADB83E8E-9FD1-4B8E-AD8D-8172787ABF28}"/>
    <cellStyle name="Normal 6 4 2 2 5 4" xfId="3175" xr:uid="{F62A2628-C088-449C-965C-298EFE18AB61}"/>
    <cellStyle name="Normal 6 4 2 2 6" xfId="3176" xr:uid="{FD8F0331-F198-4B19-A3FB-ABD78D31D852}"/>
    <cellStyle name="Normal 6 4 2 2 7" xfId="3177" xr:uid="{A60B3F3E-0D02-4535-8A6C-827C42FC20FE}"/>
    <cellStyle name="Normal 6 4 2 2 8" xfId="3178" xr:uid="{D4D4A97E-8B15-48E4-B43A-712B7E822B60}"/>
    <cellStyle name="Normal 6 4 2 3" xfId="331" xr:uid="{D21B4C19-B3D4-452A-9CB2-70753842DF22}"/>
    <cellStyle name="Normal 6 4 2 3 2" xfId="637" xr:uid="{2457DCCB-F716-4813-B386-2783AC7754DB}"/>
    <cellStyle name="Normal 6 4 2 3 2 2" xfId="638" xr:uid="{D414F3AB-DF3F-488A-AB17-0D8BB6DD73FD}"/>
    <cellStyle name="Normal 6 4 2 3 2 2 2" xfId="1595" xr:uid="{898D8119-6D27-4DD9-B1E2-172B7F54A7B1}"/>
    <cellStyle name="Normal 6 4 2 3 2 2 2 2" xfId="1596" xr:uid="{32882C15-FD1D-46A1-97BC-46392D3C0C9E}"/>
    <cellStyle name="Normal 6 4 2 3 2 2 3" xfId="1597" xr:uid="{0ADC1E3F-BBE5-4BA0-905B-99849BCBF2FE}"/>
    <cellStyle name="Normal 6 4 2 3 2 3" xfId="1598" xr:uid="{C3792DD8-E8EE-49C0-8D96-350C9566D440}"/>
    <cellStyle name="Normal 6 4 2 3 2 3 2" xfId="1599" xr:uid="{8DA8052D-6CC2-4C1A-AB59-55D14F8ADEDB}"/>
    <cellStyle name="Normal 6 4 2 3 2 4" xfId="1600" xr:uid="{5FD71BE8-53EF-4889-98DE-D4DB41395635}"/>
    <cellStyle name="Normal 6 4 2 3 3" xfId="639" xr:uid="{9612621D-6B2A-4CC6-984C-9E621E96FAB5}"/>
    <cellStyle name="Normal 6 4 2 3 3 2" xfId="1601" xr:uid="{8490BC69-E746-4A4A-83AA-C887C3A7D0DB}"/>
    <cellStyle name="Normal 6 4 2 3 3 2 2" xfId="1602" xr:uid="{E5A6CC10-3752-4BDB-BA21-C004C365AB67}"/>
    <cellStyle name="Normal 6 4 2 3 3 3" xfId="1603" xr:uid="{3862315D-7F47-4942-B905-DD40D6505301}"/>
    <cellStyle name="Normal 6 4 2 3 3 4" xfId="3179" xr:uid="{A680F611-7610-4303-8910-A424F333A729}"/>
    <cellStyle name="Normal 6 4 2 3 4" xfId="1604" xr:uid="{364B887F-A0EA-41FD-8F6D-900BDB0C5D45}"/>
    <cellStyle name="Normal 6 4 2 3 4 2" xfId="1605" xr:uid="{65247AD5-42B5-4466-BB6E-077979CEF8A0}"/>
    <cellStyle name="Normal 6 4 2 3 5" xfId="1606" xr:uid="{045F1553-D536-4B5F-91FC-3662FD6C4880}"/>
    <cellStyle name="Normal 6 4 2 3 6" xfId="3180" xr:uid="{FCEAA43E-DC25-4B13-8D82-DD6E49D3CCBB}"/>
    <cellStyle name="Normal 6 4 2 4" xfId="332" xr:uid="{6A5CFF93-44F6-4BDC-8437-148DD6CF18E6}"/>
    <cellStyle name="Normal 6 4 2 4 2" xfId="640" xr:uid="{3290B2EB-3E26-4C69-A44F-D569FC118FD1}"/>
    <cellStyle name="Normal 6 4 2 4 2 2" xfId="1607" xr:uid="{9FB85D42-B068-4A92-AFE7-287CEC3AE1B5}"/>
    <cellStyle name="Normal 6 4 2 4 2 2 2" xfId="1608" xr:uid="{8A83C4A7-75B0-4765-B858-538E00EA5A6D}"/>
    <cellStyle name="Normal 6 4 2 4 2 3" xfId="1609" xr:uid="{47CBF2B2-1382-4580-811D-B521D833BE8A}"/>
    <cellStyle name="Normal 6 4 2 4 2 4" xfId="3181" xr:uid="{E0561352-30D1-4F78-BDC1-257E32CEF513}"/>
    <cellStyle name="Normal 6 4 2 4 3" xfId="1610" xr:uid="{4884631F-6912-4516-B08C-7521965D811B}"/>
    <cellStyle name="Normal 6 4 2 4 3 2" xfId="1611" xr:uid="{AC9A0617-D329-433D-AA8C-31A2FAB51B46}"/>
    <cellStyle name="Normal 6 4 2 4 4" xfId="1612" xr:uid="{724E5C91-D653-4D69-9E67-FE000F5BBD00}"/>
    <cellStyle name="Normal 6 4 2 4 5" xfId="3182" xr:uid="{76A9E985-605A-4D4F-BDB4-67E0510EF15A}"/>
    <cellStyle name="Normal 6 4 2 5" xfId="333" xr:uid="{C3A3DA4B-4BC6-48BD-8067-FD996FB7C16A}"/>
    <cellStyle name="Normal 6 4 2 5 2" xfId="1613" xr:uid="{A6856D8A-6FBF-4C22-8043-8F5FF1453F3A}"/>
    <cellStyle name="Normal 6 4 2 5 2 2" xfId="1614" xr:uid="{57CD85B4-771A-46B7-8D33-EC967E03DABB}"/>
    <cellStyle name="Normal 6 4 2 5 3" xfId="1615" xr:uid="{FE60B668-A4A6-4A69-B6F2-30A9F588735F}"/>
    <cellStyle name="Normal 6 4 2 5 4" xfId="3183" xr:uid="{28F533E8-0264-4D67-A0C9-863EEB4B020E}"/>
    <cellStyle name="Normal 6 4 2 6" xfId="1616" xr:uid="{B83CB07E-29FD-41CF-A8B5-A9C6E89AB2AB}"/>
    <cellStyle name="Normal 6 4 2 6 2" xfId="1617" xr:uid="{11F5E07C-5B65-4DB8-AE07-E31901F8E037}"/>
    <cellStyle name="Normal 6 4 2 6 3" xfId="3184" xr:uid="{132AB023-3D0D-4CAB-9F35-909F851EDF91}"/>
    <cellStyle name="Normal 6 4 2 6 4" xfId="3185" xr:uid="{701D3751-918D-4634-A1E2-6FCFF5D05881}"/>
    <cellStyle name="Normal 6 4 2 7" xfId="1618" xr:uid="{F4E405B2-013A-438D-A509-7CDEA6DE4D34}"/>
    <cellStyle name="Normal 6 4 2 8" xfId="3186" xr:uid="{F3B8A393-6381-4BB8-A69A-8706A34027E4}"/>
    <cellStyle name="Normal 6 4 2 9" xfId="3187" xr:uid="{2FBB295C-4876-4551-BC50-23A45D41E851}"/>
    <cellStyle name="Normal 6 4 3" xfId="120" xr:uid="{E92E9FC7-1D78-4C41-969B-DE5AAF574F6F}"/>
    <cellStyle name="Normal 6 4 3 2" xfId="121" xr:uid="{C4CCAC45-42E1-44B3-B679-433104E0F4DF}"/>
    <cellStyle name="Normal 6 4 3 2 2" xfId="641" xr:uid="{43807A05-2E08-4652-9963-7E70D4771165}"/>
    <cellStyle name="Normal 6 4 3 2 2 2" xfId="1619" xr:uid="{39DAD6B5-A2DC-4DBC-8BB8-7D16EF1A9E0B}"/>
    <cellStyle name="Normal 6 4 3 2 2 2 2" xfId="1620" xr:uid="{A8D84F4D-0C53-43DA-815E-DFAC8FC7C6D4}"/>
    <cellStyle name="Normal 6 4 3 2 2 2 2 2" xfId="4476" xr:uid="{255F5824-7F9E-4E5D-991E-920AFE421970}"/>
    <cellStyle name="Normal 6 4 3 2 2 2 3" xfId="4477" xr:uid="{3ACA4045-3C83-42E5-90D6-AEDF7D5A3A9E}"/>
    <cellStyle name="Normal 6 4 3 2 2 3" xfId="1621" xr:uid="{CD905C7A-1433-4050-B021-60C9246E8D62}"/>
    <cellStyle name="Normal 6 4 3 2 2 3 2" xfId="4478" xr:uid="{942894FF-08F1-4C41-856B-089E0BB3917C}"/>
    <cellStyle name="Normal 6 4 3 2 2 4" xfId="3188" xr:uid="{F4C00CF1-0BF0-4489-AADC-900971A72C6A}"/>
    <cellStyle name="Normal 6 4 3 2 3" xfId="1622" xr:uid="{984A6A02-BB02-4B9C-A08D-B9F4F799F1B7}"/>
    <cellStyle name="Normal 6 4 3 2 3 2" xfId="1623" xr:uid="{A68D3051-1FC2-405A-82D9-6A5BE9DFEA72}"/>
    <cellStyle name="Normal 6 4 3 2 3 2 2" xfId="4479" xr:uid="{6B299018-1183-4424-9354-3DA092E559A5}"/>
    <cellStyle name="Normal 6 4 3 2 3 3" xfId="3189" xr:uid="{1BE7367B-A30E-4E11-8616-7C17F161A6A1}"/>
    <cellStyle name="Normal 6 4 3 2 3 4" xfId="3190" xr:uid="{CA31510F-67A3-4116-9697-215A3B1CAFFC}"/>
    <cellStyle name="Normal 6 4 3 2 4" xfId="1624" xr:uid="{EFD23E87-1F89-4794-B398-4EBC959C20BA}"/>
    <cellStyle name="Normal 6 4 3 2 4 2" xfId="4480" xr:uid="{53B4ACDA-A455-400C-8E04-0FB161629FE7}"/>
    <cellStyle name="Normal 6 4 3 2 5" xfId="3191" xr:uid="{617456D4-1ABA-43FB-B9AA-43BD4015C3A2}"/>
    <cellStyle name="Normal 6 4 3 2 6" xfId="3192" xr:uid="{339A68A0-2818-49AA-8B7D-AEB28E55D6D4}"/>
    <cellStyle name="Normal 6 4 3 3" xfId="334" xr:uid="{7A6B566F-419F-4349-AC2F-9A54B6EB9C26}"/>
    <cellStyle name="Normal 6 4 3 3 2" xfId="1625" xr:uid="{A0B7CA11-3F91-41E4-8521-D666588D7D83}"/>
    <cellStyle name="Normal 6 4 3 3 2 2" xfId="1626" xr:uid="{1BCCF0DE-96DC-48F3-AA84-30A8CDA263B6}"/>
    <cellStyle name="Normal 6 4 3 3 2 2 2" xfId="4481" xr:uid="{EBE00EA9-BE32-4893-BDF6-13559B55C9E8}"/>
    <cellStyle name="Normal 6 4 3 3 2 3" xfId="3193" xr:uid="{1F1A768C-5689-4D42-B5D3-0DB127C59F71}"/>
    <cellStyle name="Normal 6 4 3 3 2 4" xfId="3194" xr:uid="{211A2A2B-BB4C-475E-A347-36514633F727}"/>
    <cellStyle name="Normal 6 4 3 3 3" xfId="1627" xr:uid="{D6C7A331-D9E0-4B89-8750-FFFAA447C717}"/>
    <cellStyle name="Normal 6 4 3 3 3 2" xfId="4482" xr:uid="{9B850008-325A-4721-B221-DD677F9EF07B}"/>
    <cellStyle name="Normal 6 4 3 3 4" xfId="3195" xr:uid="{D6347419-F7F9-47D9-8BF6-11FB79E79052}"/>
    <cellStyle name="Normal 6 4 3 3 5" xfId="3196" xr:uid="{F0A7BC03-58CA-4DE5-8F76-A3914C6DCBE6}"/>
    <cellStyle name="Normal 6 4 3 4" xfId="1628" xr:uid="{E42594AA-8B9C-439E-839B-85268B3C9350}"/>
    <cellStyle name="Normal 6 4 3 4 2" xfId="1629" xr:uid="{3DCB2639-C596-4393-95D1-6F35C5D9BDBD}"/>
    <cellStyle name="Normal 6 4 3 4 2 2" xfId="4483" xr:uid="{BD2EF643-11C5-47FC-8ED5-B8709C35D4E9}"/>
    <cellStyle name="Normal 6 4 3 4 3" xfId="3197" xr:uid="{223A7AB6-F8E6-4E74-A45F-C4B93BA75674}"/>
    <cellStyle name="Normal 6 4 3 4 4" xfId="3198" xr:uid="{1EEE000D-D3F3-4EB7-883C-4FF87DD7A96C}"/>
    <cellStyle name="Normal 6 4 3 5" xfId="1630" xr:uid="{5606C2A3-4F82-4850-A2AB-B48F8199938C}"/>
    <cellStyle name="Normal 6 4 3 5 2" xfId="3199" xr:uid="{78579B51-A942-4414-AF75-0AAD21C8D17E}"/>
    <cellStyle name="Normal 6 4 3 5 3" xfId="3200" xr:uid="{C75356E3-8A21-488B-8DED-6EA446953ADB}"/>
    <cellStyle name="Normal 6 4 3 5 4" xfId="3201" xr:uid="{29637345-50C7-44F9-BBAD-C0A8B49B76EF}"/>
    <cellStyle name="Normal 6 4 3 6" xfId="3202" xr:uid="{AA44F225-B9B3-40EF-8E8D-704954824D16}"/>
    <cellStyle name="Normal 6 4 3 7" xfId="3203" xr:uid="{9547D8BE-7C7B-4E4C-AB3F-CE1A16F065EB}"/>
    <cellStyle name="Normal 6 4 3 8" xfId="3204" xr:uid="{9595AB44-D9B8-475B-821D-D60D5C2B7E2E}"/>
    <cellStyle name="Normal 6 4 4" xfId="122" xr:uid="{957BB024-988D-4987-9635-9C3C9AD304F6}"/>
    <cellStyle name="Normal 6 4 4 2" xfId="642" xr:uid="{7119B4D0-CD17-4F29-B315-9D349AAC29EF}"/>
    <cellStyle name="Normal 6 4 4 2 2" xfId="643" xr:uid="{5B399BAA-97F1-4B5C-B6E4-B78C9096F118}"/>
    <cellStyle name="Normal 6 4 4 2 2 2" xfId="1631" xr:uid="{B5C3841B-8665-4E4D-B32C-33CF47BA51FF}"/>
    <cellStyle name="Normal 6 4 4 2 2 2 2" xfId="1632" xr:uid="{8DEA390F-5000-46FE-8475-23351AA9AD40}"/>
    <cellStyle name="Normal 6 4 4 2 2 3" xfId="1633" xr:uid="{C2D497C7-3660-4AEB-94EE-453C0D17CFAA}"/>
    <cellStyle name="Normal 6 4 4 2 2 4" xfId="3205" xr:uid="{F2530B91-70C8-440F-BBE3-31D636EBEC24}"/>
    <cellStyle name="Normal 6 4 4 2 3" xfId="1634" xr:uid="{275ADF9B-500B-44A3-ACF0-BA323FE96199}"/>
    <cellStyle name="Normal 6 4 4 2 3 2" xfId="1635" xr:uid="{177C6FA9-4A36-44D8-A464-BDFC682E1F69}"/>
    <cellStyle name="Normal 6 4 4 2 4" xfId="1636" xr:uid="{AB206AC6-D1B0-474F-BA42-D4E33330954E}"/>
    <cellStyle name="Normal 6 4 4 2 5" xfId="3206" xr:uid="{E0D4F118-4592-4FF8-A0B8-666DE7E056E0}"/>
    <cellStyle name="Normal 6 4 4 3" xfId="644" xr:uid="{A3BF17A8-D9DA-45FA-9651-DC04BEF96B13}"/>
    <cellStyle name="Normal 6 4 4 3 2" xfId="1637" xr:uid="{9A3A1101-4E82-4355-AE8C-0907882ABB77}"/>
    <cellStyle name="Normal 6 4 4 3 2 2" xfId="1638" xr:uid="{7DBB3B53-D581-4B37-BCDE-4209468175DE}"/>
    <cellStyle name="Normal 6 4 4 3 3" xfId="1639" xr:uid="{E253FD2E-5A7B-41C9-A797-2AA1A5A9BA3A}"/>
    <cellStyle name="Normal 6 4 4 3 4" xfId="3207" xr:uid="{953680DB-D415-4325-917E-FE2C4889F528}"/>
    <cellStyle name="Normal 6 4 4 4" xfId="1640" xr:uid="{98969F9A-A767-47B8-B9D7-408FFC28D5A9}"/>
    <cellStyle name="Normal 6 4 4 4 2" xfId="1641" xr:uid="{6B5AB2DC-21E9-4376-BECD-63133563E200}"/>
    <cellStyle name="Normal 6 4 4 4 3" xfId="3208" xr:uid="{33E15373-451E-4543-9CEB-98DC6DFF8C28}"/>
    <cellStyle name="Normal 6 4 4 4 4" xfId="3209" xr:uid="{4E139129-0758-4D4B-BAA4-DF4BDFA5234C}"/>
    <cellStyle name="Normal 6 4 4 5" xfId="1642" xr:uid="{FF3E25A8-9685-411A-824D-DE1F99EFE2F4}"/>
    <cellStyle name="Normal 6 4 4 6" xfId="3210" xr:uid="{A33F0F98-D872-4854-9F38-B5183BFD64E8}"/>
    <cellStyle name="Normal 6 4 4 7" xfId="3211" xr:uid="{4FDC4E7A-C301-49E1-8D04-6680E71D37A8}"/>
    <cellStyle name="Normal 6 4 5" xfId="335" xr:uid="{0C6FD45B-F377-4496-9E9F-0E736BE0944D}"/>
    <cellStyle name="Normal 6 4 5 2" xfId="645" xr:uid="{2BBC3234-3048-4F09-B6F0-EA1A9B77E89A}"/>
    <cellStyle name="Normal 6 4 5 2 2" xfId="1643" xr:uid="{93C5CB34-F8BE-4041-B446-A386D196CF9C}"/>
    <cellStyle name="Normal 6 4 5 2 2 2" xfId="1644" xr:uid="{C274C10D-3434-49CD-BD83-72868AEAE918}"/>
    <cellStyle name="Normal 6 4 5 2 3" xfId="1645" xr:uid="{DB6C3F7A-5736-4E12-AF08-6A17E18B7084}"/>
    <cellStyle name="Normal 6 4 5 2 4" xfId="3212" xr:uid="{A7985093-DBFF-40DE-84B1-006D1FBEE4A0}"/>
    <cellStyle name="Normal 6 4 5 3" xfId="1646" xr:uid="{8F626D04-F87F-409A-B973-B52FBBC87867}"/>
    <cellStyle name="Normal 6 4 5 3 2" xfId="1647" xr:uid="{25106AAE-9CFC-4C9A-8ACA-E9541BB4D6BD}"/>
    <cellStyle name="Normal 6 4 5 3 3" xfId="3213" xr:uid="{A7D04FBB-223F-42C2-AB5A-1929F7D30951}"/>
    <cellStyle name="Normal 6 4 5 3 4" xfId="3214" xr:uid="{32629EB6-183C-4BC2-93E4-FBD6410ABBE2}"/>
    <cellStyle name="Normal 6 4 5 4" xfId="1648" xr:uid="{ABC3CF0C-6A60-47BC-A406-2838CAE3303B}"/>
    <cellStyle name="Normal 6 4 5 5" xfId="3215" xr:uid="{2C55C5AC-C386-44A1-BDF5-3480C9D02BEA}"/>
    <cellStyle name="Normal 6 4 5 6" xfId="3216" xr:uid="{439CB4A1-D0DE-43A9-BBF1-8D51F35AEFB3}"/>
    <cellStyle name="Normal 6 4 6" xfId="336" xr:uid="{16F5F402-BAA3-452D-80E4-152F3237BE70}"/>
    <cellStyle name="Normal 6 4 6 2" xfId="1649" xr:uid="{5010881C-17FB-461C-BF1C-BF56C68041C5}"/>
    <cellStyle name="Normal 6 4 6 2 2" xfId="1650" xr:uid="{77BC7C33-2AD5-492F-A10C-F2E415F8E107}"/>
    <cellStyle name="Normal 6 4 6 2 3" xfId="3217" xr:uid="{FA9AC034-FFD2-4315-BBCA-4BF00F73ABB8}"/>
    <cellStyle name="Normal 6 4 6 2 4" xfId="3218" xr:uid="{F9A9618F-55BF-4983-A5C2-966BA2C8BBCA}"/>
    <cellStyle name="Normal 6 4 6 3" xfId="1651" xr:uid="{099FB821-EDE4-4E94-ADD3-41FD28A42807}"/>
    <cellStyle name="Normal 6 4 6 4" xfId="3219" xr:uid="{7B61B0E8-F481-40EB-9BFD-8B846D1C0E47}"/>
    <cellStyle name="Normal 6 4 6 5" xfId="3220" xr:uid="{001C4A17-5D01-4C10-AC48-214D6AB455F4}"/>
    <cellStyle name="Normal 6 4 7" xfId="1652" xr:uid="{37DB2F0F-CA19-4681-AF6E-C7CC5A7E874A}"/>
    <cellStyle name="Normal 6 4 7 2" xfId="1653" xr:uid="{6D30F945-5810-4946-B721-ED1DCC6DC08D}"/>
    <cellStyle name="Normal 6 4 7 3" xfId="3221" xr:uid="{FE7C2153-0FF4-4787-8B31-D57351535745}"/>
    <cellStyle name="Normal 6 4 7 3 2" xfId="4407" xr:uid="{DD65444F-DE3B-40E9-A160-9EB910102C77}"/>
    <cellStyle name="Normal 6 4 7 3 3" xfId="4685" xr:uid="{D7A4E8B9-111F-4CA1-ACAD-0A5B4CAE684D}"/>
    <cellStyle name="Normal 6 4 7 4" xfId="3222" xr:uid="{C0D12F91-EEC9-4AB7-800D-79543175175F}"/>
    <cellStyle name="Normal 6 4 8" xfId="1654" xr:uid="{344076B8-5822-4F57-8EF7-5B4418FC3AD1}"/>
    <cellStyle name="Normal 6 4 8 2" xfId="3223" xr:uid="{CF12D544-36CF-4841-869B-95B2042BEBA6}"/>
    <cellStyle name="Normal 6 4 8 3" xfId="3224" xr:uid="{06F953F2-128B-4548-AC84-EE05D38C1627}"/>
    <cellStyle name="Normal 6 4 8 4" xfId="3225" xr:uid="{05F4563F-FEFB-4E84-9DB4-9BAAA721EF8C}"/>
    <cellStyle name="Normal 6 4 9" xfId="3226" xr:uid="{75A515AD-5E5F-4B4A-A544-CB7C67895B88}"/>
    <cellStyle name="Normal 6 5" xfId="123" xr:uid="{491EAD8B-EAC8-4C27-988C-8374AA78559A}"/>
    <cellStyle name="Normal 6 5 10" xfId="3227" xr:uid="{F6EA47FF-0FDE-46FD-9291-8B2E6F994FC5}"/>
    <cellStyle name="Normal 6 5 11" xfId="3228" xr:uid="{52466A75-929D-4086-B2E1-53D1E95F6CF8}"/>
    <cellStyle name="Normal 6 5 2" xfId="124" xr:uid="{1F87EF41-C09E-4860-B0D9-76581542680E}"/>
    <cellStyle name="Normal 6 5 2 2" xfId="337" xr:uid="{BE6F3FAB-48F3-4C59-84F6-299F9ECA3D04}"/>
    <cellStyle name="Normal 6 5 2 2 2" xfId="646" xr:uid="{819D0555-3FCA-4167-AD75-4B3F5D7619C4}"/>
    <cellStyle name="Normal 6 5 2 2 2 2" xfId="647" xr:uid="{9093DC03-C2E1-4D2A-B6D3-2166EA7921BF}"/>
    <cellStyle name="Normal 6 5 2 2 2 2 2" xfId="1655" xr:uid="{99F1709C-DF6E-4022-B675-6E75ED0C7B6D}"/>
    <cellStyle name="Normal 6 5 2 2 2 2 3" xfId="3229" xr:uid="{3B130B14-58BA-45AD-8404-EEDF1D193541}"/>
    <cellStyle name="Normal 6 5 2 2 2 2 4" xfId="3230" xr:uid="{7F11959B-EC9A-4A78-AFA3-7414D8BC581E}"/>
    <cellStyle name="Normal 6 5 2 2 2 3" xfId="1656" xr:uid="{A4EF9ADD-CE9F-4848-8E3F-875FA857CD7C}"/>
    <cellStyle name="Normal 6 5 2 2 2 3 2" xfId="3231" xr:uid="{183117C7-715B-4B84-A1B7-BC3EB39E7D5E}"/>
    <cellStyle name="Normal 6 5 2 2 2 3 3" xfId="3232" xr:uid="{D0BC24EF-13A8-40B9-8DFD-91FC149182AD}"/>
    <cellStyle name="Normal 6 5 2 2 2 3 4" xfId="3233" xr:uid="{968D50C0-EEDF-47FB-A4EF-2DC4BFA448F7}"/>
    <cellStyle name="Normal 6 5 2 2 2 4" xfId="3234" xr:uid="{D48791FF-F3DE-423E-A146-A5DE0FB76E1F}"/>
    <cellStyle name="Normal 6 5 2 2 2 5" xfId="3235" xr:uid="{B6BEB0B8-81CA-4882-9FC3-FDBF474C4416}"/>
    <cellStyle name="Normal 6 5 2 2 2 6" xfId="3236" xr:uid="{9AEFD06A-CCAF-4DD3-8E6A-B11655231A1A}"/>
    <cellStyle name="Normal 6 5 2 2 3" xfId="648" xr:uid="{FF56F8CD-999B-421E-BD62-7F64D2EE872C}"/>
    <cellStyle name="Normal 6 5 2 2 3 2" xfId="1657" xr:uid="{7067B68D-4485-485B-A6A2-0464400B2196}"/>
    <cellStyle name="Normal 6 5 2 2 3 2 2" xfId="3237" xr:uid="{C4A1D012-8AB7-4B4D-9CC6-B2FC2DD3BAE3}"/>
    <cellStyle name="Normal 6 5 2 2 3 2 3" xfId="3238" xr:uid="{FA4632D1-837C-49BD-BF8A-D3D9D6B2CA16}"/>
    <cellStyle name="Normal 6 5 2 2 3 2 4" xfId="3239" xr:uid="{8A4C2B5C-048C-4FF5-B56B-CC8E96F5EBE9}"/>
    <cellStyle name="Normal 6 5 2 2 3 3" xfId="3240" xr:uid="{1B43C5A9-CE39-4C6B-88FC-F0E562A1EE70}"/>
    <cellStyle name="Normal 6 5 2 2 3 4" xfId="3241" xr:uid="{EDF0FE59-C155-4904-AA34-4D68353EB194}"/>
    <cellStyle name="Normal 6 5 2 2 3 5" xfId="3242" xr:uid="{71B9453A-DCAC-4E52-9E19-2B676AD5F6D2}"/>
    <cellStyle name="Normal 6 5 2 2 4" xfId="1658" xr:uid="{C17FF0D4-F2E5-4D1F-946B-F1300A6961A6}"/>
    <cellStyle name="Normal 6 5 2 2 4 2" xfId="3243" xr:uid="{94AAC84B-39A2-4350-8C5A-38684DBE1720}"/>
    <cellStyle name="Normal 6 5 2 2 4 3" xfId="3244" xr:uid="{69337A95-77C5-405D-B65F-CB40B5ACBC55}"/>
    <cellStyle name="Normal 6 5 2 2 4 4" xfId="3245" xr:uid="{4D2E6C55-3F0E-456A-914A-9EDB2B8506DE}"/>
    <cellStyle name="Normal 6 5 2 2 5" xfId="3246" xr:uid="{F9117DC1-885D-4AB9-A5AE-E746232D52A5}"/>
    <cellStyle name="Normal 6 5 2 2 5 2" xfId="3247" xr:uid="{AE8E2928-AE2B-40D2-8D04-E3C3BF890A94}"/>
    <cellStyle name="Normal 6 5 2 2 5 3" xfId="3248" xr:uid="{2CA7B126-B96D-47B7-91DF-00805CF75D9E}"/>
    <cellStyle name="Normal 6 5 2 2 5 4" xfId="3249" xr:uid="{06471FC8-3164-4FC4-BA76-263B3496FE31}"/>
    <cellStyle name="Normal 6 5 2 2 6" xfId="3250" xr:uid="{AE96E48E-012B-4F95-9585-60D0365919FE}"/>
    <cellStyle name="Normal 6 5 2 2 7" xfId="3251" xr:uid="{FF7F7F7D-CC03-44E9-B229-5F2AF241D2A5}"/>
    <cellStyle name="Normal 6 5 2 2 8" xfId="3252" xr:uid="{D968E5A4-BE3C-4E6B-86EC-B41F4DB1AA9E}"/>
    <cellStyle name="Normal 6 5 2 3" xfId="649" xr:uid="{9BCD0311-BFC4-4D79-ABF2-4A5438355333}"/>
    <cellStyle name="Normal 6 5 2 3 2" xfId="650" xr:uid="{ABECFF6D-0B46-4406-9FB3-337FC1C63F43}"/>
    <cellStyle name="Normal 6 5 2 3 2 2" xfId="651" xr:uid="{C563D773-41FC-4F28-A8E9-085B8061E82B}"/>
    <cellStyle name="Normal 6 5 2 3 2 3" xfId="3253" xr:uid="{C63B73CA-C0E1-4520-BBD0-2A4A8B46DBF4}"/>
    <cellStyle name="Normal 6 5 2 3 2 4" xfId="3254" xr:uid="{A0BE3FC6-2500-4DE0-98A9-2F1AF778A03A}"/>
    <cellStyle name="Normal 6 5 2 3 3" xfId="652" xr:uid="{69BA28E3-C655-4AAD-817F-B3D5DD3DC50F}"/>
    <cellStyle name="Normal 6 5 2 3 3 2" xfId="3255" xr:uid="{3BFF569B-6645-4474-AF79-4A6DF685C2E0}"/>
    <cellStyle name="Normal 6 5 2 3 3 3" xfId="3256" xr:uid="{C3B6F867-0EAB-41E6-9020-AB3190154EF4}"/>
    <cellStyle name="Normal 6 5 2 3 3 4" xfId="3257" xr:uid="{F47AC213-3240-4FD4-9587-E02C150EC1B6}"/>
    <cellStyle name="Normal 6 5 2 3 4" xfId="3258" xr:uid="{25CCC437-D363-42BC-B3C6-5613C5F6B1CC}"/>
    <cellStyle name="Normal 6 5 2 3 5" xfId="3259" xr:uid="{BCDF96F9-143D-4C95-80D8-E35FF6B1A022}"/>
    <cellStyle name="Normal 6 5 2 3 6" xfId="3260" xr:uid="{A61E2AD9-4B83-486F-9C23-9FACF0DDE18E}"/>
    <cellStyle name="Normal 6 5 2 4" xfId="653" xr:uid="{C9A8CEFD-44E6-4BEF-BD63-47B0A716E42D}"/>
    <cellStyle name="Normal 6 5 2 4 2" xfId="654" xr:uid="{DBFD0439-FDA9-49EE-9AE0-B8B4E49EA4A4}"/>
    <cellStyle name="Normal 6 5 2 4 2 2" xfId="3261" xr:uid="{2281B706-EAFD-4886-91BB-74646EE63BDD}"/>
    <cellStyle name="Normal 6 5 2 4 2 3" xfId="3262" xr:uid="{6E2EEE4D-8EBA-48CA-9229-22630401212B}"/>
    <cellStyle name="Normal 6 5 2 4 2 4" xfId="3263" xr:uid="{9CBCE0C7-FC07-46A5-92BC-724814722485}"/>
    <cellStyle name="Normal 6 5 2 4 3" xfId="3264" xr:uid="{05B19C06-AB90-41D9-812A-03D96659663E}"/>
    <cellStyle name="Normal 6 5 2 4 4" xfId="3265" xr:uid="{37BD203E-93AE-467F-A9CC-B31E6E3E677B}"/>
    <cellStyle name="Normal 6 5 2 4 5" xfId="3266" xr:uid="{3FC63CFE-505E-4F5D-921D-179BD03B2A40}"/>
    <cellStyle name="Normal 6 5 2 5" xfId="655" xr:uid="{7D934521-176C-41B5-B08D-F808F4F5DB86}"/>
    <cellStyle name="Normal 6 5 2 5 2" xfId="3267" xr:uid="{476D55BB-FD7B-4F76-BB3D-DA4DDB706CF6}"/>
    <cellStyle name="Normal 6 5 2 5 3" xfId="3268" xr:uid="{F3E99864-AD0B-43E4-983D-96DD106BC542}"/>
    <cellStyle name="Normal 6 5 2 5 4" xfId="3269" xr:uid="{9FCE51BC-E02C-4671-B7AB-5352956A8806}"/>
    <cellStyle name="Normal 6 5 2 6" xfId="3270" xr:uid="{1B806EC7-ECB8-4D17-ACA0-B5A3B6EB6209}"/>
    <cellStyle name="Normal 6 5 2 6 2" xfId="3271" xr:uid="{DED46D6E-50CF-4DC7-AF57-1494076CD5BB}"/>
    <cellStyle name="Normal 6 5 2 6 3" xfId="3272" xr:uid="{4676AD06-0AFB-48AF-8E36-29594B2166EC}"/>
    <cellStyle name="Normal 6 5 2 6 4" xfId="3273" xr:uid="{4431023E-A15C-4ED1-8359-F1EB29ABC29E}"/>
    <cellStyle name="Normal 6 5 2 7" xfId="3274" xr:uid="{56B1B324-8E2A-4218-898C-B494C6495FE9}"/>
    <cellStyle name="Normal 6 5 2 8" xfId="3275" xr:uid="{9BC9C349-A670-4280-92A9-D42994F1E3A6}"/>
    <cellStyle name="Normal 6 5 2 9" xfId="3276" xr:uid="{6D8B5E0E-ADC8-4554-8051-7E4C44B71FAE}"/>
    <cellStyle name="Normal 6 5 3" xfId="338" xr:uid="{953EB8EF-24A9-4E49-8A61-7FA5F8F23A1A}"/>
    <cellStyle name="Normal 6 5 3 2" xfId="656" xr:uid="{56EF834C-E192-4BEB-96AA-465B5B9996ED}"/>
    <cellStyle name="Normal 6 5 3 2 2" xfId="657" xr:uid="{CEA1DD5B-D7FE-421A-B44A-93AB00A14C26}"/>
    <cellStyle name="Normal 6 5 3 2 2 2" xfId="1659" xr:uid="{8FBA4DE0-7476-48C0-95D3-668F273E4D18}"/>
    <cellStyle name="Normal 6 5 3 2 2 2 2" xfId="1660" xr:uid="{4EB1AE89-27CE-4768-8EE9-911413154260}"/>
    <cellStyle name="Normal 6 5 3 2 2 3" xfId="1661" xr:uid="{6CD3F99E-756E-4506-9B08-24BFDB074AD7}"/>
    <cellStyle name="Normal 6 5 3 2 2 4" xfId="3277" xr:uid="{AA0DE5EB-CE89-4E13-A990-AE02EE82A5D5}"/>
    <cellStyle name="Normal 6 5 3 2 3" xfId="1662" xr:uid="{B328EAE9-8287-4DA1-8A39-647D88A1702C}"/>
    <cellStyle name="Normal 6 5 3 2 3 2" xfId="1663" xr:uid="{BA4E7C6E-20B9-46AF-8EE9-AFC6430D5ACC}"/>
    <cellStyle name="Normal 6 5 3 2 3 3" xfId="3278" xr:uid="{2BB193B7-8EF7-45F1-B467-B6C340D10814}"/>
    <cellStyle name="Normal 6 5 3 2 3 4" xfId="3279" xr:uid="{F1CD7EDD-D2EE-47E9-B1A0-0C0A80869836}"/>
    <cellStyle name="Normal 6 5 3 2 4" xfId="1664" xr:uid="{EAAD22CD-5C5B-4F0D-A768-E7F49521222A}"/>
    <cellStyle name="Normal 6 5 3 2 5" xfId="3280" xr:uid="{5DFBEEAA-506B-49C0-B2B0-DC38BA00D270}"/>
    <cellStyle name="Normal 6 5 3 2 6" xfId="3281" xr:uid="{3F035256-5BA6-4C37-BC4C-4A4B66AC2E51}"/>
    <cellStyle name="Normal 6 5 3 3" xfId="658" xr:uid="{490A9286-E7D1-4B42-B44A-DF782A8850C3}"/>
    <cellStyle name="Normal 6 5 3 3 2" xfId="1665" xr:uid="{D8AE8F1A-A5F3-4D8A-B1C9-985A3DC08907}"/>
    <cellStyle name="Normal 6 5 3 3 2 2" xfId="1666" xr:uid="{D72FA9BC-7B52-4BF2-A082-88BC9C496E98}"/>
    <cellStyle name="Normal 6 5 3 3 2 3" xfId="3282" xr:uid="{58B92E5D-E1D8-4069-867B-E7E90BFD0DBC}"/>
    <cellStyle name="Normal 6 5 3 3 2 4" xfId="3283" xr:uid="{D6784403-E788-4796-8007-13D50450A0D6}"/>
    <cellStyle name="Normal 6 5 3 3 3" xfId="1667" xr:uid="{08E511A9-933C-4ECE-AEA0-9405544F757A}"/>
    <cellStyle name="Normal 6 5 3 3 4" xfId="3284" xr:uid="{B5D31AA5-7EC7-40F1-A872-1CD7C820E627}"/>
    <cellStyle name="Normal 6 5 3 3 5" xfId="3285" xr:uid="{08DF94C5-3E2F-4354-A46C-64104F2D5858}"/>
    <cellStyle name="Normal 6 5 3 4" xfId="1668" xr:uid="{41B4CDF1-6442-4761-9276-0DC57E4192A6}"/>
    <cellStyle name="Normal 6 5 3 4 2" xfId="1669" xr:uid="{F5F7B318-51BA-4B88-9D1D-AB79803E2DEA}"/>
    <cellStyle name="Normal 6 5 3 4 3" xfId="3286" xr:uid="{B9FA6E07-4137-4110-87B3-FE01C01F1487}"/>
    <cellStyle name="Normal 6 5 3 4 4" xfId="3287" xr:uid="{5B9E5A46-26BE-42F4-89B2-55BEC5C6852F}"/>
    <cellStyle name="Normal 6 5 3 5" xfId="1670" xr:uid="{F5FAAE72-6462-4795-968D-108F3630F996}"/>
    <cellStyle name="Normal 6 5 3 5 2" xfId="3288" xr:uid="{AE9AA2E0-E1A3-47E0-B60F-681B8ACDD21F}"/>
    <cellStyle name="Normal 6 5 3 5 3" xfId="3289" xr:uid="{43D04EDA-B27B-496A-8425-EFDC7E082CC7}"/>
    <cellStyle name="Normal 6 5 3 5 4" xfId="3290" xr:uid="{4382E8E3-10F9-4829-BCCB-A9B1503CDD66}"/>
    <cellStyle name="Normal 6 5 3 6" xfId="3291" xr:uid="{541DB626-3CB2-4FEF-82C6-6024A644F660}"/>
    <cellStyle name="Normal 6 5 3 7" xfId="3292" xr:uid="{D1B1F54F-A1E0-438F-A3EA-A0323392619B}"/>
    <cellStyle name="Normal 6 5 3 8" xfId="3293" xr:uid="{5B995C49-5343-42E1-8DD5-DB120A902643}"/>
    <cellStyle name="Normal 6 5 4" xfId="339" xr:uid="{306B3223-DC52-49F0-90D9-10A678180126}"/>
    <cellStyle name="Normal 6 5 4 2" xfId="659" xr:uid="{B1507AC2-1AF2-47B7-A93F-1D17F6A5B820}"/>
    <cellStyle name="Normal 6 5 4 2 2" xfId="660" xr:uid="{D6F8957D-8406-4E62-BF62-EAF9FEE65771}"/>
    <cellStyle name="Normal 6 5 4 2 2 2" xfId="1671" xr:uid="{EF53F921-6EF2-4FA2-BB4E-26604B3A6976}"/>
    <cellStyle name="Normal 6 5 4 2 2 3" xfId="3294" xr:uid="{72CDB7F5-3AF7-4255-9EF9-8E44BBBA05CC}"/>
    <cellStyle name="Normal 6 5 4 2 2 4" xfId="3295" xr:uid="{DDAC6B57-D7A2-4FFF-B8A4-517B17F8920F}"/>
    <cellStyle name="Normal 6 5 4 2 3" xfId="1672" xr:uid="{B4C6EA53-B03A-497F-8091-3B16F3B2C67C}"/>
    <cellStyle name="Normal 6 5 4 2 4" xfId="3296" xr:uid="{591B27A1-6740-4DF7-98A5-99DE908772B4}"/>
    <cellStyle name="Normal 6 5 4 2 5" xfId="3297" xr:uid="{358F40C6-2D67-4018-9DB4-D8F6FE43561D}"/>
    <cellStyle name="Normal 6 5 4 3" xfId="661" xr:uid="{965F2E1B-5946-402A-AC40-F4F90B7E00B7}"/>
    <cellStyle name="Normal 6 5 4 3 2" xfId="1673" xr:uid="{D187E8C0-FD4C-482B-A0A3-91D887C9B29B}"/>
    <cellStyle name="Normal 6 5 4 3 3" xfId="3298" xr:uid="{D648E75A-16B2-4550-B597-B0F8579BF1EA}"/>
    <cellStyle name="Normal 6 5 4 3 4" xfId="3299" xr:uid="{C567DBE2-EF87-411A-AB28-B7C75DE7DC65}"/>
    <cellStyle name="Normal 6 5 4 4" xfId="1674" xr:uid="{98CB0932-DB19-405E-BFBA-D0D1CBAFE669}"/>
    <cellStyle name="Normal 6 5 4 4 2" xfId="3300" xr:uid="{66EC7078-9167-4447-84B8-348B46912EC9}"/>
    <cellStyle name="Normal 6 5 4 4 3" xfId="3301" xr:uid="{7E6D896E-7DD6-4197-988E-E97D9868D420}"/>
    <cellStyle name="Normal 6 5 4 4 4" xfId="3302" xr:uid="{72388D2D-A43D-46B4-9FE7-843EF27BBF8E}"/>
    <cellStyle name="Normal 6 5 4 5" xfId="3303" xr:uid="{D68BD785-1D00-4B1E-9D51-AB11DE13ABD8}"/>
    <cellStyle name="Normal 6 5 4 6" xfId="3304" xr:uid="{4844542D-47AF-4654-956C-5F363233E442}"/>
    <cellStyle name="Normal 6 5 4 7" xfId="3305" xr:uid="{F5B8CD90-2DC3-4C77-950F-5C620DCB3D55}"/>
    <cellStyle name="Normal 6 5 5" xfId="340" xr:uid="{7CF0229A-D8CD-47A5-94FA-7215C5E84A01}"/>
    <cellStyle name="Normal 6 5 5 2" xfId="662" xr:uid="{4BCAC15A-5777-4011-B4BD-229329FB6F9A}"/>
    <cellStyle name="Normal 6 5 5 2 2" xfId="1675" xr:uid="{A531A349-2D7A-419C-AE7B-764B2F1F912D}"/>
    <cellStyle name="Normal 6 5 5 2 3" xfId="3306" xr:uid="{841D559E-3E4F-44A2-946D-166B8CC32443}"/>
    <cellStyle name="Normal 6 5 5 2 4" xfId="3307" xr:uid="{893F65D6-5D3D-48BB-9DCD-28C6A1DF309C}"/>
    <cellStyle name="Normal 6 5 5 3" xfId="1676" xr:uid="{59D58DDA-5E33-4592-A14C-27BFC0F55F45}"/>
    <cellStyle name="Normal 6 5 5 3 2" xfId="3308" xr:uid="{FF109F82-2862-4E8D-BECC-5F569442DBFA}"/>
    <cellStyle name="Normal 6 5 5 3 3" xfId="3309" xr:uid="{256544AE-F2C3-4BFC-B0F1-D229FD314802}"/>
    <cellStyle name="Normal 6 5 5 3 4" xfId="3310" xr:uid="{955D52F0-6FA8-4477-B219-5DCEF987AED7}"/>
    <cellStyle name="Normal 6 5 5 4" xfId="3311" xr:uid="{9C9B8D12-9972-4A9A-99BA-C144F0A628D0}"/>
    <cellStyle name="Normal 6 5 5 5" xfId="3312" xr:uid="{6EDFB9CE-F13B-470D-A4BC-A4AB203B5F61}"/>
    <cellStyle name="Normal 6 5 5 6" xfId="3313" xr:uid="{9D1F57FA-BF11-4EF8-9832-8AECBA4FFF9C}"/>
    <cellStyle name="Normal 6 5 6" xfId="663" xr:uid="{6151916D-9F0D-466D-B8C3-A1B4317726C2}"/>
    <cellStyle name="Normal 6 5 6 2" xfId="1677" xr:uid="{8ED7043B-CD5E-46D3-873A-A7D5A85505C0}"/>
    <cellStyle name="Normal 6 5 6 2 2" xfId="3314" xr:uid="{246B7208-3615-4517-91CA-D77B9C9482AC}"/>
    <cellStyle name="Normal 6 5 6 2 3" xfId="3315" xr:uid="{1A14A39D-52EB-475E-BD1E-284F3410B6AA}"/>
    <cellStyle name="Normal 6 5 6 2 4" xfId="3316" xr:uid="{216B5389-AC30-435B-9D14-DC287EFBB07E}"/>
    <cellStyle name="Normal 6 5 6 3" xfId="3317" xr:uid="{F478E2D7-ECEB-4489-A095-DE8400A48389}"/>
    <cellStyle name="Normal 6 5 6 4" xfId="3318" xr:uid="{9D134071-5A33-4399-98D4-CA8DB42EB355}"/>
    <cellStyle name="Normal 6 5 6 5" xfId="3319" xr:uid="{CACF5746-C3D3-4006-A317-E4B3227C5B65}"/>
    <cellStyle name="Normal 6 5 7" xfId="1678" xr:uid="{3CE4A11A-915D-404E-AB47-3BA02D35F8A2}"/>
    <cellStyle name="Normal 6 5 7 2" xfId="3320" xr:uid="{DFA382FE-0EA4-44B2-A1B1-C55D492EDDE7}"/>
    <cellStyle name="Normal 6 5 7 3" xfId="3321" xr:uid="{EAA54D34-1EEB-4789-8524-BDE4FEACEEBF}"/>
    <cellStyle name="Normal 6 5 7 4" xfId="3322" xr:uid="{3E579AE5-83D6-4F0F-A00B-B93A72A1C537}"/>
    <cellStyle name="Normal 6 5 8" xfId="3323" xr:uid="{FCD20511-F7E9-4B0D-8B16-4985FA185004}"/>
    <cellStyle name="Normal 6 5 8 2" xfId="3324" xr:uid="{D912FF8E-D7AD-478A-81CF-1FBF0D249312}"/>
    <cellStyle name="Normal 6 5 8 3" xfId="3325" xr:uid="{BD4D794B-7263-4442-9E93-8860A825EAD4}"/>
    <cellStyle name="Normal 6 5 8 4" xfId="3326" xr:uid="{99121E6B-3580-458C-9591-F3AC054D0019}"/>
    <cellStyle name="Normal 6 5 9" xfId="3327" xr:uid="{0F4859DE-88AB-43B0-A2E7-CBF517BEAB5B}"/>
    <cellStyle name="Normal 6 6" xfId="125" xr:uid="{91422999-2E96-41F6-B9B5-F1BA5475E1EA}"/>
    <cellStyle name="Normal 6 6 2" xfId="126" xr:uid="{6615B13F-A5A5-4559-A52F-2C9B29890649}"/>
    <cellStyle name="Normal 6 6 2 2" xfId="341" xr:uid="{38666F71-AF8E-4D7D-B5E5-74FC14366F1B}"/>
    <cellStyle name="Normal 6 6 2 2 2" xfId="664" xr:uid="{BFD97AB8-D964-43D3-9FF1-3E5D399515DD}"/>
    <cellStyle name="Normal 6 6 2 2 2 2" xfId="1679" xr:uid="{7DCAC762-3CA4-4CCC-ABAD-D27BA808FF24}"/>
    <cellStyle name="Normal 6 6 2 2 2 3" xfId="3328" xr:uid="{FD94059F-5FCC-4C74-A750-17F615F2A9E5}"/>
    <cellStyle name="Normal 6 6 2 2 2 4" xfId="3329" xr:uid="{38426D91-620F-4D26-8958-D1C2064F841C}"/>
    <cellStyle name="Normal 6 6 2 2 3" xfId="1680" xr:uid="{2D729FB1-A5C4-406D-96EE-23B7808457D4}"/>
    <cellStyle name="Normal 6 6 2 2 3 2" xfId="3330" xr:uid="{034E2CAE-1726-4401-A825-4E40B92841A6}"/>
    <cellStyle name="Normal 6 6 2 2 3 3" xfId="3331" xr:uid="{07FA6F6B-16D6-4354-A214-0FB51DEDBA8D}"/>
    <cellStyle name="Normal 6 6 2 2 3 4" xfId="3332" xr:uid="{B0F9D924-5B4F-402B-AE34-02704C58FBB8}"/>
    <cellStyle name="Normal 6 6 2 2 4" xfId="3333" xr:uid="{D2ED860D-BB58-4158-9AD1-2F4C7844251C}"/>
    <cellStyle name="Normal 6 6 2 2 5" xfId="3334" xr:uid="{CCB26849-0E93-4EE7-8622-C70CC5A1914E}"/>
    <cellStyle name="Normal 6 6 2 2 6" xfId="3335" xr:uid="{79C1EF56-E5C1-4AF6-BC38-CBA4D7D6F5D3}"/>
    <cellStyle name="Normal 6 6 2 3" xfId="665" xr:uid="{0C9D7489-8888-4402-BEF5-43781B475E22}"/>
    <cellStyle name="Normal 6 6 2 3 2" xfId="1681" xr:uid="{D21AE3DC-9E3D-4561-B191-D12620363304}"/>
    <cellStyle name="Normal 6 6 2 3 2 2" xfId="3336" xr:uid="{D18E89D3-BE0B-4FE3-9CEB-F85D85E7AC98}"/>
    <cellStyle name="Normal 6 6 2 3 2 3" xfId="3337" xr:uid="{EF67685D-6231-4839-A77C-D936FE0FEF15}"/>
    <cellStyle name="Normal 6 6 2 3 2 4" xfId="3338" xr:uid="{47B285C4-7773-49DF-9169-8B153B5019DA}"/>
    <cellStyle name="Normal 6 6 2 3 3" xfId="3339" xr:uid="{C71EE418-2BD9-4739-8CEF-08ECF2468D78}"/>
    <cellStyle name="Normal 6 6 2 3 4" xfId="3340" xr:uid="{7A893550-14DF-49EB-9274-E9B34043088F}"/>
    <cellStyle name="Normal 6 6 2 3 5" xfId="3341" xr:uid="{8225BB49-CB0A-42E7-9B20-E908D4274F2A}"/>
    <cellStyle name="Normal 6 6 2 4" xfId="1682" xr:uid="{42F05084-FC55-43F6-8EBF-EC2AFB0A4B04}"/>
    <cellStyle name="Normal 6 6 2 4 2" xfId="3342" xr:uid="{14F5D84D-C477-4EAC-B668-3156CE0089F8}"/>
    <cellStyle name="Normal 6 6 2 4 3" xfId="3343" xr:uid="{7439A307-D724-43E9-85A8-57D16D5FEAC5}"/>
    <cellStyle name="Normal 6 6 2 4 4" xfId="3344" xr:uid="{27F8CE61-82DA-4C4C-ADE0-707E1B72D945}"/>
    <cellStyle name="Normal 6 6 2 5" xfId="3345" xr:uid="{2C03E6D5-4479-4F7E-9E5C-3D4FC76CECDE}"/>
    <cellStyle name="Normal 6 6 2 5 2" xfId="3346" xr:uid="{CE7AB7C3-8FD9-4651-93C8-7EF847C71627}"/>
    <cellStyle name="Normal 6 6 2 5 3" xfId="3347" xr:uid="{58C80089-7007-4F3C-8F9C-A6AF51DE39BF}"/>
    <cellStyle name="Normal 6 6 2 5 4" xfId="3348" xr:uid="{7CEFF9B9-9CCE-4638-B832-93EA9ED44BB2}"/>
    <cellStyle name="Normal 6 6 2 6" xfId="3349" xr:uid="{09436F7D-164E-4116-8BBD-ED3694528D72}"/>
    <cellStyle name="Normal 6 6 2 7" xfId="3350" xr:uid="{2EBB1288-9408-4690-AE2A-82233258FC69}"/>
    <cellStyle name="Normal 6 6 2 8" xfId="3351" xr:uid="{AD2523CF-B2CC-44A0-A895-C2FE07267D78}"/>
    <cellStyle name="Normal 6 6 3" xfId="342" xr:uid="{1D48FD70-D22C-4936-B470-A1696D6AB3A3}"/>
    <cellStyle name="Normal 6 6 3 2" xfId="666" xr:uid="{28CA65D7-7575-401B-8D71-58644B1D2968}"/>
    <cellStyle name="Normal 6 6 3 2 2" xfId="667" xr:uid="{B2C46969-E2FC-4E75-A443-EC4567311BB8}"/>
    <cellStyle name="Normal 6 6 3 2 3" xfId="3352" xr:uid="{84ACADF1-BA50-4A45-83DE-2CABA2405C09}"/>
    <cellStyle name="Normal 6 6 3 2 4" xfId="3353" xr:uid="{8010597B-E7C1-4CBA-87CC-6FFFA6E41EFC}"/>
    <cellStyle name="Normal 6 6 3 3" xfId="668" xr:uid="{CE065D3E-B00D-43CB-BC40-C0947D085225}"/>
    <cellStyle name="Normal 6 6 3 3 2" xfId="3354" xr:uid="{95CD4AC7-3587-4F5A-9867-AFD713646AE8}"/>
    <cellStyle name="Normal 6 6 3 3 3" xfId="3355" xr:uid="{AE14266E-B286-4400-9B5E-6A14592E6DD0}"/>
    <cellStyle name="Normal 6 6 3 3 4" xfId="3356" xr:uid="{E974AC5C-272A-48C8-B0DB-F30B017214EC}"/>
    <cellStyle name="Normal 6 6 3 4" xfId="3357" xr:uid="{7F85A551-2616-42BF-9220-0B56B2C78847}"/>
    <cellStyle name="Normal 6 6 3 5" xfId="3358" xr:uid="{1CB6A2EC-77C1-4D7F-BF35-910D52B823EC}"/>
    <cellStyle name="Normal 6 6 3 6" xfId="3359" xr:uid="{34180F13-F895-4E7B-8036-AAFC64176777}"/>
    <cellStyle name="Normal 6 6 4" xfId="343" xr:uid="{40F9F73B-E743-4FF9-8D70-21F866AAE6D1}"/>
    <cellStyle name="Normal 6 6 4 2" xfId="669" xr:uid="{9C41B34C-6E4D-45CF-8527-F72C18A5A4EC}"/>
    <cellStyle name="Normal 6 6 4 2 2" xfId="3360" xr:uid="{20C4098F-4156-4DB5-9A3D-7FC510ADCA59}"/>
    <cellStyle name="Normal 6 6 4 2 3" xfId="3361" xr:uid="{9B75B114-4484-4D26-81B5-32C65CAC5424}"/>
    <cellStyle name="Normal 6 6 4 2 4" xfId="3362" xr:uid="{6203C185-92F9-4578-A1E0-FA0C8B877127}"/>
    <cellStyle name="Normal 6 6 4 3" xfId="3363" xr:uid="{3B975215-C8D5-4940-9E7A-2E998F1748A0}"/>
    <cellStyle name="Normal 6 6 4 4" xfId="3364" xr:uid="{4C6775D0-9183-48B1-8563-3B752875B857}"/>
    <cellStyle name="Normal 6 6 4 5" xfId="3365" xr:uid="{81746C76-4D66-49DB-A70A-9B5B64E4EF2D}"/>
    <cellStyle name="Normal 6 6 5" xfId="670" xr:uid="{321EB9E7-599C-4222-AF1F-E533D163C2A7}"/>
    <cellStyle name="Normal 6 6 5 2" xfId="3366" xr:uid="{31DFDE72-865B-4E67-A7BB-B04ACCDD6D18}"/>
    <cellStyle name="Normal 6 6 5 3" xfId="3367" xr:uid="{88B3167E-A0BD-4C79-8DC0-94385EBB5ECB}"/>
    <cellStyle name="Normal 6 6 5 4" xfId="3368" xr:uid="{79DD8EFF-1CBE-4F33-B020-D17D73BA7B34}"/>
    <cellStyle name="Normal 6 6 6" xfId="3369" xr:uid="{29D787E1-831B-459A-A077-F084F6DE32BC}"/>
    <cellStyle name="Normal 6 6 6 2" xfId="3370" xr:uid="{FC1F214C-EB7C-415D-A880-0FFD3BAFDA39}"/>
    <cellStyle name="Normal 6 6 6 3" xfId="3371" xr:uid="{ACE87266-9FBC-4235-8C05-71A9F8418A4D}"/>
    <cellStyle name="Normal 6 6 6 4" xfId="3372" xr:uid="{1EC0013D-F98B-4D4F-ABF6-8E9C0CA4F045}"/>
    <cellStyle name="Normal 6 6 7" xfId="3373" xr:uid="{5F4512AE-65C0-48B9-8F13-88D10864763E}"/>
    <cellStyle name="Normal 6 6 8" xfId="3374" xr:uid="{4CE96C80-A628-4981-B755-8547FA6208B2}"/>
    <cellStyle name="Normal 6 6 9" xfId="3375" xr:uid="{197BE489-9B0D-4686-AFA6-8CE945761245}"/>
    <cellStyle name="Normal 6 7" xfId="127" xr:uid="{9D0A82F7-92A2-41F8-8DC3-38BCE47461E6}"/>
    <cellStyle name="Normal 6 7 2" xfId="344" xr:uid="{D33FD3CB-1B8F-4265-B6D0-087A7B0A949E}"/>
    <cellStyle name="Normal 6 7 2 2" xfId="671" xr:uid="{B8DD463D-A89C-4600-824D-A4AE0AE32F7F}"/>
    <cellStyle name="Normal 6 7 2 2 2" xfId="1683" xr:uid="{D2E48762-1153-49C4-AE43-757FC6C6358F}"/>
    <cellStyle name="Normal 6 7 2 2 2 2" xfId="1684" xr:uid="{E9666D42-490B-4C96-AEA8-F7B35F0BAC37}"/>
    <cellStyle name="Normal 6 7 2 2 3" xfId="1685" xr:uid="{7DF6DF60-86FF-4E83-ABD1-7D70A8DF2A91}"/>
    <cellStyle name="Normal 6 7 2 2 4" xfId="3376" xr:uid="{B0A71BE1-1934-4A18-9B22-B816D46ED904}"/>
    <cellStyle name="Normal 6 7 2 3" xfId="1686" xr:uid="{AF1DEAEE-FFEB-4E43-A5B9-928DCDBCB75D}"/>
    <cellStyle name="Normal 6 7 2 3 2" xfId="1687" xr:uid="{B39571B6-39EB-408E-8185-4979855B4AA9}"/>
    <cellStyle name="Normal 6 7 2 3 3" xfId="3377" xr:uid="{D2AAE8A9-42F3-4C42-B96F-565C2F8CEB84}"/>
    <cellStyle name="Normal 6 7 2 3 4" xfId="3378" xr:uid="{C8D833BA-F583-491A-94F4-E99B93ECA13C}"/>
    <cellStyle name="Normal 6 7 2 4" xfId="1688" xr:uid="{D012E131-CF5C-4C86-A6E3-C2711B20EF37}"/>
    <cellStyle name="Normal 6 7 2 5" xfId="3379" xr:uid="{206A764C-C523-483E-85B6-3185CF23E430}"/>
    <cellStyle name="Normal 6 7 2 6" xfId="3380" xr:uid="{22540BBC-D6C2-412D-AC4B-7AA5C5014B1A}"/>
    <cellStyle name="Normal 6 7 3" xfId="672" xr:uid="{9066BE70-A1EE-4156-9DAF-15CE679704DE}"/>
    <cellStyle name="Normal 6 7 3 2" xfId="1689" xr:uid="{23135318-879C-471B-84D3-76699CE7008C}"/>
    <cellStyle name="Normal 6 7 3 2 2" xfId="1690" xr:uid="{9DD2A51E-D764-4C1D-8FDA-83FD69BFCA2C}"/>
    <cellStyle name="Normal 6 7 3 2 3" xfId="3381" xr:uid="{D420A356-06DA-4016-B739-58D005222857}"/>
    <cellStyle name="Normal 6 7 3 2 4" xfId="3382" xr:uid="{8E1AFA54-15B9-432F-A717-A6738D766BF7}"/>
    <cellStyle name="Normal 6 7 3 3" xfId="1691" xr:uid="{BEF65961-BF03-48A9-AC87-940099316428}"/>
    <cellStyle name="Normal 6 7 3 4" xfId="3383" xr:uid="{7B8DDB9E-6BA9-4E7C-99A8-C46D590C8A6F}"/>
    <cellStyle name="Normal 6 7 3 5" xfId="3384" xr:uid="{C61EA2EE-0E68-4E25-AAB8-A421FC07FD37}"/>
    <cellStyle name="Normal 6 7 4" xfId="1692" xr:uid="{61B87DAC-650E-4D7E-AAA8-7A89440A7925}"/>
    <cellStyle name="Normal 6 7 4 2" xfId="1693" xr:uid="{972517F5-C36D-43D3-8688-01F328F4D497}"/>
    <cellStyle name="Normal 6 7 4 3" xfId="3385" xr:uid="{56F4ED3E-3D70-4417-9A9B-86337785E302}"/>
    <cellStyle name="Normal 6 7 4 4" xfId="3386" xr:uid="{D1F33337-37F9-4BC4-823A-F5905C034CB6}"/>
    <cellStyle name="Normal 6 7 5" xfId="1694" xr:uid="{7D80332B-B2E4-47AB-80C3-BC6B0E7120C2}"/>
    <cellStyle name="Normal 6 7 5 2" xfId="3387" xr:uid="{758A0B8E-0017-4062-AA29-2A96949B86AC}"/>
    <cellStyle name="Normal 6 7 5 3" xfId="3388" xr:uid="{FD59570E-3FB1-44E5-8BB2-C4AA648B04DA}"/>
    <cellStyle name="Normal 6 7 5 4" xfId="3389" xr:uid="{20841030-8DF1-471D-825E-3E1EC9379EFF}"/>
    <cellStyle name="Normal 6 7 6" xfId="3390" xr:uid="{46ADE83C-98D3-4952-A4B2-FBE12249837D}"/>
    <cellStyle name="Normal 6 7 7" xfId="3391" xr:uid="{B456AA76-4170-4F94-83F4-6983CAAEDA2B}"/>
    <cellStyle name="Normal 6 7 8" xfId="3392" xr:uid="{E1E7D348-CF94-46ED-BC2C-01DD8A82C1CE}"/>
    <cellStyle name="Normal 6 8" xfId="345" xr:uid="{B218E04E-D10B-4856-92FF-00C9B06C95C3}"/>
    <cellStyle name="Normal 6 8 2" xfId="673" xr:uid="{5E5703F6-2D2D-4203-9171-FCA027E36726}"/>
    <cellStyle name="Normal 6 8 2 2" xfId="674" xr:uid="{2AC8662E-ADA9-420F-A8C8-FFC70F678F7C}"/>
    <cellStyle name="Normal 6 8 2 2 2" xfId="1695" xr:uid="{57125AAE-CB6B-4E54-9308-A5CFF9F5F057}"/>
    <cellStyle name="Normal 6 8 2 2 3" xfId="3393" xr:uid="{BC09EBEC-819F-4AA5-B360-1D467E2ECC58}"/>
    <cellStyle name="Normal 6 8 2 2 4" xfId="3394" xr:uid="{DBDFBF9B-F242-4DD5-8D90-5FB3D6F29694}"/>
    <cellStyle name="Normal 6 8 2 3" xfId="1696" xr:uid="{3C0A62EB-A40F-4BB2-96EA-FD2103653F21}"/>
    <cellStyle name="Normal 6 8 2 4" xfId="3395" xr:uid="{6120E919-2C8F-471D-8EA2-12C7416F650F}"/>
    <cellStyle name="Normal 6 8 2 5" xfId="3396" xr:uid="{7F05A9C7-E404-4712-8967-052D9627EFBB}"/>
    <cellStyle name="Normal 6 8 3" xfId="675" xr:uid="{4D073623-4D85-441C-983B-2054A01AE23A}"/>
    <cellStyle name="Normal 6 8 3 2" xfId="1697" xr:uid="{F1151E12-9F37-487B-A16F-DB340037B266}"/>
    <cellStyle name="Normal 6 8 3 3" xfId="3397" xr:uid="{158EA2C2-82FC-40B9-BFB5-2F073B10DC2A}"/>
    <cellStyle name="Normal 6 8 3 4" xfId="3398" xr:uid="{18DE3778-4877-488F-BCE1-D9118FF058D6}"/>
    <cellStyle name="Normal 6 8 4" xfId="1698" xr:uid="{C7D9480C-5C8A-44D0-AB51-2232B17ADE61}"/>
    <cellStyle name="Normal 6 8 4 2" xfId="3399" xr:uid="{B2C7CBE6-A126-4700-BE01-A9E2EFFABFE2}"/>
    <cellStyle name="Normal 6 8 4 3" xfId="3400" xr:uid="{BFD05794-AC7B-43F6-A732-F3A2330F9C8B}"/>
    <cellStyle name="Normal 6 8 4 4" xfId="3401" xr:uid="{7A93CA0B-6829-413E-9FA9-D923D4655BC6}"/>
    <cellStyle name="Normal 6 8 5" xfId="3402" xr:uid="{F04F66E9-7FFA-46D9-82CA-C89A7D1CE41E}"/>
    <cellStyle name="Normal 6 8 6" xfId="3403" xr:uid="{3C7CBE0D-A5B0-4B6A-9542-B0FD5A7653D1}"/>
    <cellStyle name="Normal 6 8 7" xfId="3404" xr:uid="{64E4945A-E28F-4CB9-B800-7C0C0FD80E89}"/>
    <cellStyle name="Normal 6 9" xfId="346" xr:uid="{B1213BC1-A897-4723-B576-A9264FC4D9E3}"/>
    <cellStyle name="Normal 6 9 2" xfId="676" xr:uid="{FA37C854-C4A1-4379-A6E5-F3C9B52C03DB}"/>
    <cellStyle name="Normal 6 9 2 2" xfId="1699" xr:uid="{FE61BE98-198E-42AC-9761-5D42F577EC9E}"/>
    <cellStyle name="Normal 6 9 2 3" xfId="3405" xr:uid="{B20E554B-F4F3-4E5C-9398-80B9524D62EB}"/>
    <cellStyle name="Normal 6 9 2 4" xfId="3406" xr:uid="{4A06FC0C-70A4-4025-8BCA-91E9A63CCB1E}"/>
    <cellStyle name="Normal 6 9 3" xfId="1700" xr:uid="{D08043D3-3F31-438A-A502-9F0DB598B21F}"/>
    <cellStyle name="Normal 6 9 3 2" xfId="3407" xr:uid="{776242FE-5D07-4CBA-9813-F6CDD9C9626A}"/>
    <cellStyle name="Normal 6 9 3 3" xfId="3408" xr:uid="{7EB9D32A-7E3E-4823-8A0A-7D41696FC2B0}"/>
    <cellStyle name="Normal 6 9 3 4" xfId="3409" xr:uid="{10A81D69-0AF4-4960-8882-67A3F7D7E9C3}"/>
    <cellStyle name="Normal 6 9 4" xfId="3410" xr:uid="{E275780D-4163-413F-B961-1094F84E1F8D}"/>
    <cellStyle name="Normal 6 9 5" xfId="3411" xr:uid="{9728772D-47EA-4FBB-8343-EF3F28D4AF7C}"/>
    <cellStyle name="Normal 6 9 6" xfId="3412" xr:uid="{67ACC7F8-8307-45AD-A3DC-AB82A7A663BE}"/>
    <cellStyle name="Normal 7" xfId="128" xr:uid="{BF032070-BEDA-42F1-B9C0-70A44D008A09}"/>
    <cellStyle name="Normal 7 10" xfId="1701" xr:uid="{B9AB6835-B061-4072-B7B6-4139B190A3EB}"/>
    <cellStyle name="Normal 7 10 2" xfId="3413" xr:uid="{8B0D574C-1A2F-4652-9C40-B6268D53D990}"/>
    <cellStyle name="Normal 7 10 3" xfId="3414" xr:uid="{CCE6702D-5775-4D0D-9D80-B805DC6ADB2E}"/>
    <cellStyle name="Normal 7 10 4" xfId="3415" xr:uid="{26E19D56-1149-40D0-A5C6-CFEB64571275}"/>
    <cellStyle name="Normal 7 11" xfId="3416" xr:uid="{AEE36BA4-8A89-4D47-87B9-8F482ED628B5}"/>
    <cellStyle name="Normal 7 11 2" xfId="3417" xr:uid="{5CA95228-64F2-4FD5-8BDD-58AE55A49721}"/>
    <cellStyle name="Normal 7 11 3" xfId="3418" xr:uid="{BB8B09AC-161C-43B8-AA57-499C05E8DD1C}"/>
    <cellStyle name="Normal 7 11 4" xfId="3419" xr:uid="{1C694DB5-12A5-4A9F-8F99-D6E000EBEECD}"/>
    <cellStyle name="Normal 7 12" xfId="3420" xr:uid="{D20A40DB-A027-43E0-9B2F-6960455B0961}"/>
    <cellStyle name="Normal 7 12 2" xfId="3421" xr:uid="{6661015D-9B63-4CFD-BC61-931AFF559BC2}"/>
    <cellStyle name="Normal 7 13" xfId="3422" xr:uid="{38B4EE4E-A19E-4BB4-BB1A-D589F74E2D24}"/>
    <cellStyle name="Normal 7 14" xfId="3423" xr:uid="{16B6F073-1DD4-4118-881A-BBCE5C88FBEF}"/>
    <cellStyle name="Normal 7 15" xfId="3424" xr:uid="{187AF66F-C205-4D29-9BE6-9E5BEE97543E}"/>
    <cellStyle name="Normal 7 2" xfId="129" xr:uid="{2141CE9A-18A0-478B-884A-9B05625CD3C4}"/>
    <cellStyle name="Normal 7 2 10" xfId="3425" xr:uid="{ED555E71-B62E-481B-89DA-FD06BC7BAEB1}"/>
    <cellStyle name="Normal 7 2 11" xfId="3426" xr:uid="{6271080A-7FC7-4A65-AFAB-5D729C184D7B}"/>
    <cellStyle name="Normal 7 2 2" xfId="130" xr:uid="{293F2D6F-3668-452D-9BD9-E227BD4E3EAC}"/>
    <cellStyle name="Normal 7 2 2 2" xfId="131" xr:uid="{1F9B50A0-5A2A-42D2-9B7D-026380BB21A4}"/>
    <cellStyle name="Normal 7 2 2 2 2" xfId="347" xr:uid="{64E0339F-3A64-48CD-9954-8D3D5F3DC1A6}"/>
    <cellStyle name="Normal 7 2 2 2 2 2" xfId="677" xr:uid="{DAD081C8-1D7C-4179-88A6-42D545A2CA2E}"/>
    <cellStyle name="Normal 7 2 2 2 2 2 2" xfId="678" xr:uid="{89F978B1-0F5F-4722-9D67-205CFDDA72EC}"/>
    <cellStyle name="Normal 7 2 2 2 2 2 2 2" xfId="1702" xr:uid="{F0FAD536-EEF1-4547-A720-DE21FB182A78}"/>
    <cellStyle name="Normal 7 2 2 2 2 2 2 2 2" xfId="1703" xr:uid="{5FA85B29-DC6B-49F6-96DC-F974D3619963}"/>
    <cellStyle name="Normal 7 2 2 2 2 2 2 3" xfId="1704" xr:uid="{3C703E18-5DD2-44E6-A000-32BB77E48ADE}"/>
    <cellStyle name="Normal 7 2 2 2 2 2 3" xfId="1705" xr:uid="{7197BBAE-AF90-4CA8-9A76-7B8248071A3F}"/>
    <cellStyle name="Normal 7 2 2 2 2 2 3 2" xfId="1706" xr:uid="{765A65FF-1FD4-47A2-AC15-FC4F4955D527}"/>
    <cellStyle name="Normal 7 2 2 2 2 2 4" xfId="1707" xr:uid="{FBF927F0-96A5-4940-A255-9D62A1AF5A45}"/>
    <cellStyle name="Normal 7 2 2 2 2 3" xfId="679" xr:uid="{40624A4A-C997-4B41-9AAE-197976C35013}"/>
    <cellStyle name="Normal 7 2 2 2 2 3 2" xfId="1708" xr:uid="{A932A2EA-7EAC-4E30-B9E5-F3DCB0B75070}"/>
    <cellStyle name="Normal 7 2 2 2 2 3 2 2" xfId="1709" xr:uid="{7E81F168-1BC7-414A-A763-5C0CBB53E03A}"/>
    <cellStyle name="Normal 7 2 2 2 2 3 3" xfId="1710" xr:uid="{2BBF05CE-44A3-4933-B94B-7E4E7A424750}"/>
    <cellStyle name="Normal 7 2 2 2 2 3 4" xfId="3427" xr:uid="{0E633842-8C43-4F05-B630-B969B84F492A}"/>
    <cellStyle name="Normal 7 2 2 2 2 4" xfId="1711" xr:uid="{A0BAD211-186B-4CE9-9602-7C9AABE2E581}"/>
    <cellStyle name="Normal 7 2 2 2 2 4 2" xfId="1712" xr:uid="{1D932BBC-D44E-4CAD-BADF-76CAE6C6FEC3}"/>
    <cellStyle name="Normal 7 2 2 2 2 5" xfId="1713" xr:uid="{B0139863-2800-4F13-AF8E-DF53BA3FEAB0}"/>
    <cellStyle name="Normal 7 2 2 2 2 6" xfId="3428" xr:uid="{3A4BA611-EAD4-4FBF-BF0A-0E7E77F6501F}"/>
    <cellStyle name="Normal 7 2 2 2 3" xfId="348" xr:uid="{268A8BF6-C28E-4812-8595-B1D5FB6C6AD5}"/>
    <cellStyle name="Normal 7 2 2 2 3 2" xfId="680" xr:uid="{CD8AC0BD-4E74-4786-BF44-7092E8E62A3F}"/>
    <cellStyle name="Normal 7 2 2 2 3 2 2" xfId="681" xr:uid="{A6EA296A-4524-47DF-99FA-CFC3492B8E28}"/>
    <cellStyle name="Normal 7 2 2 2 3 2 2 2" xfId="1714" xr:uid="{CDAE0327-9F21-4450-B8A0-34C37E64746B}"/>
    <cellStyle name="Normal 7 2 2 2 3 2 2 2 2" xfId="1715" xr:uid="{87676992-2DE4-4D69-9F77-E3485B49285F}"/>
    <cellStyle name="Normal 7 2 2 2 3 2 2 3" xfId="1716" xr:uid="{FB5FA791-0D3D-4A95-A653-013DFE840EAC}"/>
    <cellStyle name="Normal 7 2 2 2 3 2 3" xfId="1717" xr:uid="{78F2E741-5B3D-4F69-B00A-08CCCB6870AF}"/>
    <cellStyle name="Normal 7 2 2 2 3 2 3 2" xfId="1718" xr:uid="{A99F64D5-CDB3-4039-98A7-1B3C38513484}"/>
    <cellStyle name="Normal 7 2 2 2 3 2 4" xfId="1719" xr:uid="{C367CD03-F5AB-4DE6-8B4F-718E8F55ECDF}"/>
    <cellStyle name="Normal 7 2 2 2 3 3" xfId="682" xr:uid="{1768E7FA-5384-468E-9331-A218E31C1A2C}"/>
    <cellStyle name="Normal 7 2 2 2 3 3 2" xfId="1720" xr:uid="{723C4E1E-7EAA-4721-975E-192D83824853}"/>
    <cellStyle name="Normal 7 2 2 2 3 3 2 2" xfId="1721" xr:uid="{80B559A2-8FF6-4E9E-A52B-5D94BA623134}"/>
    <cellStyle name="Normal 7 2 2 2 3 3 3" xfId="1722" xr:uid="{8A94C71F-4EC7-43C5-BB48-5928F420320E}"/>
    <cellStyle name="Normal 7 2 2 2 3 4" xfId="1723" xr:uid="{7592D7F6-508E-42FB-9AF3-9F1E4C27B142}"/>
    <cellStyle name="Normal 7 2 2 2 3 4 2" xfId="1724" xr:uid="{C441A04A-974D-4A92-95FB-2E06C71837F0}"/>
    <cellStyle name="Normal 7 2 2 2 3 5" xfId="1725" xr:uid="{A2C06721-3994-4D4D-AE4A-0FE2E8E8985D}"/>
    <cellStyle name="Normal 7 2 2 2 4" xfId="683" xr:uid="{F2653CB8-4D87-4210-A62B-7EB15E8B3422}"/>
    <cellStyle name="Normal 7 2 2 2 4 2" xfId="684" xr:uid="{6E802D66-FB55-460F-AFF5-4FC89FF58575}"/>
    <cellStyle name="Normal 7 2 2 2 4 2 2" xfId="1726" xr:uid="{0E7F2AB0-22F8-4717-822F-195C9008D8B8}"/>
    <cellStyle name="Normal 7 2 2 2 4 2 2 2" xfId="1727" xr:uid="{BC5FFABE-3777-4413-99BD-BA67050B5F88}"/>
    <cellStyle name="Normal 7 2 2 2 4 2 3" xfId="1728" xr:uid="{90A9E7DB-CF9D-4F62-BDCC-0AA797E74E91}"/>
    <cellStyle name="Normal 7 2 2 2 4 3" xfId="1729" xr:uid="{5F842086-E493-482E-956A-A68F18F0673D}"/>
    <cellStyle name="Normal 7 2 2 2 4 3 2" xfId="1730" xr:uid="{657E83AA-3659-4CF4-8F27-EE61DD0680A6}"/>
    <cellStyle name="Normal 7 2 2 2 4 4" xfId="1731" xr:uid="{1CEA50C2-0EBC-4D13-A037-8B448C628482}"/>
    <cellStyle name="Normal 7 2 2 2 5" xfId="685" xr:uid="{410CF6EF-AAEE-440F-AB6F-802D87177829}"/>
    <cellStyle name="Normal 7 2 2 2 5 2" xfId="1732" xr:uid="{3DAD56EA-2383-4780-AEC7-C0F29FEAA78D}"/>
    <cellStyle name="Normal 7 2 2 2 5 2 2" xfId="1733" xr:uid="{BA2DAEC0-C0C3-44C2-9059-35F0DFD03ED6}"/>
    <cellStyle name="Normal 7 2 2 2 5 3" xfId="1734" xr:uid="{D224131E-3AE1-4788-AB64-E5BEDDA6FA87}"/>
    <cellStyle name="Normal 7 2 2 2 5 4" xfId="3429" xr:uid="{012BEE2A-4B48-4E58-B1BD-D81E6ACA154E}"/>
    <cellStyle name="Normal 7 2 2 2 6" xfId="1735" xr:uid="{40EF6EB3-C900-4AFD-8573-3B2AD5212C76}"/>
    <cellStyle name="Normal 7 2 2 2 6 2" xfId="1736" xr:uid="{33156C75-AA8B-4560-808D-FF8C4A8E17B9}"/>
    <cellStyle name="Normal 7 2 2 2 7" xfId="1737" xr:uid="{B6EC8350-4A1E-466B-9FE9-9C68078BED43}"/>
    <cellStyle name="Normal 7 2 2 2 8" xfId="3430" xr:uid="{D95EFC0E-B95C-44B0-A7B7-D9A9093AF876}"/>
    <cellStyle name="Normal 7 2 2 3" xfId="349" xr:uid="{BD6016FD-4FE6-4700-87D7-A5C4017AE7AC}"/>
    <cellStyle name="Normal 7 2 2 3 2" xfId="686" xr:uid="{B778AB55-90D9-49CE-8090-09CE5F01239A}"/>
    <cellStyle name="Normal 7 2 2 3 2 2" xfId="687" xr:uid="{1807B28D-18ED-43F4-A394-12820F6055E1}"/>
    <cellStyle name="Normal 7 2 2 3 2 2 2" xfId="1738" xr:uid="{AC369832-AF01-4E18-B2E6-F3D6BFBF4711}"/>
    <cellStyle name="Normal 7 2 2 3 2 2 2 2" xfId="1739" xr:uid="{1B8DF325-A8C1-490E-AC1A-A0C4409B5BAB}"/>
    <cellStyle name="Normal 7 2 2 3 2 2 3" xfId="1740" xr:uid="{8290812E-00ED-4FC8-BF27-4414047E5ED0}"/>
    <cellStyle name="Normal 7 2 2 3 2 3" xfId="1741" xr:uid="{87174785-39BF-4F71-948C-93B5B1DF6C86}"/>
    <cellStyle name="Normal 7 2 2 3 2 3 2" xfId="1742" xr:uid="{05ACFF4F-4A11-4113-BF75-C923BFCE95DE}"/>
    <cellStyle name="Normal 7 2 2 3 2 4" xfId="1743" xr:uid="{7B077300-F0D9-475A-8540-CB3AA549DD32}"/>
    <cellStyle name="Normal 7 2 2 3 3" xfId="688" xr:uid="{00D0CE32-3422-4E37-B8EB-BBC076762E13}"/>
    <cellStyle name="Normal 7 2 2 3 3 2" xfId="1744" xr:uid="{E3ECC656-5FA5-46D6-848F-DC7F2C8C037A}"/>
    <cellStyle name="Normal 7 2 2 3 3 2 2" xfId="1745" xr:uid="{D3610FAE-29AE-4C84-9CC5-0E7B1C8A3804}"/>
    <cellStyle name="Normal 7 2 2 3 3 3" xfId="1746" xr:uid="{2ABDFFED-B36C-48F3-BE2C-4E55AAC239BF}"/>
    <cellStyle name="Normal 7 2 2 3 3 4" xfId="3431" xr:uid="{DE2CD4E7-AD6A-420D-848A-9B37CED843D9}"/>
    <cellStyle name="Normal 7 2 2 3 4" xfId="1747" xr:uid="{C3697AB4-3F8E-4978-A10A-13B0CA866A1F}"/>
    <cellStyle name="Normal 7 2 2 3 4 2" xfId="1748" xr:uid="{1B29B6A0-2D8F-4A34-9EB1-9FDED12A3F2A}"/>
    <cellStyle name="Normal 7 2 2 3 5" xfId="1749" xr:uid="{8A1C277D-4CD0-492B-A463-8AC6BC3F9D00}"/>
    <cellStyle name="Normal 7 2 2 3 6" xfId="3432" xr:uid="{368BC1EB-1629-495D-A069-49B3B32CA1B8}"/>
    <cellStyle name="Normal 7 2 2 4" xfId="350" xr:uid="{0E3583F6-6185-4CA5-8603-AC3EFFAC1DBD}"/>
    <cellStyle name="Normal 7 2 2 4 2" xfId="689" xr:uid="{FB5F23B8-0D0B-426B-9A69-3E958298184A}"/>
    <cellStyle name="Normal 7 2 2 4 2 2" xfId="690" xr:uid="{0B339161-3282-42CB-B53D-77ECDB4917C5}"/>
    <cellStyle name="Normal 7 2 2 4 2 2 2" xfId="1750" xr:uid="{DA1B9CBE-D171-40AB-9C2A-BEF8C557AF03}"/>
    <cellStyle name="Normal 7 2 2 4 2 2 2 2" xfId="1751" xr:uid="{2C031E11-7C66-4723-88BC-5865FD0B9724}"/>
    <cellStyle name="Normal 7 2 2 4 2 2 3" xfId="1752" xr:uid="{07FFB9F7-CFBA-42DA-AC72-0B54E1215F2A}"/>
    <cellStyle name="Normal 7 2 2 4 2 3" xfId="1753" xr:uid="{DAFB1BA3-B78B-47A8-92B9-BBA58C1C26EB}"/>
    <cellStyle name="Normal 7 2 2 4 2 3 2" xfId="1754" xr:uid="{32D02E06-BB4C-42C0-8337-4207409198DC}"/>
    <cellStyle name="Normal 7 2 2 4 2 4" xfId="1755" xr:uid="{2005221D-EC85-417A-929C-00E4633EDE04}"/>
    <cellStyle name="Normal 7 2 2 4 3" xfId="691" xr:uid="{EA79057A-F402-4C43-98E8-D1A9697A615A}"/>
    <cellStyle name="Normal 7 2 2 4 3 2" xfId="1756" xr:uid="{2FFFD62F-BE37-45CE-B7D3-226A8C3D5673}"/>
    <cellStyle name="Normal 7 2 2 4 3 2 2" xfId="1757" xr:uid="{5086F2E0-9339-4EF8-A710-0F8009C14721}"/>
    <cellStyle name="Normal 7 2 2 4 3 3" xfId="1758" xr:uid="{C9EABB1F-41C0-430D-A8B1-F032C0F0F8D3}"/>
    <cellStyle name="Normal 7 2 2 4 4" xfId="1759" xr:uid="{AFFE002A-ACBA-4647-B1EE-C705711DDF43}"/>
    <cellStyle name="Normal 7 2 2 4 4 2" xfId="1760" xr:uid="{93FB6902-7DD3-4652-9554-75BD5827C555}"/>
    <cellStyle name="Normal 7 2 2 4 5" xfId="1761" xr:uid="{A5110918-18CF-4250-BE01-EB5925B6F167}"/>
    <cellStyle name="Normal 7 2 2 5" xfId="351" xr:uid="{1B5D837F-388D-48DC-8338-53A2E4B8ACC6}"/>
    <cellStyle name="Normal 7 2 2 5 2" xfId="692" xr:uid="{7D33DF20-0F0A-4ECA-92D2-C34FB79BC9EF}"/>
    <cellStyle name="Normal 7 2 2 5 2 2" xfId="1762" xr:uid="{C7E53413-D7C2-472B-AABE-3A48DBCE83E6}"/>
    <cellStyle name="Normal 7 2 2 5 2 2 2" xfId="1763" xr:uid="{2726E9BA-709D-4009-B475-48CD830AE9E7}"/>
    <cellStyle name="Normal 7 2 2 5 2 3" xfId="1764" xr:uid="{E8F0E429-BEE7-40C2-9D8D-9EB273789B7A}"/>
    <cellStyle name="Normal 7 2 2 5 3" xfId="1765" xr:uid="{B4CFA3B0-4790-4838-A2A6-46A4C22158E5}"/>
    <cellStyle name="Normal 7 2 2 5 3 2" xfId="1766" xr:uid="{C46FD666-1BE6-4731-A1DD-D593E3917BAE}"/>
    <cellStyle name="Normal 7 2 2 5 4" xfId="1767" xr:uid="{0C136AEC-E341-4DDB-8269-4105BBC8C959}"/>
    <cellStyle name="Normal 7 2 2 6" xfId="693" xr:uid="{E81E3C47-1B52-4851-BC6F-5C7D73B60BD4}"/>
    <cellStyle name="Normal 7 2 2 6 2" xfId="1768" xr:uid="{4C6093C3-5B19-4820-AD26-B06AC10092D4}"/>
    <cellStyle name="Normal 7 2 2 6 2 2" xfId="1769" xr:uid="{9024ABDF-DAED-4957-B67B-BB2FB04C7EE5}"/>
    <cellStyle name="Normal 7 2 2 6 3" xfId="1770" xr:uid="{9096CFB6-E7F9-497B-B819-364F03F9EF6B}"/>
    <cellStyle name="Normal 7 2 2 6 4" xfId="3433" xr:uid="{349AA24F-5C0C-4C9A-883D-530EC8B6656B}"/>
    <cellStyle name="Normal 7 2 2 7" xfId="1771" xr:uid="{C9E06937-0851-44A6-AF82-2D8B1BB0922C}"/>
    <cellStyle name="Normal 7 2 2 7 2" xfId="1772" xr:uid="{53CB02A7-E981-4EDA-B878-5E8FACE30048}"/>
    <cellStyle name="Normal 7 2 2 8" xfId="1773" xr:uid="{9C992D5E-9A18-4744-8D78-2A81BD42E3D3}"/>
    <cellStyle name="Normal 7 2 2 9" xfId="3434" xr:uid="{0236227B-016B-4889-AFFC-65206DBB5B94}"/>
    <cellStyle name="Normal 7 2 3" xfId="132" xr:uid="{E276FECE-B550-41DE-9098-255A43C8B60E}"/>
    <cellStyle name="Normal 7 2 3 2" xfId="133" xr:uid="{6A1834C4-720F-4435-8CBA-A9CB141AF83D}"/>
    <cellStyle name="Normal 7 2 3 2 2" xfId="694" xr:uid="{044743AF-8289-4333-9239-DA398DD47238}"/>
    <cellStyle name="Normal 7 2 3 2 2 2" xfId="695" xr:uid="{533850AB-7C13-498B-87D6-6EB2376FCD40}"/>
    <cellStyle name="Normal 7 2 3 2 2 2 2" xfId="1774" xr:uid="{F7F66E6D-305C-4415-AF30-364A28CAA00B}"/>
    <cellStyle name="Normal 7 2 3 2 2 2 2 2" xfId="1775" xr:uid="{923BFD15-D2B1-4372-BF64-E4171BCCC97D}"/>
    <cellStyle name="Normal 7 2 3 2 2 2 3" xfId="1776" xr:uid="{F32B70FA-348D-4E58-8FC2-C03963FE070B}"/>
    <cellStyle name="Normal 7 2 3 2 2 3" xfId="1777" xr:uid="{F61A5EFA-039C-4753-8696-84B3116206A8}"/>
    <cellStyle name="Normal 7 2 3 2 2 3 2" xfId="1778" xr:uid="{80BCA8D1-C009-4F5B-B07B-B46E9A09E323}"/>
    <cellStyle name="Normal 7 2 3 2 2 4" xfId="1779" xr:uid="{1307E424-02EB-4625-91B5-FC6EE693BC4E}"/>
    <cellStyle name="Normal 7 2 3 2 3" xfId="696" xr:uid="{4827F0DE-C3F7-4240-B7C6-43B2F36866B5}"/>
    <cellStyle name="Normal 7 2 3 2 3 2" xfId="1780" xr:uid="{2533F947-0EE0-4529-8629-9F797A5C7F8E}"/>
    <cellStyle name="Normal 7 2 3 2 3 2 2" xfId="1781" xr:uid="{5957C0F1-BA89-4854-BD0F-4915DD50788F}"/>
    <cellStyle name="Normal 7 2 3 2 3 3" xfId="1782" xr:uid="{82D14489-06F9-4CFD-9D42-8F02DE521B0A}"/>
    <cellStyle name="Normal 7 2 3 2 3 4" xfId="3435" xr:uid="{4024F9FD-6AA7-4594-99B3-D7E8CD67478A}"/>
    <cellStyle name="Normal 7 2 3 2 4" xfId="1783" xr:uid="{D95D24E6-86BA-4EBD-8AC4-13D39BFC1904}"/>
    <cellStyle name="Normal 7 2 3 2 4 2" xfId="1784" xr:uid="{E743EDD0-BBA7-4D44-B113-1D4AD95F0F2C}"/>
    <cellStyle name="Normal 7 2 3 2 5" xfId="1785" xr:uid="{9AD1452C-4F37-4077-9F39-617C06F54FAE}"/>
    <cellStyle name="Normal 7 2 3 2 6" xfId="3436" xr:uid="{55491EB3-CCB2-497E-A6EA-8598BBE3D8F0}"/>
    <cellStyle name="Normal 7 2 3 3" xfId="352" xr:uid="{9BC767F1-C788-4E1D-8CD2-366FE412F994}"/>
    <cellStyle name="Normal 7 2 3 3 2" xfId="697" xr:uid="{78882CA0-9E2F-4A49-8E2E-74AE503F18B8}"/>
    <cellStyle name="Normal 7 2 3 3 2 2" xfId="698" xr:uid="{1B709D4E-8190-4D66-8652-8E9706B8525A}"/>
    <cellStyle name="Normal 7 2 3 3 2 2 2" xfId="1786" xr:uid="{525BC6BB-7EAB-4E59-ADA7-BC544DF988B8}"/>
    <cellStyle name="Normal 7 2 3 3 2 2 2 2" xfId="1787" xr:uid="{E1432B1B-CA6C-4ACF-BA78-88EAE6BB07C2}"/>
    <cellStyle name="Normal 7 2 3 3 2 2 3" xfId="1788" xr:uid="{FAA73C31-1FF0-40F9-8EAA-98722ED50EB5}"/>
    <cellStyle name="Normal 7 2 3 3 2 3" xfId="1789" xr:uid="{40D4477E-3469-4022-9670-3AEB06238466}"/>
    <cellStyle name="Normal 7 2 3 3 2 3 2" xfId="1790" xr:uid="{F507115F-72C3-4BEF-97F3-A2C6DB3C5CD3}"/>
    <cellStyle name="Normal 7 2 3 3 2 4" xfId="1791" xr:uid="{141AE860-67AF-4509-A5FB-5D18FC9FAE6A}"/>
    <cellStyle name="Normal 7 2 3 3 3" xfId="699" xr:uid="{2C6547D1-8A39-4DBD-87C8-90416D032AA4}"/>
    <cellStyle name="Normal 7 2 3 3 3 2" xfId="1792" xr:uid="{7578F08A-1011-4A33-8E61-4B4CD0E8F40F}"/>
    <cellStyle name="Normal 7 2 3 3 3 2 2" xfId="1793" xr:uid="{AACC9C8C-190A-4DCA-AEA0-03D8D946CCDE}"/>
    <cellStyle name="Normal 7 2 3 3 3 3" xfId="1794" xr:uid="{BB2DF70F-994E-43B7-B667-E34636AA910E}"/>
    <cellStyle name="Normal 7 2 3 3 4" xfId="1795" xr:uid="{BED78B87-8175-4693-9EAD-D485E43ACF54}"/>
    <cellStyle name="Normal 7 2 3 3 4 2" xfId="1796" xr:uid="{532949AD-7FE0-4A2A-8969-C7FB7425EF0B}"/>
    <cellStyle name="Normal 7 2 3 3 5" xfId="1797" xr:uid="{7ECAD851-6CC4-4620-9C2A-EA07303477CC}"/>
    <cellStyle name="Normal 7 2 3 4" xfId="353" xr:uid="{64517331-0204-4590-982A-2E9520EDEFC3}"/>
    <cellStyle name="Normal 7 2 3 4 2" xfId="700" xr:uid="{798FF392-6DD1-41DC-93FC-DF8ACDFE7B2C}"/>
    <cellStyle name="Normal 7 2 3 4 2 2" xfId="1798" xr:uid="{3D87217B-A71D-4D89-A19A-3BAB76867585}"/>
    <cellStyle name="Normal 7 2 3 4 2 2 2" xfId="1799" xr:uid="{CF7BE091-3267-41B1-BB49-759B6F13903F}"/>
    <cellStyle name="Normal 7 2 3 4 2 3" xfId="1800" xr:uid="{EFDDC94C-9F37-49D1-9588-E378667E1C75}"/>
    <cellStyle name="Normal 7 2 3 4 3" xfId="1801" xr:uid="{CECEAFC1-65D6-45F6-84BC-CE22DAFDB67B}"/>
    <cellStyle name="Normal 7 2 3 4 3 2" xfId="1802" xr:uid="{18D05B04-AF76-440C-B5E8-B7394026D172}"/>
    <cellStyle name="Normal 7 2 3 4 4" xfId="1803" xr:uid="{4EBF5FC0-24E3-4A9C-ACE7-5CF55B42AAEE}"/>
    <cellStyle name="Normal 7 2 3 5" xfId="701" xr:uid="{30190F5F-834B-4926-B6D1-219CD324D1CF}"/>
    <cellStyle name="Normal 7 2 3 5 2" xfId="1804" xr:uid="{49999382-6E85-463A-BB53-1C79249CAC1D}"/>
    <cellStyle name="Normal 7 2 3 5 2 2" xfId="1805" xr:uid="{1B71D4D7-EF0E-41F6-964F-293E0DD7F69C}"/>
    <cellStyle name="Normal 7 2 3 5 3" xfId="1806" xr:uid="{9A62FD00-71F6-4231-8AB7-418A07864AAE}"/>
    <cellStyle name="Normal 7 2 3 5 4" xfId="3437" xr:uid="{5212E228-BCA1-4972-9210-1951A4B42184}"/>
    <cellStyle name="Normal 7 2 3 6" xfId="1807" xr:uid="{29CF77D6-0EFE-43BA-B528-0051369FCA54}"/>
    <cellStyle name="Normal 7 2 3 6 2" xfId="1808" xr:uid="{CF717CB4-1FAE-4C7B-B189-369A0133797E}"/>
    <cellStyle name="Normal 7 2 3 7" xfId="1809" xr:uid="{185DC4D2-486F-4939-A1CD-1918D53F0AE5}"/>
    <cellStyle name="Normal 7 2 3 8" xfId="3438" xr:uid="{6D33F08C-D036-4EA6-A54D-A6C4B36E6BFA}"/>
    <cellStyle name="Normal 7 2 4" xfId="134" xr:uid="{D499A085-7981-48ED-9F04-676E7B8615BA}"/>
    <cellStyle name="Normal 7 2 4 2" xfId="448" xr:uid="{D59AB454-7261-49A6-BD7B-ACFB71E1C6B0}"/>
    <cellStyle name="Normal 7 2 4 2 2" xfId="702" xr:uid="{64A22594-0FFA-4959-A934-72456D100FE1}"/>
    <cellStyle name="Normal 7 2 4 2 2 2" xfId="1810" xr:uid="{63C380D1-8DF3-45B3-AD30-48AF6D8F7333}"/>
    <cellStyle name="Normal 7 2 4 2 2 2 2" xfId="1811" xr:uid="{6270CC03-0EE7-48F6-964A-71FD4EAF63CA}"/>
    <cellStyle name="Normal 7 2 4 2 2 3" xfId="1812" xr:uid="{F1D23F21-DEE1-457C-B333-4DB5C424A398}"/>
    <cellStyle name="Normal 7 2 4 2 2 4" xfId="3439" xr:uid="{75E81F4B-BB24-47EB-A949-8E4E36B1E4FB}"/>
    <cellStyle name="Normal 7 2 4 2 3" xfId="1813" xr:uid="{C1857F78-A93D-435B-855C-6F2BB7AFA023}"/>
    <cellStyle name="Normal 7 2 4 2 3 2" xfId="1814" xr:uid="{0829815B-190A-4CC6-8EB6-C0B452630A39}"/>
    <cellStyle name="Normal 7 2 4 2 4" xfId="1815" xr:uid="{F2F618FE-E2F1-41FA-A811-601555B76CC3}"/>
    <cellStyle name="Normal 7 2 4 2 5" xfId="3440" xr:uid="{28F85C4F-CD1F-4AF9-A397-F6BF0C0D71FF}"/>
    <cellStyle name="Normal 7 2 4 3" xfId="703" xr:uid="{72CC6B39-2DB1-4F12-88B7-6100D9F233E5}"/>
    <cellStyle name="Normal 7 2 4 3 2" xfId="1816" xr:uid="{0E8C0854-8736-42AC-BD03-767B834C38E3}"/>
    <cellStyle name="Normal 7 2 4 3 2 2" xfId="1817" xr:uid="{B88DD333-6BCE-486D-A5F0-1ABAC82F08E1}"/>
    <cellStyle name="Normal 7 2 4 3 3" xfId="1818" xr:uid="{2E8A9FC9-45E5-41F4-9290-CAE7B3C84A58}"/>
    <cellStyle name="Normal 7 2 4 3 4" xfId="3441" xr:uid="{C236A528-AABE-48CF-AAA9-BBD540D53011}"/>
    <cellStyle name="Normal 7 2 4 4" xfId="1819" xr:uid="{FBBE903D-996D-43F4-B2FD-C26A204BF546}"/>
    <cellStyle name="Normal 7 2 4 4 2" xfId="1820" xr:uid="{418CDDDC-C96E-4311-8435-58A1FB57FE32}"/>
    <cellStyle name="Normal 7 2 4 4 3" xfId="3442" xr:uid="{37E5E110-43BE-45E8-9702-D076BCD6DFFA}"/>
    <cellStyle name="Normal 7 2 4 4 4" xfId="3443" xr:uid="{3C24DDA4-9416-41DB-9158-EE992F5508DF}"/>
    <cellStyle name="Normal 7 2 4 5" xfId="1821" xr:uid="{496FF117-D3D5-497C-8AA5-F5748C90E43C}"/>
    <cellStyle name="Normal 7 2 4 6" xfId="3444" xr:uid="{2F4B7796-2105-4097-97B8-DB978EEE1507}"/>
    <cellStyle name="Normal 7 2 4 7" xfId="3445" xr:uid="{07C8C7ED-3848-41B5-81BC-B947F4CCA1E5}"/>
    <cellStyle name="Normal 7 2 5" xfId="354" xr:uid="{16478703-F95D-4EB9-83CA-3D70932E1A56}"/>
    <cellStyle name="Normal 7 2 5 2" xfId="704" xr:uid="{6EAEAED2-089C-44DD-BDE7-223DA0A7A64E}"/>
    <cellStyle name="Normal 7 2 5 2 2" xfId="705" xr:uid="{DC458F95-2C0A-4AB9-A823-277F3FE5F8BA}"/>
    <cellStyle name="Normal 7 2 5 2 2 2" xfId="1822" xr:uid="{AA3C49C7-385C-40DB-BDE9-9A136A1C32EC}"/>
    <cellStyle name="Normal 7 2 5 2 2 2 2" xfId="1823" xr:uid="{B36E901C-14CE-42E8-B9D3-3D8C9171F016}"/>
    <cellStyle name="Normal 7 2 5 2 2 3" xfId="1824" xr:uid="{86AFB8CF-E260-4D69-A0C5-8B3642F0F2AD}"/>
    <cellStyle name="Normal 7 2 5 2 3" xfId="1825" xr:uid="{916DB421-1D6C-4DF4-851C-D4382C8FC458}"/>
    <cellStyle name="Normal 7 2 5 2 3 2" xfId="1826" xr:uid="{9E7E38AE-3BAA-4212-93C0-F5E77C7CBEC4}"/>
    <cellStyle name="Normal 7 2 5 2 4" xfId="1827" xr:uid="{8E6BF577-5B57-4819-800A-46137BCE7C2B}"/>
    <cellStyle name="Normal 7 2 5 3" xfId="706" xr:uid="{83938FC0-4C41-44C8-9619-E009080E4DFC}"/>
    <cellStyle name="Normal 7 2 5 3 2" xfId="1828" xr:uid="{FB938956-F695-4874-A10C-00E3663D54D1}"/>
    <cellStyle name="Normal 7 2 5 3 2 2" xfId="1829" xr:uid="{713E95B1-968D-4EDA-AF63-6B693D723B55}"/>
    <cellStyle name="Normal 7 2 5 3 3" xfId="1830" xr:uid="{B2C77209-3A09-407C-B6E2-519EB755AA3C}"/>
    <cellStyle name="Normal 7 2 5 3 4" xfId="3446" xr:uid="{EB52E44E-038A-49B2-BEDD-EA5B7E230A5E}"/>
    <cellStyle name="Normal 7 2 5 4" xfId="1831" xr:uid="{FD8026D2-E151-4AE9-8280-01D96239A75E}"/>
    <cellStyle name="Normal 7 2 5 4 2" xfId="1832" xr:uid="{E087BF57-3014-46C8-AF7E-58ED1D119A9B}"/>
    <cellStyle name="Normal 7 2 5 5" xfId="1833" xr:uid="{FE74F6C3-E637-4923-BEFD-1CE9C0B176E3}"/>
    <cellStyle name="Normal 7 2 5 6" xfId="3447" xr:uid="{D01476A4-68F9-4777-989C-8F50C0A6BD4D}"/>
    <cellStyle name="Normal 7 2 6" xfId="355" xr:uid="{AED7C7D1-446C-4550-AAF1-5962C077FD30}"/>
    <cellStyle name="Normal 7 2 6 2" xfId="707" xr:uid="{90D83DDE-C262-4977-AEB8-9DAF9AF804FA}"/>
    <cellStyle name="Normal 7 2 6 2 2" xfId="1834" xr:uid="{2B826C29-02F9-4B63-BDF8-72D4D8870DD1}"/>
    <cellStyle name="Normal 7 2 6 2 2 2" xfId="1835" xr:uid="{6457C1FE-575C-45DA-BEA7-84D2BF93477D}"/>
    <cellStyle name="Normal 7 2 6 2 3" xfId="1836" xr:uid="{DE8B731D-C4B2-4496-8249-573A4A294A0E}"/>
    <cellStyle name="Normal 7 2 6 2 4" xfId="3448" xr:uid="{22566FE5-E358-4571-BE56-9DA0347F9F3F}"/>
    <cellStyle name="Normal 7 2 6 3" xfId="1837" xr:uid="{8D60382E-88A8-4059-A05C-CBE3D846FC5F}"/>
    <cellStyle name="Normal 7 2 6 3 2" xfId="1838" xr:uid="{6B041C52-351A-4BB3-AFFA-DC13403941C2}"/>
    <cellStyle name="Normal 7 2 6 4" xfId="1839" xr:uid="{52ABE8CA-C55B-47B9-A03E-0966413277CE}"/>
    <cellStyle name="Normal 7 2 6 5" xfId="3449" xr:uid="{52EB928D-8406-4525-B74C-069B98E45F1D}"/>
    <cellStyle name="Normal 7 2 7" xfId="708" xr:uid="{BF77A8B5-DF33-4C7C-B0AC-D1A9D6F8E88E}"/>
    <cellStyle name="Normal 7 2 7 2" xfId="1840" xr:uid="{11505EC5-AAA0-4CFF-A81F-059657835FF2}"/>
    <cellStyle name="Normal 7 2 7 2 2" xfId="1841" xr:uid="{B8722F08-FB39-41A6-BAA1-FE2AF26F9436}"/>
    <cellStyle name="Normal 7 2 7 2 3" xfId="4409" xr:uid="{F4132BA4-040F-4952-A9EA-9B843BD7B122}"/>
    <cellStyle name="Normal 7 2 7 3" xfId="1842" xr:uid="{FF296277-3B5B-49AA-94AA-9D94C245B928}"/>
    <cellStyle name="Normal 7 2 7 4" xfId="3450" xr:uid="{5500C878-ED3A-4ADA-91FD-FB22B1F21CF3}"/>
    <cellStyle name="Normal 7 2 7 4 2" xfId="4579" xr:uid="{9948DCA9-18AA-4F24-ACE8-8C457E8007FD}"/>
    <cellStyle name="Normal 7 2 7 4 3" xfId="4686" xr:uid="{20488602-ED08-4D2B-A7B2-0FA5647FEC37}"/>
    <cellStyle name="Normal 7 2 7 4 4" xfId="4608" xr:uid="{A0B2A698-4653-431F-BD87-CDF15598736D}"/>
    <cellStyle name="Normal 7 2 8" xfId="1843" xr:uid="{0C0FCC7C-0E42-4E91-8543-EEC131B41E2B}"/>
    <cellStyle name="Normal 7 2 8 2" xfId="1844" xr:uid="{2B9E9A28-B6AA-4689-8900-F76896957F45}"/>
    <cellStyle name="Normal 7 2 8 3" xfId="3451" xr:uid="{B310D92A-B67B-42EB-B82A-A3F00DFF9B94}"/>
    <cellStyle name="Normal 7 2 8 4" xfId="3452" xr:uid="{B30B02F0-A643-4EFA-BE66-D2D18B598F0E}"/>
    <cellStyle name="Normal 7 2 9" xfId="1845" xr:uid="{0F6924E8-30D9-44E5-A3D9-3431C511AF19}"/>
    <cellStyle name="Normal 7 3" xfId="135" xr:uid="{D01ED5C9-ECF5-4A89-B3E5-5600288158BE}"/>
    <cellStyle name="Normal 7 3 10" xfId="3453" xr:uid="{87B44835-230F-4989-B748-CAC1A876672E}"/>
    <cellStyle name="Normal 7 3 11" xfId="3454" xr:uid="{A4C87726-AFCB-4F4E-BA85-F4CEB0372C89}"/>
    <cellStyle name="Normal 7 3 2" xfId="136" xr:uid="{F3099ACC-216F-42ED-8985-71F66068B44B}"/>
    <cellStyle name="Normal 7 3 2 2" xfId="137" xr:uid="{379EC3C3-B785-415A-B324-F32F5BC2E030}"/>
    <cellStyle name="Normal 7 3 2 2 2" xfId="356" xr:uid="{420D878B-8F87-4480-87E9-D6B4B7799CA4}"/>
    <cellStyle name="Normal 7 3 2 2 2 2" xfId="709" xr:uid="{EF338D09-8295-489A-95A6-C0B0B8389075}"/>
    <cellStyle name="Normal 7 3 2 2 2 2 2" xfId="1846" xr:uid="{F45E7520-8EB2-417A-BD33-4DCC89F1A2C0}"/>
    <cellStyle name="Normal 7 3 2 2 2 2 2 2" xfId="1847" xr:uid="{6A21DA48-1CDD-41D6-A00E-4DFDA7350FBB}"/>
    <cellStyle name="Normal 7 3 2 2 2 2 3" xfId="1848" xr:uid="{49D750F7-F0E8-448A-807F-967F3DE2EB64}"/>
    <cellStyle name="Normal 7 3 2 2 2 2 4" xfId="3455" xr:uid="{AF8E07DD-51DA-44B5-AB03-159FF0A97B7E}"/>
    <cellStyle name="Normal 7 3 2 2 2 3" xfId="1849" xr:uid="{58387577-B9CC-427B-B272-C381BFF82BB7}"/>
    <cellStyle name="Normal 7 3 2 2 2 3 2" xfId="1850" xr:uid="{99ABFCD1-5172-4A6D-AC21-62219B596B7D}"/>
    <cellStyle name="Normal 7 3 2 2 2 3 3" xfId="3456" xr:uid="{FC15033B-48A2-47A4-A24F-642AAB761E9E}"/>
    <cellStyle name="Normal 7 3 2 2 2 3 4" xfId="3457" xr:uid="{2FBBE211-2469-4523-B1F2-F310FE6B79C6}"/>
    <cellStyle name="Normal 7 3 2 2 2 4" xfId="1851" xr:uid="{E786E30A-AC52-4508-9AE7-7006CB28885F}"/>
    <cellStyle name="Normal 7 3 2 2 2 5" xfId="3458" xr:uid="{5664ED46-622C-4334-AD10-5228672E5A48}"/>
    <cellStyle name="Normal 7 3 2 2 2 6" xfId="3459" xr:uid="{4F361D35-B703-47D3-8B30-8BFC7CA03E80}"/>
    <cellStyle name="Normal 7 3 2 2 3" xfId="710" xr:uid="{2B84F6DA-AE02-48DA-AD3A-9CAF6D96C924}"/>
    <cellStyle name="Normal 7 3 2 2 3 2" xfId="1852" xr:uid="{3D8174CF-8622-430E-9238-686060B8300D}"/>
    <cellStyle name="Normal 7 3 2 2 3 2 2" xfId="1853" xr:uid="{3198DE2F-E2B2-4F6B-85ED-E38F48BA939C}"/>
    <cellStyle name="Normal 7 3 2 2 3 2 3" xfId="3460" xr:uid="{E2FB8953-C31C-4EC3-A218-9FC1C07A7749}"/>
    <cellStyle name="Normal 7 3 2 2 3 2 4" xfId="3461" xr:uid="{F7B93163-DC29-4D41-AE15-D6725B683CD5}"/>
    <cellStyle name="Normal 7 3 2 2 3 3" xfId="1854" xr:uid="{88924A16-9600-46A8-BDC6-0D912574FE0F}"/>
    <cellStyle name="Normal 7 3 2 2 3 4" xfId="3462" xr:uid="{990D91F6-8D96-40EE-8D79-253AFCB3C01A}"/>
    <cellStyle name="Normal 7 3 2 2 3 5" xfId="3463" xr:uid="{1EBFFE62-D5DD-45E4-9FD3-80ECCC47D326}"/>
    <cellStyle name="Normal 7 3 2 2 4" xfId="1855" xr:uid="{7889861F-214C-4D7C-B1A0-7F664856CDBC}"/>
    <cellStyle name="Normal 7 3 2 2 4 2" xfId="1856" xr:uid="{44028BB1-6790-47EC-B4CE-E6B6BB6EE6CF}"/>
    <cellStyle name="Normal 7 3 2 2 4 3" xfId="3464" xr:uid="{158782D3-03A5-4EB7-9059-204035700554}"/>
    <cellStyle name="Normal 7 3 2 2 4 4" xfId="3465" xr:uid="{6BF8E915-F0B7-4B8B-9252-BDD73EFAC9F2}"/>
    <cellStyle name="Normal 7 3 2 2 5" xfId="1857" xr:uid="{FD8D348F-F14C-4898-BDA4-5F346CB03E72}"/>
    <cellStyle name="Normal 7 3 2 2 5 2" xfId="3466" xr:uid="{9F56B1C6-79D3-4A96-9FD9-FFF899377797}"/>
    <cellStyle name="Normal 7 3 2 2 5 3" xfId="3467" xr:uid="{3BF2FBA3-202D-446F-A881-107350CCC3B8}"/>
    <cellStyle name="Normal 7 3 2 2 5 4" xfId="3468" xr:uid="{59094AA1-5FAA-4F41-AC90-9625CC722EA1}"/>
    <cellStyle name="Normal 7 3 2 2 6" xfId="3469" xr:uid="{F8F3E39A-69D5-4224-BD15-A34F0557F331}"/>
    <cellStyle name="Normal 7 3 2 2 7" xfId="3470" xr:uid="{80C2C136-88DF-4D4E-A9BF-F5D4E96A0065}"/>
    <cellStyle name="Normal 7 3 2 2 8" xfId="3471" xr:uid="{72FEC7B3-C922-4A63-A036-80343A56A21C}"/>
    <cellStyle name="Normal 7 3 2 3" xfId="357" xr:uid="{273B0F58-2701-45CF-BCE9-3214B82A1DD5}"/>
    <cellStyle name="Normal 7 3 2 3 2" xfId="711" xr:uid="{12FFE73C-C36B-4E3B-AB2A-43FFCDD0AB2A}"/>
    <cellStyle name="Normal 7 3 2 3 2 2" xfId="712" xr:uid="{A0F350AB-F26D-4703-9F0C-3EFD135132A3}"/>
    <cellStyle name="Normal 7 3 2 3 2 2 2" xfId="1858" xr:uid="{52C59C1E-3DDE-4D88-B838-6FA33C2EC16C}"/>
    <cellStyle name="Normal 7 3 2 3 2 2 2 2" xfId="1859" xr:uid="{88038903-DE03-47E2-A6D9-8323F0D22C0F}"/>
    <cellStyle name="Normal 7 3 2 3 2 2 3" xfId="1860" xr:uid="{4FDE90DD-73A6-4C04-9A0E-20F90AA60C71}"/>
    <cellStyle name="Normal 7 3 2 3 2 3" xfId="1861" xr:uid="{FB13CDCC-0C48-464A-A78E-C30BB83F39BD}"/>
    <cellStyle name="Normal 7 3 2 3 2 3 2" xfId="1862" xr:uid="{53813105-6B68-41A1-A533-6D1605183E40}"/>
    <cellStyle name="Normal 7 3 2 3 2 4" xfId="1863" xr:uid="{2BAD84A9-2FC1-4ABC-AA3B-CE70EC73350D}"/>
    <cellStyle name="Normal 7 3 2 3 3" xfId="713" xr:uid="{1FD9C519-AA09-472D-AC69-F7E8E00572D2}"/>
    <cellStyle name="Normal 7 3 2 3 3 2" xfId="1864" xr:uid="{8077F4C0-EEBD-4BC9-9B86-FC8CA30EB5BE}"/>
    <cellStyle name="Normal 7 3 2 3 3 2 2" xfId="1865" xr:uid="{C5C45F00-F4C4-4E6B-A871-6A3794D3EC19}"/>
    <cellStyle name="Normal 7 3 2 3 3 3" xfId="1866" xr:uid="{42A7AA90-5E1B-4455-8CB2-45FB42B0D08E}"/>
    <cellStyle name="Normal 7 3 2 3 3 4" xfId="3472" xr:uid="{00829C49-1D66-437A-9F67-5B00CC45E0F8}"/>
    <cellStyle name="Normal 7 3 2 3 4" xfId="1867" xr:uid="{D2280A64-42A7-44B8-A960-FB8D1CFD03E4}"/>
    <cellStyle name="Normal 7 3 2 3 4 2" xfId="1868" xr:uid="{BF8A14FB-86C6-481B-BFBA-FEFA6FE6E404}"/>
    <cellStyle name="Normal 7 3 2 3 5" xfId="1869" xr:uid="{073649DD-B490-487A-AA25-AA22FE44147C}"/>
    <cellStyle name="Normal 7 3 2 3 6" xfId="3473" xr:uid="{66C7EFF7-3DFD-4FD0-840F-A2EC29A0162F}"/>
    <cellStyle name="Normal 7 3 2 4" xfId="358" xr:uid="{3A9FF56F-2298-4201-BED8-438496B7161C}"/>
    <cellStyle name="Normal 7 3 2 4 2" xfId="714" xr:uid="{5D871C65-12E5-4D27-B702-5E41E30BD193}"/>
    <cellStyle name="Normal 7 3 2 4 2 2" xfId="1870" xr:uid="{31233F64-98A0-4CBF-9C0C-2E5565DF918E}"/>
    <cellStyle name="Normal 7 3 2 4 2 2 2" xfId="1871" xr:uid="{E5F45F7F-EA23-4F58-99A8-B58723B2B3DF}"/>
    <cellStyle name="Normal 7 3 2 4 2 3" xfId="1872" xr:uid="{4EE49F41-09B5-4CCA-BD81-9375CB21B340}"/>
    <cellStyle name="Normal 7 3 2 4 2 4" xfId="3474" xr:uid="{408CF23B-9F4A-40AB-914E-332331565BAA}"/>
    <cellStyle name="Normal 7 3 2 4 3" xfId="1873" xr:uid="{CD1279E0-B6F6-4EDC-98BC-D561068CD0D4}"/>
    <cellStyle name="Normal 7 3 2 4 3 2" xfId="1874" xr:uid="{234E5064-4293-4336-B01F-16EA8676F6FF}"/>
    <cellStyle name="Normal 7 3 2 4 4" xfId="1875" xr:uid="{0A529E7F-EC92-4506-AEC0-1C998CC61D6B}"/>
    <cellStyle name="Normal 7 3 2 4 5" xfId="3475" xr:uid="{FA333382-36D4-42AF-9186-81F51E65BC40}"/>
    <cellStyle name="Normal 7 3 2 5" xfId="359" xr:uid="{E98D2FAF-4C36-42AD-9215-72B9476BE767}"/>
    <cellStyle name="Normal 7 3 2 5 2" xfId="1876" xr:uid="{A1C56564-7BE8-4A8E-8EB0-29D6CB3576C4}"/>
    <cellStyle name="Normal 7 3 2 5 2 2" xfId="1877" xr:uid="{D3A4E42C-37E4-49BE-A3D8-1C738617B59A}"/>
    <cellStyle name="Normal 7 3 2 5 3" xfId="1878" xr:uid="{CA8E07F5-9314-4E3A-94FE-2DB157AD471D}"/>
    <cellStyle name="Normal 7 3 2 5 4" xfId="3476" xr:uid="{9000CED0-62A8-4ED5-9D18-5A4170EE3295}"/>
    <cellStyle name="Normal 7 3 2 6" xfId="1879" xr:uid="{46CA4EE6-6937-4CFA-AB1C-DB33FCAC7553}"/>
    <cellStyle name="Normal 7 3 2 6 2" xfId="1880" xr:uid="{365B3E58-43B7-4DB0-A608-75EC31573ED4}"/>
    <cellStyle name="Normal 7 3 2 6 3" xfId="3477" xr:uid="{4AAA0169-66BA-47F9-8749-988BD555EC4E}"/>
    <cellStyle name="Normal 7 3 2 6 4" xfId="3478" xr:uid="{615C8036-84B7-4058-BD24-A79C8F7E8B9C}"/>
    <cellStyle name="Normal 7 3 2 7" xfId="1881" xr:uid="{39CE9797-A58A-4304-8F35-6BA8FA4FEA62}"/>
    <cellStyle name="Normal 7 3 2 8" xfId="3479" xr:uid="{E158EFC0-7371-4B20-AA72-AA356EEF3AC4}"/>
    <cellStyle name="Normal 7 3 2 9" xfId="3480" xr:uid="{4D45896A-1FA9-4B0D-9412-EE62711D4F3C}"/>
    <cellStyle name="Normal 7 3 3" xfId="138" xr:uid="{29A06252-F5BB-4E46-9993-2DB281825B55}"/>
    <cellStyle name="Normal 7 3 3 2" xfId="139" xr:uid="{22FBB5BA-1D14-4110-B29F-5D6CED38ADA1}"/>
    <cellStyle name="Normal 7 3 3 2 2" xfId="715" xr:uid="{35FA021C-C045-400F-A187-919C7D7BBC0C}"/>
    <cellStyle name="Normal 7 3 3 2 2 2" xfId="1882" xr:uid="{2873FBBB-687D-4BB6-9958-465A78F3603E}"/>
    <cellStyle name="Normal 7 3 3 2 2 2 2" xfId="1883" xr:uid="{E3F2CB70-8A76-45C3-948F-3AC17BDCC985}"/>
    <cellStyle name="Normal 7 3 3 2 2 2 2 2" xfId="4484" xr:uid="{56D7014E-4F0C-47BA-B5A7-5D59126FADB7}"/>
    <cellStyle name="Normal 7 3 3 2 2 2 3" xfId="4485" xr:uid="{6FA255C5-7D9D-44D5-981E-116CD226702A}"/>
    <cellStyle name="Normal 7 3 3 2 2 3" xfId="1884" xr:uid="{FD21DE57-8D31-4F84-9770-3182A83D8F34}"/>
    <cellStyle name="Normal 7 3 3 2 2 3 2" xfId="4486" xr:uid="{EC8A415C-B17D-4BE6-9C53-B71AF741D826}"/>
    <cellStyle name="Normal 7 3 3 2 2 4" xfId="3481" xr:uid="{C90A5522-32BA-4866-AE96-167114C43FE3}"/>
    <cellStyle name="Normal 7 3 3 2 3" xfId="1885" xr:uid="{9ABE06F3-D25B-4CF2-A917-530EA5E31AE2}"/>
    <cellStyle name="Normal 7 3 3 2 3 2" xfId="1886" xr:uid="{D1943831-50FF-47D2-B0AA-6C25CCC9F87C}"/>
    <cellStyle name="Normal 7 3 3 2 3 2 2" xfId="4487" xr:uid="{DC92D127-1F19-4D1D-A58D-7A13677899A6}"/>
    <cellStyle name="Normal 7 3 3 2 3 3" xfId="3482" xr:uid="{578B84C5-4426-41C0-8ABA-27DF7DDD69BD}"/>
    <cellStyle name="Normal 7 3 3 2 3 4" xfId="3483" xr:uid="{F45E0940-628A-4306-A843-67864DE4B1D8}"/>
    <cellStyle name="Normal 7 3 3 2 4" xfId="1887" xr:uid="{DDFE3AF1-9232-469E-A5CE-3CCB196A1C0E}"/>
    <cellStyle name="Normal 7 3 3 2 4 2" xfId="4488" xr:uid="{7D2E1607-2BCE-4499-8010-53EECC598093}"/>
    <cellStyle name="Normal 7 3 3 2 5" xfId="3484" xr:uid="{055D101A-48A5-489B-846D-E457409B1037}"/>
    <cellStyle name="Normal 7 3 3 2 6" xfId="3485" xr:uid="{1B09AFF3-5DA7-42B0-8F2B-A93ED7BCAB2E}"/>
    <cellStyle name="Normal 7 3 3 3" xfId="360" xr:uid="{B887B76D-0ADD-4D8E-AC6F-850F931E486D}"/>
    <cellStyle name="Normal 7 3 3 3 2" xfId="1888" xr:uid="{86054FE7-8A9D-47DF-BEC0-C79AEC26F478}"/>
    <cellStyle name="Normal 7 3 3 3 2 2" xfId="1889" xr:uid="{AF7EF682-F53E-4FAE-AFFC-DF9E22D522E0}"/>
    <cellStyle name="Normal 7 3 3 3 2 2 2" xfId="4489" xr:uid="{2EEC15BC-C169-4684-AD0A-1D0FC64E6035}"/>
    <cellStyle name="Normal 7 3 3 3 2 3" xfId="3486" xr:uid="{ADB096F1-E3E1-4AC0-8314-85AC5BD8F593}"/>
    <cellStyle name="Normal 7 3 3 3 2 4" xfId="3487" xr:uid="{707241BF-6EAE-402A-A007-526EED2CDE89}"/>
    <cellStyle name="Normal 7 3 3 3 3" xfId="1890" xr:uid="{F038AFBA-F9E5-44BC-8A9C-F10DA01B8F1E}"/>
    <cellStyle name="Normal 7 3 3 3 3 2" xfId="4490" xr:uid="{1DD054D9-E8D0-4678-B441-7267C45A3853}"/>
    <cellStyle name="Normal 7 3 3 3 4" xfId="3488" xr:uid="{03B56CA8-6743-4B7D-80C2-6B61B31C0C27}"/>
    <cellStyle name="Normal 7 3 3 3 5" xfId="3489" xr:uid="{F55BD2DC-827E-40A4-8BF8-D6117703049F}"/>
    <cellStyle name="Normal 7 3 3 4" xfId="1891" xr:uid="{82F9249B-0265-45DB-86BC-15B545BCAA95}"/>
    <cellStyle name="Normal 7 3 3 4 2" xfId="1892" xr:uid="{C1F4C31D-F495-49A2-88D7-910604199097}"/>
    <cellStyle name="Normal 7 3 3 4 2 2" xfId="4491" xr:uid="{E79386FA-693E-4295-9953-22E940517084}"/>
    <cellStyle name="Normal 7 3 3 4 3" xfId="3490" xr:uid="{D5961A62-404A-4450-8D0E-BF2690600DF2}"/>
    <cellStyle name="Normal 7 3 3 4 4" xfId="3491" xr:uid="{97835859-B6B3-4745-86B2-BAAF7A768E35}"/>
    <cellStyle name="Normal 7 3 3 5" xfId="1893" xr:uid="{B2902977-6F37-4AE2-B3DA-926041FBFC81}"/>
    <cellStyle name="Normal 7 3 3 5 2" xfId="3492" xr:uid="{26BAE0DF-170A-4FF1-A219-5966A0BDBBF2}"/>
    <cellStyle name="Normal 7 3 3 5 3" xfId="3493" xr:uid="{AB3DD862-939E-4FB9-8140-209082DDF881}"/>
    <cellStyle name="Normal 7 3 3 5 4" xfId="3494" xr:uid="{9EC64770-3957-49E9-B7B0-5BC3D0C9A8DD}"/>
    <cellStyle name="Normal 7 3 3 6" xfId="3495" xr:uid="{A14E0193-A5B2-47DE-AC8F-D357375E6201}"/>
    <cellStyle name="Normal 7 3 3 7" xfId="3496" xr:uid="{E34A08BF-29A0-48CD-8F02-559F049E2514}"/>
    <cellStyle name="Normal 7 3 3 8" xfId="3497" xr:uid="{FF18E0C0-5223-42A2-90C9-85A21EB8BCB1}"/>
    <cellStyle name="Normal 7 3 4" xfId="140" xr:uid="{C792FB5B-8116-4E53-9DD3-5E309F80B82E}"/>
    <cellStyle name="Normal 7 3 4 2" xfId="716" xr:uid="{6EEE1FBF-7C79-4313-A877-00081C38ED58}"/>
    <cellStyle name="Normal 7 3 4 2 2" xfId="717" xr:uid="{0888D646-9095-49D8-9C54-DE3111A46E06}"/>
    <cellStyle name="Normal 7 3 4 2 2 2" xfId="1894" xr:uid="{BB92C0B2-81E4-4486-B82D-A9368EEC71D7}"/>
    <cellStyle name="Normal 7 3 4 2 2 2 2" xfId="1895" xr:uid="{FC48F094-73F7-4822-A6DD-5C943EDD9E6B}"/>
    <cellStyle name="Normal 7 3 4 2 2 3" xfId="1896" xr:uid="{2373D867-B8AC-45C1-96ED-48F4B644CD4A}"/>
    <cellStyle name="Normal 7 3 4 2 2 4" xfId="3498" xr:uid="{186574EA-8146-4987-B48C-098328AA8587}"/>
    <cellStyle name="Normal 7 3 4 2 3" xfId="1897" xr:uid="{83F191CF-4E61-4DB6-A459-5A283EA9776D}"/>
    <cellStyle name="Normal 7 3 4 2 3 2" xfId="1898" xr:uid="{14D44F64-2FD3-4BA5-9465-06043C988FA4}"/>
    <cellStyle name="Normal 7 3 4 2 4" xfId="1899" xr:uid="{0E17B299-0050-4F57-8A4C-4BBB677C556C}"/>
    <cellStyle name="Normal 7 3 4 2 5" xfId="3499" xr:uid="{F7894524-BAEF-470D-A11B-2DBBD5656C16}"/>
    <cellStyle name="Normal 7 3 4 3" xfId="718" xr:uid="{2DC6760E-33DF-4F1A-B927-9C1804C47C9E}"/>
    <cellStyle name="Normal 7 3 4 3 2" xfId="1900" xr:uid="{43ED6E76-2488-4970-97EF-67FDAA0E8BF5}"/>
    <cellStyle name="Normal 7 3 4 3 2 2" xfId="1901" xr:uid="{CB1717DB-3875-4D7D-B8F0-09484055C9E7}"/>
    <cellStyle name="Normal 7 3 4 3 3" xfId="1902" xr:uid="{5E312A64-EB13-4B6B-9F7B-DE6AAA74BFD5}"/>
    <cellStyle name="Normal 7 3 4 3 4" xfId="3500" xr:uid="{1185B03F-3FD4-4513-9DE5-B779CC004529}"/>
    <cellStyle name="Normal 7 3 4 4" xfId="1903" xr:uid="{3D10B27D-6B85-448B-8C10-03CE4943344C}"/>
    <cellStyle name="Normal 7 3 4 4 2" xfId="1904" xr:uid="{17F0542A-B6ED-496A-BCEF-B35E59473E83}"/>
    <cellStyle name="Normal 7 3 4 4 3" xfId="3501" xr:uid="{12B29892-B428-4CF4-BAAE-86221694DF4D}"/>
    <cellStyle name="Normal 7 3 4 4 4" xfId="3502" xr:uid="{A55771CD-6FEB-401F-9970-8C5CE70C8FBD}"/>
    <cellStyle name="Normal 7 3 4 5" xfId="1905" xr:uid="{ED73BDD0-FE70-4549-9CD0-AA16FBF62419}"/>
    <cellStyle name="Normal 7 3 4 6" xfId="3503" xr:uid="{26B14368-3D3A-4FAD-AEF6-94AA06B5D098}"/>
    <cellStyle name="Normal 7 3 4 7" xfId="3504" xr:uid="{F59C4006-7678-4CDB-8136-9869C03AC574}"/>
    <cellStyle name="Normal 7 3 5" xfId="361" xr:uid="{5A3373B1-B1EF-451D-B189-D663BB8E161A}"/>
    <cellStyle name="Normal 7 3 5 2" xfId="719" xr:uid="{D2CEA645-27B7-4CC6-9405-BA46E1B17B09}"/>
    <cellStyle name="Normal 7 3 5 2 2" xfId="1906" xr:uid="{8DCC95C5-8DC1-4BBC-80B5-DA09D41B168A}"/>
    <cellStyle name="Normal 7 3 5 2 2 2" xfId="1907" xr:uid="{76D65DCA-28CD-46F1-908A-F79F2C96445B}"/>
    <cellStyle name="Normal 7 3 5 2 3" xfId="1908" xr:uid="{16CD5BB7-F3B2-4792-A264-36610542F673}"/>
    <cellStyle name="Normal 7 3 5 2 4" xfId="3505" xr:uid="{6D966040-8E12-4C0B-A363-047917A13E59}"/>
    <cellStyle name="Normal 7 3 5 3" xfId="1909" xr:uid="{4EB25DE2-160D-41DC-827A-8E4C95D05C6E}"/>
    <cellStyle name="Normal 7 3 5 3 2" xfId="1910" xr:uid="{647AD6EE-9F9A-48D2-A902-1C62C882C7F1}"/>
    <cellStyle name="Normal 7 3 5 3 3" xfId="3506" xr:uid="{CB81778E-3B7A-4215-A0CA-9E75A121DF7F}"/>
    <cellStyle name="Normal 7 3 5 3 4" xfId="3507" xr:uid="{C45021E8-6049-43AC-98BB-B784590670E8}"/>
    <cellStyle name="Normal 7 3 5 4" xfId="1911" xr:uid="{E4E7D5A8-4577-4280-B8B5-F1FD09C52C3D}"/>
    <cellStyle name="Normal 7 3 5 5" xfId="3508" xr:uid="{271140B6-E08B-4DE9-BC96-B963497040B5}"/>
    <cellStyle name="Normal 7 3 5 6" xfId="3509" xr:uid="{23816E2C-8C65-4361-90DF-CAC910027B06}"/>
    <cellStyle name="Normal 7 3 6" xfId="362" xr:uid="{1D0075F2-2BE8-497D-AD3D-2A29FF56828C}"/>
    <cellStyle name="Normal 7 3 6 2" xfId="1912" xr:uid="{4EB0884B-E08C-4E40-9190-48ADBD16BF34}"/>
    <cellStyle name="Normal 7 3 6 2 2" xfId="1913" xr:uid="{0A2DC4D8-7028-464D-8DF0-6C7960B8F0B3}"/>
    <cellStyle name="Normal 7 3 6 2 3" xfId="3510" xr:uid="{A8B6B62F-9C78-4EE3-BF1E-0F1D335B714F}"/>
    <cellStyle name="Normal 7 3 6 2 4" xfId="3511" xr:uid="{19AAC15D-6983-427E-83EA-A230AE3FE207}"/>
    <cellStyle name="Normal 7 3 6 3" xfId="1914" xr:uid="{FB1BA584-B246-46A6-B5FB-5F5FE764A51A}"/>
    <cellStyle name="Normal 7 3 6 4" xfId="3512" xr:uid="{FC17C37A-25D5-44BA-A12E-77FB743B20BF}"/>
    <cellStyle name="Normal 7 3 6 5" xfId="3513" xr:uid="{96E91EB8-5807-45EC-B871-47C54A62222D}"/>
    <cellStyle name="Normal 7 3 7" xfId="1915" xr:uid="{4B1DCCEC-3B41-4FAA-8F15-BF165297E709}"/>
    <cellStyle name="Normal 7 3 7 2" xfId="1916" xr:uid="{70A652D6-CE91-4823-A614-A1B253F52BD9}"/>
    <cellStyle name="Normal 7 3 7 3" xfId="3514" xr:uid="{E4DBB1CD-B7A1-4B2D-A16D-6FD1E70C91D8}"/>
    <cellStyle name="Normal 7 3 7 4" xfId="3515" xr:uid="{60F07CAE-0ED6-42E0-9683-7BEBD4B1EE6E}"/>
    <cellStyle name="Normal 7 3 8" xfId="1917" xr:uid="{EB69D30D-8305-49C1-8745-2DD0E7992CB3}"/>
    <cellStyle name="Normal 7 3 8 2" xfId="3516" xr:uid="{629C3224-B615-49C0-972C-33A1B62FE22D}"/>
    <cellStyle name="Normal 7 3 8 3" xfId="3517" xr:uid="{DCBDAF5F-60B8-467F-933C-883E4990E3CA}"/>
    <cellStyle name="Normal 7 3 8 4" xfId="3518" xr:uid="{7F1B922D-5DB3-4265-B220-5D2EAA109450}"/>
    <cellStyle name="Normal 7 3 9" xfId="3519" xr:uid="{AB0775FC-234F-4181-B7DF-5D021F59B7C9}"/>
    <cellStyle name="Normal 7 4" xfId="141" xr:uid="{25AD2D7A-16FC-4DA0-B52B-BFF95813FD3C}"/>
    <cellStyle name="Normal 7 4 10" xfId="3520" xr:uid="{B78C2AE5-4896-46E4-A0BE-28035DA64687}"/>
    <cellStyle name="Normal 7 4 11" xfId="3521" xr:uid="{65E40C33-FB23-411E-8CE7-8360EE605EF2}"/>
    <cellStyle name="Normal 7 4 2" xfId="142" xr:uid="{2C189381-2284-4632-8449-59FB48E0BBEB}"/>
    <cellStyle name="Normal 7 4 2 2" xfId="363" xr:uid="{991B97FD-1C36-4580-8993-0F9188B530AF}"/>
    <cellStyle name="Normal 7 4 2 2 2" xfId="720" xr:uid="{C539E05A-66AD-49D6-9142-1D40568C6F27}"/>
    <cellStyle name="Normal 7 4 2 2 2 2" xfId="721" xr:uid="{F374825D-5D33-4EB4-A95E-745C9FF59B61}"/>
    <cellStyle name="Normal 7 4 2 2 2 2 2" xfId="1918" xr:uid="{416767C0-D459-4E6A-ADBF-DBE51B9BC378}"/>
    <cellStyle name="Normal 7 4 2 2 2 2 3" xfId="3522" xr:uid="{651BCD0B-39B1-402A-8F93-6986BFA24BD8}"/>
    <cellStyle name="Normal 7 4 2 2 2 2 4" xfId="3523" xr:uid="{0387CA47-8CA1-414D-89F6-BAB67BBE6539}"/>
    <cellStyle name="Normal 7 4 2 2 2 3" xfId="1919" xr:uid="{2AC1A22A-7B85-48D6-8B3B-D5734606EFDE}"/>
    <cellStyle name="Normal 7 4 2 2 2 3 2" xfId="3524" xr:uid="{F79832D0-FF43-42F7-B604-1774435F6833}"/>
    <cellStyle name="Normal 7 4 2 2 2 3 3" xfId="3525" xr:uid="{C74D106E-C72E-4820-B4E1-B4D1C7D11FFB}"/>
    <cellStyle name="Normal 7 4 2 2 2 3 4" xfId="3526" xr:uid="{7E79692F-10CE-48C1-A602-0684F0647CA1}"/>
    <cellStyle name="Normal 7 4 2 2 2 4" xfId="3527" xr:uid="{371207DE-91B8-4CA3-BC03-2C888172853B}"/>
    <cellStyle name="Normal 7 4 2 2 2 5" xfId="3528" xr:uid="{64BD7775-BF7C-4280-9588-8B323D3CF3DE}"/>
    <cellStyle name="Normal 7 4 2 2 2 6" xfId="3529" xr:uid="{22A8D6EF-B450-489F-81DE-BA17B731F5A2}"/>
    <cellStyle name="Normal 7 4 2 2 3" xfId="722" xr:uid="{C08DB0E0-BC4D-4939-A0BF-62E6634AD9CD}"/>
    <cellStyle name="Normal 7 4 2 2 3 2" xfId="1920" xr:uid="{B1DACAF9-B67E-4F08-84DB-0366C12CADD2}"/>
    <cellStyle name="Normal 7 4 2 2 3 2 2" xfId="3530" xr:uid="{C798A5E8-0B0F-41EC-832A-1BE394307382}"/>
    <cellStyle name="Normal 7 4 2 2 3 2 3" xfId="3531" xr:uid="{EA82AB91-ADB2-4FFC-A2FB-3CADB0049B5C}"/>
    <cellStyle name="Normal 7 4 2 2 3 2 4" xfId="3532" xr:uid="{5D4FB8FB-D3B2-423D-ACB9-A22FD892A5C4}"/>
    <cellStyle name="Normal 7 4 2 2 3 3" xfId="3533" xr:uid="{886226D9-D756-4A6C-8247-39F744A0B494}"/>
    <cellStyle name="Normal 7 4 2 2 3 4" xfId="3534" xr:uid="{9E3DEEB6-18F6-41F9-BD83-FD94A8590478}"/>
    <cellStyle name="Normal 7 4 2 2 3 5" xfId="3535" xr:uid="{C6C6A553-A08D-4D74-B85D-90281118C808}"/>
    <cellStyle name="Normal 7 4 2 2 4" xfId="1921" xr:uid="{9218E035-BA84-4790-8CF1-EF9DF2561E57}"/>
    <cellStyle name="Normal 7 4 2 2 4 2" xfId="3536" xr:uid="{85F3802C-F099-48AF-9FCB-0B4EDB395D8C}"/>
    <cellStyle name="Normal 7 4 2 2 4 3" xfId="3537" xr:uid="{27A3D4D5-CABB-4DAA-8851-0A78BA1D8D65}"/>
    <cellStyle name="Normal 7 4 2 2 4 4" xfId="3538" xr:uid="{E2BA464F-D8DF-426E-8640-119BA005C489}"/>
    <cellStyle name="Normal 7 4 2 2 5" xfId="3539" xr:uid="{C96BC2AB-282E-47C4-9CE3-1DC6411BEC47}"/>
    <cellStyle name="Normal 7 4 2 2 5 2" xfId="3540" xr:uid="{E9FF3B99-E27B-431D-AA61-DA8214637B61}"/>
    <cellStyle name="Normal 7 4 2 2 5 3" xfId="3541" xr:uid="{A6DE0CCF-C405-455A-B557-34836860DA8D}"/>
    <cellStyle name="Normal 7 4 2 2 5 4" xfId="3542" xr:uid="{45E2845A-D622-4E54-8A64-B6E84918F2DE}"/>
    <cellStyle name="Normal 7 4 2 2 6" xfId="3543" xr:uid="{4B4570D7-7309-45C6-8277-AC9BD54330EA}"/>
    <cellStyle name="Normal 7 4 2 2 7" xfId="3544" xr:uid="{9AD75245-678A-4148-BBBF-5B984AC797FF}"/>
    <cellStyle name="Normal 7 4 2 2 8" xfId="3545" xr:uid="{E68A1DCC-FF58-4EB5-A8A3-98A385AF1C83}"/>
    <cellStyle name="Normal 7 4 2 3" xfId="723" xr:uid="{B51A4165-92A7-4652-A309-69E3F68FA1FB}"/>
    <cellStyle name="Normal 7 4 2 3 2" xfId="724" xr:uid="{F40A5DFB-29DA-4986-9E14-AB1B463CFD18}"/>
    <cellStyle name="Normal 7 4 2 3 2 2" xfId="725" xr:uid="{AF5D2344-CC60-4F17-87C0-55733A10F61A}"/>
    <cellStyle name="Normal 7 4 2 3 2 3" xfId="3546" xr:uid="{F0FFF67F-F007-4F14-BBEF-5BF997E8F2B4}"/>
    <cellStyle name="Normal 7 4 2 3 2 4" xfId="3547" xr:uid="{5191C186-7706-4F35-BB45-E1629933FA3D}"/>
    <cellStyle name="Normal 7 4 2 3 3" xfId="726" xr:uid="{FEF49046-3ABB-4669-B0D4-879DD6706B45}"/>
    <cellStyle name="Normal 7 4 2 3 3 2" xfId="3548" xr:uid="{4583577F-F772-445B-8846-9767CEDB13DE}"/>
    <cellStyle name="Normal 7 4 2 3 3 3" xfId="3549" xr:uid="{704790BE-3D36-46BE-A89D-88F20637950E}"/>
    <cellStyle name="Normal 7 4 2 3 3 4" xfId="3550" xr:uid="{0B59B596-A831-4035-AFBA-360282773261}"/>
    <cellStyle name="Normal 7 4 2 3 4" xfId="3551" xr:uid="{23B47E9D-377C-4BE1-8227-4E663C9D34ED}"/>
    <cellStyle name="Normal 7 4 2 3 5" xfId="3552" xr:uid="{5B7BDFAE-2F92-487C-AF41-042C316CB546}"/>
    <cellStyle name="Normal 7 4 2 3 6" xfId="3553" xr:uid="{9516897E-5C73-495C-8111-D76E08BD2F3D}"/>
    <cellStyle name="Normal 7 4 2 4" xfId="727" xr:uid="{A58057B8-3D0B-438A-8B7A-7184D7B2B15D}"/>
    <cellStyle name="Normal 7 4 2 4 2" xfId="728" xr:uid="{435FF2EB-C4CD-4CCD-92E9-CF2FA1F2C4A7}"/>
    <cellStyle name="Normal 7 4 2 4 2 2" xfId="3554" xr:uid="{3BBE69F9-B8BE-4FA3-9A8B-CEEDD150C59D}"/>
    <cellStyle name="Normal 7 4 2 4 2 3" xfId="3555" xr:uid="{8112183A-58B3-4820-86C5-63AC0A5EB76D}"/>
    <cellStyle name="Normal 7 4 2 4 2 4" xfId="3556" xr:uid="{4A261D9B-B44F-4B8F-8291-92CBD1C6EF18}"/>
    <cellStyle name="Normal 7 4 2 4 3" xfId="3557" xr:uid="{B64E0257-AA4F-4EC5-9E1D-472178E35B76}"/>
    <cellStyle name="Normal 7 4 2 4 4" xfId="3558" xr:uid="{B0640E98-168B-4689-8A56-0BD65D56A82A}"/>
    <cellStyle name="Normal 7 4 2 4 5" xfId="3559" xr:uid="{4077E643-2E16-4AE6-BC0A-B70205980BD9}"/>
    <cellStyle name="Normal 7 4 2 5" xfId="729" xr:uid="{FC2D9083-AB55-4A81-BB6E-D19F2BEB458A}"/>
    <cellStyle name="Normal 7 4 2 5 2" xfId="3560" xr:uid="{A8AE1CDE-47DE-42FA-876C-3BF8D4D2DCCB}"/>
    <cellStyle name="Normal 7 4 2 5 3" xfId="3561" xr:uid="{6B147CCD-303F-4A07-A2CA-EC29D5024E1D}"/>
    <cellStyle name="Normal 7 4 2 5 4" xfId="3562" xr:uid="{133B76B3-DB7C-4F0F-ADC2-2DDA0D57E346}"/>
    <cellStyle name="Normal 7 4 2 6" xfId="3563" xr:uid="{9DC822DB-0ED6-4C68-AEE7-CA0D4CD87480}"/>
    <cellStyle name="Normal 7 4 2 6 2" xfId="3564" xr:uid="{36B6DB31-BAB6-49BA-8359-E2BABC8CB972}"/>
    <cellStyle name="Normal 7 4 2 6 3" xfId="3565" xr:uid="{293BE5B4-8E31-4FB1-97E8-B8CD089D0CA5}"/>
    <cellStyle name="Normal 7 4 2 6 4" xfId="3566" xr:uid="{88F5EB79-FC0E-4C97-8488-B7872AD216B9}"/>
    <cellStyle name="Normal 7 4 2 7" xfId="3567" xr:uid="{F36F1B68-9E98-45E2-8719-E2991F9E37A0}"/>
    <cellStyle name="Normal 7 4 2 8" xfId="3568" xr:uid="{1909B179-9357-4578-A4B4-94AFF784E620}"/>
    <cellStyle name="Normal 7 4 2 9" xfId="3569" xr:uid="{2C14D6A0-3ED4-45A0-87E3-9A38578DC77F}"/>
    <cellStyle name="Normal 7 4 3" xfId="364" xr:uid="{02D50238-7564-4FB3-B8D4-A14E03916C65}"/>
    <cellStyle name="Normal 7 4 3 2" xfId="730" xr:uid="{FB77EC45-FC65-4B71-9E76-376D4273C587}"/>
    <cellStyle name="Normal 7 4 3 2 2" xfId="731" xr:uid="{C6396379-F29D-4CF9-949D-93392BDADBF8}"/>
    <cellStyle name="Normal 7 4 3 2 2 2" xfId="1922" xr:uid="{5927FE0D-B766-4F1C-BA6E-AB8B03B17679}"/>
    <cellStyle name="Normal 7 4 3 2 2 2 2" xfId="1923" xr:uid="{E3DEBFF2-22C1-44DE-B299-243FD8702248}"/>
    <cellStyle name="Normal 7 4 3 2 2 3" xfId="1924" xr:uid="{3910A73A-33C2-4CBA-B281-94687413874E}"/>
    <cellStyle name="Normal 7 4 3 2 2 4" xfId="3570" xr:uid="{20B9EAF2-46C3-45F3-BC60-1F790D40B5D2}"/>
    <cellStyle name="Normal 7 4 3 2 3" xfId="1925" xr:uid="{9C42A3E8-6A23-4294-B3C7-C6139AE36136}"/>
    <cellStyle name="Normal 7 4 3 2 3 2" xfId="1926" xr:uid="{C3D5199A-AEE6-4879-9AF4-BC354C2DA97F}"/>
    <cellStyle name="Normal 7 4 3 2 3 3" xfId="3571" xr:uid="{5081A939-ED6E-4541-B383-BA9D4EA616E1}"/>
    <cellStyle name="Normal 7 4 3 2 3 4" xfId="3572" xr:uid="{48C30447-64DB-4404-AE65-3566BC3047A9}"/>
    <cellStyle name="Normal 7 4 3 2 4" xfId="1927" xr:uid="{32C88A60-33EF-4D47-AD00-5BDE8E040874}"/>
    <cellStyle name="Normal 7 4 3 2 5" xfId="3573" xr:uid="{E0552747-9C70-40E1-8B2E-FF45B2C98E15}"/>
    <cellStyle name="Normal 7 4 3 2 6" xfId="3574" xr:uid="{BE0D26A7-E619-43CE-987B-5C77E32D0C19}"/>
    <cellStyle name="Normal 7 4 3 3" xfId="732" xr:uid="{7724610F-4004-47A6-BAD2-F90D238C2278}"/>
    <cellStyle name="Normal 7 4 3 3 2" xfId="1928" xr:uid="{DD552B4F-D49A-48D0-B229-228A138380BF}"/>
    <cellStyle name="Normal 7 4 3 3 2 2" xfId="1929" xr:uid="{A22534D1-0EBE-4712-A64A-3D02B96970D7}"/>
    <cellStyle name="Normal 7 4 3 3 2 3" xfId="3575" xr:uid="{FD02B72A-EEE6-43F7-92EB-0A0E1DA68652}"/>
    <cellStyle name="Normal 7 4 3 3 2 4" xfId="3576" xr:uid="{E84B1877-AB1C-435C-B938-E30580E1169B}"/>
    <cellStyle name="Normal 7 4 3 3 3" xfId="1930" xr:uid="{99B1F9E9-4427-4CF4-B62E-9CE6E5D9FA49}"/>
    <cellStyle name="Normal 7 4 3 3 4" xfId="3577" xr:uid="{E48FC5BF-868A-40D8-B663-E549C8060B88}"/>
    <cellStyle name="Normal 7 4 3 3 5" xfId="3578" xr:uid="{5850D366-71AF-4983-8C37-AA0322B49CD6}"/>
    <cellStyle name="Normal 7 4 3 4" xfId="1931" xr:uid="{F5F056EB-2594-4BAA-9121-D4978DAD6C0A}"/>
    <cellStyle name="Normal 7 4 3 4 2" xfId="1932" xr:uid="{174788AE-597B-4D42-8CD0-42626A465D9C}"/>
    <cellStyle name="Normal 7 4 3 4 3" xfId="3579" xr:uid="{886758EA-1A53-4FBB-BF61-EB9AE0D2F587}"/>
    <cellStyle name="Normal 7 4 3 4 4" xfId="3580" xr:uid="{CCEBD22B-DCD4-418E-8D05-46223F2DAEC4}"/>
    <cellStyle name="Normal 7 4 3 5" xfId="1933" xr:uid="{F3E1BEC7-CF6F-4A9D-AEB3-184D263E641B}"/>
    <cellStyle name="Normal 7 4 3 5 2" xfId="3581" xr:uid="{8E2C2A9F-972A-444A-B4C5-4783B9E7E88D}"/>
    <cellStyle name="Normal 7 4 3 5 3" xfId="3582" xr:uid="{56709998-A8DC-4F1D-BC58-538C75C9F2EF}"/>
    <cellStyle name="Normal 7 4 3 5 4" xfId="3583" xr:uid="{3076257A-EE9B-4784-A85F-E24A2163081C}"/>
    <cellStyle name="Normal 7 4 3 6" xfId="3584" xr:uid="{361005FE-A037-4E61-A727-6F9AE39C6411}"/>
    <cellStyle name="Normal 7 4 3 7" xfId="3585" xr:uid="{357FE16E-9BDC-47EB-BB5A-80AA0440B345}"/>
    <cellStyle name="Normal 7 4 3 8" xfId="3586" xr:uid="{147E9976-BDB4-4308-BDE7-C2242C9847A9}"/>
    <cellStyle name="Normal 7 4 4" xfId="365" xr:uid="{D5F712F1-528D-49E3-B02A-E1667ABFC03C}"/>
    <cellStyle name="Normal 7 4 4 2" xfId="733" xr:uid="{50B3929E-445C-48AC-BD6F-23AAAA4BEFAC}"/>
    <cellStyle name="Normal 7 4 4 2 2" xfId="734" xr:uid="{E596AFD0-FD48-4D23-B4FD-76D3B1379ABB}"/>
    <cellStyle name="Normal 7 4 4 2 2 2" xfId="1934" xr:uid="{855A1CDD-EAA0-4B22-ACF1-845F10C4887F}"/>
    <cellStyle name="Normal 7 4 4 2 2 3" xfId="3587" xr:uid="{38D5E23D-18FC-464B-9817-70BBFD3F3B34}"/>
    <cellStyle name="Normal 7 4 4 2 2 4" xfId="3588" xr:uid="{481679E9-0003-4790-B411-3774E94BE4F0}"/>
    <cellStyle name="Normal 7 4 4 2 3" xfId="1935" xr:uid="{7AE2B5C4-883B-475B-BD99-EA3DC048CEC1}"/>
    <cellStyle name="Normal 7 4 4 2 4" xfId="3589" xr:uid="{B4AE5845-0EF4-4C50-8F9C-146AC984715F}"/>
    <cellStyle name="Normal 7 4 4 2 5" xfId="3590" xr:uid="{3E0E3AA3-E5D3-4D87-B48E-2E0F96BDFD19}"/>
    <cellStyle name="Normal 7 4 4 3" xfId="735" xr:uid="{91F196A8-6869-431E-9589-A5EB604CF75D}"/>
    <cellStyle name="Normal 7 4 4 3 2" xfId="1936" xr:uid="{1E3DCD4C-FA92-462E-A67F-3BEB11B3A324}"/>
    <cellStyle name="Normal 7 4 4 3 3" xfId="3591" xr:uid="{F9735565-64E3-4B72-9A47-CA53B21112A4}"/>
    <cellStyle name="Normal 7 4 4 3 4" xfId="3592" xr:uid="{20D1DBDC-17D4-4964-9159-12FC519CFFB9}"/>
    <cellStyle name="Normal 7 4 4 4" xfId="1937" xr:uid="{20116A2F-E2C8-411E-A911-6DDCE615E5A0}"/>
    <cellStyle name="Normal 7 4 4 4 2" xfId="3593" xr:uid="{2F520338-AC78-4D49-BE51-6EA1AE34D807}"/>
    <cellStyle name="Normal 7 4 4 4 3" xfId="3594" xr:uid="{AF1F95B9-CAB5-4422-B7B5-F04648375434}"/>
    <cellStyle name="Normal 7 4 4 4 4" xfId="3595" xr:uid="{9050E54C-09B1-4F29-95E7-89141ADA8949}"/>
    <cellStyle name="Normal 7 4 4 5" xfId="3596" xr:uid="{87E65B65-B756-40C3-8E67-80572F728636}"/>
    <cellStyle name="Normal 7 4 4 6" xfId="3597" xr:uid="{62394D7D-7225-43EE-94E3-5D9B160D7ABA}"/>
    <cellStyle name="Normal 7 4 4 7" xfId="3598" xr:uid="{00CB8590-D2E1-47F8-8467-ABF8580C5758}"/>
    <cellStyle name="Normal 7 4 5" xfId="366" xr:uid="{C2B62D99-18B9-487A-BDBA-130E6D42BD1B}"/>
    <cellStyle name="Normal 7 4 5 2" xfId="736" xr:uid="{3FB2D7FF-4D4C-4072-A50E-8A7279AEA0F9}"/>
    <cellStyle name="Normal 7 4 5 2 2" xfId="1938" xr:uid="{7B4DA193-F78C-4715-A5BB-1848B8AAFA57}"/>
    <cellStyle name="Normal 7 4 5 2 3" xfId="3599" xr:uid="{27C11C6F-6047-468B-BB3C-D186F99A121C}"/>
    <cellStyle name="Normal 7 4 5 2 4" xfId="3600" xr:uid="{1306645D-74C2-4CC6-B1ED-252CD9092D81}"/>
    <cellStyle name="Normal 7 4 5 3" xfId="1939" xr:uid="{19B9083A-ED39-4CB1-ABFE-604AA1AB5E67}"/>
    <cellStyle name="Normal 7 4 5 3 2" xfId="3601" xr:uid="{6E5B75D2-5B40-4D5D-8152-557ADC5B9D23}"/>
    <cellStyle name="Normal 7 4 5 3 3" xfId="3602" xr:uid="{45ED7570-BEC0-4391-897B-DA32EDA1D201}"/>
    <cellStyle name="Normal 7 4 5 3 4" xfId="3603" xr:uid="{8AC09977-8BAB-4630-9957-1B264C2C1958}"/>
    <cellStyle name="Normal 7 4 5 4" xfId="3604" xr:uid="{FA5EA2EE-3811-425E-BD03-7D024B77561B}"/>
    <cellStyle name="Normal 7 4 5 5" xfId="3605" xr:uid="{408BC146-18E6-4CD3-9196-0670636E4819}"/>
    <cellStyle name="Normal 7 4 5 6" xfId="3606" xr:uid="{D3DF5F49-0498-4F20-BE42-CA17D4CF6C95}"/>
    <cellStyle name="Normal 7 4 6" xfId="737" xr:uid="{70D04A5F-DA22-4A10-8DDF-969078227A8F}"/>
    <cellStyle name="Normal 7 4 6 2" xfId="1940" xr:uid="{5343025E-9FD0-40D9-83B2-531C714D9C2F}"/>
    <cellStyle name="Normal 7 4 6 2 2" xfId="3607" xr:uid="{1DAC058D-1179-4278-8DC0-3B9562CB9D04}"/>
    <cellStyle name="Normal 7 4 6 2 3" xfId="3608" xr:uid="{622CD52E-5032-4B49-9E22-A255BAD102F1}"/>
    <cellStyle name="Normal 7 4 6 2 4" xfId="3609" xr:uid="{8FF6532B-D5FC-4295-B666-73334794A681}"/>
    <cellStyle name="Normal 7 4 6 3" xfId="3610" xr:uid="{9C125E49-54F4-470E-AE47-AFCBF7F9D5A2}"/>
    <cellStyle name="Normal 7 4 6 4" xfId="3611" xr:uid="{EC593912-0A8D-4260-935F-05902C09A610}"/>
    <cellStyle name="Normal 7 4 6 5" xfId="3612" xr:uid="{4C1E83FB-42B0-4459-A8F9-6173BF09B2FE}"/>
    <cellStyle name="Normal 7 4 7" xfId="1941" xr:uid="{382115AF-A70B-40C1-913F-EAAD5C6660C4}"/>
    <cellStyle name="Normal 7 4 7 2" xfId="3613" xr:uid="{1255AE32-4D2B-4FD0-8651-4D1D78F60DEC}"/>
    <cellStyle name="Normal 7 4 7 3" xfId="3614" xr:uid="{5495E020-7E65-443D-8297-EEECAA917DFB}"/>
    <cellStyle name="Normal 7 4 7 4" xfId="3615" xr:uid="{D8650FCE-4921-4440-A2D1-17C97C361D39}"/>
    <cellStyle name="Normal 7 4 8" xfId="3616" xr:uid="{913D9D99-5C95-46DC-A51F-0B39CB235DF6}"/>
    <cellStyle name="Normal 7 4 8 2" xfId="3617" xr:uid="{69493A06-EAAB-4543-92D7-E34D12A2A181}"/>
    <cellStyle name="Normal 7 4 8 3" xfId="3618" xr:uid="{8CCE15AC-34C8-4812-B048-2AD485EA5527}"/>
    <cellStyle name="Normal 7 4 8 4" xfId="3619" xr:uid="{F789A2A6-8228-4B40-8196-BF1AD4464B0B}"/>
    <cellStyle name="Normal 7 4 9" xfId="3620" xr:uid="{2198439B-0A86-42A4-A5DD-A5D932DB81D6}"/>
    <cellStyle name="Normal 7 5" xfId="143" xr:uid="{DE31A03F-17A7-4AEB-8F3A-6C1C99D8866D}"/>
    <cellStyle name="Normal 7 5 2" xfId="144" xr:uid="{227C10C8-900F-4B57-B0C0-37B2FB5D4355}"/>
    <cellStyle name="Normal 7 5 2 2" xfId="367" xr:uid="{07A678DB-4254-4C0D-BE6A-8A805536CDB3}"/>
    <cellStyle name="Normal 7 5 2 2 2" xfId="738" xr:uid="{1A4294E5-4F6F-40E5-8994-C85E5B191CD7}"/>
    <cellStyle name="Normal 7 5 2 2 2 2" xfId="1942" xr:uid="{8AE71D48-150B-441D-B5C2-75BCF4D69E93}"/>
    <cellStyle name="Normal 7 5 2 2 2 3" xfId="3621" xr:uid="{2D57F7CB-ED5D-4620-936C-D0FE58CDD8CD}"/>
    <cellStyle name="Normal 7 5 2 2 2 4" xfId="3622" xr:uid="{E83729E3-0BB0-4B05-9F7D-8BD987832747}"/>
    <cellStyle name="Normal 7 5 2 2 3" xfId="1943" xr:uid="{B61A7EF4-CEDD-45BD-B366-A05196F474AF}"/>
    <cellStyle name="Normal 7 5 2 2 3 2" xfId="3623" xr:uid="{F8CE707B-B27E-4E40-9031-F9F3AE10CBFF}"/>
    <cellStyle name="Normal 7 5 2 2 3 3" xfId="3624" xr:uid="{03EEDC40-1AEA-476C-B230-95C4B2AF4986}"/>
    <cellStyle name="Normal 7 5 2 2 3 4" xfId="3625" xr:uid="{6A8EDACE-F633-4910-AA92-153C8915D345}"/>
    <cellStyle name="Normal 7 5 2 2 4" xfId="3626" xr:uid="{03935699-EC94-4298-8682-C9845FE2C24F}"/>
    <cellStyle name="Normal 7 5 2 2 5" xfId="3627" xr:uid="{DB39C72D-71FF-4AA6-815C-70BA64EE822A}"/>
    <cellStyle name="Normal 7 5 2 2 6" xfId="3628" xr:uid="{224E0BC5-1941-4815-AEE5-1B77EF75B22D}"/>
    <cellStyle name="Normal 7 5 2 3" xfId="739" xr:uid="{F03466BD-D862-47A1-A29D-D49CD26D47D9}"/>
    <cellStyle name="Normal 7 5 2 3 2" xfId="1944" xr:uid="{4537DC28-58EE-4932-ACA9-80C9E104380B}"/>
    <cellStyle name="Normal 7 5 2 3 2 2" xfId="3629" xr:uid="{740939A5-4FC0-4905-9599-228559B1AFEB}"/>
    <cellStyle name="Normal 7 5 2 3 2 3" xfId="3630" xr:uid="{AD340A08-CBDD-4F10-9D51-E6829D64E8DE}"/>
    <cellStyle name="Normal 7 5 2 3 2 4" xfId="3631" xr:uid="{BC8BD165-4742-45E6-AC37-78CD6605EC92}"/>
    <cellStyle name="Normal 7 5 2 3 3" xfId="3632" xr:uid="{6D868BAF-5860-46B3-A363-BE08A0561BAD}"/>
    <cellStyle name="Normal 7 5 2 3 4" xfId="3633" xr:uid="{52BCCEC2-B1ED-43DA-95FA-FD86EA2A01FE}"/>
    <cellStyle name="Normal 7 5 2 3 5" xfId="3634" xr:uid="{8B4800EF-B4F2-4397-B597-2598E05018B2}"/>
    <cellStyle name="Normal 7 5 2 4" xfId="1945" xr:uid="{836C5653-4A19-407E-8BBD-897624B45E46}"/>
    <cellStyle name="Normal 7 5 2 4 2" xfId="3635" xr:uid="{C28E59C8-3C47-4BB9-9A77-7D5D7FE77D3C}"/>
    <cellStyle name="Normal 7 5 2 4 3" xfId="3636" xr:uid="{659F49E4-4FE7-4ABF-867D-47555BDBD0DB}"/>
    <cellStyle name="Normal 7 5 2 4 4" xfId="3637" xr:uid="{8F74698D-870A-4FF6-AA80-186C386720E7}"/>
    <cellStyle name="Normal 7 5 2 5" xfId="3638" xr:uid="{AE3FC283-8778-46B2-B2C4-D50AE45CC919}"/>
    <cellStyle name="Normal 7 5 2 5 2" xfId="3639" xr:uid="{A746C8A4-5FD4-4467-BE2D-CCC35619291A}"/>
    <cellStyle name="Normal 7 5 2 5 3" xfId="3640" xr:uid="{69C696D8-A3D3-4CEC-AB61-E8365872558B}"/>
    <cellStyle name="Normal 7 5 2 5 4" xfId="3641" xr:uid="{25E817E2-5C67-469A-9A81-E9F0FDC94598}"/>
    <cellStyle name="Normal 7 5 2 6" xfId="3642" xr:uid="{634230A3-6BD4-42D9-818A-837A3DBBA85F}"/>
    <cellStyle name="Normal 7 5 2 7" xfId="3643" xr:uid="{7A5DDFCF-0A0E-4954-9AEB-270C5D21326B}"/>
    <cellStyle name="Normal 7 5 2 8" xfId="3644" xr:uid="{0B4B606B-198B-4752-9F5F-F6C16A451E6A}"/>
    <cellStyle name="Normal 7 5 3" xfId="368" xr:uid="{FCF077BF-2B0D-4C79-814E-277F0CEF0282}"/>
    <cellStyle name="Normal 7 5 3 2" xfId="740" xr:uid="{BF9E213C-64DB-4557-8098-BDEDFE131E8E}"/>
    <cellStyle name="Normal 7 5 3 2 2" xfId="741" xr:uid="{BF9AD175-E6FD-4B8C-9A5C-4116E550378B}"/>
    <cellStyle name="Normal 7 5 3 2 3" xfId="3645" xr:uid="{B04E78E4-0BD1-43EA-B477-276EBB4379BF}"/>
    <cellStyle name="Normal 7 5 3 2 4" xfId="3646" xr:uid="{629A06B6-58DB-434E-A42C-D68867EB3A6E}"/>
    <cellStyle name="Normal 7 5 3 3" xfId="742" xr:uid="{8D69AB36-773C-45FF-846F-CB6178665107}"/>
    <cellStyle name="Normal 7 5 3 3 2" xfId="3647" xr:uid="{6DF37686-E338-4939-B664-F8D36E538C5A}"/>
    <cellStyle name="Normal 7 5 3 3 3" xfId="3648" xr:uid="{6E635370-A535-4939-863F-26AC157603B4}"/>
    <cellStyle name="Normal 7 5 3 3 4" xfId="3649" xr:uid="{AE8C82D3-DBAE-4820-943E-B4431ECEF40F}"/>
    <cellStyle name="Normal 7 5 3 4" xfId="3650" xr:uid="{CCD9451B-5E22-4378-9F94-15B350C28F1D}"/>
    <cellStyle name="Normal 7 5 3 5" xfId="3651" xr:uid="{6E76BD3E-F6F6-477C-9C8A-D0632641FC61}"/>
    <cellStyle name="Normal 7 5 3 6" xfId="3652" xr:uid="{9505E52D-41BA-4CFA-A27D-B6D3677790A9}"/>
    <cellStyle name="Normal 7 5 4" xfId="369" xr:uid="{092FA101-9E2F-4344-AE25-544AB1CEE06D}"/>
    <cellStyle name="Normal 7 5 4 2" xfId="743" xr:uid="{816A894F-A990-488F-828B-CB33A1BFBF15}"/>
    <cellStyle name="Normal 7 5 4 2 2" xfId="3653" xr:uid="{970A4E16-20A0-4D4E-8234-67401DA3BF82}"/>
    <cellStyle name="Normal 7 5 4 2 3" xfId="3654" xr:uid="{7B40CCD1-1178-4945-A3EF-3DDE3BBCADDA}"/>
    <cellStyle name="Normal 7 5 4 2 4" xfId="3655" xr:uid="{AC27BD8C-ABF9-456D-B3C1-FE391D9D89C3}"/>
    <cellStyle name="Normal 7 5 4 3" xfId="3656" xr:uid="{B87C0140-0FD2-411F-8065-94C0B7BF6D4E}"/>
    <cellStyle name="Normal 7 5 4 4" xfId="3657" xr:uid="{A46F2432-4EEC-45CE-B360-A29BDE11EB11}"/>
    <cellStyle name="Normal 7 5 4 5" xfId="3658" xr:uid="{AE061675-3A6D-48F5-9929-A95BFFE87DC2}"/>
    <cellStyle name="Normal 7 5 5" xfId="744" xr:uid="{32A3AFCD-FEA1-4A52-A8BB-690F93EFD4FE}"/>
    <cellStyle name="Normal 7 5 5 2" xfId="3659" xr:uid="{F6E04D8D-7C3A-43DA-A896-5CF887CDE8FB}"/>
    <cellStyle name="Normal 7 5 5 3" xfId="3660" xr:uid="{773ADF84-46F3-4D2F-ACD9-3A34401133EB}"/>
    <cellStyle name="Normal 7 5 5 4" xfId="3661" xr:uid="{765C9FED-CEB1-44AF-B276-21B07425C3A6}"/>
    <cellStyle name="Normal 7 5 6" xfId="3662" xr:uid="{F5DC190A-78BD-4AA7-833A-93BAA628F245}"/>
    <cellStyle name="Normal 7 5 6 2" xfId="3663" xr:uid="{BA0BEDB9-E457-439F-98E8-AB92BCFF43FE}"/>
    <cellStyle name="Normal 7 5 6 3" xfId="3664" xr:uid="{BD787CE9-664A-4931-8626-1F4B3BC8DF5E}"/>
    <cellStyle name="Normal 7 5 6 4" xfId="3665" xr:uid="{2AB69BED-F761-41A3-A339-CE5935F49745}"/>
    <cellStyle name="Normal 7 5 7" xfId="3666" xr:uid="{873C96E4-E619-455A-B0B9-0D8CAD25710C}"/>
    <cellStyle name="Normal 7 5 8" xfId="3667" xr:uid="{253810DF-C998-48C9-B88A-5D52D7EF3AF9}"/>
    <cellStyle name="Normal 7 5 9" xfId="3668" xr:uid="{3E950275-05B4-42FC-83B3-544CBDECBF2C}"/>
    <cellStyle name="Normal 7 6" xfId="145" xr:uid="{04D2466C-A44F-4FFE-9247-534DD343AD54}"/>
    <cellStyle name="Normal 7 6 2" xfId="370" xr:uid="{55AB1E02-F110-491F-9FA9-8215E4AFCC22}"/>
    <cellStyle name="Normal 7 6 2 2" xfId="745" xr:uid="{F669F7C0-D72F-45A4-9CE1-11E03409C27D}"/>
    <cellStyle name="Normal 7 6 2 2 2" xfId="1946" xr:uid="{737C7273-5596-426F-8FFA-4EC1C60C1ABE}"/>
    <cellStyle name="Normal 7 6 2 2 2 2" xfId="1947" xr:uid="{5438C2BA-0C56-4CB8-977C-64945AD2701B}"/>
    <cellStyle name="Normal 7 6 2 2 3" xfId="1948" xr:uid="{7AE305D8-2F6F-4D41-9575-DE19E7751FA4}"/>
    <cellStyle name="Normal 7 6 2 2 4" xfId="3669" xr:uid="{C6A32500-FC45-4209-9DEA-A978B5C0E8BD}"/>
    <cellStyle name="Normal 7 6 2 3" xfId="1949" xr:uid="{41A2D205-7023-45EB-9C34-342A45E286F4}"/>
    <cellStyle name="Normal 7 6 2 3 2" xfId="1950" xr:uid="{3349E156-BB5F-43D6-9DE5-F464016E0AEE}"/>
    <cellStyle name="Normal 7 6 2 3 3" xfId="3670" xr:uid="{9CC2737B-A481-477B-9E3F-D2F792975BC6}"/>
    <cellStyle name="Normal 7 6 2 3 4" xfId="3671" xr:uid="{07A3D2CD-56F7-4F51-983A-524A078188B9}"/>
    <cellStyle name="Normal 7 6 2 4" xfId="1951" xr:uid="{C839BE70-2991-4161-927C-A62C323FF818}"/>
    <cellStyle name="Normal 7 6 2 5" xfId="3672" xr:uid="{E9697F8D-0581-4DDF-9FB9-19913CB3351E}"/>
    <cellStyle name="Normal 7 6 2 6" xfId="3673" xr:uid="{C8BC615A-A1E4-4B74-ADDE-A10BE7A20157}"/>
    <cellStyle name="Normal 7 6 3" xfId="746" xr:uid="{25487620-6418-4A3E-813A-0F4F34A12BC0}"/>
    <cellStyle name="Normal 7 6 3 2" xfId="1952" xr:uid="{D6F520FA-64DA-4519-9D16-CACD8FF65306}"/>
    <cellStyle name="Normal 7 6 3 2 2" xfId="1953" xr:uid="{250687B1-140F-4D02-9DFE-70D9E696BC8E}"/>
    <cellStyle name="Normal 7 6 3 2 3" xfId="3674" xr:uid="{B8634ABC-F030-423F-8980-31C96549A11B}"/>
    <cellStyle name="Normal 7 6 3 2 4" xfId="3675" xr:uid="{98148674-DEBC-438B-B1DA-BE12D8F46B2B}"/>
    <cellStyle name="Normal 7 6 3 3" xfId="1954" xr:uid="{664BCB12-B5D9-4BF7-A562-60F4EBF3938E}"/>
    <cellStyle name="Normal 7 6 3 4" xfId="3676" xr:uid="{E7B7C1AC-45E5-49B2-8C87-34EC0C43AC61}"/>
    <cellStyle name="Normal 7 6 3 5" xfId="3677" xr:uid="{B3686F95-0CC0-4518-8541-389F97457233}"/>
    <cellStyle name="Normal 7 6 4" xfId="1955" xr:uid="{EDE77E4B-18E0-4530-BAB3-150485ECD955}"/>
    <cellStyle name="Normal 7 6 4 2" xfId="1956" xr:uid="{B6D4458A-EF26-461F-94F8-695B0A937701}"/>
    <cellStyle name="Normal 7 6 4 3" xfId="3678" xr:uid="{5B713E9D-AB50-40C4-8DF5-E572156C3B49}"/>
    <cellStyle name="Normal 7 6 4 4" xfId="3679" xr:uid="{30E84338-E476-4FC6-823C-5C028F8931B9}"/>
    <cellStyle name="Normal 7 6 5" xfId="1957" xr:uid="{D16FDA75-F428-4483-AE5A-5534EEA6EDD1}"/>
    <cellStyle name="Normal 7 6 5 2" xfId="3680" xr:uid="{816827C8-04FB-4572-B5BF-734A084CC3EF}"/>
    <cellStyle name="Normal 7 6 5 3" xfId="3681" xr:uid="{721017A8-40DF-465A-8E52-07B39A1D6241}"/>
    <cellStyle name="Normal 7 6 5 4" xfId="3682" xr:uid="{CDD9EA64-5F35-46AF-ADF2-E59A5C2B8E17}"/>
    <cellStyle name="Normal 7 6 6" xfId="3683" xr:uid="{B6C4056C-7719-4B00-8863-92F43B532DBB}"/>
    <cellStyle name="Normal 7 6 7" xfId="3684" xr:uid="{1A54089E-7987-4848-9362-29D0371BC1EA}"/>
    <cellStyle name="Normal 7 6 8" xfId="3685" xr:uid="{6F9C3AAB-7916-4B0A-9E87-3A58B04EE4B6}"/>
    <cellStyle name="Normal 7 7" xfId="371" xr:uid="{9C8F15D2-932A-4A96-83D1-097989F217C4}"/>
    <cellStyle name="Normal 7 7 2" xfId="747" xr:uid="{FCFCB6F4-0766-41C4-B74D-ED73ED8411AA}"/>
    <cellStyle name="Normal 7 7 2 2" xfId="748" xr:uid="{0AAECD97-7A6C-45CA-BE19-13E996BC80B7}"/>
    <cellStyle name="Normal 7 7 2 2 2" xfId="1958" xr:uid="{97742175-B670-4796-BE0E-372FA48EC9F1}"/>
    <cellStyle name="Normal 7 7 2 2 3" xfId="3686" xr:uid="{ECC2F5B2-5C2E-428A-8FC5-B87092063C55}"/>
    <cellStyle name="Normal 7 7 2 2 4" xfId="3687" xr:uid="{16886908-5C39-4A7D-AF69-07E3E370A532}"/>
    <cellStyle name="Normal 7 7 2 3" xfId="1959" xr:uid="{F8279B92-E38B-43AE-BE57-5278CA3F9505}"/>
    <cellStyle name="Normal 7 7 2 4" xfId="3688" xr:uid="{361FF9D9-3197-4919-A310-6289070699FC}"/>
    <cellStyle name="Normal 7 7 2 5" xfId="3689" xr:uid="{253B1DFD-AE55-43AF-B016-7B977E5415E0}"/>
    <cellStyle name="Normal 7 7 3" xfId="749" xr:uid="{0F654FE4-FFC2-46DC-A790-426150F952D4}"/>
    <cellStyle name="Normal 7 7 3 2" xfId="1960" xr:uid="{070632D5-60A0-4DC1-9A4B-733252F60A05}"/>
    <cellStyle name="Normal 7 7 3 3" xfId="3690" xr:uid="{F04F65C2-1A85-4DCB-8092-57E30143D0C1}"/>
    <cellStyle name="Normal 7 7 3 4" xfId="3691" xr:uid="{5AD5B3FE-8B15-4060-9DFC-FC22C311AA6E}"/>
    <cellStyle name="Normal 7 7 4" xfId="1961" xr:uid="{BFB6C83D-D1E2-48F2-A66D-64A7DEF5C601}"/>
    <cellStyle name="Normal 7 7 4 2" xfId="3692" xr:uid="{C2A4DC77-D301-4D89-A387-ED135E0F40CC}"/>
    <cellStyle name="Normal 7 7 4 3" xfId="3693" xr:uid="{1F61CEE3-17F8-4DB5-8C53-753B46818BDC}"/>
    <cellStyle name="Normal 7 7 4 4" xfId="3694" xr:uid="{7AE2ED30-91D1-44E4-BEBE-C50F06A19541}"/>
    <cellStyle name="Normal 7 7 5" xfId="3695" xr:uid="{9E1E09AA-AE78-4A68-865D-B36B580E9B94}"/>
    <cellStyle name="Normal 7 7 6" xfId="3696" xr:uid="{DC408FA1-8B59-43B9-A2C9-B670294BC820}"/>
    <cellStyle name="Normal 7 7 7" xfId="3697" xr:uid="{EB4C51E9-45AA-49AF-B9C2-247BF655C08B}"/>
    <cellStyle name="Normal 7 8" xfId="372" xr:uid="{C369E448-2EAF-4128-8BD3-248D2F959CD8}"/>
    <cellStyle name="Normal 7 8 2" xfId="750" xr:uid="{48946898-0A45-4ED2-87C2-AD46975DCE2E}"/>
    <cellStyle name="Normal 7 8 2 2" xfId="1962" xr:uid="{C5AFF15C-41CA-4FAF-B707-37ED27A725A4}"/>
    <cellStyle name="Normal 7 8 2 3" xfId="3698" xr:uid="{22B68EF6-D024-4EC0-AF3C-A2C4C3310CF5}"/>
    <cellStyle name="Normal 7 8 2 4" xfId="3699" xr:uid="{355811F0-005F-4CF9-9156-2FDAC1E8F5B1}"/>
    <cellStyle name="Normal 7 8 3" xfId="1963" xr:uid="{3EDD6197-2233-48B8-ABF9-5DF8D491201B}"/>
    <cellStyle name="Normal 7 8 3 2" xfId="3700" xr:uid="{E4586EBB-A12E-4A0E-9E48-3FBCC9FCF5F8}"/>
    <cellStyle name="Normal 7 8 3 3" xfId="3701" xr:uid="{018B99CC-802C-4812-9082-AA9A296C51A5}"/>
    <cellStyle name="Normal 7 8 3 4" xfId="3702" xr:uid="{68BC511D-438D-4856-948D-983FF7E4149E}"/>
    <cellStyle name="Normal 7 8 4" xfId="3703" xr:uid="{776CE1A5-CDEE-421F-914E-7234472478EC}"/>
    <cellStyle name="Normal 7 8 5" xfId="3704" xr:uid="{05693939-0567-4956-8653-A78A3BAD9E40}"/>
    <cellStyle name="Normal 7 8 6" xfId="3705" xr:uid="{D92DE920-AFCC-4EA2-9CC6-63154B3DAB85}"/>
    <cellStyle name="Normal 7 9" xfId="373" xr:uid="{E822BB61-9751-4E0F-B14A-077A14DA6097}"/>
    <cellStyle name="Normal 7 9 2" xfId="1964" xr:uid="{91638260-2034-4538-A86B-8FDBCD9264F2}"/>
    <cellStyle name="Normal 7 9 2 2" xfId="3706" xr:uid="{290C522A-EC70-4C9B-A9FA-3B4D4FCB273B}"/>
    <cellStyle name="Normal 7 9 2 2 2" xfId="4408" xr:uid="{0283DB08-0FF6-4415-9358-82331E34DC56}"/>
    <cellStyle name="Normal 7 9 2 2 3" xfId="4687" xr:uid="{EE48BADE-A38F-4F66-9F63-8192E6FD13DC}"/>
    <cellStyle name="Normal 7 9 2 3" xfId="3707" xr:uid="{0D484DC6-C9F9-4475-BDC6-99D75E216068}"/>
    <cellStyle name="Normal 7 9 2 4" xfId="3708" xr:uid="{55945AD6-AA17-4F33-B05E-AA6A52835AD1}"/>
    <cellStyle name="Normal 7 9 3" xfId="3709" xr:uid="{38E8C408-156F-454A-8278-A90B68202097}"/>
    <cellStyle name="Normal 7 9 3 2" xfId="5343" xr:uid="{974DE529-C8C1-4C37-B58C-4B99AC219E05}"/>
    <cellStyle name="Normal 7 9 4" xfId="3710" xr:uid="{5AC0C56F-B28F-4625-964A-B576170567FF}"/>
    <cellStyle name="Normal 7 9 4 2" xfId="4578" xr:uid="{E154DA71-AEB5-461E-85C1-E584BE77D103}"/>
    <cellStyle name="Normal 7 9 4 3" xfId="4688" xr:uid="{E9A8E328-FA85-4AAA-BD89-BC12C88B6F97}"/>
    <cellStyle name="Normal 7 9 4 4" xfId="4607" xr:uid="{10BA37B2-2260-4A91-A16B-CDA41B7B2B4D}"/>
    <cellStyle name="Normal 7 9 5" xfId="3711" xr:uid="{6A3D79E2-FAAC-4E2B-8142-6D5F9F7D877C}"/>
    <cellStyle name="Normal 8" xfId="146" xr:uid="{9CAA3986-BB04-4135-AE36-0CFA96CB3CF7}"/>
    <cellStyle name="Normal 8 10" xfId="1965" xr:uid="{AD7D2D9B-5ABE-4ADB-8FEB-CB6AB5ECE560}"/>
    <cellStyle name="Normal 8 10 2" xfId="3712" xr:uid="{8B528291-98CC-44A0-AD47-76AC62C3B5B3}"/>
    <cellStyle name="Normal 8 10 3" xfId="3713" xr:uid="{A3DBC418-BE12-45C4-B6A0-A780ABF3C482}"/>
    <cellStyle name="Normal 8 10 4" xfId="3714" xr:uid="{C5879123-A0FF-42C8-865E-12D6F45473EE}"/>
    <cellStyle name="Normal 8 11" xfId="3715" xr:uid="{73476465-A7F0-46FF-AB75-781D8F2E2406}"/>
    <cellStyle name="Normal 8 11 2" xfId="3716" xr:uid="{B1ADC354-1D58-4F46-8AD5-277FFA6CC83A}"/>
    <cellStyle name="Normal 8 11 3" xfId="3717" xr:uid="{F5FB0951-AEE7-457F-BF19-88EFA7B2536D}"/>
    <cellStyle name="Normal 8 11 4" xfId="3718" xr:uid="{63EB0FED-DE59-451F-B174-B62A3902C610}"/>
    <cellStyle name="Normal 8 12" xfId="3719" xr:uid="{B2997FC9-FD60-4D5A-A02F-B1F1363D6FE3}"/>
    <cellStyle name="Normal 8 12 2" xfId="3720" xr:uid="{B2DEEAFF-9D97-49CE-B076-D926EBF72F4F}"/>
    <cellStyle name="Normal 8 13" xfId="3721" xr:uid="{CFCFE329-908B-49DA-8DD7-C9EB7DB28257}"/>
    <cellStyle name="Normal 8 14" xfId="3722" xr:uid="{6FAF1028-8531-4442-9D06-5676DB29808A}"/>
    <cellStyle name="Normal 8 15" xfId="3723" xr:uid="{65786BC7-6F00-4D92-8A8A-FCB063643F3C}"/>
    <cellStyle name="Normal 8 2" xfId="147" xr:uid="{FA31C465-814F-4424-B157-EDAD79445F3A}"/>
    <cellStyle name="Normal 8 2 10" xfId="3724" xr:uid="{97B03F2C-279A-45CD-B698-23E4B904723B}"/>
    <cellStyle name="Normal 8 2 11" xfId="3725" xr:uid="{D3B2C276-30A7-4226-9346-85CE7EA56A13}"/>
    <cellStyle name="Normal 8 2 2" xfId="148" xr:uid="{8163F806-27AA-4328-B01A-3F68C29503BE}"/>
    <cellStyle name="Normal 8 2 2 2" xfId="149" xr:uid="{015BADA9-9FD8-4F41-AC12-C56AFA5B231B}"/>
    <cellStyle name="Normal 8 2 2 2 2" xfId="374" xr:uid="{ABA73BE0-9794-4939-A1C6-783D9D82C977}"/>
    <cellStyle name="Normal 8 2 2 2 2 2" xfId="751" xr:uid="{0A39A9FA-9C9E-4AD0-9C1E-ED21716A9FB8}"/>
    <cellStyle name="Normal 8 2 2 2 2 2 2" xfId="752" xr:uid="{BBBB8561-EE21-4548-9F6A-28EE93D44DE5}"/>
    <cellStyle name="Normal 8 2 2 2 2 2 2 2" xfId="1966" xr:uid="{5EC0EDF5-7FFD-408F-AECB-F37A8111D818}"/>
    <cellStyle name="Normal 8 2 2 2 2 2 2 2 2" xfId="1967" xr:uid="{5FE05400-5365-4113-9DE2-04B3DD9B2810}"/>
    <cellStyle name="Normal 8 2 2 2 2 2 2 3" xfId="1968" xr:uid="{7E1A054A-D997-4A63-B296-1129F52FF146}"/>
    <cellStyle name="Normal 8 2 2 2 2 2 3" xfId="1969" xr:uid="{815EB4BD-3FD8-4FBD-B431-D5268C97F0C3}"/>
    <cellStyle name="Normal 8 2 2 2 2 2 3 2" xfId="1970" xr:uid="{5D8684CA-49CD-47F6-8982-F863B563BE5A}"/>
    <cellStyle name="Normal 8 2 2 2 2 2 4" xfId="1971" xr:uid="{68ACDA1D-80E8-419F-8856-789DEA7E776E}"/>
    <cellStyle name="Normal 8 2 2 2 2 3" xfId="753" xr:uid="{99DF812E-24D1-40D0-B82E-FA43106BA104}"/>
    <cellStyle name="Normal 8 2 2 2 2 3 2" xfId="1972" xr:uid="{68F69AE2-4CAE-41DF-B0D0-EE3A7FDD91BF}"/>
    <cellStyle name="Normal 8 2 2 2 2 3 2 2" xfId="1973" xr:uid="{7CFC7636-E816-4128-80C2-0AC532A8A4B6}"/>
    <cellStyle name="Normal 8 2 2 2 2 3 3" xfId="1974" xr:uid="{424E266E-BAC1-4CB0-9B1B-EA00C78E6EA4}"/>
    <cellStyle name="Normal 8 2 2 2 2 3 4" xfId="3726" xr:uid="{CD8FFCD4-3020-4213-A382-9922EE8A51A9}"/>
    <cellStyle name="Normal 8 2 2 2 2 4" xfId="1975" xr:uid="{C40F00EA-DAD0-4D98-B988-B829F7463DE7}"/>
    <cellStyle name="Normal 8 2 2 2 2 4 2" xfId="1976" xr:uid="{D75E4600-4B86-4EB7-A08B-3BB4175ACBC2}"/>
    <cellStyle name="Normal 8 2 2 2 2 5" xfId="1977" xr:uid="{5D62C2B4-DE72-4DBC-B583-589C91786CD1}"/>
    <cellStyle name="Normal 8 2 2 2 2 6" xfId="3727" xr:uid="{A4D810BA-0561-433C-8F31-44EDF088443E}"/>
    <cellStyle name="Normal 8 2 2 2 3" xfId="375" xr:uid="{1582F274-F790-4E85-98AE-8335C9F545F6}"/>
    <cellStyle name="Normal 8 2 2 2 3 2" xfId="754" xr:uid="{B01CE3FC-0152-42B5-846B-ADAE295A5E84}"/>
    <cellStyle name="Normal 8 2 2 2 3 2 2" xfId="755" xr:uid="{5D42F280-3F94-4AD4-944E-A075E3796D7A}"/>
    <cellStyle name="Normal 8 2 2 2 3 2 2 2" xfId="1978" xr:uid="{3532E5E0-DFDA-4FC6-B862-8F21292867E9}"/>
    <cellStyle name="Normal 8 2 2 2 3 2 2 2 2" xfId="1979" xr:uid="{8D327847-47B0-4FBD-ADBA-9A010F9DD2C3}"/>
    <cellStyle name="Normal 8 2 2 2 3 2 2 3" xfId="1980" xr:uid="{C4CC2044-4DED-4A02-B2C0-993FC5E8594F}"/>
    <cellStyle name="Normal 8 2 2 2 3 2 3" xfId="1981" xr:uid="{E1AA6348-1978-4FEB-9DCD-2AB51BD58BF9}"/>
    <cellStyle name="Normal 8 2 2 2 3 2 3 2" xfId="1982" xr:uid="{B38E92C6-F9EF-4DF1-ABAD-2C1D233CC07E}"/>
    <cellStyle name="Normal 8 2 2 2 3 2 4" xfId="1983" xr:uid="{39D306A6-3854-42FB-876E-C4E14060793C}"/>
    <cellStyle name="Normal 8 2 2 2 3 3" xfId="756" xr:uid="{EF3B5C2E-626F-479F-86CF-1BCDA3B093FA}"/>
    <cellStyle name="Normal 8 2 2 2 3 3 2" xfId="1984" xr:uid="{3E748941-CED1-49BE-93C9-1AF44044C617}"/>
    <cellStyle name="Normal 8 2 2 2 3 3 2 2" xfId="1985" xr:uid="{09F64CEA-AF30-477E-9F44-64A54FF547FC}"/>
    <cellStyle name="Normal 8 2 2 2 3 3 3" xfId="1986" xr:uid="{D8809989-BB10-4D24-B9C4-4CEDD03C6588}"/>
    <cellStyle name="Normal 8 2 2 2 3 4" xfId="1987" xr:uid="{8B539DF1-A308-49BE-ABA3-B6BAA5205761}"/>
    <cellStyle name="Normal 8 2 2 2 3 4 2" xfId="1988" xr:uid="{5CFFF055-AA8A-46DE-9DCF-5D0B707015D0}"/>
    <cellStyle name="Normal 8 2 2 2 3 5" xfId="1989" xr:uid="{DA3AF465-5A29-4E95-847E-FF9B712A6DEB}"/>
    <cellStyle name="Normal 8 2 2 2 4" xfId="757" xr:uid="{CCE71423-CCF6-483D-840A-BC03B44E39FA}"/>
    <cellStyle name="Normal 8 2 2 2 4 2" xfId="758" xr:uid="{BA2EE22B-1030-4C30-AAEF-C137D85ADE75}"/>
    <cellStyle name="Normal 8 2 2 2 4 2 2" xfId="1990" xr:uid="{95D4DA28-9EF4-4104-91E3-E15EDFFC75F2}"/>
    <cellStyle name="Normal 8 2 2 2 4 2 2 2" xfId="1991" xr:uid="{517D2989-CA46-4634-904E-0C3DF623560A}"/>
    <cellStyle name="Normal 8 2 2 2 4 2 3" xfId="1992" xr:uid="{B5C35005-954A-4782-BC60-A9481E98DA62}"/>
    <cellStyle name="Normal 8 2 2 2 4 3" xfId="1993" xr:uid="{5D963138-06B7-426D-8077-1A690D590E05}"/>
    <cellStyle name="Normal 8 2 2 2 4 3 2" xfId="1994" xr:uid="{219566C5-5993-4961-8E0C-9D427D1243B3}"/>
    <cellStyle name="Normal 8 2 2 2 4 4" xfId="1995" xr:uid="{7568E94D-BAC8-4BA5-BF37-C084C0307CBC}"/>
    <cellStyle name="Normal 8 2 2 2 5" xfId="759" xr:uid="{3E7B0E0E-1126-4A62-BEB1-9EE41570862E}"/>
    <cellStyle name="Normal 8 2 2 2 5 2" xfId="1996" xr:uid="{A0D4EB1B-ABC8-4BF5-8E4E-56BD802F0DA2}"/>
    <cellStyle name="Normal 8 2 2 2 5 2 2" xfId="1997" xr:uid="{CE8B3CDF-3802-4168-A212-2DF43A197578}"/>
    <cellStyle name="Normal 8 2 2 2 5 3" xfId="1998" xr:uid="{8995477A-70ED-43CC-819A-72AB5E84ABA5}"/>
    <cellStyle name="Normal 8 2 2 2 5 4" xfId="3728" xr:uid="{B61CE6C8-2B9F-4ED2-8674-445E365B01AA}"/>
    <cellStyle name="Normal 8 2 2 2 6" xfId="1999" xr:uid="{32033FD9-4CFD-4FFA-B3FC-15BCDD55150A}"/>
    <cellStyle name="Normal 8 2 2 2 6 2" xfId="2000" xr:uid="{183D588D-94EA-4956-B162-05F964A07401}"/>
    <cellStyle name="Normal 8 2 2 2 7" xfId="2001" xr:uid="{ACFDDAAB-4D32-40C0-AE56-3C3BA33A0255}"/>
    <cellStyle name="Normal 8 2 2 2 8" xfId="3729" xr:uid="{E606F563-4A77-4B97-BB5E-8B8EF651E97E}"/>
    <cellStyle name="Normal 8 2 2 3" xfId="376" xr:uid="{CE83A69D-D01C-4586-BFE9-44E09AF0586F}"/>
    <cellStyle name="Normal 8 2 2 3 2" xfId="760" xr:uid="{159CA356-9995-4CC6-A63F-9C4F2A5FFF2F}"/>
    <cellStyle name="Normal 8 2 2 3 2 2" xfId="761" xr:uid="{DC40C939-84F9-4779-B721-FA6772CFFE1E}"/>
    <cellStyle name="Normal 8 2 2 3 2 2 2" xfId="2002" xr:uid="{1CEA0173-6E3C-424A-8812-88E4AAC06C3E}"/>
    <cellStyle name="Normal 8 2 2 3 2 2 2 2" xfId="2003" xr:uid="{117866A9-42AB-4CDF-8B37-5AA8A9501BEA}"/>
    <cellStyle name="Normal 8 2 2 3 2 2 3" xfId="2004" xr:uid="{35C7D818-CEB0-46FE-920E-20C4E0B56896}"/>
    <cellStyle name="Normal 8 2 2 3 2 3" xfId="2005" xr:uid="{2CC76316-E21C-4332-8AAD-02632E6FA7DE}"/>
    <cellStyle name="Normal 8 2 2 3 2 3 2" xfId="2006" xr:uid="{F83B1610-58E2-42A6-A25B-74B3D1667589}"/>
    <cellStyle name="Normal 8 2 2 3 2 4" xfId="2007" xr:uid="{B731C50D-EA1B-4977-B260-4DDBB1FFCB89}"/>
    <cellStyle name="Normal 8 2 2 3 3" xfId="762" xr:uid="{02FEB382-FB26-4B95-A164-90674294E6CB}"/>
    <cellStyle name="Normal 8 2 2 3 3 2" xfId="2008" xr:uid="{8050CEDD-9401-4405-B344-A9837CB28330}"/>
    <cellStyle name="Normal 8 2 2 3 3 2 2" xfId="2009" xr:uid="{A152BFA4-D802-4912-A6B4-E3DD7307CEE0}"/>
    <cellStyle name="Normal 8 2 2 3 3 3" xfId="2010" xr:uid="{2EFC4BDC-318B-44D3-BE44-20DB69735715}"/>
    <cellStyle name="Normal 8 2 2 3 3 4" xfId="3730" xr:uid="{82D85489-D733-4465-B230-8CEF3B6DA00D}"/>
    <cellStyle name="Normal 8 2 2 3 4" xfId="2011" xr:uid="{C78B101C-D3FE-4E01-9A23-74A87384C736}"/>
    <cellStyle name="Normal 8 2 2 3 4 2" xfId="2012" xr:uid="{20AA35A2-18A0-44E8-A100-467077D56400}"/>
    <cellStyle name="Normal 8 2 2 3 5" xfId="2013" xr:uid="{BAC811C2-D83A-4E3F-A3B1-1BB2D94172B3}"/>
    <cellStyle name="Normal 8 2 2 3 6" xfId="3731" xr:uid="{2DC0AE2A-5107-4CEC-8056-577D5BA68ED3}"/>
    <cellStyle name="Normal 8 2 2 4" xfId="377" xr:uid="{9C6CFCA0-6907-4E95-9152-8BE9512EDC4A}"/>
    <cellStyle name="Normal 8 2 2 4 2" xfId="763" xr:uid="{C67E17F0-43B9-40B5-8E7D-FA9FD0A609F5}"/>
    <cellStyle name="Normal 8 2 2 4 2 2" xfId="764" xr:uid="{4F1E8730-7621-4B23-9810-1793EA2EA401}"/>
    <cellStyle name="Normal 8 2 2 4 2 2 2" xfId="2014" xr:uid="{818C2232-7873-4221-B790-BCFFDBFB24B6}"/>
    <cellStyle name="Normal 8 2 2 4 2 2 2 2" xfId="2015" xr:uid="{603FF735-24EC-4381-93B7-D962AA27198A}"/>
    <cellStyle name="Normal 8 2 2 4 2 2 3" xfId="2016" xr:uid="{4851981B-7B0F-4D68-A0E0-C4D64BBB7164}"/>
    <cellStyle name="Normal 8 2 2 4 2 3" xfId="2017" xr:uid="{118A4671-9CE2-49A4-BEC3-51E4EA3A1E7C}"/>
    <cellStyle name="Normal 8 2 2 4 2 3 2" xfId="2018" xr:uid="{89E05F4A-D9E7-4C86-AD05-B2446A66B6C2}"/>
    <cellStyle name="Normal 8 2 2 4 2 4" xfId="2019" xr:uid="{F184A2AC-2596-4C26-B3C8-0E35C42B1203}"/>
    <cellStyle name="Normal 8 2 2 4 3" xfId="765" xr:uid="{7C65E947-C1F5-49FC-BCE8-17350ADD6237}"/>
    <cellStyle name="Normal 8 2 2 4 3 2" xfId="2020" xr:uid="{60EFD6B0-1932-4C12-9EC7-8216C8EC6310}"/>
    <cellStyle name="Normal 8 2 2 4 3 2 2" xfId="2021" xr:uid="{135AB31B-0EE1-4B8D-B9ED-48D7B078843E}"/>
    <cellStyle name="Normal 8 2 2 4 3 3" xfId="2022" xr:uid="{184AC9A2-5E1D-4DEC-BF47-55543726F0BB}"/>
    <cellStyle name="Normal 8 2 2 4 4" xfId="2023" xr:uid="{481EEB14-43A1-4E96-838A-A9BF3720E8AE}"/>
    <cellStyle name="Normal 8 2 2 4 4 2" xfId="2024" xr:uid="{02E29FEC-94C3-47F8-8C96-7D3794061FC3}"/>
    <cellStyle name="Normal 8 2 2 4 5" xfId="2025" xr:uid="{4C476C44-3D98-4418-BF53-ECE00FB69152}"/>
    <cellStyle name="Normal 8 2 2 5" xfId="378" xr:uid="{76C48BA3-88CB-4282-8183-57A31984A45E}"/>
    <cellStyle name="Normal 8 2 2 5 2" xfId="766" xr:uid="{1AF4D000-8613-4A45-934E-B93D97B01869}"/>
    <cellStyle name="Normal 8 2 2 5 2 2" xfId="2026" xr:uid="{92020D55-F259-4468-9DE3-8A619B3C8BF3}"/>
    <cellStyle name="Normal 8 2 2 5 2 2 2" xfId="2027" xr:uid="{BCA8FA86-FB12-4435-BFAC-5D4AD7820B5E}"/>
    <cellStyle name="Normal 8 2 2 5 2 3" xfId="2028" xr:uid="{1357793A-2F96-4E62-9E85-347B6CB5BB26}"/>
    <cellStyle name="Normal 8 2 2 5 3" xfId="2029" xr:uid="{E2A80D26-3297-4846-B109-98C1625B2C70}"/>
    <cellStyle name="Normal 8 2 2 5 3 2" xfId="2030" xr:uid="{4FF14CBF-11D1-4DF3-ACA1-F6D3CF6BEA35}"/>
    <cellStyle name="Normal 8 2 2 5 4" xfId="2031" xr:uid="{B675FF24-3121-45DF-A54C-E4043E4A3E38}"/>
    <cellStyle name="Normal 8 2 2 6" xfId="767" xr:uid="{4290902F-4D35-4E6E-99C6-DE3F87E8AD78}"/>
    <cellStyle name="Normal 8 2 2 6 2" xfId="2032" xr:uid="{AA1D06C4-87D3-430B-8B6A-1BEAA91828F1}"/>
    <cellStyle name="Normal 8 2 2 6 2 2" xfId="2033" xr:uid="{75A9DE55-816D-4076-BD24-622273D02D2C}"/>
    <cellStyle name="Normal 8 2 2 6 3" xfId="2034" xr:uid="{94ADD6F5-32A5-44DC-8A41-6D860100653C}"/>
    <cellStyle name="Normal 8 2 2 6 4" xfId="3732" xr:uid="{3BF56F5D-60F3-4EDD-ACFA-AA10AB653CE0}"/>
    <cellStyle name="Normal 8 2 2 7" xfId="2035" xr:uid="{ABB2CABF-49B5-4AFD-A368-7D34F5C1D150}"/>
    <cellStyle name="Normal 8 2 2 7 2" xfId="2036" xr:uid="{3034F4DA-B4D0-4D53-AE3F-C20F37115788}"/>
    <cellStyle name="Normal 8 2 2 8" xfId="2037" xr:uid="{9E851F54-63FF-4BB6-9297-1C0EFE30948D}"/>
    <cellStyle name="Normal 8 2 2 9" xfId="3733" xr:uid="{A9B55FA7-9A3A-471B-8A32-90A2D53F1A4A}"/>
    <cellStyle name="Normal 8 2 3" xfId="150" xr:uid="{1DE04E05-B719-4C36-B8A7-E9818EB1E80D}"/>
    <cellStyle name="Normal 8 2 3 2" xfId="151" xr:uid="{B6D6E3AD-E25F-4043-949E-2AEF9DB1832E}"/>
    <cellStyle name="Normal 8 2 3 2 2" xfId="768" xr:uid="{5F334BD2-6D32-49CC-BEBF-4432BD500D24}"/>
    <cellStyle name="Normal 8 2 3 2 2 2" xfId="769" xr:uid="{6754796F-0DAB-405A-9157-B463A6296312}"/>
    <cellStyle name="Normal 8 2 3 2 2 2 2" xfId="2038" xr:uid="{9127D7C4-C378-436D-88DE-044248E60669}"/>
    <cellStyle name="Normal 8 2 3 2 2 2 2 2" xfId="2039" xr:uid="{A44015DC-3A74-425B-A05E-AD30DBB6F883}"/>
    <cellStyle name="Normal 8 2 3 2 2 2 3" xfId="2040" xr:uid="{B7E1AE8C-79CD-4ADE-85E4-6F5E416CC8E0}"/>
    <cellStyle name="Normal 8 2 3 2 2 3" xfId="2041" xr:uid="{2E137750-F8A8-47D3-9F50-015214F7D4AE}"/>
    <cellStyle name="Normal 8 2 3 2 2 3 2" xfId="2042" xr:uid="{D4BB7520-373C-4C13-B1BA-01102341C0BA}"/>
    <cellStyle name="Normal 8 2 3 2 2 4" xfId="2043" xr:uid="{63C27752-5254-4809-B892-C9C6F4D3E0AA}"/>
    <cellStyle name="Normal 8 2 3 2 3" xfId="770" xr:uid="{86D7F5A8-6E28-4EC8-9FEE-FD4E890A1A33}"/>
    <cellStyle name="Normal 8 2 3 2 3 2" xfId="2044" xr:uid="{69A26852-78BB-410E-8BB3-6D6CDC207E99}"/>
    <cellStyle name="Normal 8 2 3 2 3 2 2" xfId="2045" xr:uid="{824BC924-2E0F-4C49-9F13-6C22499B350C}"/>
    <cellStyle name="Normal 8 2 3 2 3 3" xfId="2046" xr:uid="{19A3A1F2-2627-405F-B930-AA541507482E}"/>
    <cellStyle name="Normal 8 2 3 2 3 4" xfId="3734" xr:uid="{401A9BF5-8D78-44EE-BA6C-19B1409F0DFE}"/>
    <cellStyle name="Normal 8 2 3 2 4" xfId="2047" xr:uid="{02AF5EAB-9547-44D5-8F7B-CEBA20E91D53}"/>
    <cellStyle name="Normal 8 2 3 2 4 2" xfId="2048" xr:uid="{F3EDC7DC-5149-4F01-9C5B-3694F508D279}"/>
    <cellStyle name="Normal 8 2 3 2 5" xfId="2049" xr:uid="{60E2AABA-3B1C-450A-9E15-B46CA6B4E8DC}"/>
    <cellStyle name="Normal 8 2 3 2 6" xfId="3735" xr:uid="{7EEDA640-CEFA-4133-9A66-064715482915}"/>
    <cellStyle name="Normal 8 2 3 3" xfId="379" xr:uid="{BF95DDD3-853B-4E88-82A2-87F5ECD6ED57}"/>
    <cellStyle name="Normal 8 2 3 3 2" xfId="771" xr:uid="{8CF545D3-1EA5-465C-89BA-B878B8C377D3}"/>
    <cellStyle name="Normal 8 2 3 3 2 2" xfId="772" xr:uid="{62FBE2DA-B969-4BF1-94D0-7AC7D736658E}"/>
    <cellStyle name="Normal 8 2 3 3 2 2 2" xfId="2050" xr:uid="{5A1EBD71-A619-4384-868F-9522CE243311}"/>
    <cellStyle name="Normal 8 2 3 3 2 2 2 2" xfId="2051" xr:uid="{317E072C-9B77-4840-A02D-24E08F6F8271}"/>
    <cellStyle name="Normal 8 2 3 3 2 2 3" xfId="2052" xr:uid="{233E6A68-9A00-4DCA-A8E7-B5E78B234EA8}"/>
    <cellStyle name="Normal 8 2 3 3 2 3" xfId="2053" xr:uid="{7E64E4EC-3528-48B0-991B-A67EB8D334B5}"/>
    <cellStyle name="Normal 8 2 3 3 2 3 2" xfId="2054" xr:uid="{BCF7D940-323D-4E5E-AC5F-35C2C877C71B}"/>
    <cellStyle name="Normal 8 2 3 3 2 4" xfId="2055" xr:uid="{DE35E5C7-3EC2-494A-A052-7D6C8C2CC0BF}"/>
    <cellStyle name="Normal 8 2 3 3 3" xfId="773" xr:uid="{7E528A44-822E-487B-B154-CD4B30135444}"/>
    <cellStyle name="Normal 8 2 3 3 3 2" xfId="2056" xr:uid="{F3165AF0-C58C-4DDF-9ACA-C45DEE956CE7}"/>
    <cellStyle name="Normal 8 2 3 3 3 2 2" xfId="2057" xr:uid="{DCEF4D95-B77B-4E71-88AA-98E2D563CD26}"/>
    <cellStyle name="Normal 8 2 3 3 3 3" xfId="2058" xr:uid="{E1BFE7D5-BCBD-4155-A3B3-904F2244A8DE}"/>
    <cellStyle name="Normal 8 2 3 3 4" xfId="2059" xr:uid="{A4E11B98-8237-40AA-840F-B0F00E720447}"/>
    <cellStyle name="Normal 8 2 3 3 4 2" xfId="2060" xr:uid="{7E350340-7D7E-4077-AAF0-A4C7A50E0635}"/>
    <cellStyle name="Normal 8 2 3 3 5" xfId="2061" xr:uid="{4E24739A-57E3-476A-944C-DAE79C08B2AA}"/>
    <cellStyle name="Normal 8 2 3 4" xfId="380" xr:uid="{DF964519-907F-4711-97C4-2D38EA805BF1}"/>
    <cellStyle name="Normal 8 2 3 4 2" xfId="774" xr:uid="{E5421109-C429-4B1E-95E1-0B9BDD651C72}"/>
    <cellStyle name="Normal 8 2 3 4 2 2" xfId="2062" xr:uid="{DD6C2F05-6DEB-4C52-A6FA-E5CFEA253160}"/>
    <cellStyle name="Normal 8 2 3 4 2 2 2" xfId="2063" xr:uid="{D2E71FBF-74AC-4C86-AE17-2F7B2691792F}"/>
    <cellStyle name="Normal 8 2 3 4 2 3" xfId="2064" xr:uid="{A144DE52-FD17-4485-A46D-B19E8518963D}"/>
    <cellStyle name="Normal 8 2 3 4 3" xfId="2065" xr:uid="{F90408A0-A192-4501-AC51-B84C7FE91E65}"/>
    <cellStyle name="Normal 8 2 3 4 3 2" xfId="2066" xr:uid="{F5A2503F-017C-40CD-9F67-70C24A263E9F}"/>
    <cellStyle name="Normal 8 2 3 4 4" xfId="2067" xr:uid="{4FACFD68-5F6A-4731-88A7-1D8B015ADE06}"/>
    <cellStyle name="Normal 8 2 3 5" xfId="775" xr:uid="{D165BF20-0E48-4EA9-AE98-60A9940AB38B}"/>
    <cellStyle name="Normal 8 2 3 5 2" xfId="2068" xr:uid="{5F36F6F1-3F5F-4933-A92D-4C5BADA7D19C}"/>
    <cellStyle name="Normal 8 2 3 5 2 2" xfId="2069" xr:uid="{3434FD23-FF79-482B-90D0-B140533EA758}"/>
    <cellStyle name="Normal 8 2 3 5 3" xfId="2070" xr:uid="{36C8CBE8-8ED5-4555-9A66-95865C5D86EB}"/>
    <cellStyle name="Normal 8 2 3 5 4" xfId="3736" xr:uid="{3B11BA02-AAEF-4100-8B4E-C2F2B12DEC74}"/>
    <cellStyle name="Normal 8 2 3 6" xfId="2071" xr:uid="{083D2A4C-159E-437A-9208-753ECA2137EB}"/>
    <cellStyle name="Normal 8 2 3 6 2" xfId="2072" xr:uid="{54AC8DD1-1FA5-4BB9-AA78-C202915D993B}"/>
    <cellStyle name="Normal 8 2 3 7" xfId="2073" xr:uid="{EC42067D-332A-487B-9A46-7F35F5CE1C35}"/>
    <cellStyle name="Normal 8 2 3 8" xfId="3737" xr:uid="{239BCD18-4073-45E5-9432-2257DE5F3190}"/>
    <cellStyle name="Normal 8 2 4" xfId="152" xr:uid="{115D57BF-6FCA-4623-9212-394B015C2935}"/>
    <cellStyle name="Normal 8 2 4 2" xfId="449" xr:uid="{0EB77A28-9F88-43D4-8712-ACEB02BADBCE}"/>
    <cellStyle name="Normal 8 2 4 2 2" xfId="776" xr:uid="{5288D921-880E-4AA9-B2E2-766734E1F762}"/>
    <cellStyle name="Normal 8 2 4 2 2 2" xfId="2074" xr:uid="{745844BF-8D13-41FC-9BA9-C6A16A7E7B47}"/>
    <cellStyle name="Normal 8 2 4 2 2 2 2" xfId="2075" xr:uid="{AEF17FB0-B3D7-4665-A725-40E6793A5DB5}"/>
    <cellStyle name="Normal 8 2 4 2 2 3" xfId="2076" xr:uid="{24231297-AF96-425A-8420-6ADEB85BE3DC}"/>
    <cellStyle name="Normal 8 2 4 2 2 4" xfId="3738" xr:uid="{5B366ECA-2E0C-44B2-866E-C4DD0E41E747}"/>
    <cellStyle name="Normal 8 2 4 2 3" xfId="2077" xr:uid="{2D79163A-5FBF-4A0F-96A0-C584D8CFE88D}"/>
    <cellStyle name="Normal 8 2 4 2 3 2" xfId="2078" xr:uid="{865A7BC4-D0F5-4E46-8FF7-2D44F2D0756E}"/>
    <cellStyle name="Normal 8 2 4 2 4" xfId="2079" xr:uid="{6B33496E-EF46-4545-B523-6238AE0F55E4}"/>
    <cellStyle name="Normal 8 2 4 2 5" xfId="3739" xr:uid="{FB54EA62-A2DD-4AEA-8362-FCDF472362CF}"/>
    <cellStyle name="Normal 8 2 4 3" xfId="777" xr:uid="{02796460-4E1E-423F-B7DA-16A9577C6260}"/>
    <cellStyle name="Normal 8 2 4 3 2" xfId="2080" xr:uid="{5D1A08E9-0A3E-4B44-8222-B423549A7BCC}"/>
    <cellStyle name="Normal 8 2 4 3 2 2" xfId="2081" xr:uid="{8484C766-85D6-4F14-B5F1-D6727648A0A6}"/>
    <cellStyle name="Normal 8 2 4 3 3" xfId="2082" xr:uid="{B14BA8DC-8BEA-43B1-935F-0CECB77782AF}"/>
    <cellStyle name="Normal 8 2 4 3 4" xfId="3740" xr:uid="{17FB9CED-EB7B-4EC6-95CA-F87FBC14D485}"/>
    <cellStyle name="Normal 8 2 4 4" xfId="2083" xr:uid="{5563F53F-8B55-4B98-8E52-EA17403DB717}"/>
    <cellStyle name="Normal 8 2 4 4 2" xfId="2084" xr:uid="{FFEDB834-DD6D-49BE-85AE-090B768E4808}"/>
    <cellStyle name="Normal 8 2 4 4 3" xfId="3741" xr:uid="{4887F40B-3C97-427A-A028-972B1B1F708D}"/>
    <cellStyle name="Normal 8 2 4 4 4" xfId="3742" xr:uid="{47CDFB6B-0CCA-4FFD-8B68-0A951FBBE1EA}"/>
    <cellStyle name="Normal 8 2 4 5" xfId="2085" xr:uid="{9C5394AD-54FC-4517-BDB4-D6EBB7D041EA}"/>
    <cellStyle name="Normal 8 2 4 6" xfId="3743" xr:uid="{74309D51-9720-42DC-AAF9-62E98F18FBDE}"/>
    <cellStyle name="Normal 8 2 4 7" xfId="3744" xr:uid="{DE07A077-911E-407C-81C6-1D35AA6F0F59}"/>
    <cellStyle name="Normal 8 2 5" xfId="381" xr:uid="{EEAEAFCB-A071-4BB8-BD97-A4A476BCED8D}"/>
    <cellStyle name="Normal 8 2 5 2" xfId="778" xr:uid="{E568560C-85D2-463B-95D7-285B913BE4A9}"/>
    <cellStyle name="Normal 8 2 5 2 2" xfId="779" xr:uid="{5D6BA5E6-C1FC-4860-BBDC-062713BEA77E}"/>
    <cellStyle name="Normal 8 2 5 2 2 2" xfId="2086" xr:uid="{601C5114-53FD-4D94-A919-13AC4F8D6FF0}"/>
    <cellStyle name="Normal 8 2 5 2 2 2 2" xfId="2087" xr:uid="{F1B36B64-AE37-41D5-95B6-C473E7B80FAA}"/>
    <cellStyle name="Normal 8 2 5 2 2 3" xfId="2088" xr:uid="{783F39B3-2CA7-457A-99DC-B249881E0DCC}"/>
    <cellStyle name="Normal 8 2 5 2 3" xfId="2089" xr:uid="{98653EF2-6E0F-4592-B080-4ED92E255767}"/>
    <cellStyle name="Normal 8 2 5 2 3 2" xfId="2090" xr:uid="{4EAA2ADF-AAC4-4782-BD98-A53C865E6E39}"/>
    <cellStyle name="Normal 8 2 5 2 4" xfId="2091" xr:uid="{3FEE1DDE-E73B-49F7-BC47-97458ACB4AAE}"/>
    <cellStyle name="Normal 8 2 5 3" xfId="780" xr:uid="{B804B8F0-E3F2-4347-92F4-E01E519F7C3D}"/>
    <cellStyle name="Normal 8 2 5 3 2" xfId="2092" xr:uid="{C4540115-8B77-486D-92BD-AEAA63BDB546}"/>
    <cellStyle name="Normal 8 2 5 3 2 2" xfId="2093" xr:uid="{FDBE4021-4781-4821-8714-1B4C64C0C3DF}"/>
    <cellStyle name="Normal 8 2 5 3 3" xfId="2094" xr:uid="{7D266634-BF42-4FC2-96EF-CE2B5B4287F5}"/>
    <cellStyle name="Normal 8 2 5 3 4" xfId="3745" xr:uid="{E616B24E-1DA6-477C-8366-01EA3CB453BF}"/>
    <cellStyle name="Normal 8 2 5 4" xfId="2095" xr:uid="{7D077C66-1E32-4059-BF7B-581881365601}"/>
    <cellStyle name="Normal 8 2 5 4 2" xfId="2096" xr:uid="{9C9D53ED-DE64-417A-90F3-C2999CAF01D0}"/>
    <cellStyle name="Normal 8 2 5 5" xfId="2097" xr:uid="{1DE3935B-2AC4-47FF-A0F3-ED10492B01A8}"/>
    <cellStyle name="Normal 8 2 5 6" xfId="3746" xr:uid="{F21FCDC6-47BD-4A18-81D7-4CAC3E5FF00E}"/>
    <cellStyle name="Normal 8 2 6" xfId="382" xr:uid="{B81DE55D-A16D-45F7-81AB-042F296C3D24}"/>
    <cellStyle name="Normal 8 2 6 2" xfId="781" xr:uid="{5DEA51FC-FEDE-408C-8033-9D7A14844BA0}"/>
    <cellStyle name="Normal 8 2 6 2 2" xfId="2098" xr:uid="{3889FFC0-A114-423F-AC29-D26121E643B2}"/>
    <cellStyle name="Normal 8 2 6 2 2 2" xfId="2099" xr:uid="{80760387-C989-4C30-9D3E-B531E287EC6D}"/>
    <cellStyle name="Normal 8 2 6 2 3" xfId="2100" xr:uid="{45BC8513-74C4-4486-BCC6-F4C4A63C4686}"/>
    <cellStyle name="Normal 8 2 6 2 4" xfId="3747" xr:uid="{B7826CB6-35E9-44E1-BBFE-D2D1C2933493}"/>
    <cellStyle name="Normal 8 2 6 3" xfId="2101" xr:uid="{99A78A01-EB66-4A7C-9BBC-F37E308B9341}"/>
    <cellStyle name="Normal 8 2 6 3 2" xfId="2102" xr:uid="{DBBFBABF-F060-44EE-BEE3-ABF7DECED6AF}"/>
    <cellStyle name="Normal 8 2 6 4" xfId="2103" xr:uid="{ED335238-3605-4CE9-92D7-70ED24B2D201}"/>
    <cellStyle name="Normal 8 2 6 5" xfId="3748" xr:uid="{BB3A871F-35C6-4558-8C3D-41754B556039}"/>
    <cellStyle name="Normal 8 2 7" xfId="782" xr:uid="{AE76490A-E41C-4414-9025-4085075F56C5}"/>
    <cellStyle name="Normal 8 2 7 2" xfId="2104" xr:uid="{94DA8471-2EBF-4D47-88BC-CE36A1792DFC}"/>
    <cellStyle name="Normal 8 2 7 2 2" xfId="2105" xr:uid="{B95F69C6-E696-4F1F-8E65-63E32274F11D}"/>
    <cellStyle name="Normal 8 2 7 3" xfId="2106" xr:uid="{77081FCB-A1B7-4F82-A5D6-B33DEAA1A135}"/>
    <cellStyle name="Normal 8 2 7 4" xfId="3749" xr:uid="{965BF293-9F99-4277-9952-7EC4E119D95C}"/>
    <cellStyle name="Normal 8 2 8" xfId="2107" xr:uid="{0DD8FA99-1796-402F-8CD0-E1CCC27A6B57}"/>
    <cellStyle name="Normal 8 2 8 2" xfId="2108" xr:uid="{DF1641FB-4F4A-4D05-AEF7-9459DD334070}"/>
    <cellStyle name="Normal 8 2 8 3" xfId="3750" xr:uid="{77904A45-BD6B-4BF0-A8A6-4B46DC58FF78}"/>
    <cellStyle name="Normal 8 2 8 4" xfId="3751" xr:uid="{3D8CF7D0-270F-4EC6-995F-5C118E7A84B9}"/>
    <cellStyle name="Normal 8 2 9" xfId="2109" xr:uid="{6420918E-B01D-4B7F-924A-7596C54E3CEC}"/>
    <cellStyle name="Normal 8 3" xfId="153" xr:uid="{9DBE3F01-1550-4E9A-B045-2806111B3C67}"/>
    <cellStyle name="Normal 8 3 10" xfId="3752" xr:uid="{F4F924E6-E9CA-46F6-A9E7-EED98E648AF2}"/>
    <cellStyle name="Normal 8 3 11" xfId="3753" xr:uid="{08F6559A-7838-4D9C-901E-AE8812EBE11B}"/>
    <cellStyle name="Normal 8 3 2" xfId="154" xr:uid="{750465C3-F742-4158-B682-238B2DF32AD2}"/>
    <cellStyle name="Normal 8 3 2 2" xfId="155" xr:uid="{60176242-F732-42F3-AA2A-877F48C3C7C0}"/>
    <cellStyle name="Normal 8 3 2 2 2" xfId="383" xr:uid="{1F2A9DAE-D34D-47C8-A160-07842C75C14E}"/>
    <cellStyle name="Normal 8 3 2 2 2 2" xfId="783" xr:uid="{47C76F76-FDEA-46C5-8831-7B74DE82B143}"/>
    <cellStyle name="Normal 8 3 2 2 2 2 2" xfId="2110" xr:uid="{9CC4DC9A-D75D-4038-AEA0-762C805D4835}"/>
    <cellStyle name="Normal 8 3 2 2 2 2 2 2" xfId="2111" xr:uid="{B5B9F96C-6C08-4CC1-9086-7BDFEE086305}"/>
    <cellStyle name="Normal 8 3 2 2 2 2 3" xfId="2112" xr:uid="{C424CAF5-6B1A-48B5-966E-68B2A0134AEF}"/>
    <cellStyle name="Normal 8 3 2 2 2 2 4" xfId="3754" xr:uid="{FD669DC9-4967-424E-B68B-1811E3DFD404}"/>
    <cellStyle name="Normal 8 3 2 2 2 3" xfId="2113" xr:uid="{35B32E85-47B0-4CD9-AC2F-5F602DD26C16}"/>
    <cellStyle name="Normal 8 3 2 2 2 3 2" xfId="2114" xr:uid="{A4B04AF9-39CC-4F18-A5A3-06AA8C560BAA}"/>
    <cellStyle name="Normal 8 3 2 2 2 3 3" xfId="3755" xr:uid="{FBF28A26-5321-47A6-A7CF-29782C11F171}"/>
    <cellStyle name="Normal 8 3 2 2 2 3 4" xfId="3756" xr:uid="{80057BF4-AF18-483C-8A13-D0A12AE1ADD5}"/>
    <cellStyle name="Normal 8 3 2 2 2 4" xfId="2115" xr:uid="{23925EF2-A378-49BE-A0AD-1518D92A7AC8}"/>
    <cellStyle name="Normal 8 3 2 2 2 5" xfId="3757" xr:uid="{D1A323DD-5F3E-41C2-AD1A-018DB261C35D}"/>
    <cellStyle name="Normal 8 3 2 2 2 6" xfId="3758" xr:uid="{EA80A92E-AA33-4D62-BBFB-18B800CFF3AA}"/>
    <cellStyle name="Normal 8 3 2 2 3" xfId="784" xr:uid="{6D4D63C8-DD78-4245-A627-9BEA741C8D2E}"/>
    <cellStyle name="Normal 8 3 2 2 3 2" xfId="2116" xr:uid="{7E0037D3-647C-4FF6-AB39-1E66A2578508}"/>
    <cellStyle name="Normal 8 3 2 2 3 2 2" xfId="2117" xr:uid="{DC972604-EDEA-48E1-9F68-E6CF0F5313D2}"/>
    <cellStyle name="Normal 8 3 2 2 3 2 3" xfId="3759" xr:uid="{725BEC5E-E6D5-4254-A6EF-CC3C6DEFEBEA}"/>
    <cellStyle name="Normal 8 3 2 2 3 2 4" xfId="3760" xr:uid="{B2EB0974-297A-4C24-ADAD-BAA5010D5442}"/>
    <cellStyle name="Normal 8 3 2 2 3 3" xfId="2118" xr:uid="{0CB6B17E-F114-4C82-83AD-FE95DFB5DF36}"/>
    <cellStyle name="Normal 8 3 2 2 3 4" xfId="3761" xr:uid="{A2ABC546-A24C-47EC-AF0B-2B81F06E7278}"/>
    <cellStyle name="Normal 8 3 2 2 3 5" xfId="3762" xr:uid="{B25AD91A-6E94-4F21-8A48-24EE25EADD91}"/>
    <cellStyle name="Normal 8 3 2 2 4" xfId="2119" xr:uid="{29534ABB-FAFE-4ACD-B55F-109B4FF00843}"/>
    <cellStyle name="Normal 8 3 2 2 4 2" xfId="2120" xr:uid="{79AE08A5-F063-4861-AC3A-E04D000D233C}"/>
    <cellStyle name="Normal 8 3 2 2 4 3" xfId="3763" xr:uid="{1F57A32C-3800-49FB-A057-1ADDFC7AF008}"/>
    <cellStyle name="Normal 8 3 2 2 4 4" xfId="3764" xr:uid="{EDC40C29-FA32-4A05-9A35-F33A922C6A69}"/>
    <cellStyle name="Normal 8 3 2 2 5" xfId="2121" xr:uid="{5BE157F0-F00E-4349-B701-2F9B16E983BE}"/>
    <cellStyle name="Normal 8 3 2 2 5 2" xfId="3765" xr:uid="{D7A1C58E-C4EB-4139-A8B5-99E491043EFB}"/>
    <cellStyle name="Normal 8 3 2 2 5 3" xfId="3766" xr:uid="{7997CEAD-D754-4F02-A5B2-A8EFA6F67993}"/>
    <cellStyle name="Normal 8 3 2 2 5 4" xfId="3767" xr:uid="{BD4E6C34-6580-42FC-AA23-B101FC818FCF}"/>
    <cellStyle name="Normal 8 3 2 2 6" xfId="3768" xr:uid="{C430F620-2763-4C6E-85B3-70F02C77F78B}"/>
    <cellStyle name="Normal 8 3 2 2 7" xfId="3769" xr:uid="{0489D5C9-C479-4AEC-9CDD-44B2FBBE15BF}"/>
    <cellStyle name="Normal 8 3 2 2 8" xfId="3770" xr:uid="{EA86F40D-0EAA-452F-89F0-0B0C2BA7C963}"/>
    <cellStyle name="Normal 8 3 2 3" xfId="384" xr:uid="{47212AA6-033F-4D60-9E83-E536F064007A}"/>
    <cellStyle name="Normal 8 3 2 3 2" xfId="785" xr:uid="{05EA3930-8FC7-4C5B-97A0-621EB04E4D06}"/>
    <cellStyle name="Normal 8 3 2 3 2 2" xfId="786" xr:uid="{DB426F75-642C-4DCD-A510-D650D21A84FC}"/>
    <cellStyle name="Normal 8 3 2 3 2 2 2" xfId="2122" xr:uid="{BF966BCB-8757-4957-9C75-0658E81CE966}"/>
    <cellStyle name="Normal 8 3 2 3 2 2 2 2" xfId="2123" xr:uid="{EDB10EDF-A5A3-492F-86EB-3649BD938891}"/>
    <cellStyle name="Normal 8 3 2 3 2 2 3" xfId="2124" xr:uid="{8775E0F9-5ABF-4F72-BD47-4C7063757A29}"/>
    <cellStyle name="Normal 8 3 2 3 2 3" xfId="2125" xr:uid="{40291AF7-8E3E-4FDE-B931-E4F9E0A78778}"/>
    <cellStyle name="Normal 8 3 2 3 2 3 2" xfId="2126" xr:uid="{D6E456B5-75A8-4B94-AA81-25078FC9EA03}"/>
    <cellStyle name="Normal 8 3 2 3 2 4" xfId="2127" xr:uid="{E46CF4CA-4BB0-43FE-81F6-613A73485C8B}"/>
    <cellStyle name="Normal 8 3 2 3 3" xfId="787" xr:uid="{495A6AC5-C4B9-4502-980F-A28CA4340A1A}"/>
    <cellStyle name="Normal 8 3 2 3 3 2" xfId="2128" xr:uid="{4D77F6A0-F555-4C1F-AD7D-032B3B017481}"/>
    <cellStyle name="Normal 8 3 2 3 3 2 2" xfId="2129" xr:uid="{F01882CB-A89E-4A0F-8544-90A4FB04848F}"/>
    <cellStyle name="Normal 8 3 2 3 3 3" xfId="2130" xr:uid="{8405C39D-23CC-40C8-8C9A-360D67FF591A}"/>
    <cellStyle name="Normal 8 3 2 3 3 4" xfId="3771" xr:uid="{DE303FE0-7EDE-465A-BDD7-2B2EF41CD0D5}"/>
    <cellStyle name="Normal 8 3 2 3 4" xfId="2131" xr:uid="{7D19FA84-56C0-49F0-96DC-04BE7EAE3775}"/>
    <cellStyle name="Normal 8 3 2 3 4 2" xfId="2132" xr:uid="{78E1B846-ACCA-41B8-B4C8-56B4D84B70D6}"/>
    <cellStyle name="Normal 8 3 2 3 5" xfId="2133" xr:uid="{135735C0-C853-43B9-9433-31CAEFFAE682}"/>
    <cellStyle name="Normal 8 3 2 3 6" xfId="3772" xr:uid="{68B3DA2E-B807-4E69-A408-DA7B02E674FC}"/>
    <cellStyle name="Normal 8 3 2 4" xfId="385" xr:uid="{8ACA5EEF-2411-4A4C-85D5-A4DEA91296B5}"/>
    <cellStyle name="Normal 8 3 2 4 2" xfId="788" xr:uid="{B1062C75-71CC-4BA6-811E-474C328A1988}"/>
    <cellStyle name="Normal 8 3 2 4 2 2" xfId="2134" xr:uid="{D58783F8-C0EE-452D-B3D3-F1A0A57E2D76}"/>
    <cellStyle name="Normal 8 3 2 4 2 2 2" xfId="2135" xr:uid="{E215ED83-6EF1-4AEB-9B84-A76EF8B54610}"/>
    <cellStyle name="Normal 8 3 2 4 2 3" xfId="2136" xr:uid="{A8693A51-6289-464D-81A9-9D928ACA8927}"/>
    <cellStyle name="Normal 8 3 2 4 2 4" xfId="3773" xr:uid="{76CB9C6D-0C66-4D9C-B69F-BA9BCCC96F46}"/>
    <cellStyle name="Normal 8 3 2 4 3" xfId="2137" xr:uid="{9CA2670F-33F8-46E2-B1BE-010BD673AA34}"/>
    <cellStyle name="Normal 8 3 2 4 3 2" xfId="2138" xr:uid="{FE080EC8-C0ED-4348-B6DA-5E32005FC3B3}"/>
    <cellStyle name="Normal 8 3 2 4 4" xfId="2139" xr:uid="{E3795FF1-C1C8-4262-A95A-C4752A70A161}"/>
    <cellStyle name="Normal 8 3 2 4 5" xfId="3774" xr:uid="{18C33E09-1FBE-48CD-988B-7C243706D6AB}"/>
    <cellStyle name="Normal 8 3 2 5" xfId="386" xr:uid="{F708B280-B3A7-49B2-B760-9D56378CC910}"/>
    <cellStyle name="Normal 8 3 2 5 2" xfId="2140" xr:uid="{AB1FF2F1-F099-4A6E-99BE-D25EBC5DD6FC}"/>
    <cellStyle name="Normal 8 3 2 5 2 2" xfId="2141" xr:uid="{355E21B7-4798-4112-A6A3-8C56DBB41EB4}"/>
    <cellStyle name="Normal 8 3 2 5 3" xfId="2142" xr:uid="{43F2468D-9BB6-48C8-983A-6CFF1557420F}"/>
    <cellStyle name="Normal 8 3 2 5 4" xfId="3775" xr:uid="{B286C100-8120-4EFC-B8C2-A20B2CA44452}"/>
    <cellStyle name="Normal 8 3 2 6" xfId="2143" xr:uid="{31FEE7D6-02AE-4FB7-98A0-3DD4EC4E58A7}"/>
    <cellStyle name="Normal 8 3 2 6 2" xfId="2144" xr:uid="{C1A52019-2F6B-4908-B2F8-CDC5944555F7}"/>
    <cellStyle name="Normal 8 3 2 6 3" xfId="3776" xr:uid="{02A605FC-889E-4858-B1D1-8619DC6C2633}"/>
    <cellStyle name="Normal 8 3 2 6 4" xfId="3777" xr:uid="{FCA386A7-571F-4CBE-B686-63F68A540FCE}"/>
    <cellStyle name="Normal 8 3 2 7" xfId="2145" xr:uid="{BEA0A495-4EBD-48BB-88D3-ACA728FD18B5}"/>
    <cellStyle name="Normal 8 3 2 8" xfId="3778" xr:uid="{6A3E9CA2-9F03-421B-8DE1-17CDD2DC89AB}"/>
    <cellStyle name="Normal 8 3 2 9" xfId="3779" xr:uid="{F74C1B61-6A88-4077-99E4-780AEF9C6D85}"/>
    <cellStyle name="Normal 8 3 3" xfId="156" xr:uid="{3EEC7C26-5C13-4EC5-B001-A818CBF134C6}"/>
    <cellStyle name="Normal 8 3 3 2" xfId="157" xr:uid="{FF0CA968-51E5-4D56-B1A3-01707CFC318F}"/>
    <cellStyle name="Normal 8 3 3 2 2" xfId="789" xr:uid="{6BD909B2-BD88-49E3-AE23-7872559C3EE2}"/>
    <cellStyle name="Normal 8 3 3 2 2 2" xfId="2146" xr:uid="{BE3EE353-29F2-42E0-8914-28ECEE5D7C8F}"/>
    <cellStyle name="Normal 8 3 3 2 2 2 2" xfId="2147" xr:uid="{89EDF08F-A4BF-40C1-8EAF-38242632AD0D}"/>
    <cellStyle name="Normal 8 3 3 2 2 2 2 2" xfId="4492" xr:uid="{297EBE0F-F8D3-4FCF-9464-451BB76728D6}"/>
    <cellStyle name="Normal 8 3 3 2 2 2 3" xfId="4493" xr:uid="{250986A5-FE9D-4464-850C-CF8C81AE37D1}"/>
    <cellStyle name="Normal 8 3 3 2 2 3" xfId="2148" xr:uid="{0CE8DF55-E575-41F5-832C-12BEA44DEFC1}"/>
    <cellStyle name="Normal 8 3 3 2 2 3 2" xfId="4494" xr:uid="{48980F6D-E5CC-463E-8690-D0ACC75EFD7F}"/>
    <cellStyle name="Normal 8 3 3 2 2 4" xfId="3780" xr:uid="{74770FCC-0FC2-4533-93F3-744EA4D4979A}"/>
    <cellStyle name="Normal 8 3 3 2 3" xfId="2149" xr:uid="{BB772740-5C7C-4BE5-A3E5-5DFE52768D4E}"/>
    <cellStyle name="Normal 8 3 3 2 3 2" xfId="2150" xr:uid="{03AB6CF5-71E8-4633-996B-E66BFBE62F22}"/>
    <cellStyle name="Normal 8 3 3 2 3 2 2" xfId="4495" xr:uid="{9B550881-BEA6-49A6-87FC-3CEB97ABF2B7}"/>
    <cellStyle name="Normal 8 3 3 2 3 3" xfId="3781" xr:uid="{0FFC8A0A-10D9-44AD-A864-974573E814C1}"/>
    <cellStyle name="Normal 8 3 3 2 3 4" xfId="3782" xr:uid="{CD67BDA1-DE73-4D82-929C-CCEAEC91AF66}"/>
    <cellStyle name="Normal 8 3 3 2 4" xfId="2151" xr:uid="{40DAC07F-96E8-4388-A1AC-66C6929F2904}"/>
    <cellStyle name="Normal 8 3 3 2 4 2" xfId="4496" xr:uid="{17544790-561D-424D-98CD-43E91C00C780}"/>
    <cellStyle name="Normal 8 3 3 2 5" xfId="3783" xr:uid="{4513637B-303E-4050-AEE5-09126F96E189}"/>
    <cellStyle name="Normal 8 3 3 2 6" xfId="3784" xr:uid="{9EDB20FF-CA14-4999-9185-850C7150CD2D}"/>
    <cellStyle name="Normal 8 3 3 3" xfId="387" xr:uid="{2BB816A6-E7AD-4E85-8A01-D108D7D43C94}"/>
    <cellStyle name="Normal 8 3 3 3 2" xfId="2152" xr:uid="{E6B58B96-BBBF-42E4-8F73-534A4B84C6E2}"/>
    <cellStyle name="Normal 8 3 3 3 2 2" xfId="2153" xr:uid="{D67F8ADC-B3AB-45A0-B51F-9B49958B7C04}"/>
    <cellStyle name="Normal 8 3 3 3 2 2 2" xfId="4497" xr:uid="{9DCC0734-C992-4AA8-98FC-33CC657F663E}"/>
    <cellStyle name="Normal 8 3 3 3 2 3" xfId="3785" xr:uid="{0E44DAB3-EA27-42D2-8D9E-11FA03F6912A}"/>
    <cellStyle name="Normal 8 3 3 3 2 4" xfId="3786" xr:uid="{8C576230-4408-40C0-9887-7EBC8E719AAF}"/>
    <cellStyle name="Normal 8 3 3 3 3" xfId="2154" xr:uid="{98682A1E-FBB8-48CF-ADB4-FF1743F6CFE2}"/>
    <cellStyle name="Normal 8 3 3 3 3 2" xfId="4498" xr:uid="{B9D91774-D15B-419D-85A0-AED45FF174FC}"/>
    <cellStyle name="Normal 8 3 3 3 4" xfId="3787" xr:uid="{29277345-1A47-4B61-B44E-816FD56874C4}"/>
    <cellStyle name="Normal 8 3 3 3 5" xfId="3788" xr:uid="{16973160-0B8F-49BA-BF55-CBBE4D19CE76}"/>
    <cellStyle name="Normal 8 3 3 4" xfId="2155" xr:uid="{179EFB0F-8254-4942-8331-7E1793279830}"/>
    <cellStyle name="Normal 8 3 3 4 2" xfId="2156" xr:uid="{7AF71665-39FC-48A0-A75F-C4A22E0F2005}"/>
    <cellStyle name="Normal 8 3 3 4 2 2" xfId="4499" xr:uid="{EADC9030-9868-4D16-855E-C92A93E48584}"/>
    <cellStyle name="Normal 8 3 3 4 3" xfId="3789" xr:uid="{3ACDA5A8-483F-4A0A-A54A-8B1911A47D39}"/>
    <cellStyle name="Normal 8 3 3 4 4" xfId="3790" xr:uid="{939F7636-89D9-49FB-A859-F197CC197297}"/>
    <cellStyle name="Normal 8 3 3 5" xfId="2157" xr:uid="{8389C652-7B45-44C1-A1AA-F2106F8EEF6C}"/>
    <cellStyle name="Normal 8 3 3 5 2" xfId="3791" xr:uid="{8CB98C35-2E23-4853-8463-A5AD0F36088F}"/>
    <cellStyle name="Normal 8 3 3 5 3" xfId="3792" xr:uid="{38818F30-C550-46E3-974A-DA66B363CCEB}"/>
    <cellStyle name="Normal 8 3 3 5 4" xfId="3793" xr:uid="{00CF06EB-AC91-455B-A7AF-82C0F07ADB6F}"/>
    <cellStyle name="Normal 8 3 3 6" xfId="3794" xr:uid="{7D8BF333-7B35-4C50-AB19-B77BBF9430C2}"/>
    <cellStyle name="Normal 8 3 3 7" xfId="3795" xr:uid="{60D8746B-036D-4428-B0F5-AFF46507ED6B}"/>
    <cellStyle name="Normal 8 3 3 8" xfId="3796" xr:uid="{A43851CF-7B6A-4DCD-8756-4297CBEEB64A}"/>
    <cellStyle name="Normal 8 3 4" xfId="158" xr:uid="{02E99FF9-4FF2-4B21-B042-A3E2448B8C41}"/>
    <cellStyle name="Normal 8 3 4 2" xfId="790" xr:uid="{BA80E43D-37FA-4F38-883A-819C9641C5E2}"/>
    <cellStyle name="Normal 8 3 4 2 2" xfId="791" xr:uid="{84F81BFF-DA57-46FE-AD38-7F165B07F064}"/>
    <cellStyle name="Normal 8 3 4 2 2 2" xfId="2158" xr:uid="{864A7AD3-3E28-4AB0-B0DB-B6E3173A6220}"/>
    <cellStyle name="Normal 8 3 4 2 2 2 2" xfId="2159" xr:uid="{DAA72675-7165-4C56-A829-D298FEEE15A5}"/>
    <cellStyle name="Normal 8 3 4 2 2 3" xfId="2160" xr:uid="{07D2545A-97E3-4210-B7F1-3A590DC1E1AA}"/>
    <cellStyle name="Normal 8 3 4 2 2 4" xfId="3797" xr:uid="{7AC7501B-C03E-4FC1-981E-A96D6119776E}"/>
    <cellStyle name="Normal 8 3 4 2 3" xfId="2161" xr:uid="{AD016A59-D7FB-4DE8-AB60-6AC3F0190465}"/>
    <cellStyle name="Normal 8 3 4 2 3 2" xfId="2162" xr:uid="{1F7E8284-BE27-4D3C-A01E-2EEAA6E87D51}"/>
    <cellStyle name="Normal 8 3 4 2 4" xfId="2163" xr:uid="{2495B9FA-D7AE-4485-A484-89294E0CF838}"/>
    <cellStyle name="Normal 8 3 4 2 5" xfId="3798" xr:uid="{EF7A919B-BC6B-4DBF-B006-583CB994FE45}"/>
    <cellStyle name="Normal 8 3 4 3" xfId="792" xr:uid="{EBC5341C-6F95-49CD-B645-F6477B617005}"/>
    <cellStyle name="Normal 8 3 4 3 2" xfId="2164" xr:uid="{335B4BEB-D3BA-4E92-87F3-5B0DDC4C275B}"/>
    <cellStyle name="Normal 8 3 4 3 2 2" xfId="2165" xr:uid="{21CADC13-460D-4775-91EA-BD41E44BD77E}"/>
    <cellStyle name="Normal 8 3 4 3 3" xfId="2166" xr:uid="{DE4C4A7C-F907-417E-B0E9-5FCF9B97A807}"/>
    <cellStyle name="Normal 8 3 4 3 4" xfId="3799" xr:uid="{75EC73A0-4B46-41A0-A588-B0642D51241B}"/>
    <cellStyle name="Normal 8 3 4 4" xfId="2167" xr:uid="{10CD0715-CC19-4D4B-A546-17C5EE8F6D7F}"/>
    <cellStyle name="Normal 8 3 4 4 2" xfId="2168" xr:uid="{10763B08-C261-4F4F-86F2-436FC1A0ECBB}"/>
    <cellStyle name="Normal 8 3 4 4 3" xfId="3800" xr:uid="{38AAFF98-0061-4822-966C-24C16D94339D}"/>
    <cellStyle name="Normal 8 3 4 4 4" xfId="3801" xr:uid="{57795F2E-A073-49FA-8C6F-948C4329F954}"/>
    <cellStyle name="Normal 8 3 4 5" xfId="2169" xr:uid="{627C7386-9414-49CB-B71A-C323619962B2}"/>
    <cellStyle name="Normal 8 3 4 6" xfId="3802" xr:uid="{CC0A971F-8EBC-4E39-8AC8-3AE0AA97176F}"/>
    <cellStyle name="Normal 8 3 4 7" xfId="3803" xr:uid="{F070455D-FA9D-4BE4-A9C5-63F4CCC01A20}"/>
    <cellStyle name="Normal 8 3 5" xfId="388" xr:uid="{E3E9A946-E6C3-4F51-BA64-3DD70D487A22}"/>
    <cellStyle name="Normal 8 3 5 2" xfId="793" xr:uid="{2A86D4D4-9FEF-4691-842A-218CC031236C}"/>
    <cellStyle name="Normal 8 3 5 2 2" xfId="2170" xr:uid="{88998BE7-715A-4C30-8D0D-C6F7C2DD2D69}"/>
    <cellStyle name="Normal 8 3 5 2 2 2" xfId="2171" xr:uid="{F3B62EC5-94D1-4A97-A908-320DAF9CC39D}"/>
    <cellStyle name="Normal 8 3 5 2 3" xfId="2172" xr:uid="{E84C61D5-43DA-4B0E-950A-2CC6E4CD67AE}"/>
    <cellStyle name="Normal 8 3 5 2 4" xfId="3804" xr:uid="{9FC10A90-E157-495C-AA57-183D83B6740F}"/>
    <cellStyle name="Normal 8 3 5 3" xfId="2173" xr:uid="{D2707243-4855-474C-ABD7-92FCAE80B407}"/>
    <cellStyle name="Normal 8 3 5 3 2" xfId="2174" xr:uid="{4D16AF58-07AC-4435-BA2A-B768C58BDB84}"/>
    <cellStyle name="Normal 8 3 5 3 3" xfId="3805" xr:uid="{7AE00768-1D86-478B-985C-0B9889609662}"/>
    <cellStyle name="Normal 8 3 5 3 4" xfId="3806" xr:uid="{CAEC6A37-B894-4AA8-ACCE-7F3C48F979A0}"/>
    <cellStyle name="Normal 8 3 5 4" xfId="2175" xr:uid="{05311B7E-31A0-4933-B598-2EDB2DA8DDC8}"/>
    <cellStyle name="Normal 8 3 5 5" xfId="3807" xr:uid="{2621C032-D3F8-4EAF-988B-A063B2CEE556}"/>
    <cellStyle name="Normal 8 3 5 6" xfId="3808" xr:uid="{C834FDD4-ED29-4D35-B323-23962BC18AEB}"/>
    <cellStyle name="Normal 8 3 6" xfId="389" xr:uid="{3124A0D6-5A89-486D-98D3-A71F55E888AC}"/>
    <cellStyle name="Normal 8 3 6 2" xfId="2176" xr:uid="{CB46FAE1-294D-4CCE-864A-9BE9D984A14B}"/>
    <cellStyle name="Normal 8 3 6 2 2" xfId="2177" xr:uid="{672CAA1E-FFB5-4996-A1C3-414208E91B15}"/>
    <cellStyle name="Normal 8 3 6 2 3" xfId="3809" xr:uid="{3FE347B0-DEE6-40CA-BFC9-EA60E760BA96}"/>
    <cellStyle name="Normal 8 3 6 2 4" xfId="3810" xr:uid="{709CE6B6-9262-4D19-B95B-7B3808DF51A5}"/>
    <cellStyle name="Normal 8 3 6 3" xfId="2178" xr:uid="{49EC6C0D-A071-498F-91DD-33B6CC8A3B9C}"/>
    <cellStyle name="Normal 8 3 6 4" xfId="3811" xr:uid="{8E29632F-9E0F-4ED7-85F4-6BEA8BF8DF09}"/>
    <cellStyle name="Normal 8 3 6 5" xfId="3812" xr:uid="{4E640C04-3AF0-4ED0-87C1-80B68DEB9108}"/>
    <cellStyle name="Normal 8 3 7" xfId="2179" xr:uid="{92015AF7-2083-4113-90E3-B9762029C65A}"/>
    <cellStyle name="Normal 8 3 7 2" xfId="2180" xr:uid="{3AE5FACB-104F-40D4-989B-78FB17ADACDB}"/>
    <cellStyle name="Normal 8 3 7 3" xfId="3813" xr:uid="{3B6CABCA-0461-46E0-8910-6E99DDF64FE7}"/>
    <cellStyle name="Normal 8 3 7 4" xfId="3814" xr:uid="{D8EEF9FE-1E96-41F4-9881-A51037A3A250}"/>
    <cellStyle name="Normal 8 3 8" xfId="2181" xr:uid="{E1603762-5C8D-4279-8D84-5DD7A91922FD}"/>
    <cellStyle name="Normal 8 3 8 2" xfId="3815" xr:uid="{A071FC46-5863-4BEA-B4DD-99BA1ECBE259}"/>
    <cellStyle name="Normal 8 3 8 3" xfId="3816" xr:uid="{30FFB06F-BBCA-45E2-AAE4-25AC6243F767}"/>
    <cellStyle name="Normal 8 3 8 4" xfId="3817" xr:uid="{10001000-AD1E-4DD4-9235-507B7D4BC309}"/>
    <cellStyle name="Normal 8 3 9" xfId="3818" xr:uid="{AED41A68-F314-451D-9A2C-2D8429A5DA8F}"/>
    <cellStyle name="Normal 8 4" xfId="159" xr:uid="{13B45A12-E451-4704-9686-5DBFEBE4A958}"/>
    <cellStyle name="Normal 8 4 10" xfId="3819" xr:uid="{EF667799-7E8E-4BED-AB63-6E3265B77D16}"/>
    <cellStyle name="Normal 8 4 11" xfId="3820" xr:uid="{DA9C7F66-3520-4679-87FE-1FDAE62B04F0}"/>
    <cellStyle name="Normal 8 4 2" xfId="160" xr:uid="{976E721E-6BC6-43B7-ACAD-E71CDD88D9DA}"/>
    <cellStyle name="Normal 8 4 2 2" xfId="390" xr:uid="{1CED64C0-1B40-4609-89AC-357211B415D6}"/>
    <cellStyle name="Normal 8 4 2 2 2" xfId="794" xr:uid="{ED0567B5-1EF7-4168-BC1C-C8642919679B}"/>
    <cellStyle name="Normal 8 4 2 2 2 2" xfId="795" xr:uid="{C3AE5970-8BA1-4A43-82E5-A8F324F4D685}"/>
    <cellStyle name="Normal 8 4 2 2 2 2 2" xfId="2182" xr:uid="{BDC69C74-44BE-475E-A4E1-8C6DCB177F0D}"/>
    <cellStyle name="Normal 8 4 2 2 2 2 3" xfId="3821" xr:uid="{08DCAD16-BD98-4A5B-B25F-06298C62180A}"/>
    <cellStyle name="Normal 8 4 2 2 2 2 4" xfId="3822" xr:uid="{44818BDF-5D1C-44DC-8DA2-09C045ACF3E0}"/>
    <cellStyle name="Normal 8 4 2 2 2 3" xfId="2183" xr:uid="{9A81E536-8790-4589-A4F3-E3D82E9A7D88}"/>
    <cellStyle name="Normal 8 4 2 2 2 3 2" xfId="3823" xr:uid="{013532AD-B891-41C6-88C5-D7C5A789E3B2}"/>
    <cellStyle name="Normal 8 4 2 2 2 3 3" xfId="3824" xr:uid="{B7E17935-0CE8-4DA9-9F35-8E3A8FFE6B2F}"/>
    <cellStyle name="Normal 8 4 2 2 2 3 4" xfId="3825" xr:uid="{E37F0985-A449-4E7C-BA0F-F50D1051107B}"/>
    <cellStyle name="Normal 8 4 2 2 2 4" xfId="3826" xr:uid="{A0DDF7E1-EC78-49B7-89FF-5F89D6EF60EE}"/>
    <cellStyle name="Normal 8 4 2 2 2 5" xfId="3827" xr:uid="{7315247B-ABAD-48C6-BC31-EA5184739DBF}"/>
    <cellStyle name="Normal 8 4 2 2 2 6" xfId="3828" xr:uid="{9C14CC07-C80F-4E34-BB62-19C15AD8895A}"/>
    <cellStyle name="Normal 8 4 2 2 3" xfId="796" xr:uid="{48F9E466-B35E-48B9-B81B-1BCAF0CA28BC}"/>
    <cellStyle name="Normal 8 4 2 2 3 2" xfId="2184" xr:uid="{8C399556-4F24-4BE8-B073-B2C3F3EA0A2F}"/>
    <cellStyle name="Normal 8 4 2 2 3 2 2" xfId="3829" xr:uid="{DF127238-58AC-4818-AA66-432B7B585375}"/>
    <cellStyle name="Normal 8 4 2 2 3 2 3" xfId="3830" xr:uid="{B9981074-EE35-4A96-BFE6-8026D56BEA97}"/>
    <cellStyle name="Normal 8 4 2 2 3 2 4" xfId="3831" xr:uid="{98C81F2B-25AB-4423-855F-15E75AAEA3D9}"/>
    <cellStyle name="Normal 8 4 2 2 3 3" xfId="3832" xr:uid="{4A56CB9C-886F-4D77-956A-BCF22074180C}"/>
    <cellStyle name="Normal 8 4 2 2 3 4" xfId="3833" xr:uid="{04552052-B29A-4CAF-9B1C-449FAE1801BC}"/>
    <cellStyle name="Normal 8 4 2 2 3 5" xfId="3834" xr:uid="{F0C12408-FBE7-4260-B2D7-21403A84874A}"/>
    <cellStyle name="Normal 8 4 2 2 4" xfId="2185" xr:uid="{88D485C8-3F04-4FB8-B5DD-D673F01C7099}"/>
    <cellStyle name="Normal 8 4 2 2 4 2" xfId="3835" xr:uid="{9A5EF33E-D46D-4EA9-A72F-6470E6E5E7B3}"/>
    <cellStyle name="Normal 8 4 2 2 4 3" xfId="3836" xr:uid="{654A371A-E157-4B55-B65F-E571D755F892}"/>
    <cellStyle name="Normal 8 4 2 2 4 4" xfId="3837" xr:uid="{000279F5-0DDA-4ED0-B5BA-DCC865A39D05}"/>
    <cellStyle name="Normal 8 4 2 2 5" xfId="3838" xr:uid="{0BD3328D-A66A-4170-A87E-99C4E366336D}"/>
    <cellStyle name="Normal 8 4 2 2 5 2" xfId="3839" xr:uid="{CA9A8AA9-16D9-4A17-8A07-FC818038C725}"/>
    <cellStyle name="Normal 8 4 2 2 5 3" xfId="3840" xr:uid="{8C4031EF-00D3-4D15-AF2B-CD21CC0CB89E}"/>
    <cellStyle name="Normal 8 4 2 2 5 4" xfId="3841" xr:uid="{0A02405A-60D8-4CF2-A08F-8DF4D8E1ECEC}"/>
    <cellStyle name="Normal 8 4 2 2 6" xfId="3842" xr:uid="{93BA5758-D05D-4C62-A691-A1E6C59EB615}"/>
    <cellStyle name="Normal 8 4 2 2 7" xfId="3843" xr:uid="{B146B693-DF3B-4CF3-86CB-925A36DD6E1E}"/>
    <cellStyle name="Normal 8 4 2 2 8" xfId="3844" xr:uid="{F4897AB3-C348-444C-99CD-3F9195D77FF5}"/>
    <cellStyle name="Normal 8 4 2 3" xfId="797" xr:uid="{1E2A117D-1D5C-46C9-8553-10D603E3CCB6}"/>
    <cellStyle name="Normal 8 4 2 3 2" xfId="798" xr:uid="{D301973C-62A5-45D9-A273-BDBA9B411CB1}"/>
    <cellStyle name="Normal 8 4 2 3 2 2" xfId="799" xr:uid="{73EAE1AE-383A-4CE3-A4F6-85F1F695E29C}"/>
    <cellStyle name="Normal 8 4 2 3 2 3" xfId="3845" xr:uid="{1F9C001F-CCA3-4869-AAEB-72AD7DBE31F6}"/>
    <cellStyle name="Normal 8 4 2 3 2 4" xfId="3846" xr:uid="{FD2D7D80-9300-4B7C-BAD4-EFD66E386CBF}"/>
    <cellStyle name="Normal 8 4 2 3 3" xfId="800" xr:uid="{C75B8D98-1ED6-4291-908C-E8DE621EA583}"/>
    <cellStyle name="Normal 8 4 2 3 3 2" xfId="3847" xr:uid="{E3F720F6-FF98-43BC-A0EF-88EE601C2B81}"/>
    <cellStyle name="Normal 8 4 2 3 3 3" xfId="3848" xr:uid="{9FE3D0D1-F414-49E7-ABE3-A1D783543793}"/>
    <cellStyle name="Normal 8 4 2 3 3 4" xfId="3849" xr:uid="{F8D070BF-AE97-4593-9F43-52B16A306B35}"/>
    <cellStyle name="Normal 8 4 2 3 4" xfId="3850" xr:uid="{D7831C4D-AF71-467C-8EA1-8B9F59C46CE3}"/>
    <cellStyle name="Normal 8 4 2 3 5" xfId="3851" xr:uid="{7327EC33-AE0B-4A1D-B05D-B6196448687B}"/>
    <cellStyle name="Normal 8 4 2 3 6" xfId="3852" xr:uid="{8FBB4ABE-9222-42D6-AFE7-60BA9C0AEF39}"/>
    <cellStyle name="Normal 8 4 2 4" xfId="801" xr:uid="{10F8FEB7-F01D-4DCD-9BCA-EF09C0486C9D}"/>
    <cellStyle name="Normal 8 4 2 4 2" xfId="802" xr:uid="{31849FCF-397E-49FA-A886-204D3ADEFD97}"/>
    <cellStyle name="Normal 8 4 2 4 2 2" xfId="3853" xr:uid="{D8B510D1-F3CD-4F01-8863-0627F156AA78}"/>
    <cellStyle name="Normal 8 4 2 4 2 3" xfId="3854" xr:uid="{62C555F6-7868-4B44-8B61-A4F62DE6BCEE}"/>
    <cellStyle name="Normal 8 4 2 4 2 4" xfId="3855" xr:uid="{31CB2F10-3116-4832-8196-2EA772811BD3}"/>
    <cellStyle name="Normal 8 4 2 4 3" xfId="3856" xr:uid="{D6F967AD-A3CF-4235-AADC-1E97772308B0}"/>
    <cellStyle name="Normal 8 4 2 4 4" xfId="3857" xr:uid="{C72FD867-CDAE-4225-9991-3DBC20539710}"/>
    <cellStyle name="Normal 8 4 2 4 5" xfId="3858" xr:uid="{7AEA4777-975F-4D82-98A7-6AAE1B8420B2}"/>
    <cellStyle name="Normal 8 4 2 5" xfId="803" xr:uid="{3827DDBF-40AF-4D97-996C-9FC3E5C0CBA0}"/>
    <cellStyle name="Normal 8 4 2 5 2" xfId="3859" xr:uid="{B61F12D0-8F60-4385-ADF8-EFC6BF23C0F5}"/>
    <cellStyle name="Normal 8 4 2 5 3" xfId="3860" xr:uid="{B70BAB98-C7DD-44B7-90FF-B5832931B668}"/>
    <cellStyle name="Normal 8 4 2 5 4" xfId="3861" xr:uid="{322E8BA9-DD7C-4E6C-A848-CE25F54AC5F7}"/>
    <cellStyle name="Normal 8 4 2 6" xfId="3862" xr:uid="{5080FB4B-597B-4358-BACC-1DE6A32E7736}"/>
    <cellStyle name="Normal 8 4 2 6 2" xfId="3863" xr:uid="{BE69C1C2-385F-43B9-8C01-EF26ECA696DA}"/>
    <cellStyle name="Normal 8 4 2 6 3" xfId="3864" xr:uid="{8E444BF3-BA7B-41EF-A854-2A09A2C415B9}"/>
    <cellStyle name="Normal 8 4 2 6 4" xfId="3865" xr:uid="{1499D450-A679-4C0C-80DB-CEB4555778AA}"/>
    <cellStyle name="Normal 8 4 2 7" xfId="3866" xr:uid="{A6E69628-5FB2-4086-B75E-5ECD6168C299}"/>
    <cellStyle name="Normal 8 4 2 8" xfId="3867" xr:uid="{0D3A36B8-DFB1-438D-BBE8-730F19226466}"/>
    <cellStyle name="Normal 8 4 2 9" xfId="3868" xr:uid="{07C80D52-81F7-42C9-B982-22ABF10397CB}"/>
    <cellStyle name="Normal 8 4 3" xfId="391" xr:uid="{214FC6B5-39D1-496D-ABE1-546EC840D89F}"/>
    <cellStyle name="Normal 8 4 3 2" xfId="804" xr:uid="{0CC8E233-3FF5-4990-8E39-BE43FA5C3A2B}"/>
    <cellStyle name="Normal 8 4 3 2 2" xfId="805" xr:uid="{9D241481-A8F7-424F-BE7F-2FF59F2D1537}"/>
    <cellStyle name="Normal 8 4 3 2 2 2" xfId="2186" xr:uid="{96A14388-FD56-44F3-BD94-EE2378A6FBAE}"/>
    <cellStyle name="Normal 8 4 3 2 2 2 2" xfId="2187" xr:uid="{C64EA72B-FA18-4373-B816-09FF3FDC98BE}"/>
    <cellStyle name="Normal 8 4 3 2 2 3" xfId="2188" xr:uid="{445E44C1-2FCB-4DEE-9181-996D1B5AD04F}"/>
    <cellStyle name="Normal 8 4 3 2 2 4" xfId="3869" xr:uid="{562722E6-6662-456F-80D5-12E188BDAEC8}"/>
    <cellStyle name="Normal 8 4 3 2 3" xfId="2189" xr:uid="{06FA8F9F-DCE5-4E10-A8F6-DCCC7A149B35}"/>
    <cellStyle name="Normal 8 4 3 2 3 2" xfId="2190" xr:uid="{2414345A-079A-4AC6-B453-8403CF56DADB}"/>
    <cellStyle name="Normal 8 4 3 2 3 3" xfId="3870" xr:uid="{E57B8336-69CE-4329-B9B9-195444174C54}"/>
    <cellStyle name="Normal 8 4 3 2 3 4" xfId="3871" xr:uid="{0A25872F-97C6-4052-BAB8-872928244B5F}"/>
    <cellStyle name="Normal 8 4 3 2 4" xfId="2191" xr:uid="{A0959BCE-4AC7-49DF-9400-DFFC4293714E}"/>
    <cellStyle name="Normal 8 4 3 2 5" xfId="3872" xr:uid="{80962163-69E8-4DB2-83D7-C8F3BD16FCD8}"/>
    <cellStyle name="Normal 8 4 3 2 6" xfId="3873" xr:uid="{F0420D7B-EE72-4F8A-A4C7-D56E7AB58C2C}"/>
    <cellStyle name="Normal 8 4 3 3" xfId="806" xr:uid="{C6E59750-8B78-4878-ACC6-BD8ED75EFDA3}"/>
    <cellStyle name="Normal 8 4 3 3 2" xfId="2192" xr:uid="{59D38D1E-DC75-4EE8-9764-DA55EEE2E726}"/>
    <cellStyle name="Normal 8 4 3 3 2 2" xfId="2193" xr:uid="{D396CF42-7069-4105-A24B-52DF6006006E}"/>
    <cellStyle name="Normal 8 4 3 3 2 3" xfId="3874" xr:uid="{252AAFEE-18DC-43F2-A6DD-47175EB776D0}"/>
    <cellStyle name="Normal 8 4 3 3 2 4" xfId="3875" xr:uid="{4EF8A37A-A349-4995-B57C-878B6383F719}"/>
    <cellStyle name="Normal 8 4 3 3 3" xfId="2194" xr:uid="{338385C7-546E-4394-959D-6110B2378B93}"/>
    <cellStyle name="Normal 8 4 3 3 4" xfId="3876" xr:uid="{00860755-EF17-4E42-8E18-667296710901}"/>
    <cellStyle name="Normal 8 4 3 3 5" xfId="3877" xr:uid="{D1CF6283-72F2-49DD-B5EC-C86A220F2FF7}"/>
    <cellStyle name="Normal 8 4 3 4" xfId="2195" xr:uid="{BCECB89E-CDBE-4D46-8A61-9F39258826B5}"/>
    <cellStyle name="Normal 8 4 3 4 2" xfId="2196" xr:uid="{03451BA9-7FD2-4BD5-8BCB-5433288B9948}"/>
    <cellStyle name="Normal 8 4 3 4 3" xfId="3878" xr:uid="{D32B8CF9-3AF0-4ECD-922C-AB5995720DD5}"/>
    <cellStyle name="Normal 8 4 3 4 4" xfId="3879" xr:uid="{B5D499EA-913F-48AA-853B-AF3002C7AD20}"/>
    <cellStyle name="Normal 8 4 3 5" xfId="2197" xr:uid="{5BDD172F-A940-435A-9418-5FB8588DFEF3}"/>
    <cellStyle name="Normal 8 4 3 5 2" xfId="3880" xr:uid="{CF4F6E4C-CA90-49DA-A4DC-4DF2DF15D689}"/>
    <cellStyle name="Normal 8 4 3 5 3" xfId="3881" xr:uid="{64A6EBE0-6C00-4E37-BF35-F7DF0D41B551}"/>
    <cellStyle name="Normal 8 4 3 5 4" xfId="3882" xr:uid="{55EDAB91-28C6-46D6-99C8-58002C29ACA2}"/>
    <cellStyle name="Normal 8 4 3 6" xfId="3883" xr:uid="{6B8AA5FF-7363-4A57-A6C4-D815BA5B6128}"/>
    <cellStyle name="Normal 8 4 3 7" xfId="3884" xr:uid="{DAB7C21B-BF13-4014-942E-9E4BD42544A9}"/>
    <cellStyle name="Normal 8 4 3 8" xfId="3885" xr:uid="{E807EA83-90DE-49D7-9CDD-89DBE7B61E67}"/>
    <cellStyle name="Normal 8 4 4" xfId="392" xr:uid="{76D3AC6B-6739-49AE-866A-7AA2629D3161}"/>
    <cellStyle name="Normal 8 4 4 2" xfId="807" xr:uid="{E5AEFB1C-6988-49D5-B063-8737A3394F72}"/>
    <cellStyle name="Normal 8 4 4 2 2" xfId="808" xr:uid="{0CE8C283-02FD-40F1-BEAD-5971EE4F74DE}"/>
    <cellStyle name="Normal 8 4 4 2 2 2" xfId="2198" xr:uid="{7B25A430-C618-423A-96DF-12D76A52F54A}"/>
    <cellStyle name="Normal 8 4 4 2 2 3" xfId="3886" xr:uid="{3CC2C406-36F2-4B4B-A062-116F043CC625}"/>
    <cellStyle name="Normal 8 4 4 2 2 4" xfId="3887" xr:uid="{BF4A619E-11AA-4863-8502-9921A2E9269D}"/>
    <cellStyle name="Normal 8 4 4 2 3" xfId="2199" xr:uid="{0F81095B-D68E-4142-A24D-2231DF001259}"/>
    <cellStyle name="Normal 8 4 4 2 4" xfId="3888" xr:uid="{E38A5807-0FAB-4D51-B123-0B84857BE443}"/>
    <cellStyle name="Normal 8 4 4 2 5" xfId="3889" xr:uid="{70F25175-6228-49DA-AEE2-B101CEF890B7}"/>
    <cellStyle name="Normal 8 4 4 3" xfId="809" xr:uid="{0ABE6189-C7BF-4CF9-BFAD-DBE7EDE56626}"/>
    <cellStyle name="Normal 8 4 4 3 2" xfId="2200" xr:uid="{C1DB7278-8E4A-44FC-8587-34800051B367}"/>
    <cellStyle name="Normal 8 4 4 3 3" xfId="3890" xr:uid="{1C2351DA-5F9D-4C34-BE4A-E621F1C53BE9}"/>
    <cellStyle name="Normal 8 4 4 3 4" xfId="3891" xr:uid="{6B613C2E-42AC-4B6B-880F-F059B0A5C5C1}"/>
    <cellStyle name="Normal 8 4 4 4" xfId="2201" xr:uid="{E4247B2E-E5B4-4119-A374-D89984271F3D}"/>
    <cellStyle name="Normal 8 4 4 4 2" xfId="3892" xr:uid="{4F83DE69-B846-4044-93F8-ED3DA65A6FD1}"/>
    <cellStyle name="Normal 8 4 4 4 3" xfId="3893" xr:uid="{9D6125D9-7291-45B8-B3E9-0EF31853C452}"/>
    <cellStyle name="Normal 8 4 4 4 4" xfId="3894" xr:uid="{D3048816-95D4-411F-A91F-C602ECC26D1D}"/>
    <cellStyle name="Normal 8 4 4 5" xfId="3895" xr:uid="{3B276623-A1F5-4CF3-98C9-A418509E1E99}"/>
    <cellStyle name="Normal 8 4 4 6" xfId="3896" xr:uid="{F2D02800-8878-4E76-B4D0-E1070F55BBE6}"/>
    <cellStyle name="Normal 8 4 4 7" xfId="3897" xr:uid="{79C95564-5974-42C1-B7F6-F39AC43259D9}"/>
    <cellStyle name="Normal 8 4 5" xfId="393" xr:uid="{191B9AA9-D7C8-4090-91E5-38B2F8252942}"/>
    <cellStyle name="Normal 8 4 5 2" xfId="810" xr:uid="{1C165EEA-A1FF-484E-946A-6793C5E4D6E0}"/>
    <cellStyle name="Normal 8 4 5 2 2" xfId="2202" xr:uid="{5217AD59-036A-4B3C-9EA6-7D43F4B659BF}"/>
    <cellStyle name="Normal 8 4 5 2 3" xfId="3898" xr:uid="{504BBB6A-7D60-4158-AA8D-B0ECDB2C037A}"/>
    <cellStyle name="Normal 8 4 5 2 4" xfId="3899" xr:uid="{766BE6F5-4490-49EB-A2E6-8591534978FD}"/>
    <cellStyle name="Normal 8 4 5 3" xfId="2203" xr:uid="{F50987EE-F13B-495E-A9F8-85E99A82E795}"/>
    <cellStyle name="Normal 8 4 5 3 2" xfId="3900" xr:uid="{FD5F9E7D-D16E-4545-8B71-9304946847C6}"/>
    <cellStyle name="Normal 8 4 5 3 3" xfId="3901" xr:uid="{8B6790A5-EB73-4A20-8A3E-261C11378A67}"/>
    <cellStyle name="Normal 8 4 5 3 4" xfId="3902" xr:uid="{A8779AEE-1961-488E-8CB6-DAA934562D59}"/>
    <cellStyle name="Normal 8 4 5 4" xfId="3903" xr:uid="{357461AB-0D08-4EFD-A1CD-901546B907E0}"/>
    <cellStyle name="Normal 8 4 5 5" xfId="3904" xr:uid="{981642E5-5399-44B4-B9A6-A620B875F7F3}"/>
    <cellStyle name="Normal 8 4 5 6" xfId="3905" xr:uid="{79AABFED-C61B-4E0B-9989-780A5A1F2B12}"/>
    <cellStyle name="Normal 8 4 6" xfId="811" xr:uid="{ECF05DFC-BFFA-47F3-8B91-E5997C32D718}"/>
    <cellStyle name="Normal 8 4 6 2" xfId="2204" xr:uid="{7107993A-1A26-4B2D-BDB2-86F24EF457B1}"/>
    <cellStyle name="Normal 8 4 6 2 2" xfId="3906" xr:uid="{F011C031-4B48-41B0-9A36-1E3462EA6DCB}"/>
    <cellStyle name="Normal 8 4 6 2 3" xfId="3907" xr:uid="{57C84F86-A5C9-4BF9-899D-C442734FDFFA}"/>
    <cellStyle name="Normal 8 4 6 2 4" xfId="3908" xr:uid="{0484CDB6-6326-426C-B2D8-502B4E03EFBB}"/>
    <cellStyle name="Normal 8 4 6 3" xfId="3909" xr:uid="{9B508D99-6430-470B-AFFA-FCA6DDAA8F91}"/>
    <cellStyle name="Normal 8 4 6 4" xfId="3910" xr:uid="{616FC4DB-C814-44F8-A09F-8710B1CC5318}"/>
    <cellStyle name="Normal 8 4 6 5" xfId="3911" xr:uid="{2A8A1DAF-AB57-49E6-9DA4-C70D204702F0}"/>
    <cellStyle name="Normal 8 4 7" xfId="2205" xr:uid="{C4D2685A-66AE-40F4-A4F0-D2320418E596}"/>
    <cellStyle name="Normal 8 4 7 2" xfId="3912" xr:uid="{95BE6DCE-C48F-48DF-957E-5F6999EEBD25}"/>
    <cellStyle name="Normal 8 4 7 3" xfId="3913" xr:uid="{6DAEEF08-36FF-47B8-8A96-FAC0923F3AAC}"/>
    <cellStyle name="Normal 8 4 7 4" xfId="3914" xr:uid="{4C13B1FC-CD27-4E23-BC2B-F221E73B1D00}"/>
    <cellStyle name="Normal 8 4 8" xfId="3915" xr:uid="{FDEE7B23-881B-4FE3-BE4C-4D46A7A7D444}"/>
    <cellStyle name="Normal 8 4 8 2" xfId="3916" xr:uid="{819BC9FA-F11B-47ED-A1A1-07818B07CFD3}"/>
    <cellStyle name="Normal 8 4 8 3" xfId="3917" xr:uid="{3A36F73B-C8BE-49EE-ADEE-58CCAFDFB691}"/>
    <cellStyle name="Normal 8 4 8 4" xfId="3918" xr:uid="{534080A5-2780-42F8-94F6-AB6DDF13DD5A}"/>
    <cellStyle name="Normal 8 4 9" xfId="3919" xr:uid="{4488B70D-812F-40DF-96CF-2FFEAC83D932}"/>
    <cellStyle name="Normal 8 5" xfId="161" xr:uid="{CBBA8E3F-762B-4290-89E3-E554B2D348A5}"/>
    <cellStyle name="Normal 8 5 2" xfId="162" xr:uid="{FB1044D7-9B16-438D-9FCB-500AAA34FB45}"/>
    <cellStyle name="Normal 8 5 2 2" xfId="394" xr:uid="{99F63BB4-C1DF-4C2C-8C37-377300B5FE0B}"/>
    <cellStyle name="Normal 8 5 2 2 2" xfId="812" xr:uid="{C16330B9-7FEC-4FB2-BA66-2016E3F0D5BF}"/>
    <cellStyle name="Normal 8 5 2 2 2 2" xfId="2206" xr:uid="{A614BD6F-3C67-4C2C-93AC-D1D00F68EA51}"/>
    <cellStyle name="Normal 8 5 2 2 2 3" xfId="3920" xr:uid="{F8A392B8-5CED-4980-ADFE-97FE4F001F06}"/>
    <cellStyle name="Normal 8 5 2 2 2 4" xfId="3921" xr:uid="{4AF5E7E5-9A5E-4E6D-AC0C-6966D0AA948E}"/>
    <cellStyle name="Normal 8 5 2 2 3" xfId="2207" xr:uid="{C9A817BD-EFF7-4C71-98CC-B5D3E82C27A7}"/>
    <cellStyle name="Normal 8 5 2 2 3 2" xfId="3922" xr:uid="{BB762153-9168-4EF9-9FEA-4466F25D63B3}"/>
    <cellStyle name="Normal 8 5 2 2 3 3" xfId="3923" xr:uid="{87DDFE1A-02B1-4A05-9061-B1F0431C2C9C}"/>
    <cellStyle name="Normal 8 5 2 2 3 4" xfId="3924" xr:uid="{1F8C8F49-4BD6-492E-9630-AB51828CB008}"/>
    <cellStyle name="Normal 8 5 2 2 4" xfId="3925" xr:uid="{81156581-DA91-4405-8A87-30BB321B2CDC}"/>
    <cellStyle name="Normal 8 5 2 2 5" xfId="3926" xr:uid="{CA288CE3-45E2-4307-B83D-A27553BA1FEC}"/>
    <cellStyle name="Normal 8 5 2 2 6" xfId="3927" xr:uid="{D759157F-B6CD-4D44-AC12-28EDFF293752}"/>
    <cellStyle name="Normal 8 5 2 3" xfId="813" xr:uid="{7F052444-9E75-40D5-8C41-631A7E31AE03}"/>
    <cellStyle name="Normal 8 5 2 3 2" xfId="2208" xr:uid="{0A317762-41B6-4A8B-859D-9309F2DCD4F5}"/>
    <cellStyle name="Normal 8 5 2 3 2 2" xfId="3928" xr:uid="{8C3B36F6-7BCE-4C8B-A3F2-29B7064B3FAF}"/>
    <cellStyle name="Normal 8 5 2 3 2 3" xfId="3929" xr:uid="{E6A47967-BD20-498C-8CD9-373D1A42B2CC}"/>
    <cellStyle name="Normal 8 5 2 3 2 4" xfId="3930" xr:uid="{6DB9FDC9-4FDF-44B1-86F6-A3DC6A2AD349}"/>
    <cellStyle name="Normal 8 5 2 3 3" xfId="3931" xr:uid="{ECE65E41-A749-4C4A-852E-BAF1EC4B57EA}"/>
    <cellStyle name="Normal 8 5 2 3 4" xfId="3932" xr:uid="{C1B21436-42E8-4386-BB44-C3BC1FD3BF17}"/>
    <cellStyle name="Normal 8 5 2 3 5" xfId="3933" xr:uid="{0B79509D-BE9B-46DF-B3F0-2B427912648A}"/>
    <cellStyle name="Normal 8 5 2 4" xfId="2209" xr:uid="{01AAB5A1-299D-4577-8B21-A6FAB13C0743}"/>
    <cellStyle name="Normal 8 5 2 4 2" xfId="3934" xr:uid="{51F7E89E-AD81-41AA-B8AE-6D0DBFC7EE6E}"/>
    <cellStyle name="Normal 8 5 2 4 3" xfId="3935" xr:uid="{1AA6FBEC-8B65-458C-89BF-B215A5F51186}"/>
    <cellStyle name="Normal 8 5 2 4 4" xfId="3936" xr:uid="{FA4B9D2A-AB38-40EA-B393-6DAC7642EDD5}"/>
    <cellStyle name="Normal 8 5 2 5" xfId="3937" xr:uid="{8D5A627A-E4BF-46BB-B44E-59647BF18761}"/>
    <cellStyle name="Normal 8 5 2 5 2" xfId="3938" xr:uid="{58C6FDDC-2396-4C6B-80C9-F9A50A51515F}"/>
    <cellStyle name="Normal 8 5 2 5 3" xfId="3939" xr:uid="{A470A850-D2B0-45B0-B4B4-7BA38633DB7F}"/>
    <cellStyle name="Normal 8 5 2 5 4" xfId="3940" xr:uid="{4E3D1F6A-C94B-4448-84C4-46E5503653AC}"/>
    <cellStyle name="Normal 8 5 2 6" xfId="3941" xr:uid="{4572BBE2-9001-41F2-8E97-A8898D29CADE}"/>
    <cellStyle name="Normal 8 5 2 7" xfId="3942" xr:uid="{63672B99-26EE-4DDA-8E0C-491B3A28EAF7}"/>
    <cellStyle name="Normal 8 5 2 8" xfId="3943" xr:uid="{09DFAD8D-F79F-445E-B843-E178842767A2}"/>
    <cellStyle name="Normal 8 5 3" xfId="395" xr:uid="{410FBDF9-F8A8-4311-A1A0-60FC563D4704}"/>
    <cellStyle name="Normal 8 5 3 2" xfId="814" xr:uid="{47B13E3F-F1CF-472A-9402-5AF93A5D4F46}"/>
    <cellStyle name="Normal 8 5 3 2 2" xfId="815" xr:uid="{351A2B02-F1C9-4B50-A1F4-D700F644D744}"/>
    <cellStyle name="Normal 8 5 3 2 3" xfId="3944" xr:uid="{1D28B062-55D7-49E0-B36C-883D64201F45}"/>
    <cellStyle name="Normal 8 5 3 2 4" xfId="3945" xr:uid="{6F1BFE7F-1EA1-4E42-BE13-F23265F6A58F}"/>
    <cellStyle name="Normal 8 5 3 3" xfId="816" xr:uid="{16ACB620-2F10-404B-B6F4-54BB1CA34BC5}"/>
    <cellStyle name="Normal 8 5 3 3 2" xfId="3946" xr:uid="{0FA6529A-33A0-43E7-9E07-402E2851247C}"/>
    <cellStyle name="Normal 8 5 3 3 3" xfId="3947" xr:uid="{F5400440-0D55-411F-A2B5-AB5ED7EEAAAD}"/>
    <cellStyle name="Normal 8 5 3 3 4" xfId="3948" xr:uid="{F8CA1488-05CA-478A-9324-8A39394C1E55}"/>
    <cellStyle name="Normal 8 5 3 4" xfId="3949" xr:uid="{FA2D5729-116B-4BB6-B157-A7CBE4766C80}"/>
    <cellStyle name="Normal 8 5 3 5" xfId="3950" xr:uid="{07176498-B14B-49E0-827E-0122A1F0812C}"/>
    <cellStyle name="Normal 8 5 3 6" xfId="3951" xr:uid="{F6242AD4-88BF-4BC6-9BEA-22B2B622438F}"/>
    <cellStyle name="Normal 8 5 4" xfId="396" xr:uid="{DAAED6D6-F108-419B-AE52-3CBDE9F0953D}"/>
    <cellStyle name="Normal 8 5 4 2" xfId="817" xr:uid="{BFD0971E-A911-4073-BF5F-27C116C464D5}"/>
    <cellStyle name="Normal 8 5 4 2 2" xfId="3952" xr:uid="{39BF2DCE-5409-4991-B3B7-1F4A2325F49C}"/>
    <cellStyle name="Normal 8 5 4 2 3" xfId="3953" xr:uid="{BF819732-C1C0-4508-A9DD-0A4C81B8D8FA}"/>
    <cellStyle name="Normal 8 5 4 2 4" xfId="3954" xr:uid="{C951F052-8D25-4308-A1DB-19C52ADC3B93}"/>
    <cellStyle name="Normal 8 5 4 3" xfId="3955" xr:uid="{EEEAEAEA-621A-49CE-929D-25D863464299}"/>
    <cellStyle name="Normal 8 5 4 4" xfId="3956" xr:uid="{D524E117-391C-42E0-B2D7-BAC07EBDB856}"/>
    <cellStyle name="Normal 8 5 4 5" xfId="3957" xr:uid="{60449CF4-E468-48F5-BF04-1A5D4A3AF71E}"/>
    <cellStyle name="Normal 8 5 5" xfId="818" xr:uid="{3DB06367-F069-4BB1-95E5-5B69B8229E8A}"/>
    <cellStyle name="Normal 8 5 5 2" xfId="3958" xr:uid="{65822DC0-476F-4B22-92BB-CCC43757715D}"/>
    <cellStyle name="Normal 8 5 5 3" xfId="3959" xr:uid="{534978FB-90BF-40A1-ADF9-25544F28487E}"/>
    <cellStyle name="Normal 8 5 5 4" xfId="3960" xr:uid="{50FCC8DA-CE05-41A5-AE3B-7329364571BD}"/>
    <cellStyle name="Normal 8 5 6" xfId="3961" xr:uid="{15275ACE-439C-4D58-8480-ACF3647BC6E6}"/>
    <cellStyle name="Normal 8 5 6 2" xfId="3962" xr:uid="{BC8952D5-E9FC-4D50-A4EE-E76D41B07967}"/>
    <cellStyle name="Normal 8 5 6 3" xfId="3963" xr:uid="{F4E53112-45CA-48A6-B14A-D3950D956644}"/>
    <cellStyle name="Normal 8 5 6 4" xfId="3964" xr:uid="{00358EEC-EBF8-4359-AF6C-5DC9A2C3F75A}"/>
    <cellStyle name="Normal 8 5 7" xfId="3965" xr:uid="{74085C4A-8AAF-4131-AA44-9763EAF1EF36}"/>
    <cellStyle name="Normal 8 5 8" xfId="3966" xr:uid="{F9F2431E-245C-4593-B782-C30E87E80898}"/>
    <cellStyle name="Normal 8 5 9" xfId="3967" xr:uid="{D24A2251-A9BD-4688-B69C-016E5E98BBB7}"/>
    <cellStyle name="Normal 8 6" xfId="163" xr:uid="{EA876C9B-1905-4327-A630-433856462E0E}"/>
    <cellStyle name="Normal 8 6 2" xfId="397" xr:uid="{5113971A-8CB7-4447-81B7-D9A45F32C8EB}"/>
    <cellStyle name="Normal 8 6 2 2" xfId="819" xr:uid="{68BFD536-1940-4401-B773-F1D2239E2120}"/>
    <cellStyle name="Normal 8 6 2 2 2" xfId="2210" xr:uid="{ACA219CF-FE90-44E0-98BB-2C8EB6C0EBA4}"/>
    <cellStyle name="Normal 8 6 2 2 2 2" xfId="2211" xr:uid="{4C96B387-2E5E-451C-89D0-8624870853AC}"/>
    <cellStyle name="Normal 8 6 2 2 3" xfId="2212" xr:uid="{C4FB1B42-47B9-45E8-A882-8131E6909291}"/>
    <cellStyle name="Normal 8 6 2 2 4" xfId="3968" xr:uid="{AF231CF4-3C04-454F-BADF-6AEC52FE2238}"/>
    <cellStyle name="Normal 8 6 2 3" xfId="2213" xr:uid="{784DA078-61D1-498A-906F-72F9B2F2B641}"/>
    <cellStyle name="Normal 8 6 2 3 2" xfId="2214" xr:uid="{0BEC6536-F89F-458C-BDDA-6592563E9AE1}"/>
    <cellStyle name="Normal 8 6 2 3 3" xfId="3969" xr:uid="{894F11D2-8FCA-40A2-99E1-6A0EEDB7628E}"/>
    <cellStyle name="Normal 8 6 2 3 4" xfId="3970" xr:uid="{F843A4CC-57C8-47C1-B652-05B51837AE88}"/>
    <cellStyle name="Normal 8 6 2 4" xfId="2215" xr:uid="{95A412F9-192C-494E-B821-28F5EAA87C80}"/>
    <cellStyle name="Normal 8 6 2 5" xfId="3971" xr:uid="{9319F786-3F45-4F5A-A3FA-53C46C170D9A}"/>
    <cellStyle name="Normal 8 6 2 6" xfId="3972" xr:uid="{A73489A6-53F5-4245-98E9-9BDEC4BBB20D}"/>
    <cellStyle name="Normal 8 6 3" xfId="820" xr:uid="{DC9F6A44-B950-4FC1-92EC-7809A2ED916A}"/>
    <cellStyle name="Normal 8 6 3 2" xfId="2216" xr:uid="{FAC6A8DA-1050-4EFB-BA90-FAEE3AEBBDCF}"/>
    <cellStyle name="Normal 8 6 3 2 2" xfId="2217" xr:uid="{70705369-9672-4804-8F1D-296279D36CE4}"/>
    <cellStyle name="Normal 8 6 3 2 3" xfId="3973" xr:uid="{18F77F5E-2778-4FF4-82C3-B8A2C8786799}"/>
    <cellStyle name="Normal 8 6 3 2 4" xfId="3974" xr:uid="{329EA443-8F71-4096-8B71-265CB8911D2A}"/>
    <cellStyle name="Normal 8 6 3 3" xfId="2218" xr:uid="{99EB96B9-877B-4203-BE51-BCE82E4A9FD5}"/>
    <cellStyle name="Normal 8 6 3 4" xfId="3975" xr:uid="{A7BF8FAB-D0A0-4B25-AD9D-C4B70EE83DF3}"/>
    <cellStyle name="Normal 8 6 3 5" xfId="3976" xr:uid="{A9C9330E-8A0D-44F8-A84E-90A4829A78D0}"/>
    <cellStyle name="Normal 8 6 4" xfId="2219" xr:uid="{7B61F833-FE1D-4101-8829-8E5151867F98}"/>
    <cellStyle name="Normal 8 6 4 2" xfId="2220" xr:uid="{7C9E3B91-8895-4D60-AC53-7BA52C5FB856}"/>
    <cellStyle name="Normal 8 6 4 3" xfId="3977" xr:uid="{237658CD-24DC-4717-841D-6A593E6365BB}"/>
    <cellStyle name="Normal 8 6 4 4" xfId="3978" xr:uid="{72DE18BC-46EA-4D71-B1A2-0C101016F532}"/>
    <cellStyle name="Normal 8 6 5" xfId="2221" xr:uid="{2EA40E95-0DAD-4C67-996D-EF4BB724C764}"/>
    <cellStyle name="Normal 8 6 5 2" xfId="3979" xr:uid="{162C5A85-0932-47A4-AA3B-9AC9018A8052}"/>
    <cellStyle name="Normal 8 6 5 3" xfId="3980" xr:uid="{6CCFCD03-9232-4CA2-97B6-D7229193BE97}"/>
    <cellStyle name="Normal 8 6 5 4" xfId="3981" xr:uid="{6F7D73AB-2525-4E0F-9CC1-28F8CFDA628A}"/>
    <cellStyle name="Normal 8 6 6" xfId="3982" xr:uid="{4498D19E-8E41-4FFC-810C-C4DCB8092FF3}"/>
    <cellStyle name="Normal 8 6 7" xfId="3983" xr:uid="{37175628-5609-4B72-8970-410C5B1E46FF}"/>
    <cellStyle name="Normal 8 6 8" xfId="3984" xr:uid="{E86C43FC-9B26-4C56-A269-00871F06919A}"/>
    <cellStyle name="Normal 8 7" xfId="398" xr:uid="{9DE891F1-F209-4E25-9085-2BDE3DF8D745}"/>
    <cellStyle name="Normal 8 7 2" xfId="821" xr:uid="{4EFC72BC-325C-4357-A908-2BC26C8072F2}"/>
    <cellStyle name="Normal 8 7 2 2" xfId="822" xr:uid="{6A2A1050-4F04-4F7E-A850-535565600A75}"/>
    <cellStyle name="Normal 8 7 2 2 2" xfId="2222" xr:uid="{91B5B796-0955-4B2B-92E6-10C7C9FFF32C}"/>
    <cellStyle name="Normal 8 7 2 2 3" xfId="3985" xr:uid="{EDAE0368-4358-42BB-81FC-10B20CE4F766}"/>
    <cellStyle name="Normal 8 7 2 2 4" xfId="3986" xr:uid="{55BD0030-DC56-43F8-A129-BB0E12E4D703}"/>
    <cellStyle name="Normal 8 7 2 3" xfId="2223" xr:uid="{7A8EE340-ACFA-4808-8740-84A09F4B1F42}"/>
    <cellStyle name="Normal 8 7 2 4" xfId="3987" xr:uid="{438651CD-AEAB-4A6B-9CEB-AE932615D929}"/>
    <cellStyle name="Normal 8 7 2 5" xfId="3988" xr:uid="{894871A8-19DE-4775-B476-22AF73B9CC4C}"/>
    <cellStyle name="Normal 8 7 3" xfId="823" xr:uid="{1C505556-AD97-428E-9C97-6B455617B53F}"/>
    <cellStyle name="Normal 8 7 3 2" xfId="2224" xr:uid="{AABE16C2-93ED-40BC-98E3-D138979EDAED}"/>
    <cellStyle name="Normal 8 7 3 3" xfId="3989" xr:uid="{E4CADD52-1B13-4A72-A0BE-2EF5DBB53801}"/>
    <cellStyle name="Normal 8 7 3 4" xfId="3990" xr:uid="{A7245423-269F-4607-A743-B8D40D33218A}"/>
    <cellStyle name="Normal 8 7 4" xfId="2225" xr:uid="{386DC6D7-8C4D-463A-8B31-AB123961D39E}"/>
    <cellStyle name="Normal 8 7 4 2" xfId="3991" xr:uid="{734D601B-60DB-4A69-8640-7F2CC29A7BF0}"/>
    <cellStyle name="Normal 8 7 4 3" xfId="3992" xr:uid="{740D1065-497B-457A-A401-4DFAD8E87C95}"/>
    <cellStyle name="Normal 8 7 4 4" xfId="3993" xr:uid="{E61B1B02-FE34-48DA-816B-45C0805C3CC6}"/>
    <cellStyle name="Normal 8 7 5" xfId="3994" xr:uid="{D8096AAC-F763-4186-A31A-EF8B31071CA1}"/>
    <cellStyle name="Normal 8 7 6" xfId="3995" xr:uid="{A00380FE-7230-45C1-A60D-B29F00EE88FF}"/>
    <cellStyle name="Normal 8 7 7" xfId="3996" xr:uid="{377E40CF-2BE1-4C0A-8471-0B41F2A0F284}"/>
    <cellStyle name="Normal 8 8" xfId="399" xr:uid="{A6C54C4E-4A1A-4774-AF98-B70B0976F932}"/>
    <cellStyle name="Normal 8 8 2" xfId="824" xr:uid="{38690AC3-5942-4623-BAFA-DE8F1D892ACE}"/>
    <cellStyle name="Normal 8 8 2 2" xfId="2226" xr:uid="{C2039B02-F9D8-4AD3-AD32-15FA89D4D760}"/>
    <cellStyle name="Normal 8 8 2 3" xfId="3997" xr:uid="{1B1EE41B-B03E-4E2A-B567-B3E3887699AC}"/>
    <cellStyle name="Normal 8 8 2 4" xfId="3998" xr:uid="{8DC66DB2-0D3F-400A-ACA2-08F7E90061A4}"/>
    <cellStyle name="Normal 8 8 3" xfId="2227" xr:uid="{B3F1685C-F78E-418F-9225-81E0B207D0AA}"/>
    <cellStyle name="Normal 8 8 3 2" xfId="3999" xr:uid="{9647620F-9EC5-43A4-BAC1-54F2BF2E7230}"/>
    <cellStyle name="Normal 8 8 3 3" xfId="4000" xr:uid="{F701A497-8919-4B95-8967-492C96A5C91D}"/>
    <cellStyle name="Normal 8 8 3 4" xfId="4001" xr:uid="{4E1BF777-14D3-4C0F-B50F-DFE8A0A92DC0}"/>
    <cellStyle name="Normal 8 8 4" xfId="4002" xr:uid="{2144C9FF-ACB0-468B-B0FF-3C98BE29A395}"/>
    <cellStyle name="Normal 8 8 5" xfId="4003" xr:uid="{7B290BD6-266E-4651-B658-1653D19E9B55}"/>
    <cellStyle name="Normal 8 8 6" xfId="4004" xr:uid="{55C20417-2C6E-4FED-B634-50997E7FF579}"/>
    <cellStyle name="Normal 8 9" xfId="400" xr:uid="{52C0F787-6AEF-4C6D-BC08-97D1D6150139}"/>
    <cellStyle name="Normal 8 9 2" xfId="2228" xr:uid="{B9FFF5EB-BDEA-4BC3-9195-599554C16F69}"/>
    <cellStyle name="Normal 8 9 2 2" xfId="4005" xr:uid="{F5D1EA78-2B3F-4791-A414-CA6F78A26030}"/>
    <cellStyle name="Normal 8 9 2 2 2" xfId="4410" xr:uid="{99DBD276-9179-42E0-880C-E535C58C74D6}"/>
    <cellStyle name="Normal 8 9 2 2 3" xfId="4689" xr:uid="{8195D445-560E-415D-BC48-828225674BC9}"/>
    <cellStyle name="Normal 8 9 2 3" xfId="4006" xr:uid="{90927721-9D7F-4797-AD52-14CAA11D88B5}"/>
    <cellStyle name="Normal 8 9 2 4" xfId="4007" xr:uid="{BD1C41B5-7CEE-41C7-8513-1D731C755228}"/>
    <cellStyle name="Normal 8 9 3" xfId="4008" xr:uid="{77AF7898-A15D-45CF-8D7E-FBB6291B9FFB}"/>
    <cellStyle name="Normal 8 9 3 2" xfId="5342" xr:uid="{959334AD-7D73-431D-9172-D5238CE0ECF3}"/>
    <cellStyle name="Normal 8 9 4" xfId="4009" xr:uid="{4D6B0BDF-76EC-4B99-995F-25206A39254A}"/>
    <cellStyle name="Normal 8 9 4 2" xfId="4580" xr:uid="{00ABCAF5-3229-4106-B40D-B6FC0840B800}"/>
    <cellStyle name="Normal 8 9 4 3" xfId="4690" xr:uid="{61763505-A6C3-4745-848B-68FA8C0F6289}"/>
    <cellStyle name="Normal 8 9 4 4" xfId="4609" xr:uid="{7FC16F2B-5D0D-4D13-A0F4-28321C5C2A2E}"/>
    <cellStyle name="Normal 8 9 5" xfId="4010" xr:uid="{4CB8AC04-3F9C-4816-8604-2A67F05A7DCA}"/>
    <cellStyle name="Normal 9" xfId="164" xr:uid="{CC952FAB-8DB2-4424-BFB2-567EEAEFF6F6}"/>
    <cellStyle name="Normal 9 10" xfId="401" xr:uid="{60A0FD86-D27E-46EF-BB09-EEC61BDE2944}"/>
    <cellStyle name="Normal 9 10 2" xfId="2229" xr:uid="{0A9B8F95-59D5-47D2-AB38-7E4E335FB458}"/>
    <cellStyle name="Normal 9 10 2 2" xfId="4011" xr:uid="{A1DFEF68-0AFC-4EE2-99F1-22632F8C8484}"/>
    <cellStyle name="Normal 9 10 2 3" xfId="4012" xr:uid="{47323A21-0675-47E7-ACD4-A2366ADC7B93}"/>
    <cellStyle name="Normal 9 10 2 4" xfId="4013" xr:uid="{6F7183FF-DD68-4597-8889-EE32EA14F618}"/>
    <cellStyle name="Normal 9 10 3" xfId="4014" xr:uid="{DFAF9A32-685F-4CE9-853A-C071A3FC9722}"/>
    <cellStyle name="Normal 9 10 4" xfId="4015" xr:uid="{CCFF9EC8-1DC9-4D13-8B3B-EE0C9B83F25D}"/>
    <cellStyle name="Normal 9 10 5" xfId="4016" xr:uid="{8837F641-70F0-4F3D-A7F9-A65F9F43F4A2}"/>
    <cellStyle name="Normal 9 11" xfId="2230" xr:uid="{B0E3C588-9B0F-4A12-9EAD-B786C439891C}"/>
    <cellStyle name="Normal 9 11 2" xfId="4017" xr:uid="{946F29FA-B88F-4BAC-9A07-F96CD71A84CF}"/>
    <cellStyle name="Normal 9 11 3" xfId="4018" xr:uid="{1A21D132-F0CA-4331-BC8F-7FC064744DC3}"/>
    <cellStyle name="Normal 9 11 4" xfId="4019" xr:uid="{635750F1-48D1-4AC2-81C3-4BA6167B3BD3}"/>
    <cellStyle name="Normal 9 12" xfId="4020" xr:uid="{53CDF84B-5A1E-416F-B4B2-0B379B22DCDB}"/>
    <cellStyle name="Normal 9 12 2" xfId="4021" xr:uid="{DB906571-34F3-4F96-9EC7-558447397CE7}"/>
    <cellStyle name="Normal 9 12 3" xfId="4022" xr:uid="{21F91439-7A4E-4F22-8961-A6E0DE2FF8BE}"/>
    <cellStyle name="Normal 9 12 4" xfId="4023" xr:uid="{809084AE-AE97-4EEB-A1D0-C793F1F3D405}"/>
    <cellStyle name="Normal 9 13" xfId="4024" xr:uid="{FE92DD93-1D42-4D73-92A1-474A9CDCE520}"/>
    <cellStyle name="Normal 9 13 2" xfId="4025" xr:uid="{56DB4EB8-A4D6-4B0B-8312-0AE4B8CCDAAC}"/>
    <cellStyle name="Normal 9 14" xfId="4026" xr:uid="{A7EE4AD0-8FD6-4A24-A762-ACA88F5C82D2}"/>
    <cellStyle name="Normal 9 15" xfId="4027" xr:uid="{219A3E93-EE48-4F9F-B394-8F19E59FD6DB}"/>
    <cellStyle name="Normal 9 16" xfId="4028" xr:uid="{08878FB6-3939-4FDE-8E03-5ADCE34D45E2}"/>
    <cellStyle name="Normal 9 2" xfId="165" xr:uid="{D549C1A8-4FF1-425E-A3CC-20B726A38C31}"/>
    <cellStyle name="Normal 9 2 2" xfId="402" xr:uid="{E7E8B2B6-76C0-421C-AEAF-56E7138D7760}"/>
    <cellStyle name="Normal 9 2 2 2" xfId="4672" xr:uid="{322FBD7F-F61B-4538-9DCF-A25996E75C7E}"/>
    <cellStyle name="Normal 9 2 3" xfId="4561" xr:uid="{0039A489-8396-472E-A993-FCE7D9E2B724}"/>
    <cellStyle name="Normal 9 3" xfId="166" xr:uid="{61806012-0BDA-40F2-8B42-FF3819D41A16}"/>
    <cellStyle name="Normal 9 3 10" xfId="4029" xr:uid="{A18B1CDB-9B61-429F-856D-E67DBFAB7768}"/>
    <cellStyle name="Normal 9 3 11" xfId="4030" xr:uid="{6A80438B-FC43-49B2-AAFA-A24E814F6BA6}"/>
    <cellStyle name="Normal 9 3 2" xfId="167" xr:uid="{95AE55C6-0C8A-47FB-A4C3-ED196FCE8471}"/>
    <cellStyle name="Normal 9 3 2 2" xfId="168" xr:uid="{6FAA8130-8C93-46DD-895B-D85907217824}"/>
    <cellStyle name="Normal 9 3 2 2 2" xfId="403" xr:uid="{562A7DE8-0BFD-4877-833D-B57088ED8017}"/>
    <cellStyle name="Normal 9 3 2 2 2 2" xfId="825" xr:uid="{FFEFF7DC-062D-4DDC-9B0F-042937CC7105}"/>
    <cellStyle name="Normal 9 3 2 2 2 2 2" xfId="826" xr:uid="{0938C05C-A647-4784-B7F9-76BE85E9E5F2}"/>
    <cellStyle name="Normal 9 3 2 2 2 2 2 2" xfId="2231" xr:uid="{977995C0-9C9A-495A-B1CC-2D7E2DC47CD4}"/>
    <cellStyle name="Normal 9 3 2 2 2 2 2 2 2" xfId="2232" xr:uid="{C546E768-FCF2-4625-B314-FD76945A2403}"/>
    <cellStyle name="Normal 9 3 2 2 2 2 2 3" xfId="2233" xr:uid="{0C78ECB4-1CA0-40C0-83C7-10D50C02002B}"/>
    <cellStyle name="Normal 9 3 2 2 2 2 3" xfId="2234" xr:uid="{AF1A5F5A-55BF-4219-9804-548F1BAF56E5}"/>
    <cellStyle name="Normal 9 3 2 2 2 2 3 2" xfId="2235" xr:uid="{DF79D981-58E2-4CD5-887C-C06FD58F770A}"/>
    <cellStyle name="Normal 9 3 2 2 2 2 4" xfId="2236" xr:uid="{F9ADE4B7-1681-4489-8A5C-9A4069DFC7C1}"/>
    <cellStyle name="Normal 9 3 2 2 2 3" xfId="827" xr:uid="{633618F8-3923-4DD1-8210-FD2CEE1B3588}"/>
    <cellStyle name="Normal 9 3 2 2 2 3 2" xfId="2237" xr:uid="{A66083D3-AA82-49F8-A015-B443426EE88F}"/>
    <cellStyle name="Normal 9 3 2 2 2 3 2 2" xfId="2238" xr:uid="{19F5FBF7-FE9B-48B3-B8DF-621E8CE121F7}"/>
    <cellStyle name="Normal 9 3 2 2 2 3 3" xfId="2239" xr:uid="{8D0C9D60-079C-4F74-B540-A3DCCF4F42EE}"/>
    <cellStyle name="Normal 9 3 2 2 2 3 4" xfId="4031" xr:uid="{89F9D866-375C-4C40-9F70-362E551AAAFD}"/>
    <cellStyle name="Normal 9 3 2 2 2 4" xfId="2240" xr:uid="{95110AEF-E0AE-407E-ABC5-04630C83930B}"/>
    <cellStyle name="Normal 9 3 2 2 2 4 2" xfId="2241" xr:uid="{6F382E8B-BBA3-4BC5-BBB7-1AE7D15583F9}"/>
    <cellStyle name="Normal 9 3 2 2 2 5" xfId="2242" xr:uid="{B520C08B-A501-44F8-8857-831CC7A9D892}"/>
    <cellStyle name="Normal 9 3 2 2 2 6" xfId="4032" xr:uid="{80DE6238-87A8-4D3C-86D7-0917DEB65CDC}"/>
    <cellStyle name="Normal 9 3 2 2 3" xfId="404" xr:uid="{0B53FEBB-EA17-4A74-A75E-AE5169ECF38C}"/>
    <cellStyle name="Normal 9 3 2 2 3 2" xfId="828" xr:uid="{65340F81-B258-4E3E-8649-F0BCE7DA7AB6}"/>
    <cellStyle name="Normal 9 3 2 2 3 2 2" xfId="829" xr:uid="{275F9DF8-F7EB-4D56-9B07-DFDC5DF9FA24}"/>
    <cellStyle name="Normal 9 3 2 2 3 2 2 2" xfId="2243" xr:uid="{40408ABB-A45C-4E98-8881-A69426A4EBCA}"/>
    <cellStyle name="Normal 9 3 2 2 3 2 2 2 2" xfId="2244" xr:uid="{6E88D599-E0F2-4582-A719-DB3EB298C8C7}"/>
    <cellStyle name="Normal 9 3 2 2 3 2 2 3" xfId="2245" xr:uid="{2A9EAE2F-53D9-41C2-A6C4-7A967EA1DC53}"/>
    <cellStyle name="Normal 9 3 2 2 3 2 3" xfId="2246" xr:uid="{7E30017E-36E6-47F4-91EF-7818C8ADD34F}"/>
    <cellStyle name="Normal 9 3 2 2 3 2 3 2" xfId="2247" xr:uid="{796333EA-FBBB-475F-9108-AF992A610821}"/>
    <cellStyle name="Normal 9 3 2 2 3 2 4" xfId="2248" xr:uid="{610B4C28-03AB-402E-8A0D-E6675E79B9FB}"/>
    <cellStyle name="Normal 9 3 2 2 3 3" xfId="830" xr:uid="{E8AF235C-5EA5-436B-94A4-640DDA6CBA22}"/>
    <cellStyle name="Normal 9 3 2 2 3 3 2" xfId="2249" xr:uid="{7622ED36-783F-4C66-A419-F8843AB15FA7}"/>
    <cellStyle name="Normal 9 3 2 2 3 3 2 2" xfId="2250" xr:uid="{4393C41A-E607-4767-8678-4B7DDBAC29EA}"/>
    <cellStyle name="Normal 9 3 2 2 3 3 3" xfId="2251" xr:uid="{2BEF97D0-FB0D-4F83-A15A-FB55805F55D1}"/>
    <cellStyle name="Normal 9 3 2 2 3 4" xfId="2252" xr:uid="{A397A2F4-5F85-4F77-BAF7-FB09D0121E26}"/>
    <cellStyle name="Normal 9 3 2 2 3 4 2" xfId="2253" xr:uid="{E0988051-A973-40DC-9EA1-DAC1512D671A}"/>
    <cellStyle name="Normal 9 3 2 2 3 5" xfId="2254" xr:uid="{398F49A4-D595-41B1-BFFC-E971624EBB06}"/>
    <cellStyle name="Normal 9 3 2 2 4" xfId="831" xr:uid="{EB5B2DC3-19F8-4222-BD1E-DA8DA8459F2F}"/>
    <cellStyle name="Normal 9 3 2 2 4 2" xfId="832" xr:uid="{79A34569-074D-4DFC-B8DC-B13F58455966}"/>
    <cellStyle name="Normal 9 3 2 2 4 2 2" xfId="2255" xr:uid="{D3AEA345-4A07-4311-B549-9F43D0F05384}"/>
    <cellStyle name="Normal 9 3 2 2 4 2 2 2" xfId="2256" xr:uid="{FB778D50-D218-41D9-8842-9AE89A692269}"/>
    <cellStyle name="Normal 9 3 2 2 4 2 3" xfId="2257" xr:uid="{53BF9C68-A784-4964-BD90-5722D342A4FC}"/>
    <cellStyle name="Normal 9 3 2 2 4 3" xfId="2258" xr:uid="{1057EBC2-3DA0-4688-B6E4-BFBC81A4FC2E}"/>
    <cellStyle name="Normal 9 3 2 2 4 3 2" xfId="2259" xr:uid="{B7F30E3D-E31F-45F9-AB64-A89872A9E3AD}"/>
    <cellStyle name="Normal 9 3 2 2 4 4" xfId="2260" xr:uid="{F32BB1F5-366A-48B1-93BE-527ADF116FA3}"/>
    <cellStyle name="Normal 9 3 2 2 5" xfId="833" xr:uid="{ABC4718E-C6DB-4E34-A07D-BA92D1A46C0A}"/>
    <cellStyle name="Normal 9 3 2 2 5 2" xfId="2261" xr:uid="{A0F6786C-5593-473C-A56E-A2AA21F9B95C}"/>
    <cellStyle name="Normal 9 3 2 2 5 2 2" xfId="2262" xr:uid="{5F0A6CB5-3321-4BE5-A361-F3EDB5C7C4B5}"/>
    <cellStyle name="Normal 9 3 2 2 5 3" xfId="2263" xr:uid="{B3F668A1-A503-490B-958C-E86E65FE4752}"/>
    <cellStyle name="Normal 9 3 2 2 5 4" xfId="4033" xr:uid="{DADC8576-A7E9-4A98-B72D-E93DA837C1AD}"/>
    <cellStyle name="Normal 9 3 2 2 6" xfId="2264" xr:uid="{87311A69-E16A-480B-BD57-42F02B6D559E}"/>
    <cellStyle name="Normal 9 3 2 2 6 2" xfId="2265" xr:uid="{EA538A79-24DE-4F5C-A09A-38361182100B}"/>
    <cellStyle name="Normal 9 3 2 2 7" xfId="2266" xr:uid="{BB02C66B-6B87-41C4-826B-C81B9649284C}"/>
    <cellStyle name="Normal 9 3 2 2 8" xfId="4034" xr:uid="{A1CD3BE4-F239-4064-A19F-E862B4E29285}"/>
    <cellStyle name="Normal 9 3 2 3" xfId="405" xr:uid="{2C5764AA-A6B7-4598-8199-F90D37EF933E}"/>
    <cellStyle name="Normal 9 3 2 3 2" xfId="834" xr:uid="{BD1F488A-F72F-427A-9E84-476CA343836C}"/>
    <cellStyle name="Normal 9 3 2 3 2 2" xfId="835" xr:uid="{2F261312-F9A0-410E-A185-E647AD80D5B5}"/>
    <cellStyle name="Normal 9 3 2 3 2 2 2" xfId="2267" xr:uid="{6E7DDAD3-65CC-4F11-9913-9358E66E56F5}"/>
    <cellStyle name="Normal 9 3 2 3 2 2 2 2" xfId="2268" xr:uid="{59D70605-889D-48F2-A9BA-B8A417D3EEAD}"/>
    <cellStyle name="Normal 9 3 2 3 2 2 3" xfId="2269" xr:uid="{3695A2D7-6D90-4843-9976-7E0FA0D806C7}"/>
    <cellStyle name="Normal 9 3 2 3 2 3" xfId="2270" xr:uid="{B26724D6-D1C7-48DF-ABFC-B29A343D01CB}"/>
    <cellStyle name="Normal 9 3 2 3 2 3 2" xfId="2271" xr:uid="{6684664A-3D45-4F63-8BA5-E81C4E21DE19}"/>
    <cellStyle name="Normal 9 3 2 3 2 4" xfId="2272" xr:uid="{C1148FE2-0660-423C-99C2-2F21883698E8}"/>
    <cellStyle name="Normal 9 3 2 3 3" xfId="836" xr:uid="{26570B42-BD3D-4578-BAC1-81D8608C58D4}"/>
    <cellStyle name="Normal 9 3 2 3 3 2" xfId="2273" xr:uid="{3BBF1B65-12BF-47E3-9A62-6DB430254EB1}"/>
    <cellStyle name="Normal 9 3 2 3 3 2 2" xfId="2274" xr:uid="{EA9E07C8-CD71-4D6D-9D3C-7FC7E9F6DDF9}"/>
    <cellStyle name="Normal 9 3 2 3 3 3" xfId="2275" xr:uid="{AA8CDF8A-AD07-4EC0-B4FD-428698BDCE21}"/>
    <cellStyle name="Normal 9 3 2 3 3 4" xfId="4035" xr:uid="{F0306E3B-6EDA-4FFD-977B-F77B5C257655}"/>
    <cellStyle name="Normal 9 3 2 3 4" xfId="2276" xr:uid="{C27E3C29-A30B-4348-9A7B-5677F07BDDD6}"/>
    <cellStyle name="Normal 9 3 2 3 4 2" xfId="2277" xr:uid="{33DAC65F-B411-4056-8F13-7CBB9646B8EA}"/>
    <cellStyle name="Normal 9 3 2 3 5" xfId="2278" xr:uid="{3BC4E447-DC49-41F0-9592-90098FC4BDEF}"/>
    <cellStyle name="Normal 9 3 2 3 6" xfId="4036" xr:uid="{CF0AA2DC-B7A3-4186-86D1-5E282E081861}"/>
    <cellStyle name="Normal 9 3 2 4" xfId="406" xr:uid="{1640ECC7-5C1E-45A6-921D-B960D4504906}"/>
    <cellStyle name="Normal 9 3 2 4 2" xfId="837" xr:uid="{F1F8199E-C40E-4CA2-A72A-171725DB8956}"/>
    <cellStyle name="Normal 9 3 2 4 2 2" xfId="838" xr:uid="{6E6FF67A-6696-4905-BFE4-4F5D2CED19E2}"/>
    <cellStyle name="Normal 9 3 2 4 2 2 2" xfId="2279" xr:uid="{5DC6192F-0D3C-4591-B8E5-511F640B814A}"/>
    <cellStyle name="Normal 9 3 2 4 2 2 2 2" xfId="2280" xr:uid="{7231F3AB-D499-4DA8-AA4F-75971F26F39F}"/>
    <cellStyle name="Normal 9 3 2 4 2 2 3" xfId="2281" xr:uid="{2E78E891-FC6F-406D-98E6-B8F799FE3929}"/>
    <cellStyle name="Normal 9 3 2 4 2 3" xfId="2282" xr:uid="{1692EF6A-661E-4A26-BAE7-F0D488D60AA3}"/>
    <cellStyle name="Normal 9 3 2 4 2 3 2" xfId="2283" xr:uid="{032CBE1D-1FC7-4546-A06A-9DF12C8535E3}"/>
    <cellStyle name="Normal 9 3 2 4 2 4" xfId="2284" xr:uid="{6E15C6E9-3C85-4619-974C-3119C69CC15C}"/>
    <cellStyle name="Normal 9 3 2 4 3" xfId="839" xr:uid="{C455E850-A0AE-449A-8F93-20C168362F87}"/>
    <cellStyle name="Normal 9 3 2 4 3 2" xfId="2285" xr:uid="{768788F7-14C2-4DDE-B51A-89FA087E7BAA}"/>
    <cellStyle name="Normal 9 3 2 4 3 2 2" xfId="2286" xr:uid="{39F73E2F-C31B-4DC3-887C-7AA2A6319555}"/>
    <cellStyle name="Normal 9 3 2 4 3 3" xfId="2287" xr:uid="{2EC2BBF4-E800-4A64-A42A-5E40E885646C}"/>
    <cellStyle name="Normal 9 3 2 4 4" xfId="2288" xr:uid="{32CA8E9D-E9DE-423C-BA77-5817848599E7}"/>
    <cellStyle name="Normal 9 3 2 4 4 2" xfId="2289" xr:uid="{C982FF20-51B1-4E98-B28F-A1A0F9516883}"/>
    <cellStyle name="Normal 9 3 2 4 5" xfId="2290" xr:uid="{007E4BB6-26D2-48DC-9478-0974649A79F9}"/>
    <cellStyle name="Normal 9 3 2 5" xfId="407" xr:uid="{994B8AC4-1255-4ACA-8CD1-AEED1B8EE9DC}"/>
    <cellStyle name="Normal 9 3 2 5 2" xfId="840" xr:uid="{41DECD46-CBCB-439E-94A0-411AA639007C}"/>
    <cellStyle name="Normal 9 3 2 5 2 2" xfId="2291" xr:uid="{DFA65B53-E44F-49D6-AC27-2E88D2E2F366}"/>
    <cellStyle name="Normal 9 3 2 5 2 2 2" xfId="2292" xr:uid="{2A64041B-8BBF-4EBD-ABA0-CE9D6A504F7C}"/>
    <cellStyle name="Normal 9 3 2 5 2 3" xfId="2293" xr:uid="{64664AC1-F538-4BE9-9BBF-922C2F28F8CC}"/>
    <cellStyle name="Normal 9 3 2 5 3" xfId="2294" xr:uid="{1FE75740-D8E6-406D-B22F-4ED4E25233BF}"/>
    <cellStyle name="Normal 9 3 2 5 3 2" xfId="2295" xr:uid="{D430D883-A73C-4E03-94C4-599D04E33BAA}"/>
    <cellStyle name="Normal 9 3 2 5 4" xfId="2296" xr:uid="{142C8A13-EDEA-4063-98B9-A4EF7782B10F}"/>
    <cellStyle name="Normal 9 3 2 6" xfId="841" xr:uid="{3CE3D6F5-97AC-49BD-B66D-5166E0F47959}"/>
    <cellStyle name="Normal 9 3 2 6 2" xfId="2297" xr:uid="{95AF0FD6-9FA2-434B-BAE5-7743819F46CA}"/>
    <cellStyle name="Normal 9 3 2 6 2 2" xfId="2298" xr:uid="{E4DCAFEC-1629-4096-8622-4F925955D6AC}"/>
    <cellStyle name="Normal 9 3 2 6 3" xfId="2299" xr:uid="{4DC9AFD2-D11C-453F-90B1-F6D5F66D73D8}"/>
    <cellStyle name="Normal 9 3 2 6 4" xfId="4037" xr:uid="{6E4812CB-4E9A-4226-8021-0F3B09A45D3F}"/>
    <cellStyle name="Normal 9 3 2 7" xfId="2300" xr:uid="{F56E2A71-FD15-4BBE-8B08-28C142C98932}"/>
    <cellStyle name="Normal 9 3 2 7 2" xfId="2301" xr:uid="{ABD221B3-BB36-4080-AFCB-D2B6531B970D}"/>
    <cellStyle name="Normal 9 3 2 8" xfId="2302" xr:uid="{5D1AE83C-DAE3-4B86-9C9B-AA04B126C853}"/>
    <cellStyle name="Normal 9 3 2 9" xfId="4038" xr:uid="{EB3B001B-5F45-4ED7-B7B0-079F56DEBE68}"/>
    <cellStyle name="Normal 9 3 3" xfId="169" xr:uid="{A1F0B043-0C8C-408E-894F-C8D711D99BCB}"/>
    <cellStyle name="Normal 9 3 3 2" xfId="170" xr:uid="{23589117-13FC-4A05-8958-5CCF505A7BDD}"/>
    <cellStyle name="Normal 9 3 3 2 2" xfId="842" xr:uid="{7E336A2D-B15E-48A2-9F45-AE2771EA1729}"/>
    <cellStyle name="Normal 9 3 3 2 2 2" xfId="843" xr:uid="{263FD1F6-EA6D-4F5E-8290-D934BB5B2362}"/>
    <cellStyle name="Normal 9 3 3 2 2 2 2" xfId="2303" xr:uid="{0D680DE9-FD79-4A88-9E6F-19EDF066E428}"/>
    <cellStyle name="Normal 9 3 3 2 2 2 2 2" xfId="2304" xr:uid="{7F57B6F4-89B3-45F8-B96D-5DFE9EFAFD43}"/>
    <cellStyle name="Normal 9 3 3 2 2 2 3" xfId="2305" xr:uid="{230871DF-5BE7-49AF-A3A3-EAE02B49764E}"/>
    <cellStyle name="Normal 9 3 3 2 2 3" xfId="2306" xr:uid="{6A5D9075-0B77-485A-A1FD-170C068EAA1C}"/>
    <cellStyle name="Normal 9 3 3 2 2 3 2" xfId="2307" xr:uid="{76E4C200-E758-45BB-B46F-62F4541F83A2}"/>
    <cellStyle name="Normal 9 3 3 2 2 4" xfId="2308" xr:uid="{C1E8B8F9-612E-42F5-833E-68A5E32AE952}"/>
    <cellStyle name="Normal 9 3 3 2 3" xfId="844" xr:uid="{11D4CC7F-15C1-46DD-8F81-09D3324B0ED7}"/>
    <cellStyle name="Normal 9 3 3 2 3 2" xfId="2309" xr:uid="{D68C68DE-5582-4030-A63B-C38D262BD325}"/>
    <cellStyle name="Normal 9 3 3 2 3 2 2" xfId="2310" xr:uid="{160FBA60-8FBD-4020-ABD8-D0C7A063F838}"/>
    <cellStyle name="Normal 9 3 3 2 3 3" xfId="2311" xr:uid="{0E683EEC-DED8-48C9-824C-ABB87835E613}"/>
    <cellStyle name="Normal 9 3 3 2 3 4" xfId="4039" xr:uid="{8A373B7D-EDB4-45A9-8829-B24D849BBAC8}"/>
    <cellStyle name="Normal 9 3 3 2 4" xfId="2312" xr:uid="{17D4744F-FDB0-4AA4-A68B-7DCDBC4C4B23}"/>
    <cellStyle name="Normal 9 3 3 2 4 2" xfId="2313" xr:uid="{0EFCBE3C-D355-48DA-BFB9-8BD8BE188074}"/>
    <cellStyle name="Normal 9 3 3 2 5" xfId="2314" xr:uid="{2ABEDA7A-3FC0-4934-BF49-9F48FB6D816C}"/>
    <cellStyle name="Normal 9 3 3 2 6" xfId="4040" xr:uid="{C85B9972-9676-441F-A3FE-BD4D8117DA30}"/>
    <cellStyle name="Normal 9 3 3 3" xfId="408" xr:uid="{FC7623E3-4E34-4DD1-AEBE-111B687065FF}"/>
    <cellStyle name="Normal 9 3 3 3 2" xfId="845" xr:uid="{B2ED90E6-79F3-4FA5-A205-BD4B4D1C5C37}"/>
    <cellStyle name="Normal 9 3 3 3 2 2" xfId="846" xr:uid="{13F97BED-E648-4D98-BD5E-BEB9A130E1C5}"/>
    <cellStyle name="Normal 9 3 3 3 2 2 2" xfId="2315" xr:uid="{87ECEBF1-4FFB-40CD-9DE3-6D54CAC2B125}"/>
    <cellStyle name="Normal 9 3 3 3 2 2 2 2" xfId="2316" xr:uid="{99A5F687-42B2-4A39-945A-E8426DB7079C}"/>
    <cellStyle name="Normal 9 3 3 3 2 2 2 2 2" xfId="4765" xr:uid="{7D18C4F5-B24C-4BCC-B61C-B08861C75329}"/>
    <cellStyle name="Normal 9 3 3 3 2 2 3" xfId="2317" xr:uid="{E51192E6-1E03-40B1-AEBD-DED28EC77AD9}"/>
    <cellStyle name="Normal 9 3 3 3 2 2 3 2" xfId="4766" xr:uid="{6C91601E-FD98-4E7D-B173-5C2EB91BFCB6}"/>
    <cellStyle name="Normal 9 3 3 3 2 3" xfId="2318" xr:uid="{5FAAA061-6799-452E-85EE-B2465323D9D1}"/>
    <cellStyle name="Normal 9 3 3 3 2 3 2" xfId="2319" xr:uid="{EBB0A4C2-A3FA-4A6D-922C-0CA630D4EB73}"/>
    <cellStyle name="Normal 9 3 3 3 2 3 2 2" xfId="4768" xr:uid="{3181C65A-231C-49C6-B3A4-6608B977640C}"/>
    <cellStyle name="Normal 9 3 3 3 2 3 3" xfId="4767" xr:uid="{EC5C4BE3-2D6C-400B-A1A4-2F931BFC2D34}"/>
    <cellStyle name="Normal 9 3 3 3 2 4" xfId="2320" xr:uid="{051A8EBE-2AE0-41E5-846A-27114D32DB88}"/>
    <cellStyle name="Normal 9 3 3 3 2 4 2" xfId="4769" xr:uid="{DFA0BF35-C948-40F8-9379-88FEDB37D2B7}"/>
    <cellStyle name="Normal 9 3 3 3 3" xfId="847" xr:uid="{EC2FB276-2EEB-4C8E-9247-B9322F2A34F8}"/>
    <cellStyle name="Normal 9 3 3 3 3 2" xfId="2321" xr:uid="{12DF9E46-D292-431B-AC1F-52162857AF18}"/>
    <cellStyle name="Normal 9 3 3 3 3 2 2" xfId="2322" xr:uid="{DC3E0B44-15BF-4B0A-920B-D1AD22D8A4B2}"/>
    <cellStyle name="Normal 9 3 3 3 3 2 2 2" xfId="4772" xr:uid="{179B2314-5ADF-4EFB-96CC-D57CC53CD452}"/>
    <cellStyle name="Normal 9 3 3 3 3 2 3" xfId="4771" xr:uid="{67EFE846-996D-49AE-AF49-550D3F3FD099}"/>
    <cellStyle name="Normal 9 3 3 3 3 3" xfId="2323" xr:uid="{D06195BC-CB59-47AE-BDB7-7BF05D28E871}"/>
    <cellStyle name="Normal 9 3 3 3 3 3 2" xfId="4773" xr:uid="{95C75F0D-CDBE-44EC-A5E0-831F38C08B79}"/>
    <cellStyle name="Normal 9 3 3 3 3 4" xfId="4770" xr:uid="{96392205-67B8-435F-B8ED-C442A80FBD5C}"/>
    <cellStyle name="Normal 9 3 3 3 4" xfId="2324" xr:uid="{BC7B1F6C-11FA-4FCF-80A0-1CBDC225BC15}"/>
    <cellStyle name="Normal 9 3 3 3 4 2" xfId="2325" xr:uid="{DB7898DA-4C31-45AE-BB23-1C9E141A8630}"/>
    <cellStyle name="Normal 9 3 3 3 4 2 2" xfId="4775" xr:uid="{15C4C1E1-D7F3-4A64-91F4-61CE8FB12890}"/>
    <cellStyle name="Normal 9 3 3 3 4 3" xfId="4774" xr:uid="{CFC3D773-A3B9-4BE1-8258-8E5DD26D43C2}"/>
    <cellStyle name="Normal 9 3 3 3 5" xfId="2326" xr:uid="{92791033-211C-49F6-992F-E2C27A900D15}"/>
    <cellStyle name="Normal 9 3 3 3 5 2" xfId="4776" xr:uid="{228D0F05-88F9-4EC3-9407-430251A01724}"/>
    <cellStyle name="Normal 9 3 3 4" xfId="409" xr:uid="{1366B050-E3FF-4F78-B24C-797D252DDFD4}"/>
    <cellStyle name="Normal 9 3 3 4 2" xfId="848" xr:uid="{5DCBAC0A-4B79-4F11-9C6A-3251E67F7BF2}"/>
    <cellStyle name="Normal 9 3 3 4 2 2" xfId="2327" xr:uid="{5487003E-93C1-4C41-A0E7-0EEE706863E1}"/>
    <cellStyle name="Normal 9 3 3 4 2 2 2" xfId="2328" xr:uid="{D554D1DF-4CAB-4CCB-8E04-E1392458EFF8}"/>
    <cellStyle name="Normal 9 3 3 4 2 2 2 2" xfId="4780" xr:uid="{DB5D033B-CCB4-48B9-89B7-4E4620D2422D}"/>
    <cellStyle name="Normal 9 3 3 4 2 2 3" xfId="4779" xr:uid="{EE3840A1-6610-4D38-9845-F7B6FAB4D61F}"/>
    <cellStyle name="Normal 9 3 3 4 2 3" xfId="2329" xr:uid="{F444ECC4-A469-49A5-8F44-602AA937F6D1}"/>
    <cellStyle name="Normal 9 3 3 4 2 3 2" xfId="4781" xr:uid="{51BD7EE3-D48D-46AD-A270-BF0C8BA79B4A}"/>
    <cellStyle name="Normal 9 3 3 4 2 4" xfId="4778" xr:uid="{5F30BE27-419F-44A6-B28B-0058BE74D04E}"/>
    <cellStyle name="Normal 9 3 3 4 3" xfId="2330" xr:uid="{C9663C86-59E6-45B5-BA0A-ED4402BEAF06}"/>
    <cellStyle name="Normal 9 3 3 4 3 2" xfId="2331" xr:uid="{1678C351-ADCA-4DCD-B516-4DD9FF94E9C5}"/>
    <cellStyle name="Normal 9 3 3 4 3 2 2" xfId="4783" xr:uid="{9CF81089-3438-4122-BDB0-B3BCD6535911}"/>
    <cellStyle name="Normal 9 3 3 4 3 3" xfId="4782" xr:uid="{5F3FFA03-A6A1-4AA9-A19C-CE56244003DA}"/>
    <cellStyle name="Normal 9 3 3 4 4" xfId="2332" xr:uid="{86FF3AB0-02A5-47D6-9E8B-21B635FDBD78}"/>
    <cellStyle name="Normal 9 3 3 4 4 2" xfId="4784" xr:uid="{D9BF5B6E-B761-473C-B724-7678C84867E8}"/>
    <cellStyle name="Normal 9 3 3 4 5" xfId="4777" xr:uid="{1E761839-3BC7-48ED-ABF8-318E53C47CB6}"/>
    <cellStyle name="Normal 9 3 3 5" xfId="849" xr:uid="{7C13AAF5-39C1-4E5C-9253-22C162CDCD79}"/>
    <cellStyle name="Normal 9 3 3 5 2" xfId="2333" xr:uid="{CEBA4712-290F-4EEF-BF26-175FB31288C8}"/>
    <cellStyle name="Normal 9 3 3 5 2 2" xfId="2334" xr:uid="{7904C0C2-BE41-49BD-918D-06F850A04B7C}"/>
    <cellStyle name="Normal 9 3 3 5 2 2 2" xfId="4787" xr:uid="{9BACFE90-0DBB-4EE4-A010-E3F346606C7F}"/>
    <cellStyle name="Normal 9 3 3 5 2 3" xfId="4786" xr:uid="{91213291-037A-4295-9528-6CDBED98B4AE}"/>
    <cellStyle name="Normal 9 3 3 5 3" xfId="2335" xr:uid="{B46D6DBE-9B4E-42C9-AFCA-B1A48C5A2C08}"/>
    <cellStyle name="Normal 9 3 3 5 3 2" xfId="4788" xr:uid="{2F3CCC50-D9A6-404E-A8E1-DC16F5290D2A}"/>
    <cellStyle name="Normal 9 3 3 5 4" xfId="4041" xr:uid="{A447D0BA-940B-45AA-880B-7F8EE536DDD0}"/>
    <cellStyle name="Normal 9 3 3 5 4 2" xfId="4789" xr:uid="{D2A0795D-F6B8-4F2F-9B91-96AC4251E3F4}"/>
    <cellStyle name="Normal 9 3 3 5 5" xfId="4785" xr:uid="{5F0F2CA3-6F8D-4A46-A925-A0A11F159C5D}"/>
    <cellStyle name="Normal 9 3 3 6" xfId="2336" xr:uid="{6948D4D9-0A36-408A-9139-BD1BF1CFB2C5}"/>
    <cellStyle name="Normal 9 3 3 6 2" xfId="2337" xr:uid="{766DBB73-8B1B-49E3-9C1A-96F31DC1F311}"/>
    <cellStyle name="Normal 9 3 3 6 2 2" xfId="4791" xr:uid="{C4F3872B-F3AF-48A7-BFFB-E648DD57DFD5}"/>
    <cellStyle name="Normal 9 3 3 6 3" xfId="4790" xr:uid="{DE6C932D-EB31-4BB2-861C-0AEF580F74CC}"/>
    <cellStyle name="Normal 9 3 3 7" xfId="2338" xr:uid="{C5149277-4740-449F-A5B4-241BBD708A2A}"/>
    <cellStyle name="Normal 9 3 3 7 2" xfId="4792" xr:uid="{C20E30D4-8E97-4649-B1C6-6483EA00AE4C}"/>
    <cellStyle name="Normal 9 3 3 8" xfId="4042" xr:uid="{5AD76E10-575B-4765-AD56-56D67B89A4A2}"/>
    <cellStyle name="Normal 9 3 3 8 2" xfId="4793" xr:uid="{6D8FE1C7-FF46-4CB7-AED7-5C4C96DFE163}"/>
    <cellStyle name="Normal 9 3 4" xfId="171" xr:uid="{65DB7C67-C7D5-40B9-B900-CA4DBC61F41D}"/>
    <cellStyle name="Normal 9 3 4 2" xfId="450" xr:uid="{0146677F-DB2F-49A1-9CF8-8FFF14013521}"/>
    <cellStyle name="Normal 9 3 4 2 2" xfId="850" xr:uid="{7CF0DCBE-DBDE-4238-B9F6-4E4F9D3768AD}"/>
    <cellStyle name="Normal 9 3 4 2 2 2" xfId="2339" xr:uid="{B9A67DC7-0150-48D4-AAD1-CB711D7EF804}"/>
    <cellStyle name="Normal 9 3 4 2 2 2 2" xfId="2340" xr:uid="{ABDB8224-ECF3-4E9B-B950-69E2FFCBB3B2}"/>
    <cellStyle name="Normal 9 3 4 2 2 2 2 2" xfId="4798" xr:uid="{0AD071F8-033F-43E9-B4F3-41F3AB97727D}"/>
    <cellStyle name="Normal 9 3 4 2 2 2 3" xfId="4797" xr:uid="{69D96E6D-7970-40D9-BC66-7C2845D6E9E3}"/>
    <cellStyle name="Normal 9 3 4 2 2 3" xfId="2341" xr:uid="{2A7C32F0-D9CC-428F-8B96-052196519B59}"/>
    <cellStyle name="Normal 9 3 4 2 2 3 2" xfId="4799" xr:uid="{B8163EA5-0E0C-4081-98FF-7CF8E62F84DA}"/>
    <cellStyle name="Normal 9 3 4 2 2 4" xfId="4043" xr:uid="{C0496321-DA51-4F1C-8134-A20A293BB0DF}"/>
    <cellStyle name="Normal 9 3 4 2 2 4 2" xfId="4800" xr:uid="{4BA72F3B-957A-4C3C-94B1-2FC811045C3A}"/>
    <cellStyle name="Normal 9 3 4 2 2 5" xfId="4796" xr:uid="{AFF98F2B-784B-4F9A-9B59-154D0CD10FCC}"/>
    <cellStyle name="Normal 9 3 4 2 3" xfId="2342" xr:uid="{D0BE6CB4-7084-4FCA-9851-CD55344AF1C8}"/>
    <cellStyle name="Normal 9 3 4 2 3 2" xfId="2343" xr:uid="{7CD63D86-839A-459B-A201-D9B636ED31A7}"/>
    <cellStyle name="Normal 9 3 4 2 3 2 2" xfId="4802" xr:uid="{DE78486F-7ABD-4F76-9CA3-8C0E7D631E96}"/>
    <cellStyle name="Normal 9 3 4 2 3 3" xfId="4801" xr:uid="{196EF693-34E4-4392-AD0C-CB955C7E17E5}"/>
    <cellStyle name="Normal 9 3 4 2 4" xfId="2344" xr:uid="{80422962-55F4-442C-B19E-53EEABE91BBD}"/>
    <cellStyle name="Normal 9 3 4 2 4 2" xfId="4803" xr:uid="{A56524A0-69CC-4FDB-96ED-84D19085798F}"/>
    <cellStyle name="Normal 9 3 4 2 5" xfId="4044" xr:uid="{765D33BF-D5A9-4297-93F7-6C6957550C5E}"/>
    <cellStyle name="Normal 9 3 4 2 5 2" xfId="4804" xr:uid="{CA4D8D6E-962D-4401-900B-E9405A648017}"/>
    <cellStyle name="Normal 9 3 4 2 6" xfId="4795" xr:uid="{924908C1-39D0-4F72-8F43-D66DB64D0F8E}"/>
    <cellStyle name="Normal 9 3 4 3" xfId="851" xr:uid="{08C28958-A4DC-4A8A-8CC0-65B453E3A027}"/>
    <cellStyle name="Normal 9 3 4 3 2" xfId="2345" xr:uid="{D029B958-B646-4804-82E0-DB8BDC07BE23}"/>
    <cellStyle name="Normal 9 3 4 3 2 2" xfId="2346" xr:uid="{F515A8F6-0EA4-4795-8FEB-45B78D150F2D}"/>
    <cellStyle name="Normal 9 3 4 3 2 2 2" xfId="4807" xr:uid="{BA6CEDEC-7776-48AC-A102-2D175A7EF355}"/>
    <cellStyle name="Normal 9 3 4 3 2 3" xfId="4806" xr:uid="{CA77683C-C8F7-4588-B8FF-D9380B1F1B5B}"/>
    <cellStyle name="Normal 9 3 4 3 3" xfId="2347" xr:uid="{3C9450D5-4909-49C2-A307-A27EB7D6F1F6}"/>
    <cellStyle name="Normal 9 3 4 3 3 2" xfId="4808" xr:uid="{5CD1DA73-FA8B-465E-A45A-425257946F40}"/>
    <cellStyle name="Normal 9 3 4 3 4" xfId="4045" xr:uid="{A4EF8395-5F40-4540-9705-F35486765323}"/>
    <cellStyle name="Normal 9 3 4 3 4 2" xfId="4809" xr:uid="{A393B564-A32A-41F8-8B3A-B98F7E143061}"/>
    <cellStyle name="Normal 9 3 4 3 5" xfId="4805" xr:uid="{528E69F0-4080-49A4-967E-B625613127B1}"/>
    <cellStyle name="Normal 9 3 4 4" xfId="2348" xr:uid="{6A05F779-EEE3-45C0-9006-F723FDFD607B}"/>
    <cellStyle name="Normal 9 3 4 4 2" xfId="2349" xr:uid="{30AFB7E0-FC5E-4FE2-92BB-C931E16F8452}"/>
    <cellStyle name="Normal 9 3 4 4 2 2" xfId="4811" xr:uid="{42D92646-E927-495F-9530-55363DB815F7}"/>
    <cellStyle name="Normal 9 3 4 4 3" xfId="4046" xr:uid="{64D67EBD-1D81-48F1-93B0-5FA838C1DB32}"/>
    <cellStyle name="Normal 9 3 4 4 3 2" xfId="4812" xr:uid="{CC92F74A-D297-4FAE-A1C2-711F6832C99B}"/>
    <cellStyle name="Normal 9 3 4 4 4" xfId="4047" xr:uid="{853DECA2-5E6C-4BF9-83D2-92D4F4B48987}"/>
    <cellStyle name="Normal 9 3 4 4 4 2" xfId="4813" xr:uid="{7E8DCDD1-2585-424B-B5C3-4CCFA577CC25}"/>
    <cellStyle name="Normal 9 3 4 4 5" xfId="4810" xr:uid="{860CB015-F854-45DD-A250-75287A1FAB78}"/>
    <cellStyle name="Normal 9 3 4 5" xfId="2350" xr:uid="{77BB44A9-8BA7-4D33-8180-0DEDE56BB96F}"/>
    <cellStyle name="Normal 9 3 4 5 2" xfId="4814" xr:uid="{58041C64-5B36-47A2-9970-CFD67D8AFA78}"/>
    <cellStyle name="Normal 9 3 4 6" xfId="4048" xr:uid="{2ABEB051-9861-4B8E-8910-5732C1C1E541}"/>
    <cellStyle name="Normal 9 3 4 6 2" xfId="4815" xr:uid="{484344A4-B180-4BCF-A034-CD0C72465E87}"/>
    <cellStyle name="Normal 9 3 4 7" xfId="4049" xr:uid="{40C02A0F-6FDB-4F4A-9BA1-538C61217A9A}"/>
    <cellStyle name="Normal 9 3 4 7 2" xfId="4816" xr:uid="{5C3EED2B-0A16-440F-B8A7-05F470CDF08C}"/>
    <cellStyle name="Normal 9 3 4 8" xfId="4794" xr:uid="{AFB167B1-C8A2-4BB1-9488-4E9A7F53AA6B}"/>
    <cellStyle name="Normal 9 3 5" xfId="410" xr:uid="{6BB47946-34DD-4C99-A7C3-634C48128664}"/>
    <cellStyle name="Normal 9 3 5 2" xfId="852" xr:uid="{6A3F278D-5A14-4EE4-8746-E16F849D9526}"/>
    <cellStyle name="Normal 9 3 5 2 2" xfId="853" xr:uid="{65F7F8AE-6F3F-4F52-A559-BEC2884A4CF1}"/>
    <cellStyle name="Normal 9 3 5 2 2 2" xfId="2351" xr:uid="{E7F5066A-306B-4883-8683-F7FC1E470B2E}"/>
    <cellStyle name="Normal 9 3 5 2 2 2 2" xfId="2352" xr:uid="{F3CF1421-5F2D-484F-8F16-CEFFDB941A23}"/>
    <cellStyle name="Normal 9 3 5 2 2 2 2 2" xfId="4821" xr:uid="{C47CB6B4-E013-423D-9499-319671FF25A9}"/>
    <cellStyle name="Normal 9 3 5 2 2 2 3" xfId="4820" xr:uid="{F8B27D46-A148-454E-922E-B31F1D0AB14D}"/>
    <cellStyle name="Normal 9 3 5 2 2 3" xfId="2353" xr:uid="{54F5A194-0DC5-46C7-A8DE-266EB687A758}"/>
    <cellStyle name="Normal 9 3 5 2 2 3 2" xfId="4822" xr:uid="{E1082BB4-DA12-4591-9F82-D83E363CF852}"/>
    <cellStyle name="Normal 9 3 5 2 2 4" xfId="4819" xr:uid="{D070EC5C-F7F7-4CC5-B0A5-9C2FBFCC6206}"/>
    <cellStyle name="Normal 9 3 5 2 3" xfId="2354" xr:uid="{CA9E00D9-AF40-4100-92DD-0FCFC6FE1534}"/>
    <cellStyle name="Normal 9 3 5 2 3 2" xfId="2355" xr:uid="{14CE8810-40F1-4092-BE71-F988DDE17A7B}"/>
    <cellStyle name="Normal 9 3 5 2 3 2 2" xfId="4824" xr:uid="{3E828EDF-E0C0-4975-B6D8-66DC5665A44F}"/>
    <cellStyle name="Normal 9 3 5 2 3 3" xfId="4823" xr:uid="{F3D9E2A0-9845-4DAB-BA24-ADB0B7AAA460}"/>
    <cellStyle name="Normal 9 3 5 2 4" xfId="2356" xr:uid="{9228553E-7596-4A7F-A1C6-7D3FCD86A97D}"/>
    <cellStyle name="Normal 9 3 5 2 4 2" xfId="4825" xr:uid="{BEAF4FCB-6C61-4684-A259-42B23931BA40}"/>
    <cellStyle name="Normal 9 3 5 2 5" xfId="4818" xr:uid="{A269AD4D-4BB9-48EC-9A49-1990382C69B1}"/>
    <cellStyle name="Normal 9 3 5 3" xfId="854" xr:uid="{D12C3998-4999-43E4-907B-D7F93B828883}"/>
    <cellStyle name="Normal 9 3 5 3 2" xfId="2357" xr:uid="{CF349EB9-2AB2-4472-981D-5A5D788DF162}"/>
    <cellStyle name="Normal 9 3 5 3 2 2" xfId="2358" xr:uid="{4FB99D6B-4E99-44B8-A9D4-B6214F74424F}"/>
    <cellStyle name="Normal 9 3 5 3 2 2 2" xfId="4828" xr:uid="{8BB535F5-3D59-402E-88FC-9CDB6D140ECC}"/>
    <cellStyle name="Normal 9 3 5 3 2 3" xfId="4827" xr:uid="{EEF86C98-5A49-4E06-947A-4334CF1EE266}"/>
    <cellStyle name="Normal 9 3 5 3 3" xfId="2359" xr:uid="{8AF50AE0-3B07-44B8-9DD1-3862BB8E9F84}"/>
    <cellStyle name="Normal 9 3 5 3 3 2" xfId="4829" xr:uid="{BA6DF80E-8742-4871-AB6C-C457B9A543B8}"/>
    <cellStyle name="Normal 9 3 5 3 4" xfId="4050" xr:uid="{64ACF12F-4D9D-4234-82B8-7F5E19BE8C15}"/>
    <cellStyle name="Normal 9 3 5 3 4 2" xfId="4830" xr:uid="{D428ED66-8B54-4E03-A471-38AA79271B94}"/>
    <cellStyle name="Normal 9 3 5 3 5" xfId="4826" xr:uid="{55C1BE53-7B08-492F-A92B-7EF49EAE707F}"/>
    <cellStyle name="Normal 9 3 5 4" xfId="2360" xr:uid="{910C70EA-73A9-4EBE-A1F6-CAFFBA8832A3}"/>
    <cellStyle name="Normal 9 3 5 4 2" xfId="2361" xr:uid="{EF21B09C-8C25-4737-9ECE-8E7612C5492B}"/>
    <cellStyle name="Normal 9 3 5 4 2 2" xfId="4832" xr:uid="{2CDC939B-F610-4EE4-9417-03A363D0A248}"/>
    <cellStyle name="Normal 9 3 5 4 3" xfId="4831" xr:uid="{4EF152E2-56CF-4332-B0C5-94C29A5A66DE}"/>
    <cellStyle name="Normal 9 3 5 5" xfId="2362" xr:uid="{B698CE96-8D2C-4195-8EEE-47CBFCC6EAE4}"/>
    <cellStyle name="Normal 9 3 5 5 2" xfId="4833" xr:uid="{36B3FAF1-3B55-454B-9480-137BD84521C6}"/>
    <cellStyle name="Normal 9 3 5 6" xfId="4051" xr:uid="{C9AD78BE-DEA0-4830-B897-D50681D3AAA8}"/>
    <cellStyle name="Normal 9 3 5 6 2" xfId="4834" xr:uid="{F01F614A-9DAF-4D76-A0DB-53AFFB8538EB}"/>
    <cellStyle name="Normal 9 3 5 7" xfId="4817" xr:uid="{E5216D7F-9AB2-4D0A-A7E3-FA2522BD307E}"/>
    <cellStyle name="Normal 9 3 6" xfId="411" xr:uid="{84D2265B-9B82-4BE9-8214-551F939D8470}"/>
    <cellStyle name="Normal 9 3 6 2" xfId="855" xr:uid="{64FB5CC2-AFF1-4C11-BCBE-65BA55CE3B81}"/>
    <cellStyle name="Normal 9 3 6 2 2" xfId="2363" xr:uid="{84CA97D6-3F05-47A8-8FB4-69E59DEB501A}"/>
    <cellStyle name="Normal 9 3 6 2 2 2" xfId="2364" xr:uid="{7B5010AF-E826-4A78-9B61-E72B91642800}"/>
    <cellStyle name="Normal 9 3 6 2 2 2 2" xfId="4838" xr:uid="{693DE762-BB21-4A1C-9863-5A36F884EED0}"/>
    <cellStyle name="Normal 9 3 6 2 2 3" xfId="4837" xr:uid="{48669A8D-86A1-4C31-8B3A-01FC045277B2}"/>
    <cellStyle name="Normal 9 3 6 2 3" xfId="2365" xr:uid="{7F596AD9-9EB8-4AB7-A66B-7AC4063B06A2}"/>
    <cellStyle name="Normal 9 3 6 2 3 2" xfId="4839" xr:uid="{B67FCABA-A776-4F56-9CE6-5620179F9AE3}"/>
    <cellStyle name="Normal 9 3 6 2 4" xfId="4052" xr:uid="{E277436A-AA85-4777-B4D5-C3DEEDE483FB}"/>
    <cellStyle name="Normal 9 3 6 2 4 2" xfId="4840" xr:uid="{8C64289E-BEEE-4EAF-BBF9-2E6284DE8865}"/>
    <cellStyle name="Normal 9 3 6 2 5" xfId="4836" xr:uid="{37C27DF1-A16A-41DD-9570-9BC9B76E4879}"/>
    <cellStyle name="Normal 9 3 6 3" xfId="2366" xr:uid="{58D197EC-CAF9-48B7-8250-685B5CC71B16}"/>
    <cellStyle name="Normal 9 3 6 3 2" xfId="2367" xr:uid="{4BBE9A5A-D704-437B-B84C-04A9FA6D0A0A}"/>
    <cellStyle name="Normal 9 3 6 3 2 2" xfId="4842" xr:uid="{DA7F8959-8812-492D-8BDE-3E257D9433B9}"/>
    <cellStyle name="Normal 9 3 6 3 3" xfId="4841" xr:uid="{8E7425AF-5592-46D7-B392-8D2F2550EF19}"/>
    <cellStyle name="Normal 9 3 6 4" xfId="2368" xr:uid="{A0757279-9BC6-4824-82D1-BFF48AF2683F}"/>
    <cellStyle name="Normal 9 3 6 4 2" xfId="4843" xr:uid="{FD6FCDCA-F3EA-4F55-B633-68B398233BAA}"/>
    <cellStyle name="Normal 9 3 6 5" xfId="4053" xr:uid="{DFF86966-16A8-4297-AB1C-3C946A29316A}"/>
    <cellStyle name="Normal 9 3 6 5 2" xfId="4844" xr:uid="{42A0D81F-58BB-46C2-999C-605CADDA81E5}"/>
    <cellStyle name="Normal 9 3 6 6" xfId="4835" xr:uid="{333DC940-4F6E-4EC3-835F-2F3F30680D8F}"/>
    <cellStyle name="Normal 9 3 7" xfId="856" xr:uid="{94568250-A530-4BA1-AC13-A52B0B7A3893}"/>
    <cellStyle name="Normal 9 3 7 2" xfId="2369" xr:uid="{BBE7B361-CBAE-4FB9-AABC-2600DCB6A207}"/>
    <cellStyle name="Normal 9 3 7 2 2" xfId="2370" xr:uid="{76ACBE70-3449-43CE-BBF9-C3D74A5EAC4B}"/>
    <cellStyle name="Normal 9 3 7 2 2 2" xfId="4847" xr:uid="{411B7579-7468-491E-80C9-80B0FFBB5646}"/>
    <cellStyle name="Normal 9 3 7 2 3" xfId="4846" xr:uid="{AD46FD38-E6AA-4525-A901-9F2C537A761C}"/>
    <cellStyle name="Normal 9 3 7 3" xfId="2371" xr:uid="{402025EC-9568-4CF5-B5CA-3D68F2F7E933}"/>
    <cellStyle name="Normal 9 3 7 3 2" xfId="4848" xr:uid="{76CFC943-3C3F-4505-A0C8-DC64A899157B}"/>
    <cellStyle name="Normal 9 3 7 4" xfId="4054" xr:uid="{BC49ADBD-4AA8-41D8-A7AD-7F1CA1B60598}"/>
    <cellStyle name="Normal 9 3 7 4 2" xfId="4849" xr:uid="{16060806-3C5C-4D9C-9801-60BFA1BA6503}"/>
    <cellStyle name="Normal 9 3 7 5" xfId="4845" xr:uid="{55872209-9D18-4D23-8CB1-F1902A69B3D0}"/>
    <cellStyle name="Normal 9 3 8" xfId="2372" xr:uid="{CC0F678B-6FF7-4405-8064-70FDD9A98689}"/>
    <cellStyle name="Normal 9 3 8 2" xfId="2373" xr:uid="{C9406A91-A2BE-4F74-9109-047BC7718F2D}"/>
    <cellStyle name="Normal 9 3 8 2 2" xfId="4851" xr:uid="{A6EB36E2-0785-4C2A-BA50-B9F7C98C78AA}"/>
    <cellStyle name="Normal 9 3 8 3" xfId="4055" xr:uid="{22ACFF06-C2F8-4017-BD01-CB29EB328B12}"/>
    <cellStyle name="Normal 9 3 8 3 2" xfId="4852" xr:uid="{C370FEE8-19D0-4D9D-89D0-4852BBB8CF5F}"/>
    <cellStyle name="Normal 9 3 8 4" xfId="4056" xr:uid="{33DB06BC-E73E-463D-84EE-74DD24979F7C}"/>
    <cellStyle name="Normal 9 3 8 4 2" xfId="4853" xr:uid="{782414B7-AB23-4B4A-9EA4-307411890D2A}"/>
    <cellStyle name="Normal 9 3 8 5" xfId="4850" xr:uid="{AA85FA2A-5770-4079-9F13-1E3FBBB7FB64}"/>
    <cellStyle name="Normal 9 3 9" xfId="2374" xr:uid="{EBDDB840-DF0F-4633-B425-AC4991CC9BD7}"/>
    <cellStyle name="Normal 9 3 9 2" xfId="4854" xr:uid="{0F7062D6-D74D-4B24-859D-8EF5E2B75C63}"/>
    <cellStyle name="Normal 9 4" xfId="172" xr:uid="{8E2D9E07-0C8E-4611-A679-4F00F4842FF7}"/>
    <cellStyle name="Normal 9 4 10" xfId="4057" xr:uid="{1912F4CF-01B4-4AE6-A2BD-9221B6FC4D97}"/>
    <cellStyle name="Normal 9 4 10 2" xfId="4856" xr:uid="{6D6A981D-4F38-4D1F-ADCD-B2085355F8E0}"/>
    <cellStyle name="Normal 9 4 11" xfId="4058" xr:uid="{9C4E509B-6585-464B-9FB4-58F4F551F0CB}"/>
    <cellStyle name="Normal 9 4 11 2" xfId="4857" xr:uid="{7D47B921-3C1E-4133-8C74-B7AF48000E0B}"/>
    <cellStyle name="Normal 9 4 12" xfId="4855" xr:uid="{B33023BB-25C0-4FF7-BBD1-22A21BFB5BFD}"/>
    <cellStyle name="Normal 9 4 2" xfId="173" xr:uid="{32D37718-7F63-4D50-82EA-563C13FF6F05}"/>
    <cellStyle name="Normal 9 4 2 10" xfId="4858" xr:uid="{523C0527-5F3D-4A62-B66D-49662678CED6}"/>
    <cellStyle name="Normal 9 4 2 2" xfId="174" xr:uid="{28A57893-C5D3-46D7-B08D-654E0A2CA2DC}"/>
    <cellStyle name="Normal 9 4 2 2 2" xfId="412" xr:uid="{D7E4430E-2016-47DE-91A2-45B112C84712}"/>
    <cellStyle name="Normal 9 4 2 2 2 2" xfId="857" xr:uid="{BB0AD30C-7577-4C6B-9338-9FF6CA8D676A}"/>
    <cellStyle name="Normal 9 4 2 2 2 2 2" xfId="2375" xr:uid="{909CA261-E234-4C26-8611-89F3FA5443C4}"/>
    <cellStyle name="Normal 9 4 2 2 2 2 2 2" xfId="2376" xr:uid="{CB8220F2-08F4-447E-B014-36C0BD5B6901}"/>
    <cellStyle name="Normal 9 4 2 2 2 2 2 2 2" xfId="4863" xr:uid="{3EBDA0C9-F7D0-48E0-B50E-445D3891D479}"/>
    <cellStyle name="Normal 9 4 2 2 2 2 2 3" xfId="4862" xr:uid="{D8ABA21A-C59F-43DC-BA30-60C2E9EABB68}"/>
    <cellStyle name="Normal 9 4 2 2 2 2 3" xfId="2377" xr:uid="{0BFD591D-3DE5-4C03-828F-0FA1D8F1AE78}"/>
    <cellStyle name="Normal 9 4 2 2 2 2 3 2" xfId="4864" xr:uid="{E50E4628-93AE-4482-A0F9-B21BC28E06E6}"/>
    <cellStyle name="Normal 9 4 2 2 2 2 4" xfId="4059" xr:uid="{187A1238-D2AD-471C-AB82-C315289DE0BF}"/>
    <cellStyle name="Normal 9 4 2 2 2 2 4 2" xfId="4865" xr:uid="{42439EC4-2A86-407B-B341-C3020DF306E0}"/>
    <cellStyle name="Normal 9 4 2 2 2 2 5" xfId="4861" xr:uid="{C5CE54C7-E17B-4F3B-A4DD-115143F08BAE}"/>
    <cellStyle name="Normal 9 4 2 2 2 3" xfId="2378" xr:uid="{BE49D551-4568-455A-B420-A40E0594A981}"/>
    <cellStyle name="Normal 9 4 2 2 2 3 2" xfId="2379" xr:uid="{7B23F1BF-0739-4533-ACBB-1F5A20C0716A}"/>
    <cellStyle name="Normal 9 4 2 2 2 3 2 2" xfId="4867" xr:uid="{867515D2-E010-4306-A8A1-51CB3298E7B9}"/>
    <cellStyle name="Normal 9 4 2 2 2 3 3" xfId="4060" xr:uid="{AE639684-1B62-419D-A372-52C4C34AB89B}"/>
    <cellStyle name="Normal 9 4 2 2 2 3 3 2" xfId="4868" xr:uid="{99258661-0FD1-4F8C-9D2B-C06A4B835895}"/>
    <cellStyle name="Normal 9 4 2 2 2 3 4" xfId="4061" xr:uid="{F9637CB0-DF6C-4230-9877-A1F98C5EEB37}"/>
    <cellStyle name="Normal 9 4 2 2 2 3 4 2" xfId="4869" xr:uid="{A5E88B0C-19DA-45B4-9D55-EA7C9E049492}"/>
    <cellStyle name="Normal 9 4 2 2 2 3 5" xfId="4866" xr:uid="{1A3D4D8E-5DBE-4061-BD9A-AE89EF18CE91}"/>
    <cellStyle name="Normal 9 4 2 2 2 4" xfId="2380" xr:uid="{9E10A6F3-0AAE-4279-9580-6432E26462B6}"/>
    <cellStyle name="Normal 9 4 2 2 2 4 2" xfId="4870" xr:uid="{5D2DD768-57AE-4DBD-AF5A-5606E1410F1C}"/>
    <cellStyle name="Normal 9 4 2 2 2 5" xfId="4062" xr:uid="{DD24BCF1-92F3-47B2-8EB6-875FB1DEEF13}"/>
    <cellStyle name="Normal 9 4 2 2 2 5 2" xfId="4871" xr:uid="{14B6EA33-988E-4DD3-BBFF-940FF895D828}"/>
    <cellStyle name="Normal 9 4 2 2 2 6" xfId="4063" xr:uid="{CC7AB263-3015-418F-AED4-D621B053ADD6}"/>
    <cellStyle name="Normal 9 4 2 2 2 6 2" xfId="4872" xr:uid="{A36C6F89-DAEE-4A81-AF96-A9B5D572682C}"/>
    <cellStyle name="Normal 9 4 2 2 2 7" xfId="4860" xr:uid="{6D3EB020-5553-4C67-A25F-B35E100FA1B3}"/>
    <cellStyle name="Normal 9 4 2 2 3" xfId="858" xr:uid="{C47C4EE1-0B67-423F-A9C4-4CCABADE7659}"/>
    <cellStyle name="Normal 9 4 2 2 3 2" xfId="2381" xr:uid="{7DCC8B32-624C-404C-9360-BBF203F643E7}"/>
    <cellStyle name="Normal 9 4 2 2 3 2 2" xfId="2382" xr:uid="{FAC9DF21-8541-4A85-B4E9-2147C00A7D5F}"/>
    <cellStyle name="Normal 9 4 2 2 3 2 2 2" xfId="4875" xr:uid="{DD72236C-F5E4-48DC-A321-ADF8796450A0}"/>
    <cellStyle name="Normal 9 4 2 2 3 2 3" xfId="4064" xr:uid="{D2EF91B3-006B-4EE5-ADEF-4878203152DF}"/>
    <cellStyle name="Normal 9 4 2 2 3 2 3 2" xfId="4876" xr:uid="{3DC2E9EF-7085-401F-B3F9-C9E2AF92299B}"/>
    <cellStyle name="Normal 9 4 2 2 3 2 4" xfId="4065" xr:uid="{AEFB39FA-E20C-4FF0-87A7-03230360D6D6}"/>
    <cellStyle name="Normal 9 4 2 2 3 2 4 2" xfId="4877" xr:uid="{4008749F-201A-4F5C-A463-58074A0AF312}"/>
    <cellStyle name="Normal 9 4 2 2 3 2 5" xfId="4874" xr:uid="{131572E9-2CA1-4E01-A423-0B68CB8AED93}"/>
    <cellStyle name="Normal 9 4 2 2 3 3" xfId="2383" xr:uid="{4C5687B0-3A88-40F4-8BB4-BD3DCC70184F}"/>
    <cellStyle name="Normal 9 4 2 2 3 3 2" xfId="4878" xr:uid="{3BB3F915-C6CC-434A-8761-372BA0C75C29}"/>
    <cellStyle name="Normal 9 4 2 2 3 4" xfId="4066" xr:uid="{2136291C-DAE6-40FF-A219-2C3F389D1030}"/>
    <cellStyle name="Normal 9 4 2 2 3 4 2" xfId="4879" xr:uid="{A978F800-32BA-4469-A5B7-DED11CA856E7}"/>
    <cellStyle name="Normal 9 4 2 2 3 5" xfId="4067" xr:uid="{BEEAF07A-31B4-41D6-8ED7-7416842DE024}"/>
    <cellStyle name="Normal 9 4 2 2 3 5 2" xfId="4880" xr:uid="{F15BBD2C-4A49-4DBB-9DD4-E9B721021924}"/>
    <cellStyle name="Normal 9 4 2 2 3 6" xfId="4873" xr:uid="{A245D3F8-2BCE-4440-A92F-E7D0A49381B5}"/>
    <cellStyle name="Normal 9 4 2 2 4" xfId="2384" xr:uid="{E3C99A35-8A63-425D-8C06-7FFBE138F404}"/>
    <cellStyle name="Normal 9 4 2 2 4 2" xfId="2385" xr:uid="{54C2A639-BA6C-4524-907D-200DB7D54536}"/>
    <cellStyle name="Normal 9 4 2 2 4 2 2" xfId="4882" xr:uid="{7AE5AFF0-8472-4278-BFF5-6D575B15213C}"/>
    <cellStyle name="Normal 9 4 2 2 4 3" xfId="4068" xr:uid="{8F45C051-A1F6-44B8-9F94-9B0BA370FD64}"/>
    <cellStyle name="Normal 9 4 2 2 4 3 2" xfId="4883" xr:uid="{0333B663-B72B-4C1B-A142-9B4C250C2903}"/>
    <cellStyle name="Normal 9 4 2 2 4 4" xfId="4069" xr:uid="{DC0A059A-CFE7-42FC-B903-93A795C20310}"/>
    <cellStyle name="Normal 9 4 2 2 4 4 2" xfId="4884" xr:uid="{3C3B13B7-C1EE-40F1-9B55-1C14D4BA6CBF}"/>
    <cellStyle name="Normal 9 4 2 2 4 5" xfId="4881" xr:uid="{FAD16147-B4F0-4EA1-BC06-FCB32F3F4E48}"/>
    <cellStyle name="Normal 9 4 2 2 5" xfId="2386" xr:uid="{3A097736-689D-44FB-9289-60D36F2E9F52}"/>
    <cellStyle name="Normal 9 4 2 2 5 2" xfId="4070" xr:uid="{BC2564B8-A392-44F2-82F7-4EF8B78884BE}"/>
    <cellStyle name="Normal 9 4 2 2 5 2 2" xfId="4886" xr:uid="{B1B46BE9-D6B3-423A-8567-1A2083B584FA}"/>
    <cellStyle name="Normal 9 4 2 2 5 3" xfId="4071" xr:uid="{ECD3440E-7F24-4975-9600-1E43C3E6440E}"/>
    <cellStyle name="Normal 9 4 2 2 5 3 2" xfId="4887" xr:uid="{738BBE7C-BE93-46FF-8D48-0D1A00D4ABB0}"/>
    <cellStyle name="Normal 9 4 2 2 5 4" xfId="4072" xr:uid="{BA2991BF-EEEC-419C-AE6B-C51F049A6BA1}"/>
    <cellStyle name="Normal 9 4 2 2 5 4 2" xfId="4888" xr:uid="{38B487E9-8B6B-4073-B58D-D696281616D1}"/>
    <cellStyle name="Normal 9 4 2 2 5 5" xfId="4885" xr:uid="{FC6C7D7C-F0AF-4B15-9FBA-17307906D012}"/>
    <cellStyle name="Normal 9 4 2 2 6" xfId="4073" xr:uid="{8217468D-6DDF-4435-B5A8-A5FE190F6F85}"/>
    <cellStyle name="Normal 9 4 2 2 6 2" xfId="4889" xr:uid="{D7BCB678-B07A-4AE8-92F5-60D7CA175448}"/>
    <cellStyle name="Normal 9 4 2 2 7" xfId="4074" xr:uid="{D4436712-2CEF-4B84-B870-85779E5512E4}"/>
    <cellStyle name="Normal 9 4 2 2 7 2" xfId="4890" xr:uid="{EE2821D2-D55B-4733-88A0-2F4768BCB5BD}"/>
    <cellStyle name="Normal 9 4 2 2 8" xfId="4075" xr:uid="{4E6D0DF9-4565-40BE-BD3C-A52453A2E2D2}"/>
    <cellStyle name="Normal 9 4 2 2 8 2" xfId="4891" xr:uid="{99312AC0-0704-477E-B4C9-AD947D8F369A}"/>
    <cellStyle name="Normal 9 4 2 2 9" xfId="4859" xr:uid="{03409072-90BE-4B12-9C02-65335442266B}"/>
    <cellStyle name="Normal 9 4 2 3" xfId="413" xr:uid="{A864D3E4-21A1-4CB9-8288-80FF55EA39B4}"/>
    <cellStyle name="Normal 9 4 2 3 2" xfId="859" xr:uid="{D0AF7DDB-5232-4CD0-BF52-CDFAEF3014C4}"/>
    <cellStyle name="Normal 9 4 2 3 2 2" xfId="860" xr:uid="{9F9EDFDE-889F-4400-A7A0-036A4701115C}"/>
    <cellStyle name="Normal 9 4 2 3 2 2 2" xfId="2387" xr:uid="{B695844A-92AE-4622-8980-8D58A01F40D4}"/>
    <cellStyle name="Normal 9 4 2 3 2 2 2 2" xfId="2388" xr:uid="{71305556-2918-4A99-95CC-C944FF9ED370}"/>
    <cellStyle name="Normal 9 4 2 3 2 2 2 2 2" xfId="4896" xr:uid="{6E58AB51-B1A8-4057-966C-2AEDFDE74B5E}"/>
    <cellStyle name="Normal 9 4 2 3 2 2 2 3" xfId="4895" xr:uid="{6BC00D97-25EC-4A10-B286-6820FA4879B2}"/>
    <cellStyle name="Normal 9 4 2 3 2 2 3" xfId="2389" xr:uid="{F855D973-35C0-4DCD-AD57-69706D7332DD}"/>
    <cellStyle name="Normal 9 4 2 3 2 2 3 2" xfId="4897" xr:uid="{15F32F58-0472-4AD1-B854-64C315093066}"/>
    <cellStyle name="Normal 9 4 2 3 2 2 4" xfId="4894" xr:uid="{B797268D-AE8E-4806-BFB6-128E8C036F96}"/>
    <cellStyle name="Normal 9 4 2 3 2 3" xfId="2390" xr:uid="{BEEC099C-226A-4D00-8036-71C938CCDE88}"/>
    <cellStyle name="Normal 9 4 2 3 2 3 2" xfId="2391" xr:uid="{93E7F3B0-A0CD-49C7-A2D6-79BE62A66AB4}"/>
    <cellStyle name="Normal 9 4 2 3 2 3 2 2" xfId="4899" xr:uid="{74EE6584-646D-4B0F-A4D5-AE05A0F03498}"/>
    <cellStyle name="Normal 9 4 2 3 2 3 3" xfId="4898" xr:uid="{989FBA20-2840-4579-9323-61997A35AED7}"/>
    <cellStyle name="Normal 9 4 2 3 2 4" xfId="2392" xr:uid="{97A220E8-96A3-42DD-85A3-50C42B4B1748}"/>
    <cellStyle name="Normal 9 4 2 3 2 4 2" xfId="4900" xr:uid="{23DEEDC1-B5ED-4826-88E0-BAE87372B117}"/>
    <cellStyle name="Normal 9 4 2 3 2 5" xfId="4893" xr:uid="{A20CD979-375C-4432-8F96-0F5E0E8AC51D}"/>
    <cellStyle name="Normal 9 4 2 3 3" xfId="861" xr:uid="{34399DF7-17EA-4553-80CE-5E55AC68B829}"/>
    <cellStyle name="Normal 9 4 2 3 3 2" xfId="2393" xr:uid="{FDEA1CEB-93FF-4C6A-82FA-6434E72F4722}"/>
    <cellStyle name="Normal 9 4 2 3 3 2 2" xfId="2394" xr:uid="{A6851E66-09F8-4D1C-AB48-231540F945EB}"/>
    <cellStyle name="Normal 9 4 2 3 3 2 2 2" xfId="4903" xr:uid="{2FFA8EEA-B04D-40E1-9579-D2E828D2F9B9}"/>
    <cellStyle name="Normal 9 4 2 3 3 2 3" xfId="4902" xr:uid="{67828244-E818-4F59-953E-6E5CDC349652}"/>
    <cellStyle name="Normal 9 4 2 3 3 3" xfId="2395" xr:uid="{E423D3C7-9903-4695-BC5F-523739046F17}"/>
    <cellStyle name="Normal 9 4 2 3 3 3 2" xfId="4904" xr:uid="{B8284FBB-8D5C-4F97-B511-3DEB1461A5C5}"/>
    <cellStyle name="Normal 9 4 2 3 3 4" xfId="4076" xr:uid="{33EE7405-E14F-4483-8271-3CBB1A2D7927}"/>
    <cellStyle name="Normal 9 4 2 3 3 4 2" xfId="4905" xr:uid="{4F6613B1-4265-4208-AB5E-D0BB578F736C}"/>
    <cellStyle name="Normal 9 4 2 3 3 5" xfId="4901" xr:uid="{50303CD6-8CFB-4EAF-BB2C-D0A3B0DD8C69}"/>
    <cellStyle name="Normal 9 4 2 3 4" xfId="2396" xr:uid="{2274BC9C-FF31-4345-B930-22DD738724AF}"/>
    <cellStyle name="Normal 9 4 2 3 4 2" xfId="2397" xr:uid="{8A95E64E-79D1-4654-8037-F79788E08242}"/>
    <cellStyle name="Normal 9 4 2 3 4 2 2" xfId="4907" xr:uid="{91760852-506D-47E7-A51C-4DA9E8F28946}"/>
    <cellStyle name="Normal 9 4 2 3 4 3" xfId="4906" xr:uid="{3582DB5A-9946-420F-A743-F9ADFFD208AB}"/>
    <cellStyle name="Normal 9 4 2 3 5" xfId="2398" xr:uid="{5C6F84A0-C160-4E47-9247-58E69EFE9B73}"/>
    <cellStyle name="Normal 9 4 2 3 5 2" xfId="4908" xr:uid="{D7997C95-52DA-4FDC-93A6-D67C84418CAF}"/>
    <cellStyle name="Normal 9 4 2 3 6" xfId="4077" xr:uid="{DEB29E03-2B55-42E8-847F-40F291746F75}"/>
    <cellStyle name="Normal 9 4 2 3 6 2" xfId="4909" xr:uid="{67BBEEAA-62B6-4CD6-B7E0-5D9C8E100BF4}"/>
    <cellStyle name="Normal 9 4 2 3 7" xfId="4892" xr:uid="{7DFA10DD-A394-4E66-A995-59BD5B14BF94}"/>
    <cellStyle name="Normal 9 4 2 4" xfId="414" xr:uid="{10557CC3-86DA-428B-A909-4B08D019218F}"/>
    <cellStyle name="Normal 9 4 2 4 2" xfId="862" xr:uid="{AF234AA0-3D0F-4709-99FC-3FF0DA627E24}"/>
    <cellStyle name="Normal 9 4 2 4 2 2" xfId="2399" xr:uid="{9BBEE7E8-7D05-498C-9284-2A4DCB2062E7}"/>
    <cellStyle name="Normal 9 4 2 4 2 2 2" xfId="2400" xr:uid="{257B285E-161B-49D5-A45E-1A5F8855851D}"/>
    <cellStyle name="Normal 9 4 2 4 2 2 2 2" xfId="4913" xr:uid="{D0D4B41D-ABF3-4362-860A-3549878C79FE}"/>
    <cellStyle name="Normal 9 4 2 4 2 2 3" xfId="4912" xr:uid="{0E68A93A-2A87-4888-A47F-71F99262BC68}"/>
    <cellStyle name="Normal 9 4 2 4 2 3" xfId="2401" xr:uid="{443F8F49-0147-4F2D-9095-C72AC02BD3C0}"/>
    <cellStyle name="Normal 9 4 2 4 2 3 2" xfId="4914" xr:uid="{E2754E9B-4075-4FCD-82E8-08F5C3D95C9E}"/>
    <cellStyle name="Normal 9 4 2 4 2 4" xfId="4078" xr:uid="{B1370AB2-5F3F-49AC-9EF5-E29A94C4A5BB}"/>
    <cellStyle name="Normal 9 4 2 4 2 4 2" xfId="4915" xr:uid="{17B55CDD-5278-4609-8355-E104DDEA749C}"/>
    <cellStyle name="Normal 9 4 2 4 2 5" xfId="4911" xr:uid="{95F600D6-4458-455B-996A-D5E3E1A6BA05}"/>
    <cellStyle name="Normal 9 4 2 4 3" xfId="2402" xr:uid="{7197586D-B101-45B8-9D9B-102888D9FB87}"/>
    <cellStyle name="Normal 9 4 2 4 3 2" xfId="2403" xr:uid="{763F8DD8-9D97-47CE-B91A-96DFEA181ECD}"/>
    <cellStyle name="Normal 9 4 2 4 3 2 2" xfId="4917" xr:uid="{E773000F-EB22-4831-81CA-A44410E5EFF2}"/>
    <cellStyle name="Normal 9 4 2 4 3 3" xfId="4916" xr:uid="{35D39184-8EC8-45A5-83C1-B26E23F94AC3}"/>
    <cellStyle name="Normal 9 4 2 4 4" xfId="2404" xr:uid="{379AB286-FCE5-461F-8A75-3321717099CA}"/>
    <cellStyle name="Normal 9 4 2 4 4 2" xfId="4918" xr:uid="{3E736701-57D4-4414-90FB-DC6201160B2F}"/>
    <cellStyle name="Normal 9 4 2 4 5" xfId="4079" xr:uid="{D8BF2438-D5A0-4AA6-8D06-9EA268C308CF}"/>
    <cellStyle name="Normal 9 4 2 4 5 2" xfId="4919" xr:uid="{77238BA2-B280-4353-9670-B8859DC6DB77}"/>
    <cellStyle name="Normal 9 4 2 4 6" xfId="4910" xr:uid="{A69EBD9A-ADBE-46F9-B4D8-3A7B21509680}"/>
    <cellStyle name="Normal 9 4 2 5" xfId="415" xr:uid="{04741EC8-E954-4516-8654-A25F58C3FA0B}"/>
    <cellStyle name="Normal 9 4 2 5 2" xfId="2405" xr:uid="{53CF2546-F457-48E9-A330-715581F62DC4}"/>
    <cellStyle name="Normal 9 4 2 5 2 2" xfId="2406" xr:uid="{866EC033-E806-4BBB-AB2C-11358EDAEF83}"/>
    <cellStyle name="Normal 9 4 2 5 2 2 2" xfId="4922" xr:uid="{B90A9A58-4710-46CF-A49C-6F93F3E2F02D}"/>
    <cellStyle name="Normal 9 4 2 5 2 3" xfId="4921" xr:uid="{7F5C25A9-741F-4064-B241-8F5D4BC7F70E}"/>
    <cellStyle name="Normal 9 4 2 5 3" xfId="2407" xr:uid="{F98B9C51-7360-4DBE-A3C4-242274BD9A18}"/>
    <cellStyle name="Normal 9 4 2 5 3 2" xfId="4923" xr:uid="{257FF1F5-E547-447D-98CF-294948EA1005}"/>
    <cellStyle name="Normal 9 4 2 5 4" xfId="4080" xr:uid="{0BDB1871-696D-4D3F-BE84-6BA8A9940EDC}"/>
    <cellStyle name="Normal 9 4 2 5 4 2" xfId="4924" xr:uid="{406B1EBE-55F6-443A-8BFC-A7FABBAD5078}"/>
    <cellStyle name="Normal 9 4 2 5 5" xfId="4920" xr:uid="{88FFD805-845E-47A6-81E4-3965F5F02222}"/>
    <cellStyle name="Normal 9 4 2 6" xfId="2408" xr:uid="{54B322CC-C9CF-4873-9BC7-BCFEEA512BF8}"/>
    <cellStyle name="Normal 9 4 2 6 2" xfId="2409" xr:uid="{06049094-D58A-4B27-A8AE-37236492653C}"/>
    <cellStyle name="Normal 9 4 2 6 2 2" xfId="4926" xr:uid="{F0FB56E5-A809-4FFA-AF0C-2602AE372BF0}"/>
    <cellStyle name="Normal 9 4 2 6 3" xfId="4081" xr:uid="{C3DBCF22-F1C2-4A37-B6BB-A5A52B0F88DE}"/>
    <cellStyle name="Normal 9 4 2 6 3 2" xfId="4927" xr:uid="{28240B6E-0B68-4085-81ED-10DB5ADEBF2F}"/>
    <cellStyle name="Normal 9 4 2 6 4" xfId="4082" xr:uid="{21EBEC85-AD07-41C2-9524-F33CFFB055C8}"/>
    <cellStyle name="Normal 9 4 2 6 4 2" xfId="4928" xr:uid="{2296F53D-F77D-4B14-A786-E981FBD6C4BC}"/>
    <cellStyle name="Normal 9 4 2 6 5" xfId="4925" xr:uid="{0FD8CA0B-AE40-4439-AA0B-92AB2D3FC2C3}"/>
    <cellStyle name="Normal 9 4 2 7" xfId="2410" xr:uid="{59C73BBC-F4AC-4580-AB72-B8399899F19A}"/>
    <cellStyle name="Normal 9 4 2 7 2" xfId="4929" xr:uid="{179DB73A-8A5B-4775-B78C-427531E1DEBD}"/>
    <cellStyle name="Normal 9 4 2 8" xfId="4083" xr:uid="{BA0B7EE2-0AC4-47AB-BC97-E119EF8C40F6}"/>
    <cellStyle name="Normal 9 4 2 8 2" xfId="4930" xr:uid="{81FD735A-AEAD-4F30-9A7A-8535DBB5BDFB}"/>
    <cellStyle name="Normal 9 4 2 9" xfId="4084" xr:uid="{63539D06-EF76-4CA1-BFB3-5E45F434B473}"/>
    <cellStyle name="Normal 9 4 2 9 2" xfId="4931" xr:uid="{2843F8F7-B096-4F16-A7B6-1076E2F4B7BE}"/>
    <cellStyle name="Normal 9 4 3" xfId="175" xr:uid="{6B0B5EBE-115F-49FF-9785-54409780D7E9}"/>
    <cellStyle name="Normal 9 4 3 2" xfId="176" xr:uid="{0DB038D0-7B82-4036-B155-32F83B30A1ED}"/>
    <cellStyle name="Normal 9 4 3 2 2" xfId="863" xr:uid="{301F5370-77D9-42F3-AAE5-E3C7107C188C}"/>
    <cellStyle name="Normal 9 4 3 2 2 2" xfId="2411" xr:uid="{B89FBFA4-CD84-49E4-8E5B-EC2B867FB558}"/>
    <cellStyle name="Normal 9 4 3 2 2 2 2" xfId="2412" xr:uid="{33014A77-462C-4B24-B945-A32F06603500}"/>
    <cellStyle name="Normal 9 4 3 2 2 2 2 2" xfId="4500" xr:uid="{5C8B6B29-8560-4B19-A8BE-9136123EA1A4}"/>
    <cellStyle name="Normal 9 4 3 2 2 2 2 2 2" xfId="5307" xr:uid="{610670AE-AD5D-49A0-A107-FFD5E6C04773}"/>
    <cellStyle name="Normal 9 4 3 2 2 2 2 2 3" xfId="4936" xr:uid="{0F6CCDC9-C466-451D-BBB3-6207D1B966BE}"/>
    <cellStyle name="Normal 9 4 3 2 2 2 3" xfId="4501" xr:uid="{83D040B8-9B4B-47D3-B7AD-E8E0BF316FFF}"/>
    <cellStyle name="Normal 9 4 3 2 2 2 3 2" xfId="5308" xr:uid="{248E740E-6BBC-4305-B699-9F3395FB11B5}"/>
    <cellStyle name="Normal 9 4 3 2 2 2 3 3" xfId="4935" xr:uid="{6776A8C6-287A-4FAF-92FB-F3EED602B902}"/>
    <cellStyle name="Normal 9 4 3 2 2 3" xfId="2413" xr:uid="{37FDDDD3-A042-461C-A4D1-4EE74CF83024}"/>
    <cellStyle name="Normal 9 4 3 2 2 3 2" xfId="4502" xr:uid="{5181FFB1-46AA-44B7-8037-9E5AAAF599CB}"/>
    <cellStyle name="Normal 9 4 3 2 2 3 2 2" xfId="5309" xr:uid="{D7533083-4912-4E14-9F30-57DADEC749D0}"/>
    <cellStyle name="Normal 9 4 3 2 2 3 2 3" xfId="4937" xr:uid="{69AD77E3-00A3-440E-B6F3-7A3590B3DEE9}"/>
    <cellStyle name="Normal 9 4 3 2 2 4" xfId="4085" xr:uid="{CB7BCB40-0CE3-48DE-B814-C16F9CFAFF14}"/>
    <cellStyle name="Normal 9 4 3 2 2 4 2" xfId="4938" xr:uid="{86BBBD6D-A3B7-4AE8-9896-F2A06CA2BACD}"/>
    <cellStyle name="Normal 9 4 3 2 2 5" xfId="4934" xr:uid="{718703C0-9C2E-4FA6-9925-30BBAB6F3227}"/>
    <cellStyle name="Normal 9 4 3 2 3" xfId="2414" xr:uid="{751B6CF6-6103-401D-B822-2BFEBE6F5D7A}"/>
    <cellStyle name="Normal 9 4 3 2 3 2" xfId="2415" xr:uid="{7D2EEF2A-EC70-4334-B7CC-EF85DBCEC88E}"/>
    <cellStyle name="Normal 9 4 3 2 3 2 2" xfId="4503" xr:uid="{47097E72-E056-49AA-866D-BC1796449DB2}"/>
    <cellStyle name="Normal 9 4 3 2 3 2 2 2" xfId="5310" xr:uid="{3A808BEE-2AA6-44F3-BC9F-7EE1CE75B876}"/>
    <cellStyle name="Normal 9 4 3 2 3 2 2 3" xfId="4940" xr:uid="{F43E6012-28DE-462F-9DD9-88091C2F0835}"/>
    <cellStyle name="Normal 9 4 3 2 3 3" xfId="4086" xr:uid="{BE93BC40-0852-45F8-B7DA-FF1DB4CACA95}"/>
    <cellStyle name="Normal 9 4 3 2 3 3 2" xfId="4941" xr:uid="{0A447F3F-4D8E-45F4-A2B6-DF65A1708117}"/>
    <cellStyle name="Normal 9 4 3 2 3 4" xfId="4087" xr:uid="{E859C929-5F56-45C5-B5D7-26CB98B21557}"/>
    <cellStyle name="Normal 9 4 3 2 3 4 2" xfId="4942" xr:uid="{B20D586F-632E-4AD0-95F3-B83642AD73B6}"/>
    <cellStyle name="Normal 9 4 3 2 3 5" xfId="4939" xr:uid="{011D358D-E53F-43B5-A630-17EB904D066E}"/>
    <cellStyle name="Normal 9 4 3 2 4" xfId="2416" xr:uid="{30DE1490-EE54-47A8-8611-E4C736295810}"/>
    <cellStyle name="Normal 9 4 3 2 4 2" xfId="4504" xr:uid="{4A1884A5-74C5-4DA3-B1A1-928C86B3D505}"/>
    <cellStyle name="Normal 9 4 3 2 4 2 2" xfId="5311" xr:uid="{21A896BB-8291-41E9-8F38-899AC791F8D2}"/>
    <cellStyle name="Normal 9 4 3 2 4 2 3" xfId="4943" xr:uid="{2482BF13-F2CE-44B2-BD3E-1A48A4B5D9D6}"/>
    <cellStyle name="Normal 9 4 3 2 5" xfId="4088" xr:uid="{32BFFA92-1062-45AC-ADD1-92B388AB12DA}"/>
    <cellStyle name="Normal 9 4 3 2 5 2" xfId="4944" xr:uid="{D3B7AB61-1EB7-4279-9A06-A0F4A7822E6A}"/>
    <cellStyle name="Normal 9 4 3 2 6" xfId="4089" xr:uid="{05F0AC2E-239D-49E3-9812-A6E4DD83D370}"/>
    <cellStyle name="Normal 9 4 3 2 6 2" xfId="4945" xr:uid="{304E01B5-0509-494D-8776-D28B7C9A2A36}"/>
    <cellStyle name="Normal 9 4 3 2 7" xfId="4933" xr:uid="{476B552B-B276-4AAC-BA26-112348561364}"/>
    <cellStyle name="Normal 9 4 3 3" xfId="416" xr:uid="{8C394552-A931-4765-BA9B-C6ED2DD4FB35}"/>
    <cellStyle name="Normal 9 4 3 3 2" xfId="2417" xr:uid="{9E8C984D-993E-4CFD-8B76-A6636678460E}"/>
    <cellStyle name="Normal 9 4 3 3 2 2" xfId="2418" xr:uid="{40593E16-CB0A-49A7-BAFC-9246395BF39F}"/>
    <cellStyle name="Normal 9 4 3 3 2 2 2" xfId="4505" xr:uid="{7AF37881-5EB7-409C-A6E3-DA9DC0BE4AB7}"/>
    <cellStyle name="Normal 9 4 3 3 2 2 2 2" xfId="5312" xr:uid="{D07BFC9C-39AA-4545-BEAA-BE97BEDE4DB2}"/>
    <cellStyle name="Normal 9 4 3 3 2 2 2 3" xfId="4948" xr:uid="{5BCBD7DF-49AE-4651-B701-DEDA36490CE0}"/>
    <cellStyle name="Normal 9 4 3 3 2 3" xfId="4090" xr:uid="{E3FDB644-2607-498C-BC22-034C4AC26518}"/>
    <cellStyle name="Normal 9 4 3 3 2 3 2" xfId="4949" xr:uid="{6A6065E2-6B32-41B7-BF62-CF45EAFE2C65}"/>
    <cellStyle name="Normal 9 4 3 3 2 4" xfId="4091" xr:uid="{5ECCABD8-C7EB-47A4-8046-DFE56B0DD5D7}"/>
    <cellStyle name="Normal 9 4 3 3 2 4 2" xfId="4950" xr:uid="{C190C6FA-035A-4A79-8829-492136C94EE6}"/>
    <cellStyle name="Normal 9 4 3 3 2 5" xfId="4947" xr:uid="{1787B3A9-DA1E-484A-8370-EBA48DAB0BF4}"/>
    <cellStyle name="Normal 9 4 3 3 3" xfId="2419" xr:uid="{8BA7952A-D281-4078-8514-A4D531B9AC64}"/>
    <cellStyle name="Normal 9 4 3 3 3 2" xfId="4506" xr:uid="{8C2514FF-ED7E-4CCC-887E-64E1111E9A9D}"/>
    <cellStyle name="Normal 9 4 3 3 3 2 2" xfId="5313" xr:uid="{93CA93FA-C920-4D70-A1F2-7EBBAA24E449}"/>
    <cellStyle name="Normal 9 4 3 3 3 2 3" xfId="4951" xr:uid="{D7857DBB-EA8F-459F-BC37-19EE4FFDA5F6}"/>
    <cellStyle name="Normal 9 4 3 3 4" xfId="4092" xr:uid="{B3AA4154-EE76-41BE-87CC-EAEE1A4F951B}"/>
    <cellStyle name="Normal 9 4 3 3 4 2" xfId="4952" xr:uid="{DBD2C4A3-B691-41A9-8918-B7FF6C91B347}"/>
    <cellStyle name="Normal 9 4 3 3 5" xfId="4093" xr:uid="{8182340B-78D0-42E6-94D9-57DDD9E1A8D0}"/>
    <cellStyle name="Normal 9 4 3 3 5 2" xfId="4953" xr:uid="{725229E3-F51F-4E8A-8AA0-5923F9224241}"/>
    <cellStyle name="Normal 9 4 3 3 6" xfId="4946" xr:uid="{B856A425-D158-40D3-BE74-A537717EA910}"/>
    <cellStyle name="Normal 9 4 3 4" xfId="2420" xr:uid="{960776C7-43FF-48A8-8B57-167034129350}"/>
    <cellStyle name="Normal 9 4 3 4 2" xfId="2421" xr:uid="{E2359133-02BA-4093-8763-4776F3864020}"/>
    <cellStyle name="Normal 9 4 3 4 2 2" xfId="4507" xr:uid="{E9FA8660-BEA8-4535-8248-6D8B9E24B6D4}"/>
    <cellStyle name="Normal 9 4 3 4 2 2 2" xfId="5314" xr:uid="{71BD9C9B-38B1-4DCC-B950-C2ABFE2AC4E2}"/>
    <cellStyle name="Normal 9 4 3 4 2 2 3" xfId="4955" xr:uid="{F8CE5AC7-BA93-4A2B-A8A5-28E41B5936C7}"/>
    <cellStyle name="Normal 9 4 3 4 3" xfId="4094" xr:uid="{24C4FB68-0C07-4820-9097-9C3DE0C33C38}"/>
    <cellStyle name="Normal 9 4 3 4 3 2" xfId="4956" xr:uid="{6750C35C-CE6C-4EB1-969F-86989BF338A8}"/>
    <cellStyle name="Normal 9 4 3 4 4" xfId="4095" xr:uid="{486B91F6-6681-491B-96F5-DA64AC85F7C6}"/>
    <cellStyle name="Normal 9 4 3 4 4 2" xfId="4957" xr:uid="{FEADCEB0-D012-4F98-A139-58DEB043C3FB}"/>
    <cellStyle name="Normal 9 4 3 4 5" xfId="4954" xr:uid="{0A6931FF-8B89-4888-B101-9F59D9A1E210}"/>
    <cellStyle name="Normal 9 4 3 5" xfId="2422" xr:uid="{90E4AE35-FA3E-4BC1-8E07-2469C54ADE34}"/>
    <cellStyle name="Normal 9 4 3 5 2" xfId="4096" xr:uid="{EB37A126-D5B7-405D-8E9A-F7B3FAF73A82}"/>
    <cellStyle name="Normal 9 4 3 5 2 2" xfId="4959" xr:uid="{62A0B972-6BD5-4791-931D-9FBF65AFF8FB}"/>
    <cellStyle name="Normal 9 4 3 5 3" xfId="4097" xr:uid="{BB1A32F4-4C96-4358-9B16-6FF8E63B3717}"/>
    <cellStyle name="Normal 9 4 3 5 3 2" xfId="4960" xr:uid="{A6866D11-0D03-4D1B-9D57-ADCF21FF4CC7}"/>
    <cellStyle name="Normal 9 4 3 5 4" xfId="4098" xr:uid="{8F366F61-5EA9-4FD6-B957-0AB744630CF0}"/>
    <cellStyle name="Normal 9 4 3 5 4 2" xfId="4961" xr:uid="{72F4496B-05E6-4733-9BB5-D9B48C12F5A8}"/>
    <cellStyle name="Normal 9 4 3 5 5" xfId="4958" xr:uid="{B6E796A6-1CAC-439A-8251-7449D693DC25}"/>
    <cellStyle name="Normal 9 4 3 6" xfId="4099" xr:uid="{618E8CA5-BC17-40B3-9B0D-023012039EA3}"/>
    <cellStyle name="Normal 9 4 3 6 2" xfId="4962" xr:uid="{F7AABFED-8FB2-430D-BDBC-758F6A3E036C}"/>
    <cellStyle name="Normal 9 4 3 7" xfId="4100" xr:uid="{0A3B368C-5255-4A52-A807-515142D3CB5E}"/>
    <cellStyle name="Normal 9 4 3 7 2" xfId="4963" xr:uid="{B8179F39-E1E4-4089-8B3C-FABE9F8230FF}"/>
    <cellStyle name="Normal 9 4 3 8" xfId="4101" xr:uid="{26A5B6F1-9CFE-4A71-8744-E6079539CA11}"/>
    <cellStyle name="Normal 9 4 3 8 2" xfId="4964" xr:uid="{FDDEAB28-B2D1-4E9B-847C-2EE073BBBE12}"/>
    <cellStyle name="Normal 9 4 3 9" xfId="4932" xr:uid="{5EA1010E-BE76-4C5E-838C-C53FEADACFE1}"/>
    <cellStyle name="Normal 9 4 4" xfId="177" xr:uid="{003F392C-5FD0-4C6F-8787-4434C7BA1545}"/>
    <cellStyle name="Normal 9 4 4 2" xfId="864" xr:uid="{7077C143-30C5-43D1-B09C-38A0CF5077D6}"/>
    <cellStyle name="Normal 9 4 4 2 2" xfId="865" xr:uid="{EEC8A7C6-5E58-44CC-8C04-D5A3CF7DF6B8}"/>
    <cellStyle name="Normal 9 4 4 2 2 2" xfId="2423" xr:uid="{E96F804C-570C-4397-B946-5D913DB7DB58}"/>
    <cellStyle name="Normal 9 4 4 2 2 2 2" xfId="2424" xr:uid="{6A9DB313-39FF-4B1D-A9D2-D14D819E45D2}"/>
    <cellStyle name="Normal 9 4 4 2 2 2 2 2" xfId="4969" xr:uid="{C1E9D765-E51A-49DF-ACCB-FD5C28012725}"/>
    <cellStyle name="Normal 9 4 4 2 2 2 3" xfId="4968" xr:uid="{BCD26643-5A4B-4F07-B1C5-1890D5DD171A}"/>
    <cellStyle name="Normal 9 4 4 2 2 3" xfId="2425" xr:uid="{BB42ADCE-F463-4196-AD9B-516AE7955EE0}"/>
    <cellStyle name="Normal 9 4 4 2 2 3 2" xfId="4970" xr:uid="{6AEED498-9CBE-4ADE-A00D-15EC7B94D151}"/>
    <cellStyle name="Normal 9 4 4 2 2 4" xfId="4102" xr:uid="{865AC546-D9D2-429C-B39E-5A504BE40D4D}"/>
    <cellStyle name="Normal 9 4 4 2 2 4 2" xfId="4971" xr:uid="{C43FBA4E-044B-4216-87BF-14D18345D65D}"/>
    <cellStyle name="Normal 9 4 4 2 2 5" xfId="4967" xr:uid="{0535C981-DB26-44C3-98B6-D88EA1DC7874}"/>
    <cellStyle name="Normal 9 4 4 2 3" xfId="2426" xr:uid="{DFBC4BDB-50DB-4934-AAB7-615125813CBC}"/>
    <cellStyle name="Normal 9 4 4 2 3 2" xfId="2427" xr:uid="{56A7759B-ADB0-434F-A182-A6DC62532E72}"/>
    <cellStyle name="Normal 9 4 4 2 3 2 2" xfId="4973" xr:uid="{8EA7BFAC-1158-4ED4-AE77-239139A0F8E7}"/>
    <cellStyle name="Normal 9 4 4 2 3 3" xfId="4972" xr:uid="{89D689B8-DB57-411A-B828-091B7D1DBF85}"/>
    <cellStyle name="Normal 9 4 4 2 4" xfId="2428" xr:uid="{9F5A6506-EAC4-4544-9293-FD6FE59CE87A}"/>
    <cellStyle name="Normal 9 4 4 2 4 2" xfId="4974" xr:uid="{CF9CA206-5576-406F-9E64-31C6FFFE9E7E}"/>
    <cellStyle name="Normal 9 4 4 2 5" xfId="4103" xr:uid="{4880E2DF-39F9-4F0A-A36F-B6F08F1CCB0D}"/>
    <cellStyle name="Normal 9 4 4 2 5 2" xfId="4975" xr:uid="{61697A80-F4E7-46BD-A9B6-AA8764E1FDA4}"/>
    <cellStyle name="Normal 9 4 4 2 6" xfId="4966" xr:uid="{23757BB6-606E-414C-A025-B28FBBE28273}"/>
    <cellStyle name="Normal 9 4 4 3" xfId="866" xr:uid="{64DB2B48-C07F-44FF-B9C3-5D0125AAF4E0}"/>
    <cellStyle name="Normal 9 4 4 3 2" xfId="2429" xr:uid="{2BA1600F-4295-4C10-881A-E7C251393F8E}"/>
    <cellStyle name="Normal 9 4 4 3 2 2" xfId="2430" xr:uid="{E2E42275-0005-474C-8154-07D428B0471F}"/>
    <cellStyle name="Normal 9 4 4 3 2 2 2" xfId="4978" xr:uid="{4DEE3D2D-A332-47E7-8006-4C2962DF08BD}"/>
    <cellStyle name="Normal 9 4 4 3 2 3" xfId="4977" xr:uid="{E4A088D0-DC94-46A6-B800-0B37E7C0CFC5}"/>
    <cellStyle name="Normal 9 4 4 3 3" xfId="2431" xr:uid="{31BCEDEA-F133-44BC-8352-7E95C593FEA3}"/>
    <cellStyle name="Normal 9 4 4 3 3 2" xfId="4979" xr:uid="{75FE71FB-1BE7-42B3-B90E-C4B4957FC719}"/>
    <cellStyle name="Normal 9 4 4 3 4" xfId="4104" xr:uid="{1F44A07A-9A19-4C3B-B50A-F653EBE8B071}"/>
    <cellStyle name="Normal 9 4 4 3 4 2" xfId="4980" xr:uid="{7B87423A-6D55-48D7-A162-3DFF19656E22}"/>
    <cellStyle name="Normal 9 4 4 3 5" xfId="4976" xr:uid="{50EC4A63-BB0D-435E-8D3B-3C2DD47B615D}"/>
    <cellStyle name="Normal 9 4 4 4" xfId="2432" xr:uid="{25A60647-D0E7-414C-93A0-2F137D56F1B7}"/>
    <cellStyle name="Normal 9 4 4 4 2" xfId="2433" xr:uid="{43C1FAA5-8D9D-4844-84B4-57B5D64A042D}"/>
    <cellStyle name="Normal 9 4 4 4 2 2" xfId="4982" xr:uid="{EED5B13A-687C-4F56-84F9-6EF6DBEFE771}"/>
    <cellStyle name="Normal 9 4 4 4 3" xfId="4105" xr:uid="{0DFD90AB-5D80-4052-865D-D8CCB11413BA}"/>
    <cellStyle name="Normal 9 4 4 4 3 2" xfId="4983" xr:uid="{526BCD6A-C41F-4331-A53F-5088536CCAB8}"/>
    <cellStyle name="Normal 9 4 4 4 4" xfId="4106" xr:uid="{59FCAE63-A0A7-41F9-881A-22D3E0D49041}"/>
    <cellStyle name="Normal 9 4 4 4 4 2" xfId="4984" xr:uid="{7C5447BA-269A-4C87-B18A-07EAFA372ED5}"/>
    <cellStyle name="Normal 9 4 4 4 5" xfId="4981" xr:uid="{93C44651-F109-4B22-9D02-AD69A9DF426D}"/>
    <cellStyle name="Normal 9 4 4 5" xfId="2434" xr:uid="{EAF13376-785B-491C-998F-A99A7A98A13B}"/>
    <cellStyle name="Normal 9 4 4 5 2" xfId="4985" xr:uid="{2740A285-607A-4C8D-A587-D52862C28F3B}"/>
    <cellStyle name="Normal 9 4 4 6" xfId="4107" xr:uid="{A4FA06CE-572D-4340-9520-B9BCAC11FB64}"/>
    <cellStyle name="Normal 9 4 4 6 2" xfId="4986" xr:uid="{B496832E-E277-4151-B2AF-253BACA70049}"/>
    <cellStyle name="Normal 9 4 4 7" xfId="4108" xr:uid="{13E3DDC5-61DF-4DB6-A43F-EB1FB37AA078}"/>
    <cellStyle name="Normal 9 4 4 7 2" xfId="4987" xr:uid="{68DB78E7-C3D2-4332-91DF-0C6F7E2DE449}"/>
    <cellStyle name="Normal 9 4 4 8" xfId="4965" xr:uid="{92DF012B-6B0F-4619-91D2-B24FD3E2CB9F}"/>
    <cellStyle name="Normal 9 4 5" xfId="417" xr:uid="{9F13CEE3-ADD0-4527-B51F-0F8EA33554B5}"/>
    <cellStyle name="Normal 9 4 5 2" xfId="867" xr:uid="{9EB8C7A3-F757-4021-95AB-5F8C31FA906A}"/>
    <cellStyle name="Normal 9 4 5 2 2" xfId="2435" xr:uid="{375FAED4-EE2D-4E01-BE8C-E7FF80F7E6C3}"/>
    <cellStyle name="Normal 9 4 5 2 2 2" xfId="2436" xr:uid="{3957BEA8-5C56-4011-A19E-E678FA4BCD64}"/>
    <cellStyle name="Normal 9 4 5 2 2 2 2" xfId="4991" xr:uid="{4A5EBCE9-779F-4E23-B55E-6864C82C991D}"/>
    <cellStyle name="Normal 9 4 5 2 2 3" xfId="4990" xr:uid="{B68299F3-2EC8-4487-82C3-223DD5805D1E}"/>
    <cellStyle name="Normal 9 4 5 2 3" xfId="2437" xr:uid="{E52D0EF4-2F47-4278-8219-F478104E2319}"/>
    <cellStyle name="Normal 9 4 5 2 3 2" xfId="4992" xr:uid="{ECF9E48B-778C-4732-9952-7EEFB200A119}"/>
    <cellStyle name="Normal 9 4 5 2 4" xfId="4109" xr:uid="{BC8C5C5E-6B67-4142-8669-F78B09ED1F63}"/>
    <cellStyle name="Normal 9 4 5 2 4 2" xfId="4993" xr:uid="{8C34171B-31A4-453A-8175-FF37E45345BD}"/>
    <cellStyle name="Normal 9 4 5 2 5" xfId="4989" xr:uid="{56385C87-C8A0-4980-B938-613A2CDABD35}"/>
    <cellStyle name="Normal 9 4 5 3" xfId="2438" xr:uid="{2B3ADAD7-E3D6-4E64-BBCF-06FC89BDA203}"/>
    <cellStyle name="Normal 9 4 5 3 2" xfId="2439" xr:uid="{B748411D-CC12-46AB-B033-CB601965029C}"/>
    <cellStyle name="Normal 9 4 5 3 2 2" xfId="4995" xr:uid="{947F4050-DF7D-492A-941D-22DE45379CAB}"/>
    <cellStyle name="Normal 9 4 5 3 3" xfId="4110" xr:uid="{08B1AF64-299A-4DDB-95C3-2C40CB931CC2}"/>
    <cellStyle name="Normal 9 4 5 3 3 2" xfId="4996" xr:uid="{63E9B1AE-B670-4292-B89C-659E4CBF667D}"/>
    <cellStyle name="Normal 9 4 5 3 4" xfId="4111" xr:uid="{65A84CE7-EEE4-47DE-9DC9-DDC47C4F82EF}"/>
    <cellStyle name="Normal 9 4 5 3 4 2" xfId="4997" xr:uid="{B9AC6816-2321-4377-B919-1757C37DCE5C}"/>
    <cellStyle name="Normal 9 4 5 3 5" xfId="4994" xr:uid="{D1194E4D-9EDB-4889-AB2E-D9518F749515}"/>
    <cellStyle name="Normal 9 4 5 4" xfId="2440" xr:uid="{3A33406F-3999-4A32-8FFF-8E23370B6105}"/>
    <cellStyle name="Normal 9 4 5 4 2" xfId="4998" xr:uid="{F4EAFC14-9C5D-48AD-B0DB-38050F055C46}"/>
    <cellStyle name="Normal 9 4 5 5" xfId="4112" xr:uid="{14772205-1879-4328-A94B-6CC38D415954}"/>
    <cellStyle name="Normal 9 4 5 5 2" xfId="4999" xr:uid="{7CAAF342-E684-4ED6-A054-027BF16B22E9}"/>
    <cellStyle name="Normal 9 4 5 6" xfId="4113" xr:uid="{03CE5150-AB78-4114-8886-B325664FBAB4}"/>
    <cellStyle name="Normal 9 4 5 6 2" xfId="5000" xr:uid="{CA6B103F-4089-4268-9BD7-ED7462A370BE}"/>
    <cellStyle name="Normal 9 4 5 7" xfId="4988" xr:uid="{B4BD3859-4C42-4E13-8584-9624B630215D}"/>
    <cellStyle name="Normal 9 4 6" xfId="418" xr:uid="{3DF5D80D-47E3-4541-BF84-4EC6E10A9433}"/>
    <cellStyle name="Normal 9 4 6 2" xfId="2441" xr:uid="{C48D10BD-E0B7-4757-B045-E464B73154FA}"/>
    <cellStyle name="Normal 9 4 6 2 2" xfId="2442" xr:uid="{56A763B5-DF12-4ECD-98D3-AD60324E6F9A}"/>
    <cellStyle name="Normal 9 4 6 2 2 2" xfId="5003" xr:uid="{BC52BB24-4DFA-4261-95CF-BA1C2908460D}"/>
    <cellStyle name="Normal 9 4 6 2 3" xfId="4114" xr:uid="{0D5B90FB-9E74-4412-A4D6-68E5E5D8ECD0}"/>
    <cellStyle name="Normal 9 4 6 2 3 2" xfId="5004" xr:uid="{393F38EF-FE4B-49A7-A45D-8414A54A1EB6}"/>
    <cellStyle name="Normal 9 4 6 2 4" xfId="4115" xr:uid="{FBAC8A38-3690-4486-B625-FA1D969B5537}"/>
    <cellStyle name="Normal 9 4 6 2 4 2" xfId="5005" xr:uid="{F22C121A-4800-446C-9EC6-4ACC5F8A1D21}"/>
    <cellStyle name="Normal 9 4 6 2 5" xfId="5002" xr:uid="{3BDAB183-8161-41F7-87FB-CD31CBA1B293}"/>
    <cellStyle name="Normal 9 4 6 3" xfId="2443" xr:uid="{75265A7A-3865-4C9A-A668-1910C50D775C}"/>
    <cellStyle name="Normal 9 4 6 3 2" xfId="5006" xr:uid="{94D05DE5-B7E5-4F0D-8BC2-6750A2B773F5}"/>
    <cellStyle name="Normal 9 4 6 4" xfId="4116" xr:uid="{CD762C9C-D35F-4CD2-98F5-E995ED6806EC}"/>
    <cellStyle name="Normal 9 4 6 4 2" xfId="5007" xr:uid="{6C08388C-5D75-4673-9CE9-05EC0E4B25B6}"/>
    <cellStyle name="Normal 9 4 6 5" xfId="4117" xr:uid="{151A1D72-BBF9-4F30-A1B1-3DD8CB5DE155}"/>
    <cellStyle name="Normal 9 4 6 5 2" xfId="5008" xr:uid="{00EC7563-5395-4E68-9817-9E2E929CCDE1}"/>
    <cellStyle name="Normal 9 4 6 6" xfId="5001" xr:uid="{36BD7BC0-517D-4D53-907B-CD3856AFC1B9}"/>
    <cellStyle name="Normal 9 4 7" xfId="2444" xr:uid="{9F8F193E-5561-41D0-9120-734399AD65C6}"/>
    <cellStyle name="Normal 9 4 7 2" xfId="2445" xr:uid="{566B0C94-AC07-47D9-897E-1ABC1E4792F3}"/>
    <cellStyle name="Normal 9 4 7 2 2" xfId="5010" xr:uid="{483EC389-2375-419C-83F9-FE46C6C6CBD7}"/>
    <cellStyle name="Normal 9 4 7 3" xfId="4118" xr:uid="{8B35682E-2B11-4F35-8593-78326A2F3256}"/>
    <cellStyle name="Normal 9 4 7 3 2" xfId="5011" xr:uid="{19336FBE-9202-4478-9794-EC5C54779FA4}"/>
    <cellStyle name="Normal 9 4 7 4" xfId="4119" xr:uid="{2762F5B7-3A6E-4884-AA83-FE128221BDF4}"/>
    <cellStyle name="Normal 9 4 7 4 2" xfId="5012" xr:uid="{5E4778FA-81E7-423A-BF7A-6DB974A95400}"/>
    <cellStyle name="Normal 9 4 7 5" xfId="5009" xr:uid="{AE3430D1-FBF8-42DC-B557-6440BFC34D26}"/>
    <cellStyle name="Normal 9 4 8" xfId="2446" xr:uid="{49D661B4-80AA-4BF4-9BCC-E3E3DBB9DC3A}"/>
    <cellStyle name="Normal 9 4 8 2" xfId="4120" xr:uid="{51173F01-46C9-4013-8F50-9146413A819C}"/>
    <cellStyle name="Normal 9 4 8 2 2" xfId="5014" xr:uid="{E3FCE17B-09CF-4438-AF2C-BEFEE9019F46}"/>
    <cellStyle name="Normal 9 4 8 3" xfId="4121" xr:uid="{F15F403A-515E-4138-A9F7-72A9B3CF831F}"/>
    <cellStyle name="Normal 9 4 8 3 2" xfId="5015" xr:uid="{108D185D-5236-46AA-94BE-61EE077244CF}"/>
    <cellStyle name="Normal 9 4 8 4" xfId="4122" xr:uid="{84590DEA-E3B9-4621-B765-DFD6CAC0E3CB}"/>
    <cellStyle name="Normal 9 4 8 4 2" xfId="5016" xr:uid="{DB578232-2142-4A60-BE23-05DCFC91C1C9}"/>
    <cellStyle name="Normal 9 4 8 5" xfId="5013" xr:uid="{5833479F-AD79-4232-8B2D-8652177C6A1E}"/>
    <cellStyle name="Normal 9 4 9" xfId="4123" xr:uid="{D4B13E3E-F780-4451-ADA2-FDED8FA9EEC0}"/>
    <cellStyle name="Normal 9 4 9 2" xfId="5017" xr:uid="{6B517DA2-4CA4-4BC9-B71B-DD7448054122}"/>
    <cellStyle name="Normal 9 5" xfId="178" xr:uid="{5EE7CB6D-03F5-4FCE-A85A-6C507D849236}"/>
    <cellStyle name="Normal 9 5 10" xfId="4124" xr:uid="{B50DDC31-4DFE-4921-9386-6C93995F01DE}"/>
    <cellStyle name="Normal 9 5 10 2" xfId="5019" xr:uid="{FCEA31F0-42F5-4BB7-84EB-96A515EE4E2E}"/>
    <cellStyle name="Normal 9 5 11" xfId="4125" xr:uid="{19725BC0-FCDD-4BDD-AD21-B7C43AC1D412}"/>
    <cellStyle name="Normal 9 5 11 2" xfId="5020" xr:uid="{4F7E0B69-3376-48AB-B2BA-D8B30728F6BD}"/>
    <cellStyle name="Normal 9 5 12" xfId="5018" xr:uid="{ABF1DB46-A66A-4B6D-812C-9233A7F2F07B}"/>
    <cellStyle name="Normal 9 5 2" xfId="179" xr:uid="{FCF955E1-EE17-4DAA-A707-0E26A540B582}"/>
    <cellStyle name="Normal 9 5 2 10" xfId="5021" xr:uid="{7083C9B4-E14B-4DEF-AE71-A550C2B980CF}"/>
    <cellStyle name="Normal 9 5 2 2" xfId="419" xr:uid="{F3507AFE-C533-47F5-BD0E-1967A4530B96}"/>
    <cellStyle name="Normal 9 5 2 2 2" xfId="868" xr:uid="{0B6B9019-0D70-4470-B900-5104C7AC739B}"/>
    <cellStyle name="Normal 9 5 2 2 2 2" xfId="869" xr:uid="{95097BF1-DA5C-4BDF-923E-7A16F9CB16A6}"/>
    <cellStyle name="Normal 9 5 2 2 2 2 2" xfId="2447" xr:uid="{A6C5B069-F691-4FB9-ADBE-A633EA37715E}"/>
    <cellStyle name="Normal 9 5 2 2 2 2 2 2" xfId="5025" xr:uid="{D2BF7E38-DA27-4822-853F-D3BFD8D2D188}"/>
    <cellStyle name="Normal 9 5 2 2 2 2 3" xfId="4126" xr:uid="{3489B938-4C57-474C-A5A9-2F95ADEE8736}"/>
    <cellStyle name="Normal 9 5 2 2 2 2 3 2" xfId="5026" xr:uid="{7249AFEA-1524-4630-BC8B-F8998A9E1C12}"/>
    <cellStyle name="Normal 9 5 2 2 2 2 4" xfId="4127" xr:uid="{58D0590A-DE3D-4677-9F3E-6F26F69855E8}"/>
    <cellStyle name="Normal 9 5 2 2 2 2 4 2" xfId="5027" xr:uid="{276DAF9B-B966-4EBD-A69C-7C2F41360773}"/>
    <cellStyle name="Normal 9 5 2 2 2 2 5" xfId="5024" xr:uid="{ABAC0414-5288-47D1-B747-FA69B96F300D}"/>
    <cellStyle name="Normal 9 5 2 2 2 3" xfId="2448" xr:uid="{4B24FEEC-D4D8-4E82-8A11-505C1D468882}"/>
    <cellStyle name="Normal 9 5 2 2 2 3 2" xfId="4128" xr:uid="{8B18160B-C356-4636-99A1-622AFD133AD1}"/>
    <cellStyle name="Normal 9 5 2 2 2 3 2 2" xfId="5029" xr:uid="{C04D3E8D-3AD4-4F30-9219-15342223C704}"/>
    <cellStyle name="Normal 9 5 2 2 2 3 3" xfId="4129" xr:uid="{97D34AE9-9309-4E9B-8198-DB464A21909A}"/>
    <cellStyle name="Normal 9 5 2 2 2 3 3 2" xfId="5030" xr:uid="{BCDBCD3B-7FF8-4C26-B264-D41AFD9C0A0F}"/>
    <cellStyle name="Normal 9 5 2 2 2 3 4" xfId="4130" xr:uid="{08A13D1F-9DC8-4360-9760-9CB1DC7FAAD1}"/>
    <cellStyle name="Normal 9 5 2 2 2 3 4 2" xfId="5031" xr:uid="{CDAAF09C-A615-40D9-9C46-B24ED214BA94}"/>
    <cellStyle name="Normal 9 5 2 2 2 3 5" xfId="5028" xr:uid="{1876D32B-0603-43D3-8092-B25502BFF655}"/>
    <cellStyle name="Normal 9 5 2 2 2 4" xfId="4131" xr:uid="{E54AC39D-3BC9-4487-B50B-16FC0DF0A881}"/>
    <cellStyle name="Normal 9 5 2 2 2 4 2" xfId="5032" xr:uid="{333D805E-581F-4AA6-8F5E-B1B30BF48C30}"/>
    <cellStyle name="Normal 9 5 2 2 2 5" xfId="4132" xr:uid="{E1549B65-C087-491A-90C1-EE99DD521C8B}"/>
    <cellStyle name="Normal 9 5 2 2 2 5 2" xfId="5033" xr:uid="{0AD2EEE2-0755-4769-905A-292C3EC2E1CC}"/>
    <cellStyle name="Normal 9 5 2 2 2 6" xfId="4133" xr:uid="{FCF88340-F25B-4B97-AF89-44E6F8BE996B}"/>
    <cellStyle name="Normal 9 5 2 2 2 6 2" xfId="5034" xr:uid="{DD6B548D-2980-4F78-A3FD-66CE9FBF81F9}"/>
    <cellStyle name="Normal 9 5 2 2 2 7" xfId="5023" xr:uid="{78F3D091-6CE7-445A-9585-E09EFDD96132}"/>
    <cellStyle name="Normal 9 5 2 2 3" xfId="870" xr:uid="{355BAE16-4866-4FA4-A095-0714486D8016}"/>
    <cellStyle name="Normal 9 5 2 2 3 2" xfId="2449" xr:uid="{20B38C76-DFBF-4EC5-9419-8A045F2A9C78}"/>
    <cellStyle name="Normal 9 5 2 2 3 2 2" xfId="4134" xr:uid="{6C006616-7FA9-4839-A5D9-FA176E88B3BB}"/>
    <cellStyle name="Normal 9 5 2 2 3 2 2 2" xfId="5037" xr:uid="{620BCD54-CF9F-417A-AB0F-5B54FA2467D1}"/>
    <cellStyle name="Normal 9 5 2 2 3 2 3" xfId="4135" xr:uid="{5BC4AFE9-DD67-4EB8-B4AC-D2E58B7898EE}"/>
    <cellStyle name="Normal 9 5 2 2 3 2 3 2" xfId="5038" xr:uid="{7881E985-0392-4E3C-9420-3409D9863860}"/>
    <cellStyle name="Normal 9 5 2 2 3 2 4" xfId="4136" xr:uid="{AF1865A1-A456-4343-A4F2-676787DF6AF5}"/>
    <cellStyle name="Normal 9 5 2 2 3 2 4 2" xfId="5039" xr:uid="{D99EE2FE-ADF3-4EF3-A8A0-8882BB305BEB}"/>
    <cellStyle name="Normal 9 5 2 2 3 2 5" xfId="5036" xr:uid="{D78BF20F-6119-47C7-8D3D-F0ADD8B38B58}"/>
    <cellStyle name="Normal 9 5 2 2 3 3" xfId="4137" xr:uid="{4693B8D2-A733-456B-A668-162F0FA076EA}"/>
    <cellStyle name="Normal 9 5 2 2 3 3 2" xfId="5040" xr:uid="{C05D0A57-7C75-4188-AC38-364A8DF59A3E}"/>
    <cellStyle name="Normal 9 5 2 2 3 4" xfId="4138" xr:uid="{AE277042-54BB-4161-BA9B-3A5E766AA29E}"/>
    <cellStyle name="Normal 9 5 2 2 3 4 2" xfId="5041" xr:uid="{CB5F13D6-592E-49C1-A259-C599EF994A23}"/>
    <cellStyle name="Normal 9 5 2 2 3 5" xfId="4139" xr:uid="{5193A91D-00E5-4B42-A6C2-5A6DBD03CD90}"/>
    <cellStyle name="Normal 9 5 2 2 3 5 2" xfId="5042" xr:uid="{5713AA0C-5918-45B6-BD08-CE4CB18E648C}"/>
    <cellStyle name="Normal 9 5 2 2 3 6" xfId="5035" xr:uid="{A5589B71-3EEA-412B-A3B8-B68EC16E8597}"/>
    <cellStyle name="Normal 9 5 2 2 4" xfId="2450" xr:uid="{537892E3-8862-4BEF-8357-082F15718FC2}"/>
    <cellStyle name="Normal 9 5 2 2 4 2" xfId="4140" xr:uid="{22DC372F-8D73-4534-9A7F-661C2093DDB3}"/>
    <cellStyle name="Normal 9 5 2 2 4 2 2" xfId="5044" xr:uid="{CA8FE767-3490-48D7-A10F-22FEA183628D}"/>
    <cellStyle name="Normal 9 5 2 2 4 3" xfId="4141" xr:uid="{C5C8C3B5-FFAE-4BEB-85B1-79D3F40888CD}"/>
    <cellStyle name="Normal 9 5 2 2 4 3 2" xfId="5045" xr:uid="{0956CAA4-E462-4EA8-B384-98BA1E5D96E3}"/>
    <cellStyle name="Normal 9 5 2 2 4 4" xfId="4142" xr:uid="{46FA57B5-1DF0-4A84-AC28-1989EEBA0E1F}"/>
    <cellStyle name="Normal 9 5 2 2 4 4 2" xfId="5046" xr:uid="{D750317E-5C45-4C24-A493-FB74D1EA720C}"/>
    <cellStyle name="Normal 9 5 2 2 4 5" xfId="5043" xr:uid="{B271F095-1B37-4F33-A621-837DA66B734E}"/>
    <cellStyle name="Normal 9 5 2 2 5" xfId="4143" xr:uid="{F0F5885C-8883-4F00-BFA3-6E2A9ADF66BF}"/>
    <cellStyle name="Normal 9 5 2 2 5 2" xfId="4144" xr:uid="{63037D5A-ED16-4DFE-89E5-00A281F8F416}"/>
    <cellStyle name="Normal 9 5 2 2 5 2 2" xfId="5048" xr:uid="{30C8A2F7-FF72-4E4E-B309-CBAAE2BC09F4}"/>
    <cellStyle name="Normal 9 5 2 2 5 3" xfId="4145" xr:uid="{0A973FE9-8E3D-440E-87AC-BAAC64982744}"/>
    <cellStyle name="Normal 9 5 2 2 5 3 2" xfId="5049" xr:uid="{447D7566-AA9B-4570-970A-176040A674D1}"/>
    <cellStyle name="Normal 9 5 2 2 5 4" xfId="4146" xr:uid="{D0C4C637-C490-4B63-9B30-4C2BC44EEE9A}"/>
    <cellStyle name="Normal 9 5 2 2 5 4 2" xfId="5050" xr:uid="{934C8AD9-06A6-47D3-9E49-27B2BF43C724}"/>
    <cellStyle name="Normal 9 5 2 2 5 5" xfId="5047" xr:uid="{A44A69E5-B949-4408-8485-C7AA1CA6E729}"/>
    <cellStyle name="Normal 9 5 2 2 6" xfId="4147" xr:uid="{9834BB07-442C-4BFD-BF45-1764FABC1C0B}"/>
    <cellStyle name="Normal 9 5 2 2 6 2" xfId="5051" xr:uid="{F2CB7BFC-4156-42E5-B0A9-91AC303B249E}"/>
    <cellStyle name="Normal 9 5 2 2 7" xfId="4148" xr:uid="{F8F7F900-62FF-4E83-B72C-FBEEB4ABB4C5}"/>
    <cellStyle name="Normal 9 5 2 2 7 2" xfId="5052" xr:uid="{BDD864B9-F104-4966-8108-00299EB84373}"/>
    <cellStyle name="Normal 9 5 2 2 8" xfId="4149" xr:uid="{C3BDF9F9-C120-45D4-B692-2C6477A207BF}"/>
    <cellStyle name="Normal 9 5 2 2 8 2" xfId="5053" xr:uid="{40374CF1-C777-4805-B4EF-7E7D1C9D0BD5}"/>
    <cellStyle name="Normal 9 5 2 2 9" xfId="5022" xr:uid="{D315BF95-425D-44B6-BD95-5C0232C5C97C}"/>
    <cellStyle name="Normal 9 5 2 3" xfId="871" xr:uid="{EFC6A065-36FA-4569-8D1C-DB0537662804}"/>
    <cellStyle name="Normal 9 5 2 3 2" xfId="872" xr:uid="{E51F077C-C72B-4EE1-90D6-B5EB06BED1C1}"/>
    <cellStyle name="Normal 9 5 2 3 2 2" xfId="873" xr:uid="{A448FB21-7555-4B10-83B7-544A306AE879}"/>
    <cellStyle name="Normal 9 5 2 3 2 2 2" xfId="5056" xr:uid="{2544C778-5A35-48AE-942C-17D178BE7D9F}"/>
    <cellStyle name="Normal 9 5 2 3 2 3" xfId="4150" xr:uid="{8CFF8267-4D84-4F53-A747-0B085C6D1D42}"/>
    <cellStyle name="Normal 9 5 2 3 2 3 2" xfId="5057" xr:uid="{C7989C28-82E1-4A4E-8C6D-D2BF8D346AA7}"/>
    <cellStyle name="Normal 9 5 2 3 2 4" xfId="4151" xr:uid="{42D83DDB-157A-422B-9D00-AF303A12DFF3}"/>
    <cellStyle name="Normal 9 5 2 3 2 4 2" xfId="5058" xr:uid="{BF0DABE7-FFC3-4C00-A8E9-A5561C18DE54}"/>
    <cellStyle name="Normal 9 5 2 3 2 5" xfId="5055" xr:uid="{5AFFFB70-F01D-416B-AD37-923E4BEEB51D}"/>
    <cellStyle name="Normal 9 5 2 3 3" xfId="874" xr:uid="{9880887E-740A-4761-B3F9-C1EF9D81E868}"/>
    <cellStyle name="Normal 9 5 2 3 3 2" xfId="4152" xr:uid="{5C39340F-8C8D-4B00-8F01-1F2E3FA8A9BB}"/>
    <cellStyle name="Normal 9 5 2 3 3 2 2" xfId="5060" xr:uid="{F5C8923C-188D-4A5E-9C22-3CB22BD39696}"/>
    <cellStyle name="Normal 9 5 2 3 3 3" xfId="4153" xr:uid="{505F9BC3-8962-4407-86C9-7D4096671B52}"/>
    <cellStyle name="Normal 9 5 2 3 3 3 2" xfId="5061" xr:uid="{CE90DFC3-230A-4F69-99AE-D9E505D3297F}"/>
    <cellStyle name="Normal 9 5 2 3 3 4" xfId="4154" xr:uid="{E721ADA5-875A-4FD8-A298-8F03514DC990}"/>
    <cellStyle name="Normal 9 5 2 3 3 4 2" xfId="5062" xr:uid="{D0FA6DF9-D7A7-4B79-B572-1BBACC1BD22C}"/>
    <cellStyle name="Normal 9 5 2 3 3 5" xfId="5059" xr:uid="{5E8889F8-18B5-49B8-94A8-92CF36684B41}"/>
    <cellStyle name="Normal 9 5 2 3 4" xfId="4155" xr:uid="{7D9FA8A4-5907-41F6-BC18-033B0EB8678E}"/>
    <cellStyle name="Normal 9 5 2 3 4 2" xfId="5063" xr:uid="{6D43C4FB-7001-4858-A5F8-8E31C2F1764C}"/>
    <cellStyle name="Normal 9 5 2 3 5" xfId="4156" xr:uid="{89BC3769-3717-45D0-B21F-004F95F56E75}"/>
    <cellStyle name="Normal 9 5 2 3 5 2" xfId="5064" xr:uid="{407971AE-028F-4CBA-AFD2-D4F4A368880B}"/>
    <cellStyle name="Normal 9 5 2 3 6" xfId="4157" xr:uid="{1F76CF65-727A-4930-98C7-636F76E00ECE}"/>
    <cellStyle name="Normal 9 5 2 3 6 2" xfId="5065" xr:uid="{4E730FBA-04A1-44B2-AC09-EDE8DDF26783}"/>
    <cellStyle name="Normal 9 5 2 3 7" xfId="5054" xr:uid="{98B90EED-0FFE-4133-92CF-DC9BEA082F6C}"/>
    <cellStyle name="Normal 9 5 2 4" xfId="875" xr:uid="{D3FC6BB8-DC46-4E32-9871-610137812BD7}"/>
    <cellStyle name="Normal 9 5 2 4 2" xfId="876" xr:uid="{B0682977-69B2-465C-B4A7-96C7FDEFBF0B}"/>
    <cellStyle name="Normal 9 5 2 4 2 2" xfId="4158" xr:uid="{8306048D-D1BB-4C82-9139-2FF943FD2545}"/>
    <cellStyle name="Normal 9 5 2 4 2 2 2" xfId="5068" xr:uid="{BA2BC041-5B7D-47C7-921E-9650CEAADED5}"/>
    <cellStyle name="Normal 9 5 2 4 2 3" xfId="4159" xr:uid="{97D07231-934E-4024-90CD-0C540EF689E0}"/>
    <cellStyle name="Normal 9 5 2 4 2 3 2" xfId="5069" xr:uid="{4D0BA818-AF23-4427-B545-96321228D1BE}"/>
    <cellStyle name="Normal 9 5 2 4 2 4" xfId="4160" xr:uid="{8B523DC8-0EF8-427E-ADFE-6CF9F45A825C}"/>
    <cellStyle name="Normal 9 5 2 4 2 4 2" xfId="5070" xr:uid="{0C9F420F-96E2-4ADD-B90F-FFFAE2B26296}"/>
    <cellStyle name="Normal 9 5 2 4 2 5" xfId="5067" xr:uid="{9E5B82C8-DF17-484B-BE2A-7EBE9B12ED94}"/>
    <cellStyle name="Normal 9 5 2 4 3" xfId="4161" xr:uid="{89A18D93-0425-45AF-9979-248C856A4174}"/>
    <cellStyle name="Normal 9 5 2 4 3 2" xfId="5071" xr:uid="{8A5DE156-7F00-43EC-BEDB-193D9F67BFF5}"/>
    <cellStyle name="Normal 9 5 2 4 4" xfId="4162" xr:uid="{0A7159FB-3287-40EB-9FDD-9EA3B091D795}"/>
    <cellStyle name="Normal 9 5 2 4 4 2" xfId="5072" xr:uid="{FFAFE06B-DA42-4976-A798-B3F782A6B503}"/>
    <cellStyle name="Normal 9 5 2 4 5" xfId="4163" xr:uid="{A5C72F4B-7F21-42ED-B11B-ECCE7A95D022}"/>
    <cellStyle name="Normal 9 5 2 4 5 2" xfId="5073" xr:uid="{06D410AB-B6F5-41B7-B8A3-BA4A15BDA493}"/>
    <cellStyle name="Normal 9 5 2 4 6" xfId="5066" xr:uid="{6AA51620-AB2C-4BC3-9553-D579E34844DE}"/>
    <cellStyle name="Normal 9 5 2 5" xfId="877" xr:uid="{A636C4BE-51A7-4B2F-A7CF-639A4132A1C6}"/>
    <cellStyle name="Normal 9 5 2 5 2" xfId="4164" xr:uid="{4D3EE6D1-6F30-4BF1-804B-8B08C9765A46}"/>
    <cellStyle name="Normal 9 5 2 5 2 2" xfId="5075" xr:uid="{C9A3ED0B-98F2-480D-8B0A-234EECE5AC48}"/>
    <cellStyle name="Normal 9 5 2 5 3" xfId="4165" xr:uid="{A231AC80-34F4-430B-B0B9-2315572555A6}"/>
    <cellStyle name="Normal 9 5 2 5 3 2" xfId="5076" xr:uid="{5A18BD2F-1804-4F11-8DA1-02EC8B6BED9D}"/>
    <cellStyle name="Normal 9 5 2 5 4" xfId="4166" xr:uid="{4A98516C-B9FF-46AC-B69F-808D161C9DA9}"/>
    <cellStyle name="Normal 9 5 2 5 4 2" xfId="5077" xr:uid="{098C32F7-4C39-4CCA-BA8C-2258F22DF9ED}"/>
    <cellStyle name="Normal 9 5 2 5 5" xfId="5074" xr:uid="{133998F2-1A78-4AEE-924D-26D808C1ABA7}"/>
    <cellStyle name="Normal 9 5 2 6" xfId="4167" xr:uid="{6F625712-55EB-463F-91A9-1ACD1B825EC4}"/>
    <cellStyle name="Normal 9 5 2 6 2" xfId="4168" xr:uid="{F529769E-9298-42C4-9AE4-E6E081C5A022}"/>
    <cellStyle name="Normal 9 5 2 6 2 2" xfId="5079" xr:uid="{168BA43B-1220-4510-BEC8-4756AA589821}"/>
    <cellStyle name="Normal 9 5 2 6 3" xfId="4169" xr:uid="{07F257A5-A19B-4CC9-BE65-580BA5C81B72}"/>
    <cellStyle name="Normal 9 5 2 6 3 2" xfId="5080" xr:uid="{778BF4B8-7CF9-4DEF-A41A-14D123DD2E67}"/>
    <cellStyle name="Normal 9 5 2 6 4" xfId="4170" xr:uid="{39623CEA-5613-4B2B-94F1-67981A9628DB}"/>
    <cellStyle name="Normal 9 5 2 6 4 2" xfId="5081" xr:uid="{FB15F025-4EEB-47D9-829C-2565E528D423}"/>
    <cellStyle name="Normal 9 5 2 6 5" xfId="5078" xr:uid="{1F118AB4-E028-4B10-AE5E-36B239B3386E}"/>
    <cellStyle name="Normal 9 5 2 7" xfId="4171" xr:uid="{8A7D7A84-29AD-43C3-8DDC-E82870FEB108}"/>
    <cellStyle name="Normal 9 5 2 7 2" xfId="5082" xr:uid="{783B225A-40DE-459C-8A86-8541BB6F0F05}"/>
    <cellStyle name="Normal 9 5 2 8" xfId="4172" xr:uid="{74814062-8D16-4A37-8D6D-A59318A8B1A1}"/>
    <cellStyle name="Normal 9 5 2 8 2" xfId="5083" xr:uid="{9E62D462-5489-40CD-A1EC-82AE16FAFDED}"/>
    <cellStyle name="Normal 9 5 2 9" xfId="4173" xr:uid="{6639D1AD-A319-43A2-9DD5-6910B4CA57B7}"/>
    <cellStyle name="Normal 9 5 2 9 2" xfId="5084" xr:uid="{626095DE-B8ED-4A02-B000-1956ACF4A065}"/>
    <cellStyle name="Normal 9 5 3" xfId="420" xr:uid="{9BC3CFC1-6175-4E83-9CCE-71F0C30F0567}"/>
    <cellStyle name="Normal 9 5 3 2" xfId="878" xr:uid="{74C71A3E-739B-422B-B032-D6DE4C3FB2F0}"/>
    <cellStyle name="Normal 9 5 3 2 2" xfId="879" xr:uid="{8302DDAB-39FF-423D-82C7-5F95AFDFEDB4}"/>
    <cellStyle name="Normal 9 5 3 2 2 2" xfId="2451" xr:uid="{20A23701-6E7C-4B75-852D-8366D3C80EBE}"/>
    <cellStyle name="Normal 9 5 3 2 2 2 2" xfId="2452" xr:uid="{7A3F30A7-61FA-4031-9A56-46E8789EEB74}"/>
    <cellStyle name="Normal 9 5 3 2 2 2 2 2" xfId="5089" xr:uid="{CAE42C6E-DD34-4B44-8E06-6F6C458371A0}"/>
    <cellStyle name="Normal 9 5 3 2 2 2 3" xfId="5088" xr:uid="{A88C551A-C92C-41EC-AE42-E6884600A47D}"/>
    <cellStyle name="Normal 9 5 3 2 2 3" xfId="2453" xr:uid="{06563C31-884C-4126-AA11-D2079B6DF4C6}"/>
    <cellStyle name="Normal 9 5 3 2 2 3 2" xfId="5090" xr:uid="{79111080-A0B5-4107-B34C-66450D8F34BA}"/>
    <cellStyle name="Normal 9 5 3 2 2 4" xfId="4174" xr:uid="{33F8C63E-3C3F-469D-A2FF-CC1FFB04E8C0}"/>
    <cellStyle name="Normal 9 5 3 2 2 4 2" xfId="5091" xr:uid="{A0DEB444-C6BB-4CEE-8ED5-951733022A92}"/>
    <cellStyle name="Normal 9 5 3 2 2 5" xfId="5087" xr:uid="{7659B614-7850-402B-8AA9-E2CC8F95930A}"/>
    <cellStyle name="Normal 9 5 3 2 3" xfId="2454" xr:uid="{904E7835-9DB9-4A15-A80F-778571171742}"/>
    <cellStyle name="Normal 9 5 3 2 3 2" xfId="2455" xr:uid="{B549E084-5293-488E-AE63-C27573186897}"/>
    <cellStyle name="Normal 9 5 3 2 3 2 2" xfId="5093" xr:uid="{74A7FEAC-D677-4D1F-9D96-D5EB1A14F052}"/>
    <cellStyle name="Normal 9 5 3 2 3 3" xfId="4175" xr:uid="{EDE408FB-0814-4493-B29A-9E1F2527E55D}"/>
    <cellStyle name="Normal 9 5 3 2 3 3 2" xfId="5094" xr:uid="{06DA32C0-EC16-42BF-886B-A6606BBEFA50}"/>
    <cellStyle name="Normal 9 5 3 2 3 4" xfId="4176" xr:uid="{90C4696C-57AE-4420-B868-F41AD5E7B4E8}"/>
    <cellStyle name="Normal 9 5 3 2 3 4 2" xfId="5095" xr:uid="{7060CDFB-CCAB-47DC-A2B4-1F99F9A45A5D}"/>
    <cellStyle name="Normal 9 5 3 2 3 5" xfId="5092" xr:uid="{F6368CFD-A511-447A-B9F0-75E19D0CD5DF}"/>
    <cellStyle name="Normal 9 5 3 2 4" xfId="2456" xr:uid="{C720EE74-BF9F-4A1E-845A-01C269B4912B}"/>
    <cellStyle name="Normal 9 5 3 2 4 2" xfId="5096" xr:uid="{04866E12-277D-4B37-991E-593DF3E6DFE1}"/>
    <cellStyle name="Normal 9 5 3 2 5" xfId="4177" xr:uid="{C32844A5-5299-4221-BBA7-36ED75968899}"/>
    <cellStyle name="Normal 9 5 3 2 5 2" xfId="5097" xr:uid="{C1984EA4-4E3B-406C-B2F4-442964A485ED}"/>
    <cellStyle name="Normal 9 5 3 2 6" xfId="4178" xr:uid="{9672727A-2720-48D6-95B5-D397AC69584D}"/>
    <cellStyle name="Normal 9 5 3 2 6 2" xfId="5098" xr:uid="{E90E726A-F7E7-42F8-9E2E-720D063C738D}"/>
    <cellStyle name="Normal 9 5 3 2 7" xfId="5086" xr:uid="{A76E3D74-7B44-4D7F-B0C6-AA4E237053A6}"/>
    <cellStyle name="Normal 9 5 3 3" xfId="880" xr:uid="{6058CAFD-7F49-4E2C-84B2-BDA757995B0C}"/>
    <cellStyle name="Normal 9 5 3 3 2" xfId="2457" xr:uid="{C6A65CA4-DC0F-4126-BE92-4BE8B1AC4C09}"/>
    <cellStyle name="Normal 9 5 3 3 2 2" xfId="2458" xr:uid="{CE59F787-0B94-415D-A1CA-7816DDA82865}"/>
    <cellStyle name="Normal 9 5 3 3 2 2 2" xfId="5101" xr:uid="{D438D133-F75F-430B-9ECC-EC84BD4309F2}"/>
    <cellStyle name="Normal 9 5 3 3 2 3" xfId="4179" xr:uid="{6D012B5F-1AAE-4B26-A4D8-01EBDB895E78}"/>
    <cellStyle name="Normal 9 5 3 3 2 3 2" xfId="5102" xr:uid="{7DB56C2A-BF9D-459C-8230-2A97DC83190C}"/>
    <cellStyle name="Normal 9 5 3 3 2 4" xfId="4180" xr:uid="{7074F40F-74FA-461B-BF76-D6860163C44F}"/>
    <cellStyle name="Normal 9 5 3 3 2 4 2" xfId="5103" xr:uid="{136C569C-EA49-4A19-8ACB-5F54231E8241}"/>
    <cellStyle name="Normal 9 5 3 3 2 5" xfId="5100" xr:uid="{999AE31D-33E5-4DE2-BD9F-CE609AFA922F}"/>
    <cellStyle name="Normal 9 5 3 3 3" xfId="2459" xr:uid="{1754234F-D151-4DD6-88F4-4ED081AB825A}"/>
    <cellStyle name="Normal 9 5 3 3 3 2" xfId="5104" xr:uid="{6067A61F-29CE-4B06-8CED-F24A4B3239C2}"/>
    <cellStyle name="Normal 9 5 3 3 4" xfId="4181" xr:uid="{CBD9C30A-01F6-4954-A650-021843397879}"/>
    <cellStyle name="Normal 9 5 3 3 4 2" xfId="5105" xr:uid="{168A1A70-E670-45CD-93A4-FF96658D0ECB}"/>
    <cellStyle name="Normal 9 5 3 3 5" xfId="4182" xr:uid="{E4DAD44A-C0A2-4B6F-8150-F05090CECEB5}"/>
    <cellStyle name="Normal 9 5 3 3 5 2" xfId="5106" xr:uid="{410CDEBC-4498-4F78-8230-AC9F2A36B0F1}"/>
    <cellStyle name="Normal 9 5 3 3 6" xfId="5099" xr:uid="{C26CA69F-5423-4AB9-A0F2-6BAD799AE27C}"/>
    <cellStyle name="Normal 9 5 3 4" xfId="2460" xr:uid="{D17EEA92-8288-454E-B1EF-E02BA69FCC33}"/>
    <cellStyle name="Normal 9 5 3 4 2" xfId="2461" xr:uid="{C468F62F-F0F1-42BE-8502-AED44EE8385A}"/>
    <cellStyle name="Normal 9 5 3 4 2 2" xfId="5108" xr:uid="{1B45518F-3868-46D8-A412-0346CE48005A}"/>
    <cellStyle name="Normal 9 5 3 4 3" xfId="4183" xr:uid="{40463AB7-5C30-4F00-B1D0-F5EA2D7EE3FC}"/>
    <cellStyle name="Normal 9 5 3 4 3 2" xfId="5109" xr:uid="{8764C733-6548-4AB3-AB84-3D188105A196}"/>
    <cellStyle name="Normal 9 5 3 4 4" xfId="4184" xr:uid="{DC3BA03A-7591-4BB7-B299-0387FAE8E622}"/>
    <cellStyle name="Normal 9 5 3 4 4 2" xfId="5110" xr:uid="{78AFAC5E-589B-409F-B5FD-3FDF00EDEEC4}"/>
    <cellStyle name="Normal 9 5 3 4 5" xfId="5107" xr:uid="{AAEAB8C8-DE8E-49F5-AA89-8DA6582800C4}"/>
    <cellStyle name="Normal 9 5 3 5" xfId="2462" xr:uid="{19277887-424E-4E0A-98A0-90057616D74A}"/>
    <cellStyle name="Normal 9 5 3 5 2" xfId="4185" xr:uid="{D5A7AB3F-3BCF-4DF0-BE72-9BFD1796A290}"/>
    <cellStyle name="Normal 9 5 3 5 2 2" xfId="5112" xr:uid="{952E00FC-6F94-4208-B103-7CBC6656901D}"/>
    <cellStyle name="Normal 9 5 3 5 3" xfId="4186" xr:uid="{AE63C7DB-035F-417C-A92A-4A41132B2025}"/>
    <cellStyle name="Normal 9 5 3 5 3 2" xfId="5113" xr:uid="{72B96695-EE78-43F6-AB42-42B6E31A36CF}"/>
    <cellStyle name="Normal 9 5 3 5 4" xfId="4187" xr:uid="{09532CCB-C293-4F96-824C-502E8A4F4C86}"/>
    <cellStyle name="Normal 9 5 3 5 4 2" xfId="5114" xr:uid="{FF1F2548-D6BA-4FAD-B604-73A580EE382E}"/>
    <cellStyle name="Normal 9 5 3 5 5" xfId="5111" xr:uid="{73FA3CA9-A75E-478F-9B66-148FA383008B}"/>
    <cellStyle name="Normal 9 5 3 6" xfId="4188" xr:uid="{646594F2-A078-49B1-A356-DCF4751BD352}"/>
    <cellStyle name="Normal 9 5 3 6 2" xfId="5115" xr:uid="{1C8FC32E-E2EB-4BD0-BFF3-69834CF1AD0C}"/>
    <cellStyle name="Normal 9 5 3 7" xfId="4189" xr:uid="{02AC8F02-DF7D-4E15-B3B5-67223C0B85B7}"/>
    <cellStyle name="Normal 9 5 3 7 2" xfId="5116" xr:uid="{9A08F0C2-5E74-4315-81E0-88CFD6ED8425}"/>
    <cellStyle name="Normal 9 5 3 8" xfId="4190" xr:uid="{0F8C162F-AD85-44B8-82B3-384E5C23017F}"/>
    <cellStyle name="Normal 9 5 3 8 2" xfId="5117" xr:uid="{340612D6-CDE3-453F-A224-F871316C5C0C}"/>
    <cellStyle name="Normal 9 5 3 9" xfId="5085" xr:uid="{3FAE2A6E-B1A7-4F71-9332-431D544F000C}"/>
    <cellStyle name="Normal 9 5 4" xfId="421" xr:uid="{9A5545D9-D50D-4774-81D0-E503E5B28B4F}"/>
    <cellStyle name="Normal 9 5 4 2" xfId="881" xr:uid="{ED64450F-F8BD-4822-8276-64433827AEFE}"/>
    <cellStyle name="Normal 9 5 4 2 2" xfId="882" xr:uid="{67F5E2CD-32E6-441D-94AF-3C437670CA63}"/>
    <cellStyle name="Normal 9 5 4 2 2 2" xfId="2463" xr:uid="{CB70C5E0-D9B7-43FE-8F31-B978F67ABBBC}"/>
    <cellStyle name="Normal 9 5 4 2 2 2 2" xfId="5121" xr:uid="{F3CE1C03-B604-476A-AA35-80B3D2428CD6}"/>
    <cellStyle name="Normal 9 5 4 2 2 3" xfId="4191" xr:uid="{72605748-8972-440E-9D48-A8E36ACDDC41}"/>
    <cellStyle name="Normal 9 5 4 2 2 3 2" xfId="5122" xr:uid="{F007CDE6-8C60-467B-8BFF-89DBC80A5E39}"/>
    <cellStyle name="Normal 9 5 4 2 2 4" xfId="4192" xr:uid="{E4342DF8-70A3-43E0-930F-E72B9103E458}"/>
    <cellStyle name="Normal 9 5 4 2 2 4 2" xfId="5123" xr:uid="{58B4EE65-E46B-444F-B40B-0BADAAC3B48E}"/>
    <cellStyle name="Normal 9 5 4 2 2 5" xfId="5120" xr:uid="{D7D0F6C1-12E1-4032-A7FA-21D482630D5E}"/>
    <cellStyle name="Normal 9 5 4 2 3" xfId="2464" xr:uid="{DA044EEA-D168-4E8F-9873-F7B8F34A1962}"/>
    <cellStyle name="Normal 9 5 4 2 3 2" xfId="5124" xr:uid="{C6FBCA76-2021-46EC-8278-86BDA7B6E22C}"/>
    <cellStyle name="Normal 9 5 4 2 4" xfId="4193" xr:uid="{87CB8702-A795-46D3-849D-D71B5CA6F1BE}"/>
    <cellStyle name="Normal 9 5 4 2 4 2" xfId="5125" xr:uid="{D6028EBA-2ECC-4D8F-8C96-C647B2C5B1C3}"/>
    <cellStyle name="Normal 9 5 4 2 5" xfId="4194" xr:uid="{5076C77E-A001-49D3-B8A2-3F626941B836}"/>
    <cellStyle name="Normal 9 5 4 2 5 2" xfId="5126" xr:uid="{2CBDDF16-32EE-4658-AAC6-7036DCFC18D6}"/>
    <cellStyle name="Normal 9 5 4 2 6" xfId="5119" xr:uid="{28A2AE80-A682-4315-BF52-F41B5C4F1835}"/>
    <cellStyle name="Normal 9 5 4 3" xfId="883" xr:uid="{11426EFE-6D61-4B9F-81D8-F918DFE2FF1C}"/>
    <cellStyle name="Normal 9 5 4 3 2" xfId="2465" xr:uid="{41FD4B27-2D45-41BA-8621-C8D84E0CC3A7}"/>
    <cellStyle name="Normal 9 5 4 3 2 2" xfId="5128" xr:uid="{0DFF264C-DFFD-4CCA-8882-29F6E1D05DCE}"/>
    <cellStyle name="Normal 9 5 4 3 3" xfId="4195" xr:uid="{FFCEDF98-8B69-4623-887E-25DDCF3BFED7}"/>
    <cellStyle name="Normal 9 5 4 3 3 2" xfId="5129" xr:uid="{4416BF44-2F16-4152-B837-6A8517F534F9}"/>
    <cellStyle name="Normal 9 5 4 3 4" xfId="4196" xr:uid="{CBFA8E6C-39F1-4396-9643-673C7160C127}"/>
    <cellStyle name="Normal 9 5 4 3 4 2" xfId="5130" xr:uid="{E2240A35-4416-4D39-900D-0A227542EAFB}"/>
    <cellStyle name="Normal 9 5 4 3 5" xfId="5127" xr:uid="{6BBFC4E2-BE8D-477A-A79E-98001EE6D392}"/>
    <cellStyle name="Normal 9 5 4 4" xfId="2466" xr:uid="{7470456E-8196-486B-9BD5-50983750D36D}"/>
    <cellStyle name="Normal 9 5 4 4 2" xfId="4197" xr:uid="{E5FAA310-C434-400D-BC5C-F851EA93C03D}"/>
    <cellStyle name="Normal 9 5 4 4 2 2" xfId="5132" xr:uid="{3AA37A8E-F580-4C7A-A39B-5A0B66297EC7}"/>
    <cellStyle name="Normal 9 5 4 4 3" xfId="4198" xr:uid="{A4180688-3165-4B6D-9AE9-DC285EB56035}"/>
    <cellStyle name="Normal 9 5 4 4 3 2" xfId="5133" xr:uid="{842AED73-10C5-41F2-BBC4-E4967DFE9B27}"/>
    <cellStyle name="Normal 9 5 4 4 4" xfId="4199" xr:uid="{71CFC024-C1F7-41EC-9A49-8AEEC4C16FA5}"/>
    <cellStyle name="Normal 9 5 4 4 4 2" xfId="5134" xr:uid="{66E4D076-6D6D-4D3F-82F7-70FF4ECDAEBB}"/>
    <cellStyle name="Normal 9 5 4 4 5" xfId="5131" xr:uid="{A539EF08-A344-4B31-A8CA-672542E62648}"/>
    <cellStyle name="Normal 9 5 4 5" xfId="4200" xr:uid="{C6EBFB8A-1926-4E47-B7A2-C8668C8EF31A}"/>
    <cellStyle name="Normal 9 5 4 5 2" xfId="5135" xr:uid="{6CA90E55-56A4-4A45-820A-B3C0D9896E69}"/>
    <cellStyle name="Normal 9 5 4 6" xfId="4201" xr:uid="{C58D5B49-CD86-4762-B98B-C41A6AC2501F}"/>
    <cellStyle name="Normal 9 5 4 6 2" xfId="5136" xr:uid="{621E1C55-008C-4B54-A004-7EBC946317DF}"/>
    <cellStyle name="Normal 9 5 4 7" xfId="4202" xr:uid="{96575D7E-67BD-4206-AB85-775283C260ED}"/>
    <cellStyle name="Normal 9 5 4 7 2" xfId="5137" xr:uid="{CD2E6ED3-152C-4E0E-8C04-30B7F1748AFD}"/>
    <cellStyle name="Normal 9 5 4 8" xfId="5118" xr:uid="{1244AFCD-9FC6-441A-A020-0DB4FAE29FD9}"/>
    <cellStyle name="Normal 9 5 5" xfId="422" xr:uid="{448878F0-9A1D-431B-977A-7D2110DDF39E}"/>
    <cellStyle name="Normal 9 5 5 2" xfId="884" xr:uid="{1CB65AE2-DAD6-4DE6-BAB2-848F13A65472}"/>
    <cellStyle name="Normal 9 5 5 2 2" xfId="2467" xr:uid="{14689F6E-E9CB-46AF-972D-46F385057AB7}"/>
    <cellStyle name="Normal 9 5 5 2 2 2" xfId="5140" xr:uid="{6E955F64-1802-451F-8E34-E642D022DF2A}"/>
    <cellStyle name="Normal 9 5 5 2 3" xfId="4203" xr:uid="{F7A0EEEE-7398-4F21-B4DC-A1015F7D4DAB}"/>
    <cellStyle name="Normal 9 5 5 2 3 2" xfId="5141" xr:uid="{A97B670D-AC33-464A-9BA0-3E50368FD9A2}"/>
    <cellStyle name="Normal 9 5 5 2 4" xfId="4204" xr:uid="{A433C893-9E87-4E74-A545-7D8BFDB44FA3}"/>
    <cellStyle name="Normal 9 5 5 2 4 2" xfId="5142" xr:uid="{E18BA86F-BE7A-4519-B608-98752529E282}"/>
    <cellStyle name="Normal 9 5 5 2 5" xfId="5139" xr:uid="{CB2FEC86-9E7D-43A5-948F-EE539F849E39}"/>
    <cellStyle name="Normal 9 5 5 3" xfId="2468" xr:uid="{3661F380-7C14-452E-8D92-7410B73488E3}"/>
    <cellStyle name="Normal 9 5 5 3 2" xfId="4205" xr:uid="{5778827B-AFDE-4FF2-A876-A5578DE94EBE}"/>
    <cellStyle name="Normal 9 5 5 3 2 2" xfId="5144" xr:uid="{B9E87E8B-DE4E-4039-A8A1-A2798FF4405A}"/>
    <cellStyle name="Normal 9 5 5 3 3" xfId="4206" xr:uid="{2AA95499-6B46-4146-87EA-0DDEE8D2D538}"/>
    <cellStyle name="Normal 9 5 5 3 3 2" xfId="5145" xr:uid="{5953C2B9-AB0F-4F3C-885E-4A2CA8E9B3B2}"/>
    <cellStyle name="Normal 9 5 5 3 4" xfId="4207" xr:uid="{8020E740-FB65-4F3A-A4F3-AB05FE144DF8}"/>
    <cellStyle name="Normal 9 5 5 3 4 2" xfId="5146" xr:uid="{D3942FCA-BEEA-4F7A-83B1-FCF3556D84C6}"/>
    <cellStyle name="Normal 9 5 5 3 5" xfId="5143" xr:uid="{ABCD3911-7DDC-441C-961A-B0BF981E7EEC}"/>
    <cellStyle name="Normal 9 5 5 4" xfId="4208" xr:uid="{95A0AF96-72D5-413D-BE81-BF577595D720}"/>
    <cellStyle name="Normal 9 5 5 4 2" xfId="5147" xr:uid="{31EF4343-37CB-43C9-A7D6-4A5183C6E966}"/>
    <cellStyle name="Normal 9 5 5 5" xfId="4209" xr:uid="{F9B1756E-82AF-45DF-A5DE-5A04B02F9378}"/>
    <cellStyle name="Normal 9 5 5 5 2" xfId="5148" xr:uid="{6A86C1AB-DEDB-4FD5-9B0B-3BE596D60866}"/>
    <cellStyle name="Normal 9 5 5 6" xfId="4210" xr:uid="{8D253304-CDF4-430C-A99B-A4B72B958C36}"/>
    <cellStyle name="Normal 9 5 5 6 2" xfId="5149" xr:uid="{7884ADED-822A-4396-9D96-823A518D0F86}"/>
    <cellStyle name="Normal 9 5 5 7" xfId="5138" xr:uid="{A5073A28-AF87-41FB-9C28-C57A2B9FA9F8}"/>
    <cellStyle name="Normal 9 5 6" xfId="885" xr:uid="{1E366076-F209-4EDE-9335-F78E2814F0CD}"/>
    <cellStyle name="Normal 9 5 6 2" xfId="2469" xr:uid="{B65D5E4A-98EC-48C8-8C99-7656FF041F2B}"/>
    <cellStyle name="Normal 9 5 6 2 2" xfId="4211" xr:uid="{2C15545F-F100-492D-986C-99A64C5D8029}"/>
    <cellStyle name="Normal 9 5 6 2 2 2" xfId="5152" xr:uid="{DF3F1165-50D2-417C-B510-5333DB6D0F69}"/>
    <cellStyle name="Normal 9 5 6 2 3" xfId="4212" xr:uid="{3466B23F-F8C2-4775-96C7-28A861B203E2}"/>
    <cellStyle name="Normal 9 5 6 2 3 2" xfId="5153" xr:uid="{E4243EAB-7ACB-440C-9FEB-491236F98C25}"/>
    <cellStyle name="Normal 9 5 6 2 4" xfId="4213" xr:uid="{70E17A08-B67C-4811-A88C-2EB96146D143}"/>
    <cellStyle name="Normal 9 5 6 2 4 2" xfId="5154" xr:uid="{4FBC7820-3176-4FA4-AFE2-15FEEE3FB725}"/>
    <cellStyle name="Normal 9 5 6 2 5" xfId="5151" xr:uid="{DC4FA1A4-6E16-4A76-80B7-0CE4ECEC0BE1}"/>
    <cellStyle name="Normal 9 5 6 3" xfId="4214" xr:uid="{077DD74F-196D-41A3-9ABB-2D4B39EF498E}"/>
    <cellStyle name="Normal 9 5 6 3 2" xfId="5155" xr:uid="{A37146CE-78B9-4498-850C-B10A41A26078}"/>
    <cellStyle name="Normal 9 5 6 4" xfId="4215" xr:uid="{D4B87EF9-47F9-4693-975B-0AA05933A51F}"/>
    <cellStyle name="Normal 9 5 6 4 2" xfId="5156" xr:uid="{FE64013B-9934-4C21-B11A-AA6C6C56BC13}"/>
    <cellStyle name="Normal 9 5 6 5" xfId="4216" xr:uid="{C015803F-8C71-451C-8584-02071DC8452F}"/>
    <cellStyle name="Normal 9 5 6 5 2" xfId="5157" xr:uid="{8663D8FA-6028-46C5-854E-E80F523A0CCE}"/>
    <cellStyle name="Normal 9 5 6 6" xfId="5150" xr:uid="{073DE23A-90FC-4611-91D9-CAC3CE5FE70B}"/>
    <cellStyle name="Normal 9 5 7" xfId="2470" xr:uid="{E844E0FF-721D-449E-8A15-327EBF5460C1}"/>
    <cellStyle name="Normal 9 5 7 2" xfId="4217" xr:uid="{7DF9AA11-6504-42FB-9234-C09B43BA4579}"/>
    <cellStyle name="Normal 9 5 7 2 2" xfId="5159" xr:uid="{0758811C-9B5C-48BC-A280-79757EC5368D}"/>
    <cellStyle name="Normal 9 5 7 3" xfId="4218" xr:uid="{1689BC6C-C9B9-4A94-942D-22C30BB39C3A}"/>
    <cellStyle name="Normal 9 5 7 3 2" xfId="5160" xr:uid="{2F366DB2-C80F-4E82-934B-FFD46C56141E}"/>
    <cellStyle name="Normal 9 5 7 4" xfId="4219" xr:uid="{9FE68517-33AC-483E-BF63-E7B1CF3302F5}"/>
    <cellStyle name="Normal 9 5 7 4 2" xfId="5161" xr:uid="{DDF33CE0-C4A7-480C-97B2-AAE59E1B19C3}"/>
    <cellStyle name="Normal 9 5 7 5" xfId="5158" xr:uid="{26FF36E6-9852-44E5-9DBB-8493417BB98D}"/>
    <cellStyle name="Normal 9 5 8" xfId="4220" xr:uid="{11100D7A-6DC1-4C35-BEA1-29DB6CD03133}"/>
    <cellStyle name="Normal 9 5 8 2" xfId="4221" xr:uid="{50855195-5C30-4A8F-889F-243B8D29568E}"/>
    <cellStyle name="Normal 9 5 8 2 2" xfId="5163" xr:uid="{BB69BD3F-BB6F-435A-B55F-4BA6A295C20C}"/>
    <cellStyle name="Normal 9 5 8 3" xfId="4222" xr:uid="{C8D07E51-2A56-4FEF-AA3E-D2DF74A849F7}"/>
    <cellStyle name="Normal 9 5 8 3 2" xfId="5164" xr:uid="{8C038D4B-BCEA-42E2-B5D7-6FA7B6FC2930}"/>
    <cellStyle name="Normal 9 5 8 4" xfId="4223" xr:uid="{007F4319-0B75-45C7-A9EA-2E1A1CECE110}"/>
    <cellStyle name="Normal 9 5 8 4 2" xfId="5165" xr:uid="{35984C63-305D-4F9C-9620-DFC8679D7935}"/>
    <cellStyle name="Normal 9 5 8 5" xfId="5162" xr:uid="{331FA637-7C9E-45BE-A452-23D910EF8D45}"/>
    <cellStyle name="Normal 9 5 9" xfId="4224" xr:uid="{48AD72FA-16CE-4987-9D47-2FC1FA026B6E}"/>
    <cellStyle name="Normal 9 5 9 2" xfId="5166" xr:uid="{915285C6-6E6D-4578-9068-188C3F8271DC}"/>
    <cellStyle name="Normal 9 6" xfId="180" xr:uid="{7B4F1CC8-50C2-4967-B349-008BE045FDE9}"/>
    <cellStyle name="Normal 9 6 10" xfId="5167" xr:uid="{D41873AE-9332-40D7-A0A5-E77A724DB605}"/>
    <cellStyle name="Normal 9 6 2" xfId="181" xr:uid="{D9B3BD08-2F07-4822-915E-D223F37FC89E}"/>
    <cellStyle name="Normal 9 6 2 2" xfId="423" xr:uid="{43E3C9B4-1BEC-44C2-A357-10C0C2F996AA}"/>
    <cellStyle name="Normal 9 6 2 2 2" xfId="886" xr:uid="{BD09A555-5AA5-4AE5-9FF2-22FE69EAE6B6}"/>
    <cellStyle name="Normal 9 6 2 2 2 2" xfId="2471" xr:uid="{EDD219C6-F8B1-45CF-9766-1D13CAA8F4B1}"/>
    <cellStyle name="Normal 9 6 2 2 2 2 2" xfId="5171" xr:uid="{B1F7507C-E2B2-4FD9-A556-14F55D6571D6}"/>
    <cellStyle name="Normal 9 6 2 2 2 3" xfId="4225" xr:uid="{AB9167CD-E17C-4E90-AA31-DA6479320AF2}"/>
    <cellStyle name="Normal 9 6 2 2 2 3 2" xfId="5172" xr:uid="{BE4544CD-AB43-4C3D-AE2E-F415A67F6344}"/>
    <cellStyle name="Normal 9 6 2 2 2 4" xfId="4226" xr:uid="{CCBE72A5-20B4-4BD4-9832-592255DBDC2E}"/>
    <cellStyle name="Normal 9 6 2 2 2 4 2" xfId="5173" xr:uid="{096C0E47-94A6-4037-A81B-E893FF43A6CB}"/>
    <cellStyle name="Normal 9 6 2 2 2 5" xfId="5170" xr:uid="{FDA080A1-EED4-4F0C-B1BD-8DFA039EDE2E}"/>
    <cellStyle name="Normal 9 6 2 2 3" xfId="2472" xr:uid="{F3DDF0A3-EC08-4705-8E9C-394C061FCBE7}"/>
    <cellStyle name="Normal 9 6 2 2 3 2" xfId="4227" xr:uid="{6A33625A-0642-4A84-A18C-5AA6C04D5D77}"/>
    <cellStyle name="Normal 9 6 2 2 3 2 2" xfId="5175" xr:uid="{66573637-6332-4DD0-9F21-6E7845B307D5}"/>
    <cellStyle name="Normal 9 6 2 2 3 3" xfId="4228" xr:uid="{5BA4FF10-07DE-45F5-BAEB-79A3475800E3}"/>
    <cellStyle name="Normal 9 6 2 2 3 3 2" xfId="5176" xr:uid="{77DAAD20-90F8-407E-B0E7-B67FE4EAE852}"/>
    <cellStyle name="Normal 9 6 2 2 3 4" xfId="4229" xr:uid="{6D215691-EFCF-4614-876D-B3FA8EDCB1D1}"/>
    <cellStyle name="Normal 9 6 2 2 3 4 2" xfId="5177" xr:uid="{F6B0B998-E6E1-431B-94AB-FE1AC8531DE7}"/>
    <cellStyle name="Normal 9 6 2 2 3 5" xfId="5174" xr:uid="{D134E17C-B2D7-4B5E-8F7C-6A287A68952F}"/>
    <cellStyle name="Normal 9 6 2 2 4" xfId="4230" xr:uid="{76E51F25-00B6-4FD6-8FAD-68CA1170EFF2}"/>
    <cellStyle name="Normal 9 6 2 2 4 2" xfId="5178" xr:uid="{D486757D-6116-49E5-81BA-E9E58C9B5ED2}"/>
    <cellStyle name="Normal 9 6 2 2 5" xfId="4231" xr:uid="{9007E050-3EF7-4795-AE4A-75F5AC489978}"/>
    <cellStyle name="Normal 9 6 2 2 5 2" xfId="5179" xr:uid="{4589871C-40F1-4966-9790-7266099CB04A}"/>
    <cellStyle name="Normal 9 6 2 2 6" xfId="4232" xr:uid="{22013760-6E22-4189-A43A-9DD439F01F6F}"/>
    <cellStyle name="Normal 9 6 2 2 6 2" xfId="5180" xr:uid="{CF6FE387-AF60-4ECD-A371-1F0C55D5DECF}"/>
    <cellStyle name="Normal 9 6 2 2 7" xfId="5169" xr:uid="{D63483F2-C3F2-4FDD-843A-AF4C73A95BE8}"/>
    <cellStyle name="Normal 9 6 2 3" xfId="887" xr:uid="{900730E7-A9D9-4636-981F-6CEE7C58A250}"/>
    <cellStyle name="Normal 9 6 2 3 2" xfId="2473" xr:uid="{4800F54E-74D9-4B02-9087-A3D948899975}"/>
    <cellStyle name="Normal 9 6 2 3 2 2" xfId="4233" xr:uid="{DB85D9CB-1695-4C2C-85A8-00805172BFF6}"/>
    <cellStyle name="Normal 9 6 2 3 2 2 2" xfId="5183" xr:uid="{7128E99A-5DAE-443C-B07E-0E2C35EBA443}"/>
    <cellStyle name="Normal 9 6 2 3 2 3" xfId="4234" xr:uid="{62F83F88-DC22-4A6A-B8EB-F09B8234AEA7}"/>
    <cellStyle name="Normal 9 6 2 3 2 3 2" xfId="5184" xr:uid="{3CF5C4C5-77EC-4AC7-B902-4F6582E2C8CD}"/>
    <cellStyle name="Normal 9 6 2 3 2 4" xfId="4235" xr:uid="{715800DF-E215-410B-B9EE-677F5AB9AEB8}"/>
    <cellStyle name="Normal 9 6 2 3 2 4 2" xfId="5185" xr:uid="{39A9AD66-1792-4AEA-BA9A-8AE3D32B1BFD}"/>
    <cellStyle name="Normal 9 6 2 3 2 5" xfId="5182" xr:uid="{209B67B0-2211-421D-947C-863B85099F7E}"/>
    <cellStyle name="Normal 9 6 2 3 3" xfId="4236" xr:uid="{20A93541-BD85-4D99-A056-16430B7CD9B5}"/>
    <cellStyle name="Normal 9 6 2 3 3 2" xfId="5186" xr:uid="{38EDB3D6-3438-428E-BEFD-4527B14130C0}"/>
    <cellStyle name="Normal 9 6 2 3 4" xfId="4237" xr:uid="{EB43331B-25E3-4DE5-85AF-455E2361F6A7}"/>
    <cellStyle name="Normal 9 6 2 3 4 2" xfId="5187" xr:uid="{248874FD-03D7-4294-B26A-94DB249F66F9}"/>
    <cellStyle name="Normal 9 6 2 3 5" xfId="4238" xr:uid="{04C337D8-3D3A-4C44-A37C-0CF8DCE6A3C4}"/>
    <cellStyle name="Normal 9 6 2 3 5 2" xfId="5188" xr:uid="{1B96E048-6C20-464E-B301-D2654C9CA0A9}"/>
    <cellStyle name="Normal 9 6 2 3 6" xfId="5181" xr:uid="{08CE78BF-434A-4191-9ED2-C3F88CA72B2D}"/>
    <cellStyle name="Normal 9 6 2 4" xfId="2474" xr:uid="{7169F08C-A4F1-4D55-8FC2-CDE7EA4BDCCF}"/>
    <cellStyle name="Normal 9 6 2 4 2" xfId="4239" xr:uid="{6C97D5FB-57B3-4737-9ED4-638221498290}"/>
    <cellStyle name="Normal 9 6 2 4 2 2" xfId="5190" xr:uid="{C1802307-FCE4-47B1-8011-05F2F939C436}"/>
    <cellStyle name="Normal 9 6 2 4 3" xfId="4240" xr:uid="{C507F536-A446-4700-ABF3-326A798762F1}"/>
    <cellStyle name="Normal 9 6 2 4 3 2" xfId="5191" xr:uid="{486DC109-AFFB-45DE-A253-B4B62DF48D08}"/>
    <cellStyle name="Normal 9 6 2 4 4" xfId="4241" xr:uid="{557FE78E-C302-4106-BD49-92CFA47E1581}"/>
    <cellStyle name="Normal 9 6 2 4 4 2" xfId="5192" xr:uid="{CE1FB076-F754-4CE2-8FC6-AD31CDCBD346}"/>
    <cellStyle name="Normal 9 6 2 4 5" xfId="5189" xr:uid="{FCA50CDC-F420-4D39-B3E1-51F3BA875E7F}"/>
    <cellStyle name="Normal 9 6 2 5" xfId="4242" xr:uid="{21F4C2B7-9507-4EFA-A7FB-9B59E385BF18}"/>
    <cellStyle name="Normal 9 6 2 5 2" xfId="4243" xr:uid="{A3A1CE3D-21FB-4BD1-9B0B-19C8FE4C136A}"/>
    <cellStyle name="Normal 9 6 2 5 2 2" xfId="5194" xr:uid="{C87E287E-C8E9-4FFC-A6AE-CE6995FECF0A}"/>
    <cellStyle name="Normal 9 6 2 5 3" xfId="4244" xr:uid="{D3AD1ABD-A7FA-4559-9EBB-4861E23D24A9}"/>
    <cellStyle name="Normal 9 6 2 5 3 2" xfId="5195" xr:uid="{A4499A0F-7084-435E-A956-79CDDA503692}"/>
    <cellStyle name="Normal 9 6 2 5 4" xfId="4245" xr:uid="{8D7C077D-70A1-411A-9092-3174ABE296FF}"/>
    <cellStyle name="Normal 9 6 2 5 4 2" xfId="5196" xr:uid="{4FB9B86B-8560-4D83-95B1-840E8388AC85}"/>
    <cellStyle name="Normal 9 6 2 5 5" xfId="5193" xr:uid="{634DE4AC-53EB-4276-AA83-2A3B9581BEEE}"/>
    <cellStyle name="Normal 9 6 2 6" xfId="4246" xr:uid="{ADB6A6DB-5C2E-4E75-9EB3-CB3B86AAC59B}"/>
    <cellStyle name="Normal 9 6 2 6 2" xfId="5197" xr:uid="{FB6099B2-76AF-4A26-94E3-CA1DC252D004}"/>
    <cellStyle name="Normal 9 6 2 7" xfId="4247" xr:uid="{42F89D09-60CC-4068-99A6-CDC82BEF3BF8}"/>
    <cellStyle name="Normal 9 6 2 7 2" xfId="5198" xr:uid="{0E5A5A30-2CAC-4E96-AFCC-7AF0F04A0FB0}"/>
    <cellStyle name="Normal 9 6 2 8" xfId="4248" xr:uid="{8AA326C1-7583-4E76-B474-445DE93D9015}"/>
    <cellStyle name="Normal 9 6 2 8 2" xfId="5199" xr:uid="{722578D6-38F0-4101-9C04-76E47E8F5AF6}"/>
    <cellStyle name="Normal 9 6 2 9" xfId="5168" xr:uid="{11B82C44-E7D7-4B41-B796-FBAB9BD6A16A}"/>
    <cellStyle name="Normal 9 6 3" xfId="424" xr:uid="{54EF33AB-BD65-4C9F-A705-71D69E8FB41C}"/>
    <cellStyle name="Normal 9 6 3 2" xfId="888" xr:uid="{3EB60A07-D3C0-459E-AEC2-F85087C4CBD4}"/>
    <cellStyle name="Normal 9 6 3 2 2" xfId="889" xr:uid="{8EEE255B-E63F-4A3F-B58F-6467721CC398}"/>
    <cellStyle name="Normal 9 6 3 2 2 2" xfId="5202" xr:uid="{B316B068-3651-4FF5-BCE0-96D599769766}"/>
    <cellStyle name="Normal 9 6 3 2 3" xfId="4249" xr:uid="{DA145181-D72B-45E5-AA4B-85F2CD0A180D}"/>
    <cellStyle name="Normal 9 6 3 2 3 2" xfId="5203" xr:uid="{E5B5EAC6-08E8-4529-8963-36822447DC7D}"/>
    <cellStyle name="Normal 9 6 3 2 4" xfId="4250" xr:uid="{26143145-21EE-4C0C-99EF-EE9064CDF227}"/>
    <cellStyle name="Normal 9 6 3 2 4 2" xfId="5204" xr:uid="{01DF767A-AC5B-4FF0-93A1-610A8B295F65}"/>
    <cellStyle name="Normal 9 6 3 2 5" xfId="5201" xr:uid="{B50F7548-FF43-411F-AD96-F34182BB663D}"/>
    <cellStyle name="Normal 9 6 3 3" xfId="890" xr:uid="{16883A9A-2B1E-42C9-9873-387AB0CA2E35}"/>
    <cellStyle name="Normal 9 6 3 3 2" xfId="4251" xr:uid="{27D185CE-F248-4551-A1D0-B76526719154}"/>
    <cellStyle name="Normal 9 6 3 3 2 2" xfId="5206" xr:uid="{3AEECE4A-3E5E-4136-BF0F-A67949BBC63C}"/>
    <cellStyle name="Normal 9 6 3 3 3" xfId="4252" xr:uid="{94862403-0132-4EC9-BFFD-7DAD71F2ADBB}"/>
    <cellStyle name="Normal 9 6 3 3 3 2" xfId="5207" xr:uid="{5EE9628B-33AF-4778-A491-2F9AE2140B7A}"/>
    <cellStyle name="Normal 9 6 3 3 4" xfId="4253" xr:uid="{DB724A2A-5FFE-44A8-A845-1B0A82DBA265}"/>
    <cellStyle name="Normal 9 6 3 3 4 2" xfId="5208" xr:uid="{6BF3EBE5-A52D-4B50-96AC-BFFD5ACC019F}"/>
    <cellStyle name="Normal 9 6 3 3 5" xfId="5205" xr:uid="{575BA761-9836-4A4D-BCB3-DC7A4B208556}"/>
    <cellStyle name="Normal 9 6 3 4" xfId="4254" xr:uid="{1ED6C69B-D7AE-444E-AFE8-BEBB27E04E26}"/>
    <cellStyle name="Normal 9 6 3 4 2" xfId="5209" xr:uid="{9CEB7403-943B-4C19-89FD-D91C67CBEE63}"/>
    <cellStyle name="Normal 9 6 3 5" xfId="4255" xr:uid="{A55E2100-43B8-4E3D-91B6-0EA2263C991B}"/>
    <cellStyle name="Normal 9 6 3 5 2" xfId="5210" xr:uid="{82C5D4B8-BC79-43CD-AA75-5234A9074168}"/>
    <cellStyle name="Normal 9 6 3 6" xfId="4256" xr:uid="{05B899E1-8C74-4622-BF4E-20E58612C922}"/>
    <cellStyle name="Normal 9 6 3 6 2" xfId="5211" xr:uid="{802A1CCD-4BB7-4D24-8DC4-6AF42A14C99A}"/>
    <cellStyle name="Normal 9 6 3 7" xfId="5200" xr:uid="{9FEEFB66-9697-4EE4-8129-3434FB86555D}"/>
    <cellStyle name="Normal 9 6 4" xfId="425" xr:uid="{25184983-4B66-4995-BF25-AFC221A05399}"/>
    <cellStyle name="Normal 9 6 4 2" xfId="891" xr:uid="{D092065C-75FB-409D-A7DE-C4C1741E6DD5}"/>
    <cellStyle name="Normal 9 6 4 2 2" xfId="4257" xr:uid="{26E30D13-7A37-4DB9-AF88-62D25E252630}"/>
    <cellStyle name="Normal 9 6 4 2 2 2" xfId="5214" xr:uid="{2A2CB89F-6035-45C2-A68A-985AE0FD8FFF}"/>
    <cellStyle name="Normal 9 6 4 2 3" xfId="4258" xr:uid="{31E81AEE-6226-40D8-861D-91A63C520AA3}"/>
    <cellStyle name="Normal 9 6 4 2 3 2" xfId="5215" xr:uid="{CE388EC2-ECF3-4455-A664-FEC92C012DC2}"/>
    <cellStyle name="Normal 9 6 4 2 4" xfId="4259" xr:uid="{4093204D-9D39-4C13-A70E-E8EC0BA5E41D}"/>
    <cellStyle name="Normal 9 6 4 2 4 2" xfId="5216" xr:uid="{6972196D-4518-4915-B45B-E6F883B96E87}"/>
    <cellStyle name="Normal 9 6 4 2 5" xfId="5213" xr:uid="{07E0A325-CAEB-4F52-9E69-A2B1FAE4CBAC}"/>
    <cellStyle name="Normal 9 6 4 3" xfId="4260" xr:uid="{3C0C7A67-93CF-415C-8BBF-8205310CA155}"/>
    <cellStyle name="Normal 9 6 4 3 2" xfId="5217" xr:uid="{A4E1C666-512F-4CC5-84C7-EA54B2F04C71}"/>
    <cellStyle name="Normal 9 6 4 4" xfId="4261" xr:uid="{12AB5DEB-3032-4A37-879C-7D5E2B00229D}"/>
    <cellStyle name="Normal 9 6 4 4 2" xfId="5218" xr:uid="{243856D9-00FF-4A9E-99D4-AF0440897160}"/>
    <cellStyle name="Normal 9 6 4 5" xfId="4262" xr:uid="{75EDE930-DF6F-4088-94C8-011150E3DA51}"/>
    <cellStyle name="Normal 9 6 4 5 2" xfId="5219" xr:uid="{87E00262-1B99-49AD-AB55-A0D4D83BA93F}"/>
    <cellStyle name="Normal 9 6 4 6" xfId="5212" xr:uid="{4124A87A-DB8A-4234-B8D0-1E6258061404}"/>
    <cellStyle name="Normal 9 6 5" xfId="892" xr:uid="{AE4055E7-40E1-4449-AD88-083D3DADDDC5}"/>
    <cellStyle name="Normal 9 6 5 2" xfId="4263" xr:uid="{B80A24E8-4803-424C-9F00-5B35ED8F5C08}"/>
    <cellStyle name="Normal 9 6 5 2 2" xfId="5221" xr:uid="{20F7B4F7-CDEA-42EE-8306-BBFF9FD6EB33}"/>
    <cellStyle name="Normal 9 6 5 3" xfId="4264" xr:uid="{E7227699-C305-47D3-8E86-03F22E7C8636}"/>
    <cellStyle name="Normal 9 6 5 3 2" xfId="5222" xr:uid="{B8B1AD29-5AC6-4B8E-8F12-5B839085A799}"/>
    <cellStyle name="Normal 9 6 5 4" xfId="4265" xr:uid="{ACCA5BBD-742A-4AB6-9A7B-158ECEF05F74}"/>
    <cellStyle name="Normal 9 6 5 4 2" xfId="5223" xr:uid="{BF981EEF-8708-4D61-8CC9-EDF2A1918D00}"/>
    <cellStyle name="Normal 9 6 5 5" xfId="5220" xr:uid="{943436A9-7D0A-49C4-8B5F-739265F05AA9}"/>
    <cellStyle name="Normal 9 6 6" xfId="4266" xr:uid="{FE9F76AE-2839-4029-B2F5-9C28008A4374}"/>
    <cellStyle name="Normal 9 6 6 2" xfId="4267" xr:uid="{6FA1AFFB-2374-4491-A7C3-0566E4C50876}"/>
    <cellStyle name="Normal 9 6 6 2 2" xfId="5225" xr:uid="{FE478951-E359-44A5-94CE-CCE4F156433B}"/>
    <cellStyle name="Normal 9 6 6 3" xfId="4268" xr:uid="{F7F5A44C-1016-4D06-81DC-51CB696E6A31}"/>
    <cellStyle name="Normal 9 6 6 3 2" xfId="5226" xr:uid="{612E9281-6A22-4D78-AD5F-04B1D6F42CAB}"/>
    <cellStyle name="Normal 9 6 6 4" xfId="4269" xr:uid="{7A5EA09F-AD56-4672-A9EB-FD309D4B511C}"/>
    <cellStyle name="Normal 9 6 6 4 2" xfId="5227" xr:uid="{38DB9F0B-1410-4E4C-86F6-4BAA854B1C37}"/>
    <cellStyle name="Normal 9 6 6 5" xfId="5224" xr:uid="{BA90E921-C1CE-4646-B5A1-8E7DCE1C684C}"/>
    <cellStyle name="Normal 9 6 7" xfId="4270" xr:uid="{F799B107-6827-4091-900A-84F937D451CC}"/>
    <cellStyle name="Normal 9 6 7 2" xfId="5228" xr:uid="{D8436D26-829E-4BAF-945E-6740F5F7A3B7}"/>
    <cellStyle name="Normal 9 6 8" xfId="4271" xr:uid="{92C3E5AB-5F6A-4F9F-9A3A-814599C34A4E}"/>
    <cellStyle name="Normal 9 6 8 2" xfId="5229" xr:uid="{524F72D0-063F-414D-8AD6-7603FE887E6B}"/>
    <cellStyle name="Normal 9 6 9" xfId="4272" xr:uid="{9496815F-0435-4A3D-9E8F-05248A40EE69}"/>
    <cellStyle name="Normal 9 6 9 2" xfId="5230" xr:uid="{C16CD90A-F5F6-4B26-9D02-EF8B55B42E7A}"/>
    <cellStyle name="Normal 9 7" xfId="182" xr:uid="{664524DD-6FD8-47BD-A74C-5C2C2BC890DE}"/>
    <cellStyle name="Normal 9 7 2" xfId="426" xr:uid="{946A97DC-0989-4CD8-8DBA-FD2521E5496F}"/>
    <cellStyle name="Normal 9 7 2 2" xfId="893" xr:uid="{B94E27CA-5077-412A-97F1-8BECA6B8AF37}"/>
    <cellStyle name="Normal 9 7 2 2 2" xfId="2475" xr:uid="{56D7354F-65A2-4A01-BA85-DF9C62587BBA}"/>
    <cellStyle name="Normal 9 7 2 2 2 2" xfId="2476" xr:uid="{FC174FAF-5301-425F-B2E6-B1678B5952D9}"/>
    <cellStyle name="Normal 9 7 2 2 2 2 2" xfId="5235" xr:uid="{16CC5AC1-8583-42B0-8291-1DDAC50A91FC}"/>
    <cellStyle name="Normal 9 7 2 2 2 3" xfId="5234" xr:uid="{D39A29F0-9814-48CE-9607-3A4142A09889}"/>
    <cellStyle name="Normal 9 7 2 2 3" xfId="2477" xr:uid="{2B30E457-A8B2-496C-A08A-FFBB1E012FEA}"/>
    <cellStyle name="Normal 9 7 2 2 3 2" xfId="5236" xr:uid="{8A89846B-81FA-4490-A6C9-5F4654A13F44}"/>
    <cellStyle name="Normal 9 7 2 2 4" xfId="4273" xr:uid="{7C09FE36-ACFC-4A1A-999C-23F2617364CC}"/>
    <cellStyle name="Normal 9 7 2 2 4 2" xfId="5237" xr:uid="{309DF7E7-7C4A-4D31-B711-78D73BE80915}"/>
    <cellStyle name="Normal 9 7 2 2 5" xfId="5233" xr:uid="{814C1F94-D95F-45FD-B7E5-5EEF45D378F0}"/>
    <cellStyle name="Normal 9 7 2 3" xfId="2478" xr:uid="{41B98E91-8812-4CB8-8BE1-FC356D14D86C}"/>
    <cellStyle name="Normal 9 7 2 3 2" xfId="2479" xr:uid="{D8A6C02E-7AA8-4082-83DA-4452D8192041}"/>
    <cellStyle name="Normal 9 7 2 3 2 2" xfId="5239" xr:uid="{5E9D99FB-B0BC-4AB7-B9F1-1E204D43765D}"/>
    <cellStyle name="Normal 9 7 2 3 3" xfId="4274" xr:uid="{8691E975-82BE-423F-B94C-52599FA90B6B}"/>
    <cellStyle name="Normal 9 7 2 3 3 2" xfId="5240" xr:uid="{416DC208-B379-4990-A816-C1BF84EC2C54}"/>
    <cellStyle name="Normal 9 7 2 3 4" xfId="4275" xr:uid="{5A50AE08-92BE-4F35-ACE5-620E050C88A1}"/>
    <cellStyle name="Normal 9 7 2 3 4 2" xfId="5241" xr:uid="{5E1D105F-6DA2-47E9-BDEC-2ABFD772D5B1}"/>
    <cellStyle name="Normal 9 7 2 3 5" xfId="5238" xr:uid="{E4E09757-D9B7-4729-83DB-37A265B468F4}"/>
    <cellStyle name="Normal 9 7 2 4" xfId="2480" xr:uid="{1D452ABD-C93A-4571-B505-810DD31270D2}"/>
    <cellStyle name="Normal 9 7 2 4 2" xfId="5242" xr:uid="{551BB8A1-387D-4B1E-AD3E-4C40E09E67B0}"/>
    <cellStyle name="Normal 9 7 2 5" xfId="4276" xr:uid="{0A9B2B8E-E372-416C-A4CD-539D573D94E4}"/>
    <cellStyle name="Normal 9 7 2 5 2" xfId="5243" xr:uid="{73244064-4CA6-4D84-B886-203FD5B1CE20}"/>
    <cellStyle name="Normal 9 7 2 6" xfId="4277" xr:uid="{71AB2BC3-4D09-40F1-BFD9-BE2CA606D7F9}"/>
    <cellStyle name="Normal 9 7 2 6 2" xfId="5244" xr:uid="{925BEFD1-9266-4C77-A34A-361C2CE68649}"/>
    <cellStyle name="Normal 9 7 2 7" xfId="5232" xr:uid="{CC64BF6D-7E21-4C44-8D0C-A846BCFFDC8D}"/>
    <cellStyle name="Normal 9 7 3" xfId="894" xr:uid="{D24E7802-A6B2-439C-AE64-F178640681AF}"/>
    <cellStyle name="Normal 9 7 3 2" xfId="2481" xr:uid="{7ED1FA12-9B80-4B1C-8D21-5D0EFB5960E4}"/>
    <cellStyle name="Normal 9 7 3 2 2" xfId="2482" xr:uid="{49E66AB9-D648-48E2-A249-57793BADBF01}"/>
    <cellStyle name="Normal 9 7 3 2 2 2" xfId="5247" xr:uid="{1964E97B-3A19-45E9-9083-CFCE6EA65447}"/>
    <cellStyle name="Normal 9 7 3 2 3" xfId="4278" xr:uid="{3C8F4748-66CB-4199-B2B6-2213E77543EA}"/>
    <cellStyle name="Normal 9 7 3 2 3 2" xfId="5248" xr:uid="{030B69F7-D5E3-4F30-AC73-C4A165EECA8A}"/>
    <cellStyle name="Normal 9 7 3 2 4" xfId="4279" xr:uid="{C7DB69E8-6689-4F19-8A54-41858CBB8934}"/>
    <cellStyle name="Normal 9 7 3 2 4 2" xfId="5249" xr:uid="{21B5664C-0BF3-4F4D-A318-16B16EB02350}"/>
    <cellStyle name="Normal 9 7 3 2 5" xfId="5246" xr:uid="{8F07BB35-E3FD-49C2-8E70-04B46488E4BD}"/>
    <cellStyle name="Normal 9 7 3 3" xfId="2483" xr:uid="{4B97DB70-9F5D-499C-95CB-10A3CDBB9373}"/>
    <cellStyle name="Normal 9 7 3 3 2" xfId="5250" xr:uid="{9DACA5B8-69AD-46E0-9B75-24E24E6866AE}"/>
    <cellStyle name="Normal 9 7 3 4" xfId="4280" xr:uid="{9D9BF949-A5F6-46B4-9B82-E36B96934D22}"/>
    <cellStyle name="Normal 9 7 3 4 2" xfId="5251" xr:uid="{24F5A7CC-F52B-403E-A6F5-F82131D33D48}"/>
    <cellStyle name="Normal 9 7 3 5" xfId="4281" xr:uid="{CBD195BA-E709-45FD-98AB-C711BAA3C29E}"/>
    <cellStyle name="Normal 9 7 3 5 2" xfId="5252" xr:uid="{D70DDE46-CBE4-47A4-BA51-D313F12EF5F3}"/>
    <cellStyle name="Normal 9 7 3 6" xfId="5245" xr:uid="{01072C9E-F875-47FC-B472-020CB65A2184}"/>
    <cellStyle name="Normal 9 7 4" xfId="2484" xr:uid="{82D44FCE-7B17-46AF-B14A-32B1DDE6CC9D}"/>
    <cellStyle name="Normal 9 7 4 2" xfId="2485" xr:uid="{1FA37460-88DE-4913-B5AA-F8235DEAD644}"/>
    <cellStyle name="Normal 9 7 4 2 2" xfId="5254" xr:uid="{45244441-DEBB-4760-A4B0-8EB63A2D65EC}"/>
    <cellStyle name="Normal 9 7 4 3" xfId="4282" xr:uid="{E83938DE-BF48-407A-AFB6-E967CE69260E}"/>
    <cellStyle name="Normal 9 7 4 3 2" xfId="5255" xr:uid="{E44462ED-9B27-4960-B9AD-6C2FAE5A01A8}"/>
    <cellStyle name="Normal 9 7 4 4" xfId="4283" xr:uid="{47C1BF0E-9090-4827-8E88-6490C4442515}"/>
    <cellStyle name="Normal 9 7 4 4 2" xfId="5256" xr:uid="{5C9C22B5-479E-4B1A-8F45-8065B4B9463E}"/>
    <cellStyle name="Normal 9 7 4 5" xfId="5253" xr:uid="{5BB50300-7390-40A6-8597-B260DB239C3F}"/>
    <cellStyle name="Normal 9 7 5" xfId="2486" xr:uid="{034B790B-96D9-467F-8752-BE0412FE2694}"/>
    <cellStyle name="Normal 9 7 5 2" xfId="4284" xr:uid="{2A2D4071-CEE8-426E-8A80-047A045AB0B6}"/>
    <cellStyle name="Normal 9 7 5 2 2" xfId="5258" xr:uid="{5ADA077D-6C64-4610-A955-850557F35D06}"/>
    <cellStyle name="Normal 9 7 5 3" xfId="4285" xr:uid="{54D3F68D-FD56-4FEC-928A-8A2E7637822F}"/>
    <cellStyle name="Normal 9 7 5 3 2" xfId="5259" xr:uid="{2FD813DA-BC79-4DD5-BB84-5FE457FD7CC7}"/>
    <cellStyle name="Normal 9 7 5 4" xfId="4286" xr:uid="{41D22AAC-6495-4290-A40D-EF2A901507C3}"/>
    <cellStyle name="Normal 9 7 5 4 2" xfId="5260" xr:uid="{8F3D8770-A926-4F85-8D92-815A6D4BD64A}"/>
    <cellStyle name="Normal 9 7 5 5" xfId="5257" xr:uid="{57228531-157C-4B06-8537-D78279C70E0F}"/>
    <cellStyle name="Normal 9 7 6" xfId="4287" xr:uid="{ED44387B-F4FF-4341-980D-64F1D0EA387B}"/>
    <cellStyle name="Normal 9 7 6 2" xfId="5261" xr:uid="{6CF1263C-5332-44C3-BE1C-DE9F1134833E}"/>
    <cellStyle name="Normal 9 7 7" xfId="4288" xr:uid="{A7073611-4DF0-4D62-B23A-10BA3ADCB9A7}"/>
    <cellStyle name="Normal 9 7 7 2" xfId="5262" xr:uid="{5EEC4C5A-7912-4BAE-B70E-7C19C436B6ED}"/>
    <cellStyle name="Normal 9 7 8" xfId="4289" xr:uid="{B4B95BEF-458F-43D7-8530-92BADB95D816}"/>
    <cellStyle name="Normal 9 7 8 2" xfId="5263" xr:uid="{3DAE8913-8A6E-4E8E-947E-0487F93D0281}"/>
    <cellStyle name="Normal 9 7 9" xfId="5231" xr:uid="{4D05BA40-F06F-46F3-8D8C-EBA4D1A961C5}"/>
    <cellStyle name="Normal 9 8" xfId="427" xr:uid="{9713A3EC-1047-435C-BC7D-30DD4FD5C50D}"/>
    <cellStyle name="Normal 9 8 2" xfId="895" xr:uid="{0B6EF32E-8130-4D49-A466-7352D6D29609}"/>
    <cellStyle name="Normal 9 8 2 2" xfId="896" xr:uid="{3731F6AB-2348-4B3C-8377-E1E6FE3778B3}"/>
    <cellStyle name="Normal 9 8 2 2 2" xfId="2487" xr:uid="{126748B2-FCB3-469F-817B-63086A488A62}"/>
    <cellStyle name="Normal 9 8 2 2 2 2" xfId="5267" xr:uid="{3283311A-A9EB-44FD-ABD0-289107070425}"/>
    <cellStyle name="Normal 9 8 2 2 3" xfId="4290" xr:uid="{6511554E-8843-4CB4-947E-5B2846874C16}"/>
    <cellStyle name="Normal 9 8 2 2 3 2" xfId="5268" xr:uid="{83D06ABA-0E00-4DCB-8E70-841A74AC4254}"/>
    <cellStyle name="Normal 9 8 2 2 4" xfId="4291" xr:uid="{FBEFCB08-409B-4A0C-8538-028FEE428FC6}"/>
    <cellStyle name="Normal 9 8 2 2 4 2" xfId="5269" xr:uid="{B94170DB-14C9-43FF-A2F3-B304C76116A0}"/>
    <cellStyle name="Normal 9 8 2 2 5" xfId="5266" xr:uid="{11AE0372-4A82-4477-B77B-14EEABB0818E}"/>
    <cellStyle name="Normal 9 8 2 3" xfId="2488" xr:uid="{DB35F9DA-266A-4BE2-8F06-B70C2F369903}"/>
    <cellStyle name="Normal 9 8 2 3 2" xfId="5270" xr:uid="{9C98D917-F12B-4545-B5A4-BD6D808EAA80}"/>
    <cellStyle name="Normal 9 8 2 4" xfId="4292" xr:uid="{BA7EE2B6-5355-4477-9E27-BD7E54280F13}"/>
    <cellStyle name="Normal 9 8 2 4 2" xfId="5271" xr:uid="{71D5B7CF-BA37-44BD-A711-881FFE7A3F69}"/>
    <cellStyle name="Normal 9 8 2 5" xfId="4293" xr:uid="{6F1C9088-ABCC-43B1-8565-71F901EE3CC2}"/>
    <cellStyle name="Normal 9 8 2 5 2" xfId="5272" xr:uid="{7CBF1102-794B-4D03-9EEE-28C665C0C1D0}"/>
    <cellStyle name="Normal 9 8 2 6" xfId="5265" xr:uid="{33FA5CB4-F24A-4914-85BB-B59908AD98CF}"/>
    <cellStyle name="Normal 9 8 3" xfId="897" xr:uid="{97C7B896-9561-4F02-8E5D-4805D245EC04}"/>
    <cellStyle name="Normal 9 8 3 2" xfId="2489" xr:uid="{253C940E-D242-4587-A256-1310F8EEDA06}"/>
    <cellStyle name="Normal 9 8 3 2 2" xfId="5274" xr:uid="{EE2343BA-7A13-4D3C-AF93-CCDEEC690BE3}"/>
    <cellStyle name="Normal 9 8 3 3" xfId="4294" xr:uid="{D9E3E0FD-9F2F-4170-8363-FDEC6B51BF89}"/>
    <cellStyle name="Normal 9 8 3 3 2" xfId="5275" xr:uid="{6785D690-CE71-4437-A531-B00B59388AF1}"/>
    <cellStyle name="Normal 9 8 3 4" xfId="4295" xr:uid="{CE3472CE-1B52-4B5A-AC88-57A4D320CAEB}"/>
    <cellStyle name="Normal 9 8 3 4 2" xfId="5276" xr:uid="{0112DE16-C1EB-4722-9BCF-3857BD4A22C5}"/>
    <cellStyle name="Normal 9 8 3 5" xfId="5273" xr:uid="{06201CAC-35B2-43C2-9491-12371F67E82A}"/>
    <cellStyle name="Normal 9 8 4" xfId="2490" xr:uid="{D53FF3B6-2457-47C7-BB2F-3B8DA8B7ACB2}"/>
    <cellStyle name="Normal 9 8 4 2" xfId="4296" xr:uid="{FC8B1E6B-2E4C-462E-AD5D-275BB0364F83}"/>
    <cellStyle name="Normal 9 8 4 2 2" xfId="5278" xr:uid="{BD5E6851-841D-4221-A8F1-4F240A56BBEB}"/>
    <cellStyle name="Normal 9 8 4 3" xfId="4297" xr:uid="{4BAF84DD-9947-429B-86B8-DF05332D554F}"/>
    <cellStyle name="Normal 9 8 4 3 2" xfId="5279" xr:uid="{B639DA03-FE88-490D-B0FE-8AA2830AE0DA}"/>
    <cellStyle name="Normal 9 8 4 4" xfId="4298" xr:uid="{4DDA5FEF-3CA7-4A66-BC32-4D46E0388FD6}"/>
    <cellStyle name="Normal 9 8 4 4 2" xfId="5280" xr:uid="{5E687C9A-1C25-4EE7-A6BA-C884074B94CE}"/>
    <cellStyle name="Normal 9 8 4 5" xfId="5277" xr:uid="{FEAD7B32-6AFB-48D5-9FFF-72F772993FF1}"/>
    <cellStyle name="Normal 9 8 5" xfId="4299" xr:uid="{ED82B339-531F-475B-9085-1A542705FFB7}"/>
    <cellStyle name="Normal 9 8 5 2" xfId="5281" xr:uid="{B6279B35-20C6-438E-8F92-233266CC8E96}"/>
    <cellStyle name="Normal 9 8 6" xfId="4300" xr:uid="{4F290BE6-72FA-4889-B161-5C0652BDB95D}"/>
    <cellStyle name="Normal 9 8 6 2" xfId="5282" xr:uid="{303DEAD7-9364-4C97-ACAC-137DFC26360B}"/>
    <cellStyle name="Normal 9 8 7" xfId="4301" xr:uid="{716C9927-DFD1-4973-BB94-120871861874}"/>
    <cellStyle name="Normal 9 8 7 2" xfId="5283" xr:uid="{064BC22C-D9AF-4CFB-A044-F09F5A8E71CF}"/>
    <cellStyle name="Normal 9 8 8" xfId="5264" xr:uid="{1A2E1AA4-A7D7-4E73-8257-E163C666E5CE}"/>
    <cellStyle name="Normal 9 9" xfId="428" xr:uid="{1473607F-1AA8-472D-AAE8-F2CA6CF8D147}"/>
    <cellStyle name="Normal 9 9 2" xfId="898" xr:uid="{C8A3AD31-DCFE-4B41-A76C-7B89727B00D7}"/>
    <cellStyle name="Normal 9 9 2 2" xfId="2491" xr:uid="{BBF4F6D0-8D01-4E87-8432-DF4FB656AF32}"/>
    <cellStyle name="Normal 9 9 2 2 2" xfId="5286" xr:uid="{AEA98D00-9F88-4636-818D-8776CA0BF9F7}"/>
    <cellStyle name="Normal 9 9 2 3" xfId="4302" xr:uid="{DB44142F-D9F5-4CE1-8E03-8018B160C7C6}"/>
    <cellStyle name="Normal 9 9 2 3 2" xfId="5287" xr:uid="{A8D8FEB8-1D7F-4197-AEDC-644392349794}"/>
    <cellStyle name="Normal 9 9 2 4" xfId="4303" xr:uid="{8A44AFA8-AA2A-461A-885E-E5C864452215}"/>
    <cellStyle name="Normal 9 9 2 4 2" xfId="5288" xr:uid="{0E097525-7960-4888-800A-476268E9BC17}"/>
    <cellStyle name="Normal 9 9 2 5" xfId="5285" xr:uid="{DD4F972B-1594-4591-B0EA-4D0CA4997E3A}"/>
    <cellStyle name="Normal 9 9 3" xfId="2492" xr:uid="{8B096368-916C-441F-8CC5-5C7CC193BBE3}"/>
    <cellStyle name="Normal 9 9 3 2" xfId="4304" xr:uid="{EA65EB2D-751E-4165-82C2-93D4926342F4}"/>
    <cellStyle name="Normal 9 9 3 2 2" xfId="5290" xr:uid="{28CFC3AC-05BD-4B5E-BBF3-2D937EDFD687}"/>
    <cellStyle name="Normal 9 9 3 3" xfId="4305" xr:uid="{A88E066B-2208-4DFE-8EFB-39F1731FDD84}"/>
    <cellStyle name="Normal 9 9 3 3 2" xfId="5291" xr:uid="{4AD48B82-D8B1-4996-9D33-F05AA2766017}"/>
    <cellStyle name="Normal 9 9 3 4" xfId="4306" xr:uid="{64410BEA-453B-45FA-9B2C-A96EBC0C8066}"/>
    <cellStyle name="Normal 9 9 3 4 2" xfId="5292" xr:uid="{43A6F4BB-0D4B-4ADD-B4E6-7DD771D3A128}"/>
    <cellStyle name="Normal 9 9 3 5" xfId="5289" xr:uid="{1D1E513C-BE17-4232-8C5B-CCDD35D063E2}"/>
    <cellStyle name="Normal 9 9 4" xfId="4307" xr:uid="{E857BE8D-9656-4975-8599-9B28B77DDAEE}"/>
    <cellStyle name="Normal 9 9 4 2" xfId="5293" xr:uid="{B672E3CF-BE7F-4A67-A27F-BFEF2F390FE7}"/>
    <cellStyle name="Normal 9 9 5" xfId="4308" xr:uid="{24F0580B-DE3F-4F55-ACF6-7E56ACFB1A51}"/>
    <cellStyle name="Normal 9 9 5 2" xfId="5294" xr:uid="{09F17BE9-92F0-4A98-BED5-95D922E4C511}"/>
    <cellStyle name="Normal 9 9 6" xfId="4309" xr:uid="{0A8E81B9-AEB3-4A51-8700-418266EC49C2}"/>
    <cellStyle name="Normal 9 9 6 2" xfId="5295" xr:uid="{93CD0B97-8A4E-4662-94DA-167267941643}"/>
    <cellStyle name="Normal 9 9 7" xfId="5284" xr:uid="{A1F2E52B-5E19-4550-BFBE-18CD70E0D176}"/>
    <cellStyle name="Percent 2" xfId="183" xr:uid="{C4A87383-4C27-454C-90DF-2A3E84ED4B31}"/>
    <cellStyle name="Percent 2 2" xfId="5296" xr:uid="{DEF588D7-6F57-4D7B-A688-B849B8F1417B}"/>
    <cellStyle name="Гиперссылка 2" xfId="4" xr:uid="{49BAA0F8-B3D3-41B5-87DD-435502328B29}"/>
    <cellStyle name="Гиперссылка 2 2" xfId="5297" xr:uid="{B4A119A2-6963-4083-9639-0F8CE8BD5351}"/>
    <cellStyle name="Обычный 2" xfId="1" xr:uid="{A3CD5D5E-4502-4158-8112-08CDD679ACF5}"/>
    <cellStyle name="Обычный 2 2" xfId="5" xr:uid="{D19F253E-EE9B-4476-9D91-2EE3A6D7A3DC}"/>
    <cellStyle name="Обычный 2 2 2" xfId="5299" xr:uid="{687B18BE-C619-48F4-BAA7-E5AA1C39DEB1}"/>
    <cellStyle name="Обычный 2 3" xfId="5298" xr:uid="{F308EDAD-D1C1-4691-8251-4811A07EC590}"/>
    <cellStyle name="常规_Sheet1_1" xfId="4411" xr:uid="{D9C3DCB6-7B99-4E19-A3E5-5A6DBEEF704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9"/>
  <sheetViews>
    <sheetView tabSelected="1" zoomScale="90" zoomScaleNormal="90" workbookViewId="0">
      <selection activeCell="Q8" sqref="Q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7</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44">
        <v>53335</v>
      </c>
      <c r="K10" s="115"/>
    </row>
    <row r="11" spans="1:11">
      <c r="A11" s="114"/>
      <c r="B11" s="114" t="s">
        <v>711</v>
      </c>
      <c r="C11" s="120"/>
      <c r="D11" s="120"/>
      <c r="E11" s="120"/>
      <c r="F11" s="115"/>
      <c r="G11" s="116"/>
      <c r="H11" s="116" t="s">
        <v>711</v>
      </c>
      <c r="I11" s="120"/>
      <c r="J11" s="145"/>
      <c r="K11" s="115"/>
    </row>
    <row r="12" spans="1:11">
      <c r="A12" s="114"/>
      <c r="B12" s="114" t="s">
        <v>712</v>
      </c>
      <c r="C12" s="120"/>
      <c r="D12" s="120"/>
      <c r="E12" s="120"/>
      <c r="F12" s="115"/>
      <c r="G12" s="116"/>
      <c r="H12" s="116" t="s">
        <v>712</v>
      </c>
      <c r="I12" s="120"/>
      <c r="J12" s="120"/>
      <c r="K12" s="115"/>
    </row>
    <row r="13" spans="1:11">
      <c r="A13" s="114"/>
      <c r="B13" s="114" t="s">
        <v>742</v>
      </c>
      <c r="C13" s="120"/>
      <c r="D13" s="120"/>
      <c r="E13" s="120"/>
      <c r="F13" s="115"/>
      <c r="G13" s="116"/>
      <c r="H13" s="116" t="s">
        <v>742</v>
      </c>
      <c r="I13" s="120"/>
      <c r="J13" s="99" t="s">
        <v>11</v>
      </c>
      <c r="K13" s="115"/>
    </row>
    <row r="14" spans="1:11" ht="15" customHeight="1">
      <c r="A14" s="114"/>
      <c r="B14" s="114" t="s">
        <v>190</v>
      </c>
      <c r="C14" s="120"/>
      <c r="D14" s="120"/>
      <c r="E14" s="120"/>
      <c r="F14" s="115"/>
      <c r="G14" s="116"/>
      <c r="H14" s="116" t="s">
        <v>190</v>
      </c>
      <c r="I14" s="120"/>
      <c r="J14" s="146">
        <v>45344</v>
      </c>
      <c r="K14" s="115"/>
    </row>
    <row r="15" spans="1:11" ht="15" customHeight="1">
      <c r="A15" s="114"/>
      <c r="B15" s="6" t="s">
        <v>743</v>
      </c>
      <c r="C15" s="7"/>
      <c r="D15" s="7"/>
      <c r="E15" s="7"/>
      <c r="F15" s="8"/>
      <c r="G15" s="116"/>
      <c r="H15" s="9" t="s">
        <v>6</v>
      </c>
      <c r="I15" s="120"/>
      <c r="J15" s="147"/>
      <c r="K15" s="115"/>
    </row>
    <row r="16" spans="1:11" ht="15" customHeight="1">
      <c r="A16" s="114"/>
      <c r="B16" s="120"/>
      <c r="C16" s="120"/>
      <c r="D16" s="120"/>
      <c r="E16" s="120"/>
      <c r="F16" s="120"/>
      <c r="G16" s="120"/>
      <c r="H16" s="120"/>
      <c r="I16" s="123" t="s">
        <v>142</v>
      </c>
      <c r="J16" s="129">
        <v>41792</v>
      </c>
      <c r="K16" s="115"/>
    </row>
    <row r="17" spans="1:11">
      <c r="A17" s="114"/>
      <c r="B17" s="120" t="s">
        <v>714</v>
      </c>
      <c r="C17" s="120"/>
      <c r="D17" s="120"/>
      <c r="E17" s="120"/>
      <c r="F17" s="120"/>
      <c r="G17" s="120"/>
      <c r="H17" s="120"/>
      <c r="I17" s="123" t="s">
        <v>143</v>
      </c>
      <c r="J17" s="129" t="s">
        <v>732</v>
      </c>
      <c r="K17" s="115"/>
    </row>
    <row r="18" spans="1:11" ht="18">
      <c r="A18" s="114"/>
      <c r="B18" s="120" t="s">
        <v>715</v>
      </c>
      <c r="C18" s="120"/>
      <c r="D18" s="120"/>
      <c r="E18" s="120"/>
      <c r="F18" s="120"/>
      <c r="G18" s="120"/>
      <c r="H18" s="120"/>
      <c r="I18" s="122" t="s">
        <v>258</v>
      </c>
      <c r="J18" s="104" t="s">
        <v>166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8" t="s">
        <v>201</v>
      </c>
      <c r="G20" s="149"/>
      <c r="H20" s="100" t="s">
        <v>169</v>
      </c>
      <c r="I20" s="100" t="s">
        <v>202</v>
      </c>
      <c r="J20" s="100" t="s">
        <v>21</v>
      </c>
      <c r="K20" s="115"/>
    </row>
    <row r="21" spans="1:11">
      <c r="A21" s="114"/>
      <c r="B21" s="105"/>
      <c r="C21" s="105"/>
      <c r="D21" s="106"/>
      <c r="E21" s="106"/>
      <c r="F21" s="150"/>
      <c r="G21" s="151"/>
      <c r="H21" s="105" t="s">
        <v>141</v>
      </c>
      <c r="I21" s="105"/>
      <c r="J21" s="105"/>
      <c r="K21" s="115"/>
    </row>
    <row r="22" spans="1:11" ht="24">
      <c r="A22" s="114"/>
      <c r="B22" s="107">
        <v>2</v>
      </c>
      <c r="C22" s="10" t="s">
        <v>716</v>
      </c>
      <c r="D22" s="118" t="s">
        <v>728</v>
      </c>
      <c r="E22" s="118" t="s">
        <v>614</v>
      </c>
      <c r="F22" s="152"/>
      <c r="G22" s="153"/>
      <c r="H22" s="11" t="s">
        <v>717</v>
      </c>
      <c r="I22" s="14">
        <v>28.33</v>
      </c>
      <c r="J22" s="109">
        <f t="shared" ref="J22:J33" si="0">I22*B22</f>
        <v>56.66</v>
      </c>
      <c r="K22" s="115"/>
    </row>
    <row r="23" spans="1:11" ht="24">
      <c r="A23" s="114"/>
      <c r="B23" s="107">
        <v>20</v>
      </c>
      <c r="C23" s="10" t="s">
        <v>718</v>
      </c>
      <c r="D23" s="118" t="s">
        <v>718</v>
      </c>
      <c r="E23" s="118" t="s">
        <v>25</v>
      </c>
      <c r="F23" s="156" t="s">
        <v>733</v>
      </c>
      <c r="G23" s="157"/>
      <c r="H23" s="11" t="s">
        <v>719</v>
      </c>
      <c r="I23" s="14">
        <v>2.4</v>
      </c>
      <c r="J23" s="109">
        <f t="shared" si="0"/>
        <v>48</v>
      </c>
      <c r="K23" s="115"/>
    </row>
    <row r="24" spans="1:11" ht="24">
      <c r="A24" s="114"/>
      <c r="B24" s="107">
        <v>20</v>
      </c>
      <c r="C24" s="10" t="s">
        <v>718</v>
      </c>
      <c r="D24" s="118" t="s">
        <v>718</v>
      </c>
      <c r="E24" s="118" t="s">
        <v>26</v>
      </c>
      <c r="F24" s="156" t="s">
        <v>733</v>
      </c>
      <c r="G24" s="157"/>
      <c r="H24" s="11" t="s">
        <v>719</v>
      </c>
      <c r="I24" s="14">
        <v>2.4</v>
      </c>
      <c r="J24" s="109">
        <f t="shared" si="0"/>
        <v>48</v>
      </c>
      <c r="K24" s="115"/>
    </row>
    <row r="25" spans="1:11" ht="24">
      <c r="A25" s="114"/>
      <c r="B25" s="131">
        <v>20</v>
      </c>
      <c r="C25" s="132" t="s">
        <v>718</v>
      </c>
      <c r="D25" s="130" t="s">
        <v>718</v>
      </c>
      <c r="E25" s="130" t="s">
        <v>27</v>
      </c>
      <c r="F25" s="154" t="s">
        <v>733</v>
      </c>
      <c r="G25" s="155"/>
      <c r="H25" s="133" t="s">
        <v>719</v>
      </c>
      <c r="I25" s="134">
        <v>2.4</v>
      </c>
      <c r="J25" s="135">
        <f t="shared" si="0"/>
        <v>48</v>
      </c>
      <c r="K25" s="115"/>
    </row>
    <row r="26" spans="1:11" ht="24">
      <c r="A26" s="114"/>
      <c r="B26" s="131">
        <v>20</v>
      </c>
      <c r="C26" s="132" t="s">
        <v>720</v>
      </c>
      <c r="D26" s="130" t="s">
        <v>720</v>
      </c>
      <c r="E26" s="130" t="s">
        <v>23</v>
      </c>
      <c r="F26" s="154" t="s">
        <v>733</v>
      </c>
      <c r="G26" s="155"/>
      <c r="H26" s="133" t="s">
        <v>721</v>
      </c>
      <c r="I26" s="134">
        <v>1.69</v>
      </c>
      <c r="J26" s="135">
        <f t="shared" si="0"/>
        <v>33.799999999999997</v>
      </c>
      <c r="K26" s="115"/>
    </row>
    <row r="27" spans="1:11" ht="24">
      <c r="A27" s="114"/>
      <c r="B27" s="131">
        <v>40</v>
      </c>
      <c r="C27" s="132" t="s">
        <v>720</v>
      </c>
      <c r="D27" s="130" t="s">
        <v>720</v>
      </c>
      <c r="E27" s="130" t="s">
        <v>25</v>
      </c>
      <c r="F27" s="154" t="s">
        <v>733</v>
      </c>
      <c r="G27" s="155"/>
      <c r="H27" s="133" t="s">
        <v>721</v>
      </c>
      <c r="I27" s="134">
        <v>1.69</v>
      </c>
      <c r="J27" s="135">
        <f t="shared" si="0"/>
        <v>67.599999999999994</v>
      </c>
      <c r="K27" s="115"/>
    </row>
    <row r="28" spans="1:11">
      <c r="A28" s="114"/>
      <c r="B28" s="131">
        <v>60</v>
      </c>
      <c r="C28" s="132" t="s">
        <v>722</v>
      </c>
      <c r="D28" s="130" t="s">
        <v>722</v>
      </c>
      <c r="E28" s="130" t="s">
        <v>25</v>
      </c>
      <c r="F28" s="154" t="s">
        <v>733</v>
      </c>
      <c r="G28" s="155"/>
      <c r="H28" s="133" t="s">
        <v>723</v>
      </c>
      <c r="I28" s="134">
        <v>1.41</v>
      </c>
      <c r="J28" s="135">
        <f t="shared" si="0"/>
        <v>84.6</v>
      </c>
      <c r="K28" s="115"/>
    </row>
    <row r="29" spans="1:11">
      <c r="A29" s="114"/>
      <c r="B29" s="131">
        <v>20</v>
      </c>
      <c r="C29" s="132" t="s">
        <v>722</v>
      </c>
      <c r="D29" s="130" t="s">
        <v>722</v>
      </c>
      <c r="E29" s="130" t="s">
        <v>26</v>
      </c>
      <c r="F29" s="154" t="s">
        <v>733</v>
      </c>
      <c r="G29" s="155"/>
      <c r="H29" s="133" t="s">
        <v>723</v>
      </c>
      <c r="I29" s="134">
        <v>1.41</v>
      </c>
      <c r="J29" s="135">
        <f t="shared" si="0"/>
        <v>28.2</v>
      </c>
      <c r="K29" s="115"/>
    </row>
    <row r="30" spans="1:11" ht="36">
      <c r="A30" s="114"/>
      <c r="B30" s="131">
        <v>60</v>
      </c>
      <c r="C30" s="132" t="s">
        <v>724</v>
      </c>
      <c r="D30" s="130" t="s">
        <v>729</v>
      </c>
      <c r="E30" s="130" t="s">
        <v>228</v>
      </c>
      <c r="F30" s="160" t="s">
        <v>734</v>
      </c>
      <c r="G30" s="161"/>
      <c r="H30" s="133" t="s">
        <v>725</v>
      </c>
      <c r="I30" s="134">
        <v>2.83</v>
      </c>
      <c r="J30" s="135">
        <f t="shared" si="0"/>
        <v>169.8</v>
      </c>
      <c r="K30" s="115"/>
    </row>
    <row r="31" spans="1:11" ht="24">
      <c r="A31" s="114"/>
      <c r="B31" s="107">
        <v>20</v>
      </c>
      <c r="C31" s="10" t="s">
        <v>726</v>
      </c>
      <c r="D31" s="118" t="s">
        <v>726</v>
      </c>
      <c r="E31" s="118" t="s">
        <v>28</v>
      </c>
      <c r="F31" s="152"/>
      <c r="G31" s="153"/>
      <c r="H31" s="11" t="s">
        <v>727</v>
      </c>
      <c r="I31" s="14">
        <v>0.94</v>
      </c>
      <c r="J31" s="109">
        <f t="shared" si="0"/>
        <v>18.799999999999997</v>
      </c>
      <c r="K31" s="115"/>
    </row>
    <row r="32" spans="1:11" ht="24">
      <c r="A32" s="114"/>
      <c r="B32" s="108">
        <v>20</v>
      </c>
      <c r="C32" s="12" t="s">
        <v>75</v>
      </c>
      <c r="D32" s="119" t="s">
        <v>75</v>
      </c>
      <c r="E32" s="119" t="s">
        <v>25</v>
      </c>
      <c r="F32" s="162"/>
      <c r="G32" s="163"/>
      <c r="H32" s="13" t="s">
        <v>648</v>
      </c>
      <c r="I32" s="15">
        <v>1.05</v>
      </c>
      <c r="J32" s="110">
        <f t="shared" si="0"/>
        <v>21</v>
      </c>
      <c r="K32" s="115"/>
    </row>
    <row r="33" spans="1:11" ht="13.5" thickBot="1">
      <c r="A33" s="114"/>
      <c r="B33" s="136">
        <f>SUM(B23:B30)</f>
        <v>260</v>
      </c>
      <c r="C33" s="137" t="s">
        <v>735</v>
      </c>
      <c r="D33" s="138"/>
      <c r="E33" s="139"/>
      <c r="F33" s="158"/>
      <c r="G33" s="159"/>
      <c r="H33" s="140" t="s">
        <v>736</v>
      </c>
      <c r="I33" s="141">
        <f>ROUND(0.5*1.42,2)</f>
        <v>0.71</v>
      </c>
      <c r="J33" s="141">
        <f t="shared" si="0"/>
        <v>184.6</v>
      </c>
      <c r="K33" s="115"/>
    </row>
    <row r="34" spans="1:11" ht="13.5" thickTop="1">
      <c r="A34" s="114"/>
      <c r="B34" s="126"/>
      <c r="C34" s="126"/>
      <c r="D34" s="126"/>
      <c r="E34" s="126"/>
      <c r="F34" s="126"/>
      <c r="G34" s="126"/>
      <c r="H34" s="126"/>
      <c r="I34" s="127" t="s">
        <v>255</v>
      </c>
      <c r="J34" s="128">
        <f>SUM(J22:J33)</f>
        <v>809.06</v>
      </c>
      <c r="K34" s="115"/>
    </row>
    <row r="35" spans="1:11">
      <c r="A35" s="114"/>
      <c r="B35" s="126"/>
      <c r="C35" s="126"/>
      <c r="D35" s="126"/>
      <c r="E35" s="126"/>
      <c r="F35" s="126"/>
      <c r="G35" s="126"/>
      <c r="H35" s="126"/>
      <c r="I35" s="127" t="s">
        <v>737</v>
      </c>
      <c r="J35" s="128">
        <v>0</v>
      </c>
      <c r="K35" s="115"/>
    </row>
    <row r="36" spans="1:11" hidden="1" outlineLevel="1">
      <c r="A36" s="114"/>
      <c r="B36" s="126"/>
      <c r="C36" s="126"/>
      <c r="D36" s="126"/>
      <c r="E36" s="126"/>
      <c r="F36" s="126"/>
      <c r="G36" s="126"/>
      <c r="H36" s="126"/>
      <c r="I36" s="127" t="s">
        <v>185</v>
      </c>
      <c r="J36" s="128"/>
      <c r="K36" s="115"/>
    </row>
    <row r="37" spans="1:11" collapsed="1">
      <c r="A37" s="114"/>
      <c r="B37" s="126"/>
      <c r="C37" s="126"/>
      <c r="D37" s="126"/>
      <c r="E37" s="126"/>
      <c r="F37" s="126"/>
      <c r="G37" s="126"/>
      <c r="H37" s="126"/>
      <c r="I37" s="127" t="s">
        <v>257</v>
      </c>
      <c r="J37" s="128">
        <f>SUM(J34:J36)</f>
        <v>809.06</v>
      </c>
      <c r="K37" s="115"/>
    </row>
    <row r="38" spans="1:11">
      <c r="A38" s="6"/>
      <c r="B38" s="7"/>
      <c r="C38" s="7"/>
      <c r="D38" s="7"/>
      <c r="E38" s="7"/>
      <c r="F38" s="7"/>
      <c r="G38" s="7"/>
      <c r="H38" s="7" t="s">
        <v>738</v>
      </c>
      <c r="I38" s="7"/>
      <c r="J38" s="7"/>
      <c r="K38" s="8"/>
    </row>
    <row r="40" spans="1:11">
      <c r="H40" s="1" t="s">
        <v>731</v>
      </c>
      <c r="I40" s="91">
        <f>'Tax Invoice'!E14</f>
        <v>26.44</v>
      </c>
    </row>
    <row r="41" spans="1:11">
      <c r="H41" s="1" t="s">
        <v>705</v>
      </c>
      <c r="I41" s="91">
        <f>'Tax Invoice'!M11</f>
        <v>35.94</v>
      </c>
    </row>
    <row r="42" spans="1:11">
      <c r="H42" s="1" t="s">
        <v>708</v>
      </c>
      <c r="I42" s="91">
        <f>I44/I41</f>
        <v>595.20162493043961</v>
      </c>
    </row>
    <row r="43" spans="1:11">
      <c r="H43" s="1" t="s">
        <v>709</v>
      </c>
      <c r="I43" s="91">
        <f>I45/I41</f>
        <v>595.20162493043961</v>
      </c>
    </row>
    <row r="44" spans="1:11">
      <c r="H44" s="1" t="s">
        <v>706</v>
      </c>
      <c r="I44" s="91">
        <f>J34*I40</f>
        <v>21391.546399999999</v>
      </c>
    </row>
    <row r="45" spans="1:11">
      <c r="H45" s="1" t="s">
        <v>707</v>
      </c>
      <c r="I45" s="91">
        <f>J37*I40</f>
        <v>21391.546399999999</v>
      </c>
    </row>
    <row r="49" spans="10:10">
      <c r="J49" s="143"/>
    </row>
  </sheetData>
  <mergeCells count="16">
    <mergeCell ref="F33:G33"/>
    <mergeCell ref="F29:G29"/>
    <mergeCell ref="F30:G30"/>
    <mergeCell ref="F31:G31"/>
    <mergeCell ref="F32:G32"/>
    <mergeCell ref="F28:G28"/>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302</v>
      </c>
      <c r="O1" t="s">
        <v>144</v>
      </c>
      <c r="T1" t="s">
        <v>255</v>
      </c>
      <c r="U1">
        <v>624.45999999999992</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624.45999999999992</v>
      </c>
    </row>
    <row r="5" spans="1:21">
      <c r="A5" s="114"/>
      <c r="B5" s="121" t="s">
        <v>137</v>
      </c>
      <c r="C5" s="120"/>
      <c r="D5" s="120"/>
      <c r="E5" s="120"/>
      <c r="F5" s="120"/>
      <c r="G5" s="120"/>
      <c r="H5" s="120"/>
      <c r="I5" s="120"/>
      <c r="J5" s="115"/>
      <c r="S5" t="s">
        <v>730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4"/>
      <c r="J10" s="115"/>
    </row>
    <row r="11" spans="1:21">
      <c r="A11" s="114"/>
      <c r="B11" s="114" t="s">
        <v>711</v>
      </c>
      <c r="C11" s="120"/>
      <c r="D11" s="120"/>
      <c r="E11" s="115"/>
      <c r="F11" s="116"/>
      <c r="G11" s="116" t="s">
        <v>711</v>
      </c>
      <c r="H11" s="120"/>
      <c r="I11" s="145"/>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190</v>
      </c>
      <c r="C14" s="120"/>
      <c r="D14" s="120"/>
      <c r="E14" s="115"/>
      <c r="F14" s="116"/>
      <c r="G14" s="116" t="s">
        <v>190</v>
      </c>
      <c r="H14" s="120"/>
      <c r="I14" s="146">
        <v>45343</v>
      </c>
      <c r="J14" s="115"/>
    </row>
    <row r="15" spans="1:21">
      <c r="A15" s="114"/>
      <c r="B15" s="6" t="s">
        <v>6</v>
      </c>
      <c r="C15" s="7"/>
      <c r="D15" s="7"/>
      <c r="E15" s="8"/>
      <c r="F15" s="116"/>
      <c r="G15" s="9" t="s">
        <v>6</v>
      </c>
      <c r="H15" s="120"/>
      <c r="I15" s="147"/>
      <c r="J15" s="115"/>
    </row>
    <row r="16" spans="1:21">
      <c r="A16" s="114"/>
      <c r="B16" s="120"/>
      <c r="C16" s="120"/>
      <c r="D16" s="120"/>
      <c r="E16" s="120"/>
      <c r="F16" s="120"/>
      <c r="G16" s="120"/>
      <c r="H16" s="123" t="s">
        <v>142</v>
      </c>
      <c r="I16" s="129">
        <v>41792</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166</v>
      </c>
      <c r="J18" s="115"/>
    </row>
    <row r="19" spans="1:16">
      <c r="A19" s="114"/>
      <c r="B19" s="120"/>
      <c r="C19" s="120"/>
      <c r="D19" s="120"/>
      <c r="E19" s="120"/>
      <c r="F19" s="120"/>
      <c r="G19" s="120"/>
      <c r="H19" s="120"/>
      <c r="I19" s="120"/>
      <c r="J19" s="115"/>
      <c r="P19">
        <v>45343</v>
      </c>
    </row>
    <row r="20" spans="1:16">
      <c r="A20" s="114"/>
      <c r="B20" s="100" t="s">
        <v>198</v>
      </c>
      <c r="C20" s="100" t="s">
        <v>199</v>
      </c>
      <c r="D20" s="117" t="s">
        <v>200</v>
      </c>
      <c r="E20" s="148" t="s">
        <v>201</v>
      </c>
      <c r="F20" s="149"/>
      <c r="G20" s="100" t="s">
        <v>169</v>
      </c>
      <c r="H20" s="100" t="s">
        <v>202</v>
      </c>
      <c r="I20" s="100" t="s">
        <v>21</v>
      </c>
      <c r="J20" s="115"/>
    </row>
    <row r="21" spans="1:16">
      <c r="A21" s="114"/>
      <c r="B21" s="105"/>
      <c r="C21" s="105"/>
      <c r="D21" s="106"/>
      <c r="E21" s="150"/>
      <c r="F21" s="151"/>
      <c r="G21" s="105" t="s">
        <v>141</v>
      </c>
      <c r="H21" s="105"/>
      <c r="I21" s="105"/>
      <c r="J21" s="115"/>
    </row>
    <row r="22" spans="1:16" ht="180">
      <c r="A22" s="114"/>
      <c r="B22" s="107">
        <v>2</v>
      </c>
      <c r="C22" s="10" t="s">
        <v>716</v>
      </c>
      <c r="D22" s="118" t="s">
        <v>614</v>
      </c>
      <c r="E22" s="152"/>
      <c r="F22" s="153"/>
      <c r="G22" s="11" t="s">
        <v>717</v>
      </c>
      <c r="H22" s="14">
        <v>28.33</v>
      </c>
      <c r="I22" s="109">
        <f t="shared" ref="I22:I32" si="0">H22*B22</f>
        <v>56.66</v>
      </c>
      <c r="J22" s="115"/>
    </row>
    <row r="23" spans="1:16" ht="96">
      <c r="A23" s="114"/>
      <c r="B23" s="107">
        <v>20</v>
      </c>
      <c r="C23" s="10" t="s">
        <v>718</v>
      </c>
      <c r="D23" s="118" t="s">
        <v>25</v>
      </c>
      <c r="E23" s="152"/>
      <c r="F23" s="153"/>
      <c r="G23" s="11" t="s">
        <v>719</v>
      </c>
      <c r="H23" s="14">
        <v>2.4</v>
      </c>
      <c r="I23" s="109">
        <f t="shared" si="0"/>
        <v>48</v>
      </c>
      <c r="J23" s="115"/>
    </row>
    <row r="24" spans="1:16" ht="96">
      <c r="A24" s="114"/>
      <c r="B24" s="107">
        <v>20</v>
      </c>
      <c r="C24" s="10" t="s">
        <v>718</v>
      </c>
      <c r="D24" s="118" t="s">
        <v>26</v>
      </c>
      <c r="E24" s="152"/>
      <c r="F24" s="153"/>
      <c r="G24" s="11" t="s">
        <v>719</v>
      </c>
      <c r="H24" s="14">
        <v>2.4</v>
      </c>
      <c r="I24" s="109">
        <f t="shared" si="0"/>
        <v>48</v>
      </c>
      <c r="J24" s="115"/>
    </row>
    <row r="25" spans="1:16" ht="96">
      <c r="A25" s="114"/>
      <c r="B25" s="107">
        <v>20</v>
      </c>
      <c r="C25" s="10" t="s">
        <v>718</v>
      </c>
      <c r="D25" s="118" t="s">
        <v>27</v>
      </c>
      <c r="E25" s="152"/>
      <c r="F25" s="153"/>
      <c r="G25" s="11" t="s">
        <v>719</v>
      </c>
      <c r="H25" s="14">
        <v>2.4</v>
      </c>
      <c r="I25" s="109">
        <f t="shared" si="0"/>
        <v>48</v>
      </c>
      <c r="J25" s="115"/>
    </row>
    <row r="26" spans="1:16" ht="108">
      <c r="A26" s="114"/>
      <c r="B26" s="107">
        <v>20</v>
      </c>
      <c r="C26" s="10" t="s">
        <v>720</v>
      </c>
      <c r="D26" s="118" t="s">
        <v>23</v>
      </c>
      <c r="E26" s="152"/>
      <c r="F26" s="153"/>
      <c r="G26" s="11" t="s">
        <v>721</v>
      </c>
      <c r="H26" s="14">
        <v>1.69</v>
      </c>
      <c r="I26" s="109">
        <f t="shared" si="0"/>
        <v>33.799999999999997</v>
      </c>
      <c r="J26" s="115"/>
    </row>
    <row r="27" spans="1:16" ht="108">
      <c r="A27" s="114"/>
      <c r="B27" s="107">
        <v>40</v>
      </c>
      <c r="C27" s="10" t="s">
        <v>720</v>
      </c>
      <c r="D27" s="118" t="s">
        <v>25</v>
      </c>
      <c r="E27" s="152"/>
      <c r="F27" s="153"/>
      <c r="G27" s="11" t="s">
        <v>721</v>
      </c>
      <c r="H27" s="14">
        <v>1.69</v>
      </c>
      <c r="I27" s="109">
        <f t="shared" si="0"/>
        <v>67.599999999999994</v>
      </c>
      <c r="J27" s="115"/>
    </row>
    <row r="28" spans="1:16" ht="84">
      <c r="A28" s="114"/>
      <c r="B28" s="107">
        <v>60</v>
      </c>
      <c r="C28" s="10" t="s">
        <v>722</v>
      </c>
      <c r="D28" s="118" t="s">
        <v>25</v>
      </c>
      <c r="E28" s="152"/>
      <c r="F28" s="153"/>
      <c r="G28" s="11" t="s">
        <v>723</v>
      </c>
      <c r="H28" s="14">
        <v>1.41</v>
      </c>
      <c r="I28" s="109">
        <f t="shared" si="0"/>
        <v>84.6</v>
      </c>
      <c r="J28" s="115"/>
    </row>
    <row r="29" spans="1:16" ht="84">
      <c r="A29" s="114"/>
      <c r="B29" s="107">
        <v>20</v>
      </c>
      <c r="C29" s="10" t="s">
        <v>722</v>
      </c>
      <c r="D29" s="118" t="s">
        <v>26</v>
      </c>
      <c r="E29" s="152"/>
      <c r="F29" s="153"/>
      <c r="G29" s="11" t="s">
        <v>723</v>
      </c>
      <c r="H29" s="14">
        <v>1.41</v>
      </c>
      <c r="I29" s="109">
        <f t="shared" si="0"/>
        <v>28.2</v>
      </c>
      <c r="J29" s="115"/>
    </row>
    <row r="30" spans="1:16" ht="204">
      <c r="A30" s="114"/>
      <c r="B30" s="107">
        <v>60</v>
      </c>
      <c r="C30" s="10" t="s">
        <v>724</v>
      </c>
      <c r="D30" s="118" t="s">
        <v>228</v>
      </c>
      <c r="E30" s="152" t="s">
        <v>239</v>
      </c>
      <c r="F30" s="153"/>
      <c r="G30" s="11" t="s">
        <v>725</v>
      </c>
      <c r="H30" s="14">
        <v>2.83</v>
      </c>
      <c r="I30" s="109">
        <f t="shared" si="0"/>
        <v>169.8</v>
      </c>
      <c r="J30" s="115"/>
    </row>
    <row r="31" spans="1:16" ht="156">
      <c r="A31" s="114"/>
      <c r="B31" s="107">
        <v>20</v>
      </c>
      <c r="C31" s="10" t="s">
        <v>726</v>
      </c>
      <c r="D31" s="118" t="s">
        <v>28</v>
      </c>
      <c r="E31" s="152"/>
      <c r="F31" s="153"/>
      <c r="G31" s="11" t="s">
        <v>727</v>
      </c>
      <c r="H31" s="14">
        <v>0.94</v>
      </c>
      <c r="I31" s="109">
        <f t="shared" si="0"/>
        <v>18.799999999999997</v>
      </c>
      <c r="J31" s="115"/>
    </row>
    <row r="32" spans="1:16" ht="144">
      <c r="A32" s="114"/>
      <c r="B32" s="108">
        <v>20</v>
      </c>
      <c r="C32" s="12" t="s">
        <v>75</v>
      </c>
      <c r="D32" s="119" t="s">
        <v>25</v>
      </c>
      <c r="E32" s="162"/>
      <c r="F32" s="163"/>
      <c r="G32" s="13" t="s">
        <v>648</v>
      </c>
      <c r="H32" s="15">
        <v>1.05</v>
      </c>
      <c r="I32" s="110">
        <f t="shared" si="0"/>
        <v>21</v>
      </c>
      <c r="J32" s="115"/>
    </row>
  </sheetData>
  <mergeCells count="15">
    <mergeCell ref="I10:I11"/>
    <mergeCell ref="I14:I15"/>
    <mergeCell ref="E20:F20"/>
    <mergeCell ref="E21:F21"/>
    <mergeCell ref="E22:F22"/>
    <mergeCell ref="E23:F23"/>
    <mergeCell ref="E30:F30"/>
    <mergeCell ref="E31:F31"/>
    <mergeCell ref="E32:F32"/>
    <mergeCell ref="E24:F24"/>
    <mergeCell ref="E25:F25"/>
    <mergeCell ref="E26:F26"/>
    <mergeCell ref="E27:F27"/>
    <mergeCell ref="E28:F28"/>
    <mergeCell ref="E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5"/>
  <sheetViews>
    <sheetView zoomScale="90" zoomScaleNormal="90" workbookViewId="0">
      <selection activeCell="K10" sqref="K10:K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0.4</v>
      </c>
      <c r="O1" t="s">
        <v>181</v>
      </c>
    </row>
    <row r="2" spans="1:15" ht="15.75" customHeight="1">
      <c r="A2" s="114"/>
      <c r="B2" s="124" t="s">
        <v>134</v>
      </c>
      <c r="C2" s="120"/>
      <c r="D2" s="120"/>
      <c r="E2" s="120"/>
      <c r="F2" s="120"/>
      <c r="G2" s="120"/>
      <c r="H2" s="120"/>
      <c r="I2" s="120"/>
      <c r="J2" s="120"/>
      <c r="K2" s="125" t="s">
        <v>140</v>
      </c>
      <c r="L2" s="115"/>
      <c r="N2">
        <v>624.45999999999992</v>
      </c>
      <c r="O2" t="s">
        <v>182</v>
      </c>
    </row>
    <row r="3" spans="1:15" ht="12.75" customHeight="1">
      <c r="A3" s="114"/>
      <c r="B3" s="121" t="s">
        <v>135</v>
      </c>
      <c r="C3" s="120"/>
      <c r="D3" s="120"/>
      <c r="E3" s="120"/>
      <c r="F3" s="120"/>
      <c r="G3" s="120"/>
      <c r="H3" s="120"/>
      <c r="I3" s="120"/>
      <c r="J3" s="120"/>
      <c r="K3" s="120"/>
      <c r="L3" s="115"/>
      <c r="N3">
        <v>624.45999999999992</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7</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44">
        <f>IF('Invoice '!J10&lt;&gt;"",'Invoice '!J10,"")</f>
        <v>53335</v>
      </c>
      <c r="L10" s="115"/>
    </row>
    <row r="11" spans="1:15" ht="12.75" customHeight="1">
      <c r="A11" s="114"/>
      <c r="B11" s="114" t="s">
        <v>711</v>
      </c>
      <c r="C11" s="120"/>
      <c r="D11" s="120"/>
      <c r="E11" s="120"/>
      <c r="F11" s="115"/>
      <c r="G11" s="116"/>
      <c r="H11" s="116" t="s">
        <v>711</v>
      </c>
      <c r="I11" s="120"/>
      <c r="J11" s="120"/>
      <c r="K11" s="145"/>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742</v>
      </c>
      <c r="C13" s="120"/>
      <c r="D13" s="120"/>
      <c r="E13" s="120"/>
      <c r="F13" s="115"/>
      <c r="G13" s="116"/>
      <c r="H13" s="116" t="s">
        <v>742</v>
      </c>
      <c r="I13" s="120"/>
      <c r="J13" s="120"/>
      <c r="K13" s="99" t="s">
        <v>11</v>
      </c>
      <c r="L13" s="115"/>
    </row>
    <row r="14" spans="1:15" ht="15" customHeight="1">
      <c r="A14" s="114"/>
      <c r="B14" s="114" t="s">
        <v>190</v>
      </c>
      <c r="C14" s="120"/>
      <c r="D14" s="120"/>
      <c r="E14" s="120"/>
      <c r="F14" s="115"/>
      <c r="G14" s="116"/>
      <c r="H14" s="116" t="s">
        <v>190</v>
      </c>
      <c r="I14" s="120"/>
      <c r="J14" s="120"/>
      <c r="K14" s="146">
        <f>'Invoice '!J14</f>
        <v>45344</v>
      </c>
      <c r="L14" s="115"/>
    </row>
    <row r="15" spans="1:15" ht="15" customHeight="1">
      <c r="A15" s="114"/>
      <c r="B15" s="6" t="s">
        <v>743</v>
      </c>
      <c r="C15" s="7"/>
      <c r="D15" s="7"/>
      <c r="E15" s="7"/>
      <c r="F15" s="8"/>
      <c r="G15" s="116"/>
      <c r="H15" s="9" t="s">
        <v>6</v>
      </c>
      <c r="I15" s="120"/>
      <c r="J15" s="120"/>
      <c r="K15" s="147"/>
      <c r="L15" s="115"/>
    </row>
    <row r="16" spans="1:15" ht="15" customHeight="1">
      <c r="A16" s="114"/>
      <c r="B16" s="120"/>
      <c r="C16" s="120"/>
      <c r="D16" s="120"/>
      <c r="E16" s="120"/>
      <c r="F16" s="120"/>
      <c r="G16" s="120"/>
      <c r="H16" s="120"/>
      <c r="I16" s="123" t="s">
        <v>142</v>
      </c>
      <c r="J16" s="123" t="s">
        <v>142</v>
      </c>
      <c r="K16" s="129">
        <v>41792</v>
      </c>
      <c r="L16" s="115"/>
    </row>
    <row r="17" spans="1:12" ht="12.75" customHeight="1">
      <c r="A17" s="114"/>
      <c r="B17" s="120" t="s">
        <v>714</v>
      </c>
      <c r="C17" s="120"/>
      <c r="D17" s="120"/>
      <c r="E17" s="120"/>
      <c r="F17" s="120"/>
      <c r="G17" s="120"/>
      <c r="H17" s="120"/>
      <c r="I17" s="123" t="s">
        <v>143</v>
      </c>
      <c r="J17" s="123" t="s">
        <v>143</v>
      </c>
      <c r="K17" s="129" t="str">
        <f>IF('Invoice '!J17&lt;&gt;"",'Invoice '!J17,"")</f>
        <v>Mina</v>
      </c>
      <c r="L17" s="115"/>
    </row>
    <row r="18" spans="1:12" ht="18" customHeight="1">
      <c r="A18" s="114"/>
      <c r="B18" s="120" t="s">
        <v>715</v>
      </c>
      <c r="C18" s="120"/>
      <c r="D18" s="120"/>
      <c r="E18" s="120"/>
      <c r="F18" s="120"/>
      <c r="G18" s="120"/>
      <c r="H18" s="120"/>
      <c r="I18" s="122" t="s">
        <v>258</v>
      </c>
      <c r="J18" s="122" t="s">
        <v>258</v>
      </c>
      <c r="K18" s="104" t="s">
        <v>166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8" t="s">
        <v>201</v>
      </c>
      <c r="G20" s="149"/>
      <c r="H20" s="100" t="s">
        <v>169</v>
      </c>
      <c r="I20" s="100" t="s">
        <v>202</v>
      </c>
      <c r="J20" s="100" t="s">
        <v>202</v>
      </c>
      <c r="K20" s="100" t="s">
        <v>21</v>
      </c>
      <c r="L20" s="115"/>
    </row>
    <row r="21" spans="1:12" ht="12.75" customHeight="1">
      <c r="A21" s="114"/>
      <c r="B21" s="105"/>
      <c r="C21" s="105"/>
      <c r="D21" s="105"/>
      <c r="E21" s="106"/>
      <c r="F21" s="150"/>
      <c r="G21" s="151"/>
      <c r="H21" s="105" t="s">
        <v>141</v>
      </c>
      <c r="I21" s="105"/>
      <c r="J21" s="105"/>
      <c r="K21" s="105"/>
      <c r="L21" s="115"/>
    </row>
    <row r="22" spans="1:12" ht="24" customHeight="1">
      <c r="A22" s="114"/>
      <c r="B22" s="107">
        <f>'Tax Invoice'!D18</f>
        <v>2</v>
      </c>
      <c r="C22" s="10" t="s">
        <v>716</v>
      </c>
      <c r="D22" s="10" t="s">
        <v>728</v>
      </c>
      <c r="E22" s="118" t="s">
        <v>614</v>
      </c>
      <c r="F22" s="152"/>
      <c r="G22" s="153"/>
      <c r="H22" s="11" t="s">
        <v>717</v>
      </c>
      <c r="I22" s="14">
        <f t="shared" ref="I22:I32" si="0">ROUNDUP(J22*$N$1,2)</f>
        <v>11.34</v>
      </c>
      <c r="J22" s="14">
        <v>28.33</v>
      </c>
      <c r="K22" s="109">
        <f t="shared" ref="K22:K33" si="1">I22*B22</f>
        <v>22.68</v>
      </c>
      <c r="L22" s="115"/>
    </row>
    <row r="23" spans="1:12" ht="24" customHeight="1">
      <c r="A23" s="114"/>
      <c r="B23" s="107">
        <f>'Tax Invoice'!D19</f>
        <v>20</v>
      </c>
      <c r="C23" s="10" t="s">
        <v>718</v>
      </c>
      <c r="D23" s="10" t="s">
        <v>718</v>
      </c>
      <c r="E23" s="118" t="s">
        <v>25</v>
      </c>
      <c r="F23" s="164" t="s">
        <v>733</v>
      </c>
      <c r="G23" s="153"/>
      <c r="H23" s="11" t="s">
        <v>719</v>
      </c>
      <c r="I23" s="14">
        <f t="shared" si="0"/>
        <v>0.96</v>
      </c>
      <c r="J23" s="14">
        <v>2.4</v>
      </c>
      <c r="K23" s="109">
        <f t="shared" si="1"/>
        <v>19.2</v>
      </c>
      <c r="L23" s="115"/>
    </row>
    <row r="24" spans="1:12" ht="24" customHeight="1">
      <c r="A24" s="114"/>
      <c r="B24" s="107">
        <f>'Tax Invoice'!D20</f>
        <v>20</v>
      </c>
      <c r="C24" s="10" t="s">
        <v>718</v>
      </c>
      <c r="D24" s="10" t="s">
        <v>718</v>
      </c>
      <c r="E24" s="118" t="s">
        <v>26</v>
      </c>
      <c r="F24" s="164" t="s">
        <v>733</v>
      </c>
      <c r="G24" s="165"/>
      <c r="H24" s="11" t="s">
        <v>719</v>
      </c>
      <c r="I24" s="14">
        <f t="shared" si="0"/>
        <v>0.96</v>
      </c>
      <c r="J24" s="14">
        <v>2.4</v>
      </c>
      <c r="K24" s="109">
        <f t="shared" si="1"/>
        <v>19.2</v>
      </c>
      <c r="L24" s="115"/>
    </row>
    <row r="25" spans="1:12" ht="24" customHeight="1">
      <c r="A25" s="114"/>
      <c r="B25" s="107">
        <f>'Tax Invoice'!D21</f>
        <v>20</v>
      </c>
      <c r="C25" s="10" t="s">
        <v>718</v>
      </c>
      <c r="D25" s="10" t="s">
        <v>718</v>
      </c>
      <c r="E25" s="118" t="s">
        <v>27</v>
      </c>
      <c r="F25" s="164" t="s">
        <v>733</v>
      </c>
      <c r="G25" s="165"/>
      <c r="H25" s="11" t="s">
        <v>719</v>
      </c>
      <c r="I25" s="14">
        <f t="shared" si="0"/>
        <v>0.96</v>
      </c>
      <c r="J25" s="14">
        <v>2.4</v>
      </c>
      <c r="K25" s="109">
        <f t="shared" si="1"/>
        <v>19.2</v>
      </c>
      <c r="L25" s="115"/>
    </row>
    <row r="26" spans="1:12" ht="24" customHeight="1">
      <c r="A26" s="114"/>
      <c r="B26" s="107">
        <f>'Tax Invoice'!D22</f>
        <v>20</v>
      </c>
      <c r="C26" s="10" t="s">
        <v>720</v>
      </c>
      <c r="D26" s="10" t="s">
        <v>720</v>
      </c>
      <c r="E26" s="118" t="s">
        <v>23</v>
      </c>
      <c r="F26" s="164" t="s">
        <v>733</v>
      </c>
      <c r="G26" s="165"/>
      <c r="H26" s="11" t="s">
        <v>721</v>
      </c>
      <c r="I26" s="14">
        <f t="shared" si="0"/>
        <v>0.68</v>
      </c>
      <c r="J26" s="14">
        <v>1.69</v>
      </c>
      <c r="K26" s="109">
        <f t="shared" si="1"/>
        <v>13.600000000000001</v>
      </c>
      <c r="L26" s="115"/>
    </row>
    <row r="27" spans="1:12" ht="24" customHeight="1">
      <c r="A27" s="114"/>
      <c r="B27" s="107">
        <f>'Tax Invoice'!D23</f>
        <v>40</v>
      </c>
      <c r="C27" s="10" t="s">
        <v>720</v>
      </c>
      <c r="D27" s="10" t="s">
        <v>720</v>
      </c>
      <c r="E27" s="118" t="s">
        <v>25</v>
      </c>
      <c r="F27" s="164" t="s">
        <v>733</v>
      </c>
      <c r="G27" s="165"/>
      <c r="H27" s="11" t="s">
        <v>721</v>
      </c>
      <c r="I27" s="14">
        <f t="shared" si="0"/>
        <v>0.68</v>
      </c>
      <c r="J27" s="14">
        <v>1.69</v>
      </c>
      <c r="K27" s="109">
        <f t="shared" si="1"/>
        <v>27.200000000000003</v>
      </c>
      <c r="L27" s="115"/>
    </row>
    <row r="28" spans="1:12" ht="12.75" customHeight="1">
      <c r="A28" s="114"/>
      <c r="B28" s="107">
        <f>'Tax Invoice'!D24</f>
        <v>60</v>
      </c>
      <c r="C28" s="10" t="s">
        <v>722</v>
      </c>
      <c r="D28" s="10" t="s">
        <v>722</v>
      </c>
      <c r="E28" s="118" t="s">
        <v>25</v>
      </c>
      <c r="F28" s="164" t="s">
        <v>733</v>
      </c>
      <c r="G28" s="165"/>
      <c r="H28" s="11" t="s">
        <v>723</v>
      </c>
      <c r="I28" s="14">
        <f t="shared" si="0"/>
        <v>0.57000000000000006</v>
      </c>
      <c r="J28" s="14">
        <v>1.41</v>
      </c>
      <c r="K28" s="109">
        <f t="shared" si="1"/>
        <v>34.200000000000003</v>
      </c>
      <c r="L28" s="115"/>
    </row>
    <row r="29" spans="1:12" ht="12.75" customHeight="1">
      <c r="A29" s="114"/>
      <c r="B29" s="107">
        <f>'Tax Invoice'!D25</f>
        <v>20</v>
      </c>
      <c r="C29" s="10" t="s">
        <v>722</v>
      </c>
      <c r="D29" s="10" t="s">
        <v>722</v>
      </c>
      <c r="E29" s="118" t="s">
        <v>26</v>
      </c>
      <c r="F29" s="164" t="s">
        <v>733</v>
      </c>
      <c r="G29" s="165"/>
      <c r="H29" s="11" t="s">
        <v>723</v>
      </c>
      <c r="I29" s="14">
        <f t="shared" si="0"/>
        <v>0.57000000000000006</v>
      </c>
      <c r="J29" s="14">
        <v>1.41</v>
      </c>
      <c r="K29" s="109">
        <f t="shared" si="1"/>
        <v>11.400000000000002</v>
      </c>
      <c r="L29" s="115"/>
    </row>
    <row r="30" spans="1:12" ht="36" customHeight="1">
      <c r="A30" s="114"/>
      <c r="B30" s="107">
        <f>'Tax Invoice'!D26</f>
        <v>60</v>
      </c>
      <c r="C30" s="10" t="s">
        <v>724</v>
      </c>
      <c r="D30" s="10" t="s">
        <v>729</v>
      </c>
      <c r="E30" s="118" t="s">
        <v>228</v>
      </c>
      <c r="F30" s="152" t="s">
        <v>739</v>
      </c>
      <c r="G30" s="153"/>
      <c r="H30" s="11" t="s">
        <v>725</v>
      </c>
      <c r="I30" s="14">
        <f t="shared" si="0"/>
        <v>1.1399999999999999</v>
      </c>
      <c r="J30" s="14">
        <v>2.83</v>
      </c>
      <c r="K30" s="109">
        <f t="shared" si="1"/>
        <v>68.399999999999991</v>
      </c>
      <c r="L30" s="115"/>
    </row>
    <row r="31" spans="1:12" ht="24" customHeight="1">
      <c r="A31" s="114"/>
      <c r="B31" s="107">
        <f>'Tax Invoice'!D27</f>
        <v>20</v>
      </c>
      <c r="C31" s="10" t="s">
        <v>726</v>
      </c>
      <c r="D31" s="10" t="s">
        <v>726</v>
      </c>
      <c r="E31" s="118" t="s">
        <v>28</v>
      </c>
      <c r="F31" s="152"/>
      <c r="G31" s="153"/>
      <c r="H31" s="11" t="s">
        <v>727</v>
      </c>
      <c r="I31" s="14">
        <f t="shared" si="0"/>
        <v>0.38</v>
      </c>
      <c r="J31" s="14">
        <v>0.94</v>
      </c>
      <c r="K31" s="109">
        <f t="shared" si="1"/>
        <v>7.6</v>
      </c>
      <c r="L31" s="115"/>
    </row>
    <row r="32" spans="1:12" ht="24" customHeight="1">
      <c r="A32" s="114"/>
      <c r="B32" s="108">
        <f>'Tax Invoice'!D28</f>
        <v>20</v>
      </c>
      <c r="C32" s="12" t="s">
        <v>75</v>
      </c>
      <c r="D32" s="12" t="s">
        <v>75</v>
      </c>
      <c r="E32" s="119" t="s">
        <v>25</v>
      </c>
      <c r="F32" s="162"/>
      <c r="G32" s="163"/>
      <c r="H32" s="13" t="s">
        <v>648</v>
      </c>
      <c r="I32" s="15">
        <f t="shared" si="0"/>
        <v>0.42</v>
      </c>
      <c r="J32" s="15">
        <v>1.05</v>
      </c>
      <c r="K32" s="110">
        <f t="shared" si="1"/>
        <v>8.4</v>
      </c>
      <c r="L32" s="115"/>
    </row>
    <row r="33" spans="1:12" s="2" customFormat="1" ht="13.5" thickBot="1">
      <c r="A33" s="114"/>
      <c r="B33" s="136">
        <f>SUM(B23:B30)</f>
        <v>260</v>
      </c>
      <c r="C33" s="137" t="s">
        <v>735</v>
      </c>
      <c r="D33" s="138"/>
      <c r="E33" s="139"/>
      <c r="F33" s="158"/>
      <c r="G33" s="159"/>
      <c r="H33" s="140" t="s">
        <v>736</v>
      </c>
      <c r="I33" s="141">
        <v>0.38</v>
      </c>
      <c r="J33" s="141">
        <f>0.5*1.42</f>
        <v>0.71</v>
      </c>
      <c r="K33" s="141">
        <f t="shared" si="1"/>
        <v>98.8</v>
      </c>
      <c r="L33" s="115"/>
    </row>
    <row r="34" spans="1:12" ht="15.75" thickTop="1">
      <c r="A34" s="114"/>
      <c r="B34" s="126"/>
      <c r="C34" s="126"/>
      <c r="D34" s="126"/>
      <c r="E34" s="126"/>
      <c r="F34" s="126"/>
      <c r="G34" s="126"/>
      <c r="H34" s="126"/>
      <c r="I34" s="127" t="s">
        <v>255</v>
      </c>
      <c r="J34" s="127" t="s">
        <v>255</v>
      </c>
      <c r="K34" s="128">
        <f>SUM(K22:K33)</f>
        <v>349.88</v>
      </c>
      <c r="L34" s="115"/>
    </row>
    <row r="35" spans="1:12" ht="12.75" customHeight="1">
      <c r="A35" s="114"/>
      <c r="B35" s="142" t="s">
        <v>740</v>
      </c>
      <c r="C35" s="126"/>
      <c r="D35" s="126"/>
      <c r="E35" s="126"/>
      <c r="F35" s="126"/>
      <c r="G35" s="126"/>
      <c r="H35" s="126"/>
      <c r="I35" s="127" t="s">
        <v>737</v>
      </c>
      <c r="J35" s="127" t="s">
        <v>184</v>
      </c>
      <c r="K35" s="128">
        <f>'Invoice '!J35</f>
        <v>0</v>
      </c>
      <c r="L35" s="115"/>
    </row>
    <row r="36" spans="1:12" ht="12.75" hidden="1" customHeight="1" outlineLevel="1">
      <c r="A36" s="114"/>
      <c r="B36" s="126"/>
      <c r="C36" s="126"/>
      <c r="D36" s="126"/>
      <c r="E36" s="126"/>
      <c r="F36" s="126"/>
      <c r="G36" s="126"/>
      <c r="H36" s="126"/>
      <c r="I36" s="127" t="s">
        <v>185</v>
      </c>
      <c r="J36" s="127" t="s">
        <v>185</v>
      </c>
      <c r="K36" s="128">
        <f>'Invoice '!J36</f>
        <v>0</v>
      </c>
      <c r="L36" s="115"/>
    </row>
    <row r="37" spans="1:12" ht="12.75" customHeight="1" collapsed="1">
      <c r="A37" s="114"/>
      <c r="B37" s="126"/>
      <c r="C37" s="126"/>
      <c r="D37" s="126"/>
      <c r="E37" s="126"/>
      <c r="F37" s="126"/>
      <c r="G37" s="126"/>
      <c r="H37" s="126"/>
      <c r="I37" s="127" t="s">
        <v>257</v>
      </c>
      <c r="J37" s="127" t="s">
        <v>257</v>
      </c>
      <c r="K37" s="128">
        <f>SUM(K34:K36)</f>
        <v>349.88</v>
      </c>
      <c r="L37" s="115"/>
    </row>
    <row r="38" spans="1:12" ht="12.75" customHeight="1">
      <c r="A38" s="6"/>
      <c r="B38" s="7"/>
      <c r="C38" s="7"/>
      <c r="D38" s="7"/>
      <c r="E38" s="7"/>
      <c r="F38" s="7"/>
      <c r="G38" s="7"/>
      <c r="H38" s="7" t="s">
        <v>741</v>
      </c>
      <c r="I38" s="7"/>
      <c r="J38" s="7"/>
      <c r="K38" s="7"/>
      <c r="L38" s="8"/>
    </row>
    <row r="39" spans="1:12" ht="12.75" customHeight="1"/>
    <row r="40" spans="1:12" ht="12.75" customHeight="1"/>
    <row r="41" spans="1:12" ht="12.75" customHeight="1"/>
    <row r="42" spans="1:12" ht="12.75" customHeight="1"/>
    <row r="43" spans="1:12" ht="12.75" customHeight="1"/>
    <row r="44" spans="1:12" ht="12.75" customHeight="1"/>
    <row r="45" spans="1:12" ht="12.75" customHeight="1"/>
  </sheetData>
  <mergeCells count="16">
    <mergeCell ref="K10:K11"/>
    <mergeCell ref="K14:K15"/>
    <mergeCell ref="F30:G30"/>
    <mergeCell ref="F31:G31"/>
    <mergeCell ref="F32:G32"/>
    <mergeCell ref="F33:G33"/>
    <mergeCell ref="F20:G20"/>
    <mergeCell ref="F21:G21"/>
    <mergeCell ref="F22:G2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election activeCell="J1" sqref="J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624.45999999999992</v>
      </c>
      <c r="O2" s="21" t="s">
        <v>259</v>
      </c>
    </row>
    <row r="3" spans="1:15" s="21" customFormat="1" ht="15" customHeight="1" thickBot="1">
      <c r="A3" s="22" t="s">
        <v>151</v>
      </c>
      <c r="G3" s="28">
        <v>45347</v>
      </c>
      <c r="H3" s="29"/>
      <c r="N3" s="21">
        <v>624.45999999999992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CAD</v>
      </c>
    </row>
    <row r="10" spans="1:15" s="21" customFormat="1" ht="13.5" thickBot="1">
      <c r="A10" s="36" t="str">
        <f>'Copy paste to Here'!G10</f>
        <v>Matchbox Tattoo Company Inc.</v>
      </c>
      <c r="B10" s="37"/>
      <c r="C10" s="37"/>
      <c r="D10" s="37"/>
      <c r="F10" s="38" t="str">
        <f>'Copy paste to Here'!B10</f>
        <v>Matchbox Tattoo Company Inc.</v>
      </c>
      <c r="G10" s="39"/>
      <c r="H10" s="40"/>
      <c r="K10" s="95" t="s">
        <v>276</v>
      </c>
      <c r="L10" s="35" t="s">
        <v>276</v>
      </c>
      <c r="M10" s="21">
        <v>1</v>
      </c>
    </row>
    <row r="11" spans="1:15" s="21" customFormat="1" ht="15.75" thickBot="1">
      <c r="A11" s="41" t="str">
        <f>'Copy paste to Here'!G11</f>
        <v>Scott Olsen</v>
      </c>
      <c r="B11" s="42"/>
      <c r="C11" s="42"/>
      <c r="D11" s="42"/>
      <c r="F11" s="43" t="str">
        <f>'Copy paste to Here'!B11</f>
        <v>Scott Olsen</v>
      </c>
      <c r="G11" s="44"/>
      <c r="H11" s="45"/>
      <c r="K11" s="93" t="s">
        <v>158</v>
      </c>
      <c r="L11" s="46" t="s">
        <v>159</v>
      </c>
      <c r="M11" s="21">
        <f>VLOOKUP(G3,[1]Sheet1!$A$9:$I$7290,2,FALSE)</f>
        <v>35.94</v>
      </c>
    </row>
    <row r="12" spans="1:15" s="21" customFormat="1" ht="15.75" thickBot="1">
      <c r="A12" s="41" t="str">
        <f>'Copy paste to Here'!G12</f>
        <v>1273 Queen Street West</v>
      </c>
      <c r="B12" s="42"/>
      <c r="C12" s="42"/>
      <c r="D12" s="42"/>
      <c r="E12" s="89"/>
      <c r="F12" s="43" t="str">
        <f>'Copy paste to Here'!B12</f>
        <v>1273 Queen Street West</v>
      </c>
      <c r="G12" s="44"/>
      <c r="H12" s="45"/>
      <c r="K12" s="93" t="s">
        <v>160</v>
      </c>
      <c r="L12" s="46" t="s">
        <v>133</v>
      </c>
      <c r="M12" s="21">
        <f>VLOOKUP(G3,[1]Sheet1!$A$9:$I$7290,3,FALSE)</f>
        <v>38.700000000000003</v>
      </c>
    </row>
    <row r="13" spans="1:15" s="21" customFormat="1" ht="15.75" thickBot="1">
      <c r="A13" s="41" t="str">
        <f>'Copy paste to Here'!G13</f>
        <v>M6K 1L6 Toronto</v>
      </c>
      <c r="B13" s="42"/>
      <c r="C13" s="42"/>
      <c r="D13" s="42"/>
      <c r="E13" s="111" t="s">
        <v>166</v>
      </c>
      <c r="F13" s="43" t="str">
        <f>'Copy paste to Here'!B13</f>
        <v>M6K 1L6 Toronto</v>
      </c>
      <c r="G13" s="44"/>
      <c r="H13" s="45"/>
      <c r="K13" s="93" t="s">
        <v>161</v>
      </c>
      <c r="L13" s="46" t="s">
        <v>162</v>
      </c>
      <c r="M13" s="113">
        <f>VLOOKUP(G3,[1]Sheet1!$A$9:$I$7290,4,FALSE)</f>
        <v>45.28</v>
      </c>
    </row>
    <row r="14" spans="1:15" s="21" customFormat="1" ht="15.75" thickBot="1">
      <c r="A14" s="41" t="str">
        <f>'Copy paste to Here'!G14</f>
        <v>Canada</v>
      </c>
      <c r="B14" s="42"/>
      <c r="C14" s="42"/>
      <c r="D14" s="42"/>
      <c r="E14" s="111">
        <f>VLOOKUP(J9,$L$10:$M$17,2,FALSE)</f>
        <v>26.44</v>
      </c>
      <c r="F14" s="43" t="str">
        <f>'Copy paste to Here'!B14</f>
        <v>Canada</v>
      </c>
      <c r="G14" s="44"/>
      <c r="H14" s="45"/>
      <c r="K14" s="93" t="s">
        <v>163</v>
      </c>
      <c r="L14" s="46" t="s">
        <v>164</v>
      </c>
      <c r="M14" s="21">
        <f>VLOOKUP(G3,[1]Sheet1!$A$9:$I$7290,5,FALSE)</f>
        <v>23.18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26.44</v>
      </c>
    </row>
    <row r="16" spans="1:15" s="21" customFormat="1" ht="13.7" customHeight="1" thickBot="1">
      <c r="A16" s="52"/>
      <c r="K16" s="94" t="s">
        <v>167</v>
      </c>
      <c r="L16" s="51" t="s">
        <v>168</v>
      </c>
      <c r="M16" s="21">
        <f>VLOOKUP(G3,[1]Sheet1!$A$9:$I$7290,7,FALSE)</f>
        <v>21.82</v>
      </c>
    </row>
    <row r="17" spans="1:13" s="21" customFormat="1" ht="13.5" thickBot="1">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EO gas sterilized, curved 316L steel ASTM F-138 needles, single use, 1mm (18g) to 1.6mm (14g) / 50 pcs per box &amp; Gauge: 1.2mm  &amp;  </v>
      </c>
      <c r="B18" s="57" t="str">
        <f>'Copy paste to Here'!C22</f>
        <v>NEECBX</v>
      </c>
      <c r="C18" s="57" t="s">
        <v>728</v>
      </c>
      <c r="D18" s="58">
        <f>'Invoice '!B22</f>
        <v>2</v>
      </c>
      <c r="E18" s="59">
        <f>'Shipping Invoice'!J22*$N$1</f>
        <v>28.33</v>
      </c>
      <c r="F18" s="59">
        <f>D18*E18</f>
        <v>56.66</v>
      </c>
      <c r="G18" s="60">
        <f>E18*$E$14</f>
        <v>749.04520000000002</v>
      </c>
      <c r="H18" s="61">
        <f>D18*G18</f>
        <v>1498.0904</v>
      </c>
    </row>
    <row r="19" spans="1:13" s="62" customFormat="1" ht="24">
      <c r="A19" s="112" t="str">
        <f>IF((LEN('Copy paste to Here'!G23))&gt;5,((CONCATENATE('Copy paste to Here'!G23," &amp; ",'Copy paste to Here'!D23,"  &amp;  ",'Copy paste to Here'!E23))),"Empty Cell")</f>
        <v xml:space="preserve">High polished surgical steel hinged segment ring, 18g (1.0mm) &amp; Length: 8mm  &amp;  </v>
      </c>
      <c r="B19" s="57" t="str">
        <f>'Copy paste to Here'!C23</f>
        <v>SEGH18</v>
      </c>
      <c r="C19" s="57" t="s">
        <v>718</v>
      </c>
      <c r="D19" s="58">
        <f>'Invoice '!B23</f>
        <v>20</v>
      </c>
      <c r="E19" s="59">
        <f>'Shipping Invoice'!J23*$N$1</f>
        <v>2.4</v>
      </c>
      <c r="F19" s="59">
        <f t="shared" ref="F19:F82" si="0">D19*E19</f>
        <v>48</v>
      </c>
      <c r="G19" s="60">
        <f t="shared" ref="G19:G82" si="1">E19*$E$14</f>
        <v>63.456000000000003</v>
      </c>
      <c r="H19" s="63">
        <f t="shared" ref="H19:H82" si="2">D19*G19</f>
        <v>1269.1200000000001</v>
      </c>
    </row>
    <row r="20" spans="1:13" s="62" customFormat="1" ht="24">
      <c r="A20" s="56" t="str">
        <f>IF((LEN('Copy paste to Here'!G24))&gt;5,((CONCATENATE('Copy paste to Here'!G24," &amp; ",'Copy paste to Here'!D24,"  &amp;  ",'Copy paste to Here'!E24))),"Empty Cell")</f>
        <v xml:space="preserve">High polished surgical steel hinged segment ring, 18g (1.0mm) &amp; Length: 10mm  &amp;  </v>
      </c>
      <c r="B20" s="57" t="str">
        <f>'Copy paste to Here'!C24</f>
        <v>SEGH18</v>
      </c>
      <c r="C20" s="57" t="s">
        <v>718</v>
      </c>
      <c r="D20" s="58">
        <f>'Invoice '!B24</f>
        <v>20</v>
      </c>
      <c r="E20" s="59">
        <f>'Shipping Invoice'!J24*$N$1</f>
        <v>2.4</v>
      </c>
      <c r="F20" s="59">
        <f t="shared" si="0"/>
        <v>48</v>
      </c>
      <c r="G20" s="60">
        <f t="shared" si="1"/>
        <v>63.456000000000003</v>
      </c>
      <c r="H20" s="63">
        <f t="shared" si="2"/>
        <v>1269.1200000000001</v>
      </c>
    </row>
    <row r="21" spans="1:13" s="62" customFormat="1" ht="24">
      <c r="A21" s="56" t="str">
        <f>IF((LEN('Copy paste to Here'!G25))&gt;5,((CONCATENATE('Copy paste to Here'!G25," &amp; ",'Copy paste to Here'!D25,"  &amp;  ",'Copy paste to Here'!E25))),"Empty Cell")</f>
        <v xml:space="preserve">High polished surgical steel hinged segment ring, 18g (1.0mm) &amp; Length: 12mm  &amp;  </v>
      </c>
      <c r="B21" s="57" t="str">
        <f>'Copy paste to Here'!C25</f>
        <v>SEGH18</v>
      </c>
      <c r="C21" s="57" t="s">
        <v>718</v>
      </c>
      <c r="D21" s="58">
        <f>'Invoice '!B25</f>
        <v>20</v>
      </c>
      <c r="E21" s="59">
        <f>'Shipping Invoice'!J25*$N$1</f>
        <v>2.4</v>
      </c>
      <c r="F21" s="59">
        <f t="shared" si="0"/>
        <v>48</v>
      </c>
      <c r="G21" s="60">
        <f t="shared" si="1"/>
        <v>63.456000000000003</v>
      </c>
      <c r="H21" s="63">
        <f t="shared" si="2"/>
        <v>1269.1200000000001</v>
      </c>
    </row>
    <row r="22" spans="1:13" s="62" customFormat="1" ht="24">
      <c r="A22" s="56" t="str">
        <f>IF((LEN('Copy paste to Here'!G26))&gt;5,((CONCATENATE('Copy paste to Here'!G26," &amp; ",'Copy paste to Here'!D26,"  &amp;  ",'Copy paste to Here'!E26))),"Empty Cell")</f>
        <v xml:space="preserve">High polished titanium G23 barbell, 1mm (18g) with two 3mm balls &amp; Length: 6mm  &amp;  </v>
      </c>
      <c r="B22" s="57" t="str">
        <f>'Copy paste to Here'!C26</f>
        <v>UBB18B3</v>
      </c>
      <c r="C22" s="57" t="s">
        <v>720</v>
      </c>
      <c r="D22" s="58">
        <f>'Invoice '!B26</f>
        <v>20</v>
      </c>
      <c r="E22" s="59">
        <f>'Shipping Invoice'!J26*$N$1</f>
        <v>1.69</v>
      </c>
      <c r="F22" s="59">
        <f t="shared" si="0"/>
        <v>33.799999999999997</v>
      </c>
      <c r="G22" s="60">
        <f t="shared" si="1"/>
        <v>44.683599999999998</v>
      </c>
      <c r="H22" s="63">
        <f t="shared" si="2"/>
        <v>893.67200000000003</v>
      </c>
    </row>
    <row r="23" spans="1:13" s="62" customFormat="1" ht="24">
      <c r="A23" s="56" t="str">
        <f>IF((LEN('Copy paste to Here'!G27))&gt;5,((CONCATENATE('Copy paste to Here'!G27," &amp; ",'Copy paste to Here'!D27,"  &amp;  ",'Copy paste to Here'!E27))),"Empty Cell")</f>
        <v xml:space="preserve">High polished titanium G23 barbell, 1mm (18g) with two 3mm balls &amp; Length: 8mm  &amp;  </v>
      </c>
      <c r="B23" s="57" t="str">
        <f>'Copy paste to Here'!C27</f>
        <v>UBB18B3</v>
      </c>
      <c r="C23" s="57" t="s">
        <v>720</v>
      </c>
      <c r="D23" s="58">
        <f>'Invoice '!B27</f>
        <v>40</v>
      </c>
      <c r="E23" s="59">
        <f>'Shipping Invoice'!J27*$N$1</f>
        <v>1.69</v>
      </c>
      <c r="F23" s="59">
        <f t="shared" si="0"/>
        <v>67.599999999999994</v>
      </c>
      <c r="G23" s="60">
        <f t="shared" si="1"/>
        <v>44.683599999999998</v>
      </c>
      <c r="H23" s="63">
        <f t="shared" si="2"/>
        <v>1787.3440000000001</v>
      </c>
    </row>
    <row r="24" spans="1:13" s="62" customFormat="1" ht="24">
      <c r="A24" s="56" t="str">
        <f>IF((LEN('Copy paste to Here'!G28))&gt;5,((CONCATENATE('Copy paste to Here'!G28," &amp; ",'Copy paste to Here'!D28,"  &amp;  ",'Copy paste to Here'!E28))),"Empty Cell")</f>
        <v xml:space="preserve">Titanium G23 labret, 16g (1.2mm) with a 3mm ball &amp; Length: 8mm  &amp;  </v>
      </c>
      <c r="B24" s="57" t="str">
        <f>'Copy paste to Here'!C28</f>
        <v>ULBB3</v>
      </c>
      <c r="C24" s="57" t="s">
        <v>722</v>
      </c>
      <c r="D24" s="58">
        <f>'Invoice '!B28</f>
        <v>60</v>
      </c>
      <c r="E24" s="59">
        <f>'Shipping Invoice'!J28*$N$1</f>
        <v>1.41</v>
      </c>
      <c r="F24" s="59">
        <f t="shared" si="0"/>
        <v>84.6</v>
      </c>
      <c r="G24" s="60">
        <f t="shared" si="1"/>
        <v>37.2804</v>
      </c>
      <c r="H24" s="63">
        <f t="shared" si="2"/>
        <v>2236.8240000000001</v>
      </c>
    </row>
    <row r="25" spans="1:13" s="62" customFormat="1" ht="24">
      <c r="A25" s="56" t="str">
        <f>IF((LEN('Copy paste to Here'!G29))&gt;5,((CONCATENATE('Copy paste to Here'!G29," &amp; ",'Copy paste to Here'!D29,"  &amp;  ",'Copy paste to Here'!E29))),"Empty Cell")</f>
        <v xml:space="preserve">Titanium G23 labret, 16g (1.2mm) with a 3mm ball &amp; Length: 10mm  &amp;  </v>
      </c>
      <c r="B25" s="57" t="str">
        <f>'Copy paste to Here'!C29</f>
        <v>ULBB3</v>
      </c>
      <c r="C25" s="57" t="s">
        <v>722</v>
      </c>
      <c r="D25" s="58">
        <f>'Invoice '!B29</f>
        <v>20</v>
      </c>
      <c r="E25" s="59">
        <f>'Shipping Invoice'!J29*$N$1</f>
        <v>1.41</v>
      </c>
      <c r="F25" s="59">
        <f t="shared" si="0"/>
        <v>28.2</v>
      </c>
      <c r="G25" s="60">
        <f t="shared" si="1"/>
        <v>37.2804</v>
      </c>
      <c r="H25" s="63">
        <f t="shared" si="2"/>
        <v>745.60799999999995</v>
      </c>
    </row>
    <row r="26" spans="1:13" s="62" customFormat="1" ht="36">
      <c r="A26" s="56" t="str">
        <f>IF((LEN('Copy paste to Here'!G30))&gt;5,((CONCATENATE('Copy paste to Here'!G30," &amp; ",'Copy paste to Here'!D30,"  &amp;  ",'Copy paste to Here'!E30))),"Empty Cell")</f>
        <v>Titanium G23 internally threaded labret, 16g (1.2mm) with 2mm to 5mm round color Cubic Zirconia (CZ) stone in prong set top &amp; Length: 8mm with 2.5mm top part  &amp;  Cz Color: Clear</v>
      </c>
      <c r="B26" s="57" t="str">
        <f>'Copy paste to Here'!C30</f>
        <v>ULBIN12</v>
      </c>
      <c r="C26" s="57" t="s">
        <v>729</v>
      </c>
      <c r="D26" s="58">
        <f>'Invoice '!B30</f>
        <v>60</v>
      </c>
      <c r="E26" s="59">
        <f>'Shipping Invoice'!J30*$N$1</f>
        <v>2.83</v>
      </c>
      <c r="F26" s="59">
        <f t="shared" si="0"/>
        <v>169.8</v>
      </c>
      <c r="G26" s="60">
        <f t="shared" si="1"/>
        <v>74.825200000000009</v>
      </c>
      <c r="H26" s="63">
        <f t="shared" si="2"/>
        <v>4489.5120000000006</v>
      </c>
    </row>
    <row r="27" spans="1:13" s="62" customFormat="1" ht="24">
      <c r="A27" s="56" t="str">
        <f>IF((LEN('Copy paste to Here'!G31))&gt;5,((CONCATENATE('Copy paste to Here'!G31," &amp; ",'Copy paste to Here'!D31,"  &amp;  ",'Copy paste to Here'!E31))),"Empty Cell")</f>
        <v xml:space="preserve">EO gas sterilized piercing: 316L steel eyebrow or helix barbell, 16g (1.2mm) with two 3mm balls &amp; Length: 14mm  &amp;  </v>
      </c>
      <c r="B27" s="57" t="str">
        <f>'Copy paste to Here'!C31</f>
        <v>ZBBEB</v>
      </c>
      <c r="C27" s="57" t="s">
        <v>726</v>
      </c>
      <c r="D27" s="58">
        <f>'Invoice '!B31</f>
        <v>20</v>
      </c>
      <c r="E27" s="59">
        <f>'Shipping Invoice'!J31*$N$1</f>
        <v>0.94</v>
      </c>
      <c r="F27" s="59">
        <f t="shared" si="0"/>
        <v>18.799999999999997</v>
      </c>
      <c r="G27" s="60">
        <f t="shared" si="1"/>
        <v>24.8536</v>
      </c>
      <c r="H27" s="63">
        <f t="shared" si="2"/>
        <v>497.072</v>
      </c>
    </row>
    <row r="28" spans="1:13" s="62" customFormat="1" ht="24">
      <c r="A28" s="56" t="str">
        <f>IF((LEN('Copy paste to Here'!G32))&gt;5,((CONCATENATE('Copy paste to Here'!G32," &amp; ",'Copy paste to Here'!D32,"  &amp;  ",'Copy paste to Here'!E32))),"Empty Cell")</f>
        <v xml:space="preserve">EO gas sterilized piercing: 316L steel circular barbell, 16g (1.2mm) with two 3mm balls &amp; Length: 8mm  &amp;  </v>
      </c>
      <c r="B28" s="57" t="str">
        <f>'Copy paste to Here'!C32</f>
        <v>ZCBEB</v>
      </c>
      <c r="C28" s="57" t="s">
        <v>75</v>
      </c>
      <c r="D28" s="58">
        <f>'Invoice '!B32</f>
        <v>20</v>
      </c>
      <c r="E28" s="59">
        <f>'Shipping Invoice'!J32*$N$1</f>
        <v>1.05</v>
      </c>
      <c r="F28" s="59">
        <f t="shared" si="0"/>
        <v>21</v>
      </c>
      <c r="G28" s="60">
        <f t="shared" si="1"/>
        <v>27.762000000000004</v>
      </c>
      <c r="H28" s="63">
        <f t="shared" si="2"/>
        <v>555.24000000000012</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210"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si="6"/>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6"/>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6"/>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6"/>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6"/>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6"/>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6"/>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6"/>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6"/>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6"/>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6"/>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6"/>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6"/>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6"/>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6"/>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6"/>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6"/>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6"/>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6"/>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6"/>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6"/>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6"/>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6"/>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6"/>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6"/>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6"/>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6"/>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6"/>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6"/>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6"/>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6"/>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6"/>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6"/>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6"/>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6"/>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6"/>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6"/>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6"/>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6"/>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6"/>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6"/>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6"/>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6"/>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6"/>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6"/>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6"/>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6"/>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6"/>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6"/>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6"/>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6"/>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6"/>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6"/>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6"/>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9">D211*E211</f>
        <v>0</v>
      </c>
      <c r="G211" s="60">
        <f t="shared" ref="G211:G274" si="10">E211*$E$14</f>
        <v>0</v>
      </c>
      <c r="H211" s="63">
        <f t="shared" ref="H211:H274" si="11">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9"/>
        <v>0</v>
      </c>
      <c r="G212" s="60">
        <f t="shared" si="10"/>
        <v>0</v>
      </c>
      <c r="H212" s="63">
        <f t="shared" si="11"/>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9"/>
        <v>0</v>
      </c>
      <c r="G213" s="60">
        <f t="shared" si="10"/>
        <v>0</v>
      </c>
      <c r="H213" s="63">
        <f t="shared" si="11"/>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9"/>
        <v>0</v>
      </c>
      <c r="G214" s="60">
        <f t="shared" si="10"/>
        <v>0</v>
      </c>
      <c r="H214" s="63">
        <f t="shared" si="11"/>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9"/>
        <v>0</v>
      </c>
      <c r="G215" s="60">
        <f t="shared" si="10"/>
        <v>0</v>
      </c>
      <c r="H215" s="63">
        <f t="shared" si="11"/>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9"/>
        <v>0</v>
      </c>
      <c r="G216" s="60">
        <f t="shared" si="10"/>
        <v>0</v>
      </c>
      <c r="H216" s="63">
        <f t="shared" si="11"/>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9"/>
        <v>0</v>
      </c>
      <c r="G217" s="60">
        <f t="shared" si="10"/>
        <v>0</v>
      </c>
      <c r="H217" s="63">
        <f t="shared" si="11"/>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9"/>
        <v>0</v>
      </c>
      <c r="G218" s="60">
        <f t="shared" si="10"/>
        <v>0</v>
      </c>
      <c r="H218" s="63">
        <f t="shared" si="11"/>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9"/>
        <v>0</v>
      </c>
      <c r="G219" s="60">
        <f t="shared" si="10"/>
        <v>0</v>
      </c>
      <c r="H219" s="63">
        <f t="shared" si="11"/>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9"/>
        <v>0</v>
      </c>
      <c r="G220" s="60">
        <f t="shared" si="10"/>
        <v>0</v>
      </c>
      <c r="H220" s="63">
        <f t="shared" si="11"/>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9"/>
        <v>0</v>
      </c>
      <c r="G221" s="60">
        <f t="shared" si="10"/>
        <v>0</v>
      </c>
      <c r="H221" s="63">
        <f t="shared" si="11"/>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9"/>
        <v>0</v>
      </c>
      <c r="G222" s="60">
        <f t="shared" si="10"/>
        <v>0</v>
      </c>
      <c r="H222" s="63">
        <f t="shared" si="11"/>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9"/>
        <v>0</v>
      </c>
      <c r="G223" s="60">
        <f t="shared" si="10"/>
        <v>0</v>
      </c>
      <c r="H223" s="63">
        <f t="shared" si="11"/>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9"/>
        <v>0</v>
      </c>
      <c r="G224" s="60">
        <f t="shared" si="10"/>
        <v>0</v>
      </c>
      <c r="H224" s="63">
        <f t="shared" si="11"/>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9"/>
        <v>0</v>
      </c>
      <c r="G225" s="60">
        <f t="shared" si="10"/>
        <v>0</v>
      </c>
      <c r="H225" s="63">
        <f t="shared" si="11"/>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9"/>
        <v>0</v>
      </c>
      <c r="G226" s="60">
        <f t="shared" si="10"/>
        <v>0</v>
      </c>
      <c r="H226" s="63">
        <f t="shared" si="11"/>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9"/>
        <v>0</v>
      </c>
      <c r="G227" s="60">
        <f t="shared" si="10"/>
        <v>0</v>
      </c>
      <c r="H227" s="63">
        <f t="shared" si="11"/>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9"/>
        <v>0</v>
      </c>
      <c r="G228" s="60">
        <f t="shared" si="10"/>
        <v>0</v>
      </c>
      <c r="H228" s="63">
        <f t="shared" si="11"/>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9"/>
        <v>0</v>
      </c>
      <c r="G229" s="60">
        <f t="shared" si="10"/>
        <v>0</v>
      </c>
      <c r="H229" s="63">
        <f t="shared" si="11"/>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9"/>
        <v>0</v>
      </c>
      <c r="G230" s="60">
        <f t="shared" si="10"/>
        <v>0</v>
      </c>
      <c r="H230" s="63">
        <f t="shared" si="11"/>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9"/>
        <v>0</v>
      </c>
      <c r="G231" s="60">
        <f t="shared" si="10"/>
        <v>0</v>
      </c>
      <c r="H231" s="63">
        <f t="shared" si="11"/>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9"/>
        <v>0</v>
      </c>
      <c r="G232" s="60">
        <f t="shared" si="10"/>
        <v>0</v>
      </c>
      <c r="H232" s="63">
        <f t="shared" si="11"/>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9"/>
        <v>0</v>
      </c>
      <c r="G233" s="60">
        <f t="shared" si="10"/>
        <v>0</v>
      </c>
      <c r="H233" s="63">
        <f t="shared" si="11"/>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9"/>
        <v>0</v>
      </c>
      <c r="G234" s="60">
        <f t="shared" si="10"/>
        <v>0</v>
      </c>
      <c r="H234" s="63">
        <f t="shared" si="11"/>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9"/>
        <v>0</v>
      </c>
      <c r="G235" s="60">
        <f t="shared" si="10"/>
        <v>0</v>
      </c>
      <c r="H235" s="63">
        <f t="shared" si="11"/>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9"/>
        <v>0</v>
      </c>
      <c r="G236" s="60">
        <f t="shared" si="10"/>
        <v>0</v>
      </c>
      <c r="H236" s="63">
        <f t="shared" si="11"/>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9"/>
        <v>0</v>
      </c>
      <c r="G237" s="60">
        <f t="shared" si="10"/>
        <v>0</v>
      </c>
      <c r="H237" s="63">
        <f t="shared" si="11"/>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9"/>
        <v>0</v>
      </c>
      <c r="G238" s="60">
        <f t="shared" si="10"/>
        <v>0</v>
      </c>
      <c r="H238" s="63">
        <f t="shared" si="11"/>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9"/>
        <v>0</v>
      </c>
      <c r="G239" s="60">
        <f t="shared" si="10"/>
        <v>0</v>
      </c>
      <c r="H239" s="63">
        <f t="shared" si="11"/>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9"/>
        <v>0</v>
      </c>
      <c r="G240" s="60">
        <f t="shared" si="10"/>
        <v>0</v>
      </c>
      <c r="H240" s="63">
        <f t="shared" si="11"/>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9"/>
        <v>0</v>
      </c>
      <c r="G241" s="60">
        <f t="shared" si="10"/>
        <v>0</v>
      </c>
      <c r="H241" s="63">
        <f t="shared" si="11"/>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9"/>
        <v>0</v>
      </c>
      <c r="G242" s="60">
        <f t="shared" si="10"/>
        <v>0</v>
      </c>
      <c r="H242" s="63">
        <f t="shared" si="11"/>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9"/>
        <v>0</v>
      </c>
      <c r="G243" s="60">
        <f t="shared" si="10"/>
        <v>0</v>
      </c>
      <c r="H243" s="63">
        <f t="shared" si="11"/>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9"/>
        <v>0</v>
      </c>
      <c r="G244" s="60">
        <f t="shared" si="10"/>
        <v>0</v>
      </c>
      <c r="H244" s="63">
        <f t="shared" si="11"/>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9"/>
        <v>0</v>
      </c>
      <c r="G245" s="60">
        <f t="shared" si="10"/>
        <v>0</v>
      </c>
      <c r="H245" s="63">
        <f t="shared" si="11"/>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9"/>
        <v>0</v>
      </c>
      <c r="G246" s="60">
        <f t="shared" si="10"/>
        <v>0</v>
      </c>
      <c r="H246" s="63">
        <f t="shared" si="11"/>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9"/>
        <v>0</v>
      </c>
      <c r="G247" s="60">
        <f t="shared" si="10"/>
        <v>0</v>
      </c>
      <c r="H247" s="63">
        <f t="shared" si="11"/>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9"/>
        <v>0</v>
      </c>
      <c r="G248" s="60">
        <f t="shared" si="10"/>
        <v>0</v>
      </c>
      <c r="H248" s="63">
        <f t="shared" si="11"/>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9"/>
        <v>0</v>
      </c>
      <c r="G249" s="60">
        <f t="shared" si="10"/>
        <v>0</v>
      </c>
      <c r="H249" s="63">
        <f t="shared" si="11"/>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9"/>
        <v>0</v>
      </c>
      <c r="G250" s="60">
        <f t="shared" si="10"/>
        <v>0</v>
      </c>
      <c r="H250" s="63">
        <f t="shared" si="11"/>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9"/>
        <v>0</v>
      </c>
      <c r="G251" s="60">
        <f t="shared" si="10"/>
        <v>0</v>
      </c>
      <c r="H251" s="63">
        <f t="shared" si="11"/>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9"/>
        <v>0</v>
      </c>
      <c r="G252" s="60">
        <f t="shared" si="10"/>
        <v>0</v>
      </c>
      <c r="H252" s="63">
        <f t="shared" si="11"/>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9"/>
        <v>0</v>
      </c>
      <c r="G253" s="60">
        <f t="shared" si="10"/>
        <v>0</v>
      </c>
      <c r="H253" s="63">
        <f t="shared" si="11"/>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9"/>
        <v>0</v>
      </c>
      <c r="G254" s="60">
        <f t="shared" si="10"/>
        <v>0</v>
      </c>
      <c r="H254" s="63">
        <f t="shared" si="11"/>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9"/>
        <v>0</v>
      </c>
      <c r="G255" s="60">
        <f t="shared" si="10"/>
        <v>0</v>
      </c>
      <c r="H255" s="63">
        <f t="shared" si="11"/>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9"/>
        <v>0</v>
      </c>
      <c r="G256" s="60">
        <f t="shared" si="10"/>
        <v>0</v>
      </c>
      <c r="H256" s="63">
        <f t="shared" si="11"/>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9"/>
        <v>0</v>
      </c>
      <c r="G257" s="60">
        <f t="shared" si="10"/>
        <v>0</v>
      </c>
      <c r="H257" s="63">
        <f t="shared" si="11"/>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9"/>
        <v>0</v>
      </c>
      <c r="G258" s="60">
        <f t="shared" si="10"/>
        <v>0</v>
      </c>
      <c r="H258" s="63">
        <f t="shared" si="11"/>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9"/>
        <v>0</v>
      </c>
      <c r="G259" s="60">
        <f t="shared" si="10"/>
        <v>0</v>
      </c>
      <c r="H259" s="63">
        <f t="shared" si="11"/>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9"/>
        <v>0</v>
      </c>
      <c r="G260" s="60">
        <f t="shared" si="10"/>
        <v>0</v>
      </c>
      <c r="H260" s="63">
        <f t="shared" si="11"/>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9"/>
        <v>0</v>
      </c>
      <c r="G261" s="60">
        <f t="shared" si="10"/>
        <v>0</v>
      </c>
      <c r="H261" s="63">
        <f t="shared" si="11"/>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9"/>
        <v>0</v>
      </c>
      <c r="G262" s="60">
        <f t="shared" si="10"/>
        <v>0</v>
      </c>
      <c r="H262" s="63">
        <f t="shared" si="11"/>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9"/>
        <v>0</v>
      </c>
      <c r="G263" s="60">
        <f t="shared" si="10"/>
        <v>0</v>
      </c>
      <c r="H263" s="63">
        <f t="shared" si="11"/>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9"/>
        <v>0</v>
      </c>
      <c r="G264" s="60">
        <f t="shared" si="10"/>
        <v>0</v>
      </c>
      <c r="H264" s="63">
        <f t="shared" si="11"/>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9"/>
        <v>0</v>
      </c>
      <c r="G265" s="60">
        <f t="shared" si="10"/>
        <v>0</v>
      </c>
      <c r="H265" s="63">
        <f t="shared" si="11"/>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9"/>
        <v>0</v>
      </c>
      <c r="G266" s="60">
        <f t="shared" si="10"/>
        <v>0</v>
      </c>
      <c r="H266" s="63">
        <f t="shared" si="11"/>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9"/>
        <v>0</v>
      </c>
      <c r="G267" s="60">
        <f t="shared" si="10"/>
        <v>0</v>
      </c>
      <c r="H267" s="63">
        <f t="shared" si="11"/>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9"/>
        <v>0</v>
      </c>
      <c r="G268" s="60">
        <f t="shared" si="10"/>
        <v>0</v>
      </c>
      <c r="H268" s="63">
        <f t="shared" si="11"/>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9"/>
        <v>0</v>
      </c>
      <c r="G269" s="60">
        <f t="shared" si="10"/>
        <v>0</v>
      </c>
      <c r="H269" s="63">
        <f t="shared" si="11"/>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9"/>
        <v>0</v>
      </c>
      <c r="G270" s="60">
        <f t="shared" si="10"/>
        <v>0</v>
      </c>
      <c r="H270" s="63">
        <f t="shared" si="11"/>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9"/>
        <v>0</v>
      </c>
      <c r="G271" s="60">
        <f t="shared" si="10"/>
        <v>0</v>
      </c>
      <c r="H271" s="63">
        <f t="shared" si="11"/>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9"/>
        <v>0</v>
      </c>
      <c r="G272" s="60">
        <f t="shared" si="10"/>
        <v>0</v>
      </c>
      <c r="H272" s="63">
        <f t="shared" si="11"/>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9"/>
        <v>0</v>
      </c>
      <c r="G273" s="60">
        <f t="shared" si="10"/>
        <v>0</v>
      </c>
      <c r="H273" s="63">
        <f t="shared" si="11"/>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9"/>
        <v>0</v>
      </c>
      <c r="G274" s="60">
        <f t="shared" si="10"/>
        <v>0</v>
      </c>
      <c r="H274" s="63">
        <f t="shared" si="11"/>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2">D275*E275</f>
        <v>0</v>
      </c>
      <c r="G275" s="60">
        <f t="shared" ref="G275:G338" si="13">E275*$E$14</f>
        <v>0</v>
      </c>
      <c r="H275" s="63">
        <f t="shared" ref="H275:H338" si="14">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2"/>
        <v>0</v>
      </c>
      <c r="G276" s="60">
        <f t="shared" si="13"/>
        <v>0</v>
      </c>
      <c r="H276" s="63">
        <f t="shared" si="14"/>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2"/>
        <v>0</v>
      </c>
      <c r="G277" s="60">
        <f t="shared" si="13"/>
        <v>0</v>
      </c>
      <c r="H277" s="63">
        <f t="shared" si="14"/>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2"/>
        <v>0</v>
      </c>
      <c r="G278" s="60">
        <f t="shared" si="13"/>
        <v>0</v>
      </c>
      <c r="H278" s="63">
        <f t="shared" si="14"/>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2"/>
        <v>0</v>
      </c>
      <c r="G279" s="60">
        <f t="shared" si="13"/>
        <v>0</v>
      </c>
      <c r="H279" s="63">
        <f t="shared" si="14"/>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2"/>
        <v>0</v>
      </c>
      <c r="G280" s="60">
        <f t="shared" si="13"/>
        <v>0</v>
      </c>
      <c r="H280" s="63">
        <f t="shared" si="14"/>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2"/>
        <v>0</v>
      </c>
      <c r="G281" s="60">
        <f t="shared" si="13"/>
        <v>0</v>
      </c>
      <c r="H281" s="63">
        <f t="shared" si="14"/>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2"/>
        <v>0</v>
      </c>
      <c r="G282" s="60">
        <f t="shared" si="13"/>
        <v>0</v>
      </c>
      <c r="H282" s="63">
        <f t="shared" si="14"/>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2"/>
        <v>0</v>
      </c>
      <c r="G283" s="60">
        <f t="shared" si="13"/>
        <v>0</v>
      </c>
      <c r="H283" s="63">
        <f t="shared" si="14"/>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2"/>
        <v>0</v>
      </c>
      <c r="G284" s="60">
        <f t="shared" si="13"/>
        <v>0</v>
      </c>
      <c r="H284" s="63">
        <f t="shared" si="14"/>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2"/>
        <v>0</v>
      </c>
      <c r="G285" s="60">
        <f t="shared" si="13"/>
        <v>0</v>
      </c>
      <c r="H285" s="63">
        <f t="shared" si="14"/>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2"/>
        <v>0</v>
      </c>
      <c r="G286" s="60">
        <f t="shared" si="13"/>
        <v>0</v>
      </c>
      <c r="H286" s="63">
        <f t="shared" si="14"/>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2"/>
        <v>0</v>
      </c>
      <c r="G287" s="60">
        <f t="shared" si="13"/>
        <v>0</v>
      </c>
      <c r="H287" s="63">
        <f t="shared" si="14"/>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2"/>
        <v>0</v>
      </c>
      <c r="G288" s="60">
        <f t="shared" si="13"/>
        <v>0</v>
      </c>
      <c r="H288" s="63">
        <f t="shared" si="14"/>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2"/>
        <v>0</v>
      </c>
      <c r="G289" s="60">
        <f t="shared" si="13"/>
        <v>0</v>
      </c>
      <c r="H289" s="63">
        <f t="shared" si="14"/>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2"/>
        <v>0</v>
      </c>
      <c r="G290" s="60">
        <f t="shared" si="13"/>
        <v>0</v>
      </c>
      <c r="H290" s="63">
        <f t="shared" si="14"/>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2"/>
        <v>0</v>
      </c>
      <c r="G291" s="60">
        <f t="shared" si="13"/>
        <v>0</v>
      </c>
      <c r="H291" s="63">
        <f t="shared" si="14"/>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2"/>
        <v>0</v>
      </c>
      <c r="G292" s="60">
        <f t="shared" si="13"/>
        <v>0</v>
      </c>
      <c r="H292" s="63">
        <f t="shared" si="14"/>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2"/>
        <v>0</v>
      </c>
      <c r="G293" s="60">
        <f t="shared" si="13"/>
        <v>0</v>
      </c>
      <c r="H293" s="63">
        <f t="shared" si="14"/>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2"/>
        <v>0</v>
      </c>
      <c r="G294" s="60">
        <f t="shared" si="13"/>
        <v>0</v>
      </c>
      <c r="H294" s="63">
        <f t="shared" si="14"/>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2"/>
        <v>0</v>
      </c>
      <c r="G295" s="60">
        <f t="shared" si="13"/>
        <v>0</v>
      </c>
      <c r="H295" s="63">
        <f t="shared" si="14"/>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2"/>
        <v>0</v>
      </c>
      <c r="G296" s="60">
        <f t="shared" si="13"/>
        <v>0</v>
      </c>
      <c r="H296" s="63">
        <f t="shared" si="14"/>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2"/>
        <v>0</v>
      </c>
      <c r="G297" s="60">
        <f t="shared" si="13"/>
        <v>0</v>
      </c>
      <c r="H297" s="63">
        <f t="shared" si="14"/>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2"/>
        <v>0</v>
      </c>
      <c r="G298" s="60">
        <f t="shared" si="13"/>
        <v>0</v>
      </c>
      <c r="H298" s="63">
        <f t="shared" si="14"/>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2"/>
        <v>0</v>
      </c>
      <c r="G299" s="60">
        <f t="shared" si="13"/>
        <v>0</v>
      </c>
      <c r="H299" s="63">
        <f t="shared" si="14"/>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2"/>
        <v>0</v>
      </c>
      <c r="G300" s="60">
        <f t="shared" si="13"/>
        <v>0</v>
      </c>
      <c r="H300" s="63">
        <f t="shared" si="14"/>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2"/>
        <v>0</v>
      </c>
      <c r="G301" s="60">
        <f t="shared" si="13"/>
        <v>0</v>
      </c>
      <c r="H301" s="63">
        <f t="shared" si="14"/>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2"/>
        <v>0</v>
      </c>
      <c r="G302" s="60">
        <f t="shared" si="13"/>
        <v>0</v>
      </c>
      <c r="H302" s="63">
        <f t="shared" si="14"/>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2"/>
        <v>0</v>
      </c>
      <c r="G303" s="60">
        <f t="shared" si="13"/>
        <v>0</v>
      </c>
      <c r="H303" s="63">
        <f t="shared" si="14"/>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2"/>
        <v>0</v>
      </c>
      <c r="G304" s="60">
        <f t="shared" si="13"/>
        <v>0</v>
      </c>
      <c r="H304" s="63">
        <f t="shared" si="14"/>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2"/>
        <v>0</v>
      </c>
      <c r="G305" s="60">
        <f t="shared" si="13"/>
        <v>0</v>
      </c>
      <c r="H305" s="63">
        <f t="shared" si="14"/>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2"/>
        <v>0</v>
      </c>
      <c r="G306" s="60">
        <f t="shared" si="13"/>
        <v>0</v>
      </c>
      <c r="H306" s="63">
        <f t="shared" si="14"/>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2"/>
        <v>0</v>
      </c>
      <c r="G307" s="60">
        <f t="shared" si="13"/>
        <v>0</v>
      </c>
      <c r="H307" s="63">
        <f t="shared" si="14"/>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2"/>
        <v>0</v>
      </c>
      <c r="G308" s="60">
        <f t="shared" si="13"/>
        <v>0</v>
      </c>
      <c r="H308" s="63">
        <f t="shared" si="14"/>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2"/>
        <v>0</v>
      </c>
      <c r="G309" s="60">
        <f t="shared" si="13"/>
        <v>0</v>
      </c>
      <c r="H309" s="63">
        <f t="shared" si="14"/>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2"/>
        <v>0</v>
      </c>
      <c r="G310" s="60">
        <f t="shared" si="13"/>
        <v>0</v>
      </c>
      <c r="H310" s="63">
        <f t="shared" si="14"/>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2"/>
        <v>0</v>
      </c>
      <c r="G311" s="60">
        <f t="shared" si="13"/>
        <v>0</v>
      </c>
      <c r="H311" s="63">
        <f t="shared" si="14"/>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2"/>
        <v>0</v>
      </c>
      <c r="G312" s="60">
        <f t="shared" si="13"/>
        <v>0</v>
      </c>
      <c r="H312" s="63">
        <f t="shared" si="14"/>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2"/>
        <v>0</v>
      </c>
      <c r="G313" s="60">
        <f t="shared" si="13"/>
        <v>0</v>
      </c>
      <c r="H313" s="63">
        <f t="shared" si="14"/>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2"/>
        <v>0</v>
      </c>
      <c r="G314" s="60">
        <f t="shared" si="13"/>
        <v>0</v>
      </c>
      <c r="H314" s="63">
        <f t="shared" si="14"/>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2"/>
        <v>0</v>
      </c>
      <c r="G315" s="60">
        <f t="shared" si="13"/>
        <v>0</v>
      </c>
      <c r="H315" s="63">
        <f t="shared" si="14"/>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2"/>
        <v>0</v>
      </c>
      <c r="G316" s="60">
        <f t="shared" si="13"/>
        <v>0</v>
      </c>
      <c r="H316" s="63">
        <f t="shared" si="14"/>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2"/>
        <v>0</v>
      </c>
      <c r="G317" s="60">
        <f t="shared" si="13"/>
        <v>0</v>
      </c>
      <c r="H317" s="63">
        <f t="shared" si="14"/>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2"/>
        <v>0</v>
      </c>
      <c r="G318" s="60">
        <f t="shared" si="13"/>
        <v>0</v>
      </c>
      <c r="H318" s="63">
        <f t="shared" si="14"/>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2"/>
        <v>0</v>
      </c>
      <c r="G319" s="60">
        <f t="shared" si="13"/>
        <v>0</v>
      </c>
      <c r="H319" s="63">
        <f t="shared" si="14"/>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2"/>
        <v>0</v>
      </c>
      <c r="G320" s="60">
        <f t="shared" si="13"/>
        <v>0</v>
      </c>
      <c r="H320" s="63">
        <f t="shared" si="14"/>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2"/>
        <v>0</v>
      </c>
      <c r="G321" s="60">
        <f t="shared" si="13"/>
        <v>0</v>
      </c>
      <c r="H321" s="63">
        <f t="shared" si="14"/>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2"/>
        <v>0</v>
      </c>
      <c r="G322" s="60">
        <f t="shared" si="13"/>
        <v>0</v>
      </c>
      <c r="H322" s="63">
        <f t="shared" si="14"/>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2"/>
        <v>0</v>
      </c>
      <c r="G323" s="60">
        <f t="shared" si="13"/>
        <v>0</v>
      </c>
      <c r="H323" s="63">
        <f t="shared" si="14"/>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2"/>
        <v>0</v>
      </c>
      <c r="G324" s="60">
        <f t="shared" si="13"/>
        <v>0</v>
      </c>
      <c r="H324" s="63">
        <f t="shared" si="14"/>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2"/>
        <v>0</v>
      </c>
      <c r="G325" s="60">
        <f t="shared" si="13"/>
        <v>0</v>
      </c>
      <c r="H325" s="63">
        <f t="shared" si="14"/>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2"/>
        <v>0</v>
      </c>
      <c r="G326" s="60">
        <f t="shared" si="13"/>
        <v>0</v>
      </c>
      <c r="H326" s="63">
        <f t="shared" si="14"/>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2"/>
        <v>0</v>
      </c>
      <c r="G327" s="60">
        <f t="shared" si="13"/>
        <v>0</v>
      </c>
      <c r="H327" s="63">
        <f t="shared" si="14"/>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2"/>
        <v>0</v>
      </c>
      <c r="G328" s="60">
        <f t="shared" si="13"/>
        <v>0</v>
      </c>
      <c r="H328" s="63">
        <f t="shared" si="14"/>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2"/>
        <v>0</v>
      </c>
      <c r="G329" s="60">
        <f t="shared" si="13"/>
        <v>0</v>
      </c>
      <c r="H329" s="63">
        <f t="shared" si="14"/>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2"/>
        <v>0</v>
      </c>
      <c r="G330" s="60">
        <f t="shared" si="13"/>
        <v>0</v>
      </c>
      <c r="H330" s="63">
        <f t="shared" si="14"/>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2"/>
        <v>0</v>
      </c>
      <c r="G331" s="60">
        <f t="shared" si="13"/>
        <v>0</v>
      </c>
      <c r="H331" s="63">
        <f t="shared" si="14"/>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2"/>
        <v>0</v>
      </c>
      <c r="G332" s="60">
        <f t="shared" si="13"/>
        <v>0</v>
      </c>
      <c r="H332" s="63">
        <f t="shared" si="14"/>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2"/>
        <v>0</v>
      </c>
      <c r="G333" s="60">
        <f t="shared" si="13"/>
        <v>0</v>
      </c>
      <c r="H333" s="63">
        <f t="shared" si="14"/>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2"/>
        <v>0</v>
      </c>
      <c r="G334" s="60">
        <f t="shared" si="13"/>
        <v>0</v>
      </c>
      <c r="H334" s="63">
        <f t="shared" si="14"/>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2"/>
        <v>0</v>
      </c>
      <c r="G335" s="60">
        <f t="shared" si="13"/>
        <v>0</v>
      </c>
      <c r="H335" s="63">
        <f t="shared" si="14"/>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2"/>
        <v>0</v>
      </c>
      <c r="G336" s="60">
        <f t="shared" si="13"/>
        <v>0</v>
      </c>
      <c r="H336" s="63">
        <f t="shared" si="14"/>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2"/>
        <v>0</v>
      </c>
      <c r="G337" s="60">
        <f t="shared" si="13"/>
        <v>0</v>
      </c>
      <c r="H337" s="63">
        <f t="shared" si="14"/>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2"/>
        <v>0</v>
      </c>
      <c r="G338" s="60">
        <f t="shared" si="13"/>
        <v>0</v>
      </c>
      <c r="H338" s="63">
        <f t="shared" si="14"/>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5">D339*E339</f>
        <v>0</v>
      </c>
      <c r="G339" s="60">
        <f t="shared" ref="G339:G402" si="16">E339*$E$14</f>
        <v>0</v>
      </c>
      <c r="H339" s="63">
        <f t="shared" ref="H339:H402" si="17">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5"/>
        <v>0</v>
      </c>
      <c r="G340" s="60">
        <f t="shared" si="16"/>
        <v>0</v>
      </c>
      <c r="H340" s="63">
        <f t="shared" si="17"/>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5"/>
        <v>0</v>
      </c>
      <c r="G341" s="60">
        <f t="shared" si="16"/>
        <v>0</v>
      </c>
      <c r="H341" s="63">
        <f t="shared" si="17"/>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5"/>
        <v>0</v>
      </c>
      <c r="G342" s="60">
        <f t="shared" si="16"/>
        <v>0</v>
      </c>
      <c r="H342" s="63">
        <f t="shared" si="17"/>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5"/>
        <v>0</v>
      </c>
      <c r="G343" s="60">
        <f t="shared" si="16"/>
        <v>0</v>
      </c>
      <c r="H343" s="63">
        <f t="shared" si="17"/>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5"/>
        <v>0</v>
      </c>
      <c r="G344" s="60">
        <f t="shared" si="16"/>
        <v>0</v>
      </c>
      <c r="H344" s="63">
        <f t="shared" si="17"/>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5"/>
        <v>0</v>
      </c>
      <c r="G345" s="60">
        <f t="shared" si="16"/>
        <v>0</v>
      </c>
      <c r="H345" s="63">
        <f t="shared" si="17"/>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5"/>
        <v>0</v>
      </c>
      <c r="G346" s="60">
        <f t="shared" si="16"/>
        <v>0</v>
      </c>
      <c r="H346" s="63">
        <f t="shared" si="17"/>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5"/>
        <v>0</v>
      </c>
      <c r="G347" s="60">
        <f t="shared" si="16"/>
        <v>0</v>
      </c>
      <c r="H347" s="63">
        <f t="shared" si="17"/>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5"/>
        <v>0</v>
      </c>
      <c r="G348" s="60">
        <f t="shared" si="16"/>
        <v>0</v>
      </c>
      <c r="H348" s="63">
        <f t="shared" si="17"/>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5"/>
        <v>0</v>
      </c>
      <c r="G349" s="60">
        <f t="shared" si="16"/>
        <v>0</v>
      </c>
      <c r="H349" s="63">
        <f t="shared" si="17"/>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5"/>
        <v>0</v>
      </c>
      <c r="G350" s="60">
        <f t="shared" si="16"/>
        <v>0</v>
      </c>
      <c r="H350" s="63">
        <f t="shared" si="17"/>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5"/>
        <v>0</v>
      </c>
      <c r="G351" s="60">
        <f t="shared" si="16"/>
        <v>0</v>
      </c>
      <c r="H351" s="63">
        <f t="shared" si="17"/>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5"/>
        <v>0</v>
      </c>
      <c r="G352" s="60">
        <f t="shared" si="16"/>
        <v>0</v>
      </c>
      <c r="H352" s="63">
        <f t="shared" si="17"/>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5"/>
        <v>0</v>
      </c>
      <c r="G353" s="60">
        <f t="shared" si="16"/>
        <v>0</v>
      </c>
      <c r="H353" s="63">
        <f t="shared" si="17"/>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5"/>
        <v>0</v>
      </c>
      <c r="G354" s="60">
        <f t="shared" si="16"/>
        <v>0</v>
      </c>
      <c r="H354" s="63">
        <f t="shared" si="17"/>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5"/>
        <v>0</v>
      </c>
      <c r="G355" s="60">
        <f t="shared" si="16"/>
        <v>0</v>
      </c>
      <c r="H355" s="63">
        <f t="shared" si="17"/>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5"/>
        <v>0</v>
      </c>
      <c r="G356" s="60">
        <f t="shared" si="16"/>
        <v>0</v>
      </c>
      <c r="H356" s="63">
        <f t="shared" si="17"/>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5"/>
        <v>0</v>
      </c>
      <c r="G357" s="60">
        <f t="shared" si="16"/>
        <v>0</v>
      </c>
      <c r="H357" s="63">
        <f t="shared" si="17"/>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5"/>
        <v>0</v>
      </c>
      <c r="G358" s="60">
        <f t="shared" si="16"/>
        <v>0</v>
      </c>
      <c r="H358" s="63">
        <f t="shared" si="17"/>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5"/>
        <v>0</v>
      </c>
      <c r="G359" s="60">
        <f t="shared" si="16"/>
        <v>0</v>
      </c>
      <c r="H359" s="63">
        <f t="shared" si="17"/>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5"/>
        <v>0</v>
      </c>
      <c r="G360" s="60">
        <f t="shared" si="16"/>
        <v>0</v>
      </c>
      <c r="H360" s="63">
        <f t="shared" si="17"/>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5"/>
        <v>0</v>
      </c>
      <c r="G361" s="60">
        <f t="shared" si="16"/>
        <v>0</v>
      </c>
      <c r="H361" s="63">
        <f t="shared" si="17"/>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5"/>
        <v>0</v>
      </c>
      <c r="G362" s="60">
        <f t="shared" si="16"/>
        <v>0</v>
      </c>
      <c r="H362" s="63">
        <f t="shared" si="17"/>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5"/>
        <v>0</v>
      </c>
      <c r="G363" s="60">
        <f t="shared" si="16"/>
        <v>0</v>
      </c>
      <c r="H363" s="63">
        <f t="shared" si="17"/>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5"/>
        <v>0</v>
      </c>
      <c r="G364" s="60">
        <f t="shared" si="16"/>
        <v>0</v>
      </c>
      <c r="H364" s="63">
        <f t="shared" si="17"/>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5"/>
        <v>0</v>
      </c>
      <c r="G365" s="60">
        <f t="shared" si="16"/>
        <v>0</v>
      </c>
      <c r="H365" s="63">
        <f t="shared" si="17"/>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5"/>
        <v>0</v>
      </c>
      <c r="G366" s="60">
        <f t="shared" si="16"/>
        <v>0</v>
      </c>
      <c r="H366" s="63">
        <f t="shared" si="17"/>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5"/>
        <v>0</v>
      </c>
      <c r="G367" s="60">
        <f t="shared" si="16"/>
        <v>0</v>
      </c>
      <c r="H367" s="63">
        <f t="shared" si="17"/>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5"/>
        <v>0</v>
      </c>
      <c r="G368" s="60">
        <f t="shared" si="16"/>
        <v>0</v>
      </c>
      <c r="H368" s="63">
        <f t="shared" si="17"/>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5"/>
        <v>0</v>
      </c>
      <c r="G369" s="60">
        <f t="shared" si="16"/>
        <v>0</v>
      </c>
      <c r="H369" s="63">
        <f t="shared" si="17"/>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5"/>
        <v>0</v>
      </c>
      <c r="G370" s="60">
        <f t="shared" si="16"/>
        <v>0</v>
      </c>
      <c r="H370" s="63">
        <f t="shared" si="17"/>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5"/>
        <v>0</v>
      </c>
      <c r="G371" s="60">
        <f t="shared" si="16"/>
        <v>0</v>
      </c>
      <c r="H371" s="63">
        <f t="shared" si="17"/>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5"/>
        <v>0</v>
      </c>
      <c r="G372" s="60">
        <f t="shared" si="16"/>
        <v>0</v>
      </c>
      <c r="H372" s="63">
        <f t="shared" si="17"/>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5"/>
        <v>0</v>
      </c>
      <c r="G373" s="60">
        <f t="shared" si="16"/>
        <v>0</v>
      </c>
      <c r="H373" s="63">
        <f t="shared" si="17"/>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5"/>
        <v>0</v>
      </c>
      <c r="G374" s="60">
        <f t="shared" si="16"/>
        <v>0</v>
      </c>
      <c r="H374" s="63">
        <f t="shared" si="17"/>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5"/>
        <v>0</v>
      </c>
      <c r="G375" s="60">
        <f t="shared" si="16"/>
        <v>0</v>
      </c>
      <c r="H375" s="63">
        <f t="shared" si="17"/>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5"/>
        <v>0</v>
      </c>
      <c r="G376" s="60">
        <f t="shared" si="16"/>
        <v>0</v>
      </c>
      <c r="H376" s="63">
        <f t="shared" si="17"/>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5"/>
        <v>0</v>
      </c>
      <c r="G377" s="60">
        <f t="shared" si="16"/>
        <v>0</v>
      </c>
      <c r="H377" s="63">
        <f t="shared" si="17"/>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5"/>
        <v>0</v>
      </c>
      <c r="G378" s="60">
        <f t="shared" si="16"/>
        <v>0</v>
      </c>
      <c r="H378" s="63">
        <f t="shared" si="17"/>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5"/>
        <v>0</v>
      </c>
      <c r="G379" s="60">
        <f t="shared" si="16"/>
        <v>0</v>
      </c>
      <c r="H379" s="63">
        <f t="shared" si="17"/>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5"/>
        <v>0</v>
      </c>
      <c r="G380" s="60">
        <f t="shared" si="16"/>
        <v>0</v>
      </c>
      <c r="H380" s="63">
        <f t="shared" si="17"/>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5"/>
        <v>0</v>
      </c>
      <c r="G381" s="60">
        <f t="shared" si="16"/>
        <v>0</v>
      </c>
      <c r="H381" s="63">
        <f t="shared" si="17"/>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5"/>
        <v>0</v>
      </c>
      <c r="G382" s="60">
        <f t="shared" si="16"/>
        <v>0</v>
      </c>
      <c r="H382" s="63">
        <f t="shared" si="17"/>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5"/>
        <v>0</v>
      </c>
      <c r="G383" s="60">
        <f t="shared" si="16"/>
        <v>0</v>
      </c>
      <c r="H383" s="63">
        <f t="shared" si="17"/>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5"/>
        <v>0</v>
      </c>
      <c r="G384" s="60">
        <f t="shared" si="16"/>
        <v>0</v>
      </c>
      <c r="H384" s="63">
        <f t="shared" si="17"/>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5"/>
        <v>0</v>
      </c>
      <c r="G385" s="60">
        <f t="shared" si="16"/>
        <v>0</v>
      </c>
      <c r="H385" s="63">
        <f t="shared" si="17"/>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5"/>
        <v>0</v>
      </c>
      <c r="G386" s="60">
        <f t="shared" si="16"/>
        <v>0</v>
      </c>
      <c r="H386" s="63">
        <f t="shared" si="17"/>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5"/>
        <v>0</v>
      </c>
      <c r="G387" s="60">
        <f t="shared" si="16"/>
        <v>0</v>
      </c>
      <c r="H387" s="63">
        <f t="shared" si="17"/>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5"/>
        <v>0</v>
      </c>
      <c r="G388" s="60">
        <f t="shared" si="16"/>
        <v>0</v>
      </c>
      <c r="H388" s="63">
        <f t="shared" si="17"/>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5"/>
        <v>0</v>
      </c>
      <c r="G389" s="60">
        <f t="shared" si="16"/>
        <v>0</v>
      </c>
      <c r="H389" s="63">
        <f t="shared" si="17"/>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5"/>
        <v>0</v>
      </c>
      <c r="G390" s="60">
        <f t="shared" si="16"/>
        <v>0</v>
      </c>
      <c r="H390" s="63">
        <f t="shared" si="17"/>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5"/>
        <v>0</v>
      </c>
      <c r="G391" s="60">
        <f t="shared" si="16"/>
        <v>0</v>
      </c>
      <c r="H391" s="63">
        <f t="shared" si="17"/>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5"/>
        <v>0</v>
      </c>
      <c r="G392" s="60">
        <f t="shared" si="16"/>
        <v>0</v>
      </c>
      <c r="H392" s="63">
        <f t="shared" si="17"/>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5"/>
        <v>0</v>
      </c>
      <c r="G393" s="60">
        <f t="shared" si="16"/>
        <v>0</v>
      </c>
      <c r="H393" s="63">
        <f t="shared" si="17"/>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5"/>
        <v>0</v>
      </c>
      <c r="G394" s="60">
        <f t="shared" si="16"/>
        <v>0</v>
      </c>
      <c r="H394" s="63">
        <f t="shared" si="17"/>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5"/>
        <v>0</v>
      </c>
      <c r="G395" s="60">
        <f t="shared" si="16"/>
        <v>0</v>
      </c>
      <c r="H395" s="63">
        <f t="shared" si="17"/>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5"/>
        <v>0</v>
      </c>
      <c r="G396" s="60">
        <f t="shared" si="16"/>
        <v>0</v>
      </c>
      <c r="H396" s="63">
        <f t="shared" si="17"/>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5"/>
        <v>0</v>
      </c>
      <c r="G397" s="60">
        <f t="shared" si="16"/>
        <v>0</v>
      </c>
      <c r="H397" s="63">
        <f t="shared" si="17"/>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5"/>
        <v>0</v>
      </c>
      <c r="G398" s="60">
        <f t="shared" si="16"/>
        <v>0</v>
      </c>
      <c r="H398" s="63">
        <f t="shared" si="17"/>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5"/>
        <v>0</v>
      </c>
      <c r="G399" s="60">
        <f t="shared" si="16"/>
        <v>0</v>
      </c>
      <c r="H399" s="63">
        <f t="shared" si="17"/>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5"/>
        <v>0</v>
      </c>
      <c r="G400" s="60">
        <f t="shared" si="16"/>
        <v>0</v>
      </c>
      <c r="H400" s="63">
        <f t="shared" si="17"/>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5"/>
        <v>0</v>
      </c>
      <c r="G401" s="60">
        <f t="shared" si="16"/>
        <v>0</v>
      </c>
      <c r="H401" s="63">
        <f t="shared" si="17"/>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5"/>
        <v>0</v>
      </c>
      <c r="G402" s="60">
        <f t="shared" si="16"/>
        <v>0</v>
      </c>
      <c r="H402" s="63">
        <f t="shared" si="17"/>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8">D403*E403</f>
        <v>0</v>
      </c>
      <c r="G403" s="60">
        <f t="shared" ref="G403:G466" si="19">E403*$E$14</f>
        <v>0</v>
      </c>
      <c r="H403" s="63">
        <f t="shared" ref="H403:H466" si="20">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8"/>
        <v>0</v>
      </c>
      <c r="G404" s="60">
        <f t="shared" si="19"/>
        <v>0</v>
      </c>
      <c r="H404" s="63">
        <f t="shared" si="20"/>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8"/>
        <v>0</v>
      </c>
      <c r="G405" s="60">
        <f t="shared" si="19"/>
        <v>0</v>
      </c>
      <c r="H405" s="63">
        <f t="shared" si="20"/>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8"/>
        <v>0</v>
      </c>
      <c r="G406" s="60">
        <f t="shared" si="19"/>
        <v>0</v>
      </c>
      <c r="H406" s="63">
        <f t="shared" si="20"/>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8"/>
        <v>0</v>
      </c>
      <c r="G407" s="60">
        <f t="shared" si="19"/>
        <v>0</v>
      </c>
      <c r="H407" s="63">
        <f t="shared" si="20"/>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8"/>
        <v>0</v>
      </c>
      <c r="G408" s="60">
        <f t="shared" si="19"/>
        <v>0</v>
      </c>
      <c r="H408" s="63">
        <f t="shared" si="20"/>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8"/>
        <v>0</v>
      </c>
      <c r="G409" s="60">
        <f t="shared" si="19"/>
        <v>0</v>
      </c>
      <c r="H409" s="63">
        <f t="shared" si="20"/>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8"/>
        <v>0</v>
      </c>
      <c r="G410" s="60">
        <f t="shared" si="19"/>
        <v>0</v>
      </c>
      <c r="H410" s="63">
        <f t="shared" si="20"/>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8"/>
        <v>0</v>
      </c>
      <c r="G411" s="60">
        <f t="shared" si="19"/>
        <v>0</v>
      </c>
      <c r="H411" s="63">
        <f t="shared" si="20"/>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8"/>
        <v>0</v>
      </c>
      <c r="G412" s="60">
        <f t="shared" si="19"/>
        <v>0</v>
      </c>
      <c r="H412" s="63">
        <f t="shared" si="20"/>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8"/>
        <v>0</v>
      </c>
      <c r="G413" s="60">
        <f t="shared" si="19"/>
        <v>0</v>
      </c>
      <c r="H413" s="63">
        <f t="shared" si="20"/>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8"/>
        <v>0</v>
      </c>
      <c r="G414" s="60">
        <f t="shared" si="19"/>
        <v>0</v>
      </c>
      <c r="H414" s="63">
        <f t="shared" si="20"/>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8"/>
        <v>0</v>
      </c>
      <c r="G415" s="60">
        <f t="shared" si="19"/>
        <v>0</v>
      </c>
      <c r="H415" s="63">
        <f t="shared" si="20"/>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8"/>
        <v>0</v>
      </c>
      <c r="G416" s="60">
        <f t="shared" si="19"/>
        <v>0</v>
      </c>
      <c r="H416" s="63">
        <f t="shared" si="20"/>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8"/>
        <v>0</v>
      </c>
      <c r="G417" s="60">
        <f t="shared" si="19"/>
        <v>0</v>
      </c>
      <c r="H417" s="63">
        <f t="shared" si="20"/>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8"/>
        <v>0</v>
      </c>
      <c r="G418" s="60">
        <f t="shared" si="19"/>
        <v>0</v>
      </c>
      <c r="H418" s="63">
        <f t="shared" si="20"/>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8"/>
        <v>0</v>
      </c>
      <c r="G419" s="60">
        <f t="shared" si="19"/>
        <v>0</v>
      </c>
      <c r="H419" s="63">
        <f t="shared" si="20"/>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8"/>
        <v>0</v>
      </c>
      <c r="G420" s="60">
        <f t="shared" si="19"/>
        <v>0</v>
      </c>
      <c r="H420" s="63">
        <f t="shared" si="20"/>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8"/>
        <v>0</v>
      </c>
      <c r="G421" s="60">
        <f t="shared" si="19"/>
        <v>0</v>
      </c>
      <c r="H421" s="63">
        <f t="shared" si="20"/>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8"/>
        <v>0</v>
      </c>
      <c r="G422" s="60">
        <f t="shared" si="19"/>
        <v>0</v>
      </c>
      <c r="H422" s="63">
        <f t="shared" si="20"/>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8"/>
        <v>0</v>
      </c>
      <c r="G423" s="60">
        <f t="shared" si="19"/>
        <v>0</v>
      </c>
      <c r="H423" s="63">
        <f t="shared" si="20"/>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8"/>
        <v>0</v>
      </c>
      <c r="G424" s="60">
        <f t="shared" si="19"/>
        <v>0</v>
      </c>
      <c r="H424" s="63">
        <f t="shared" si="20"/>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8"/>
        <v>0</v>
      </c>
      <c r="G425" s="60">
        <f t="shared" si="19"/>
        <v>0</v>
      </c>
      <c r="H425" s="63">
        <f t="shared" si="20"/>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8"/>
        <v>0</v>
      </c>
      <c r="G426" s="60">
        <f t="shared" si="19"/>
        <v>0</v>
      </c>
      <c r="H426" s="63">
        <f t="shared" si="20"/>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8"/>
        <v>0</v>
      </c>
      <c r="G427" s="60">
        <f t="shared" si="19"/>
        <v>0</v>
      </c>
      <c r="H427" s="63">
        <f t="shared" si="20"/>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8"/>
        <v>0</v>
      </c>
      <c r="G428" s="60">
        <f t="shared" si="19"/>
        <v>0</v>
      </c>
      <c r="H428" s="63">
        <f t="shared" si="20"/>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8"/>
        <v>0</v>
      </c>
      <c r="G429" s="60">
        <f t="shared" si="19"/>
        <v>0</v>
      </c>
      <c r="H429" s="63">
        <f t="shared" si="20"/>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8"/>
        <v>0</v>
      </c>
      <c r="G430" s="60">
        <f t="shared" si="19"/>
        <v>0</v>
      </c>
      <c r="H430" s="63">
        <f t="shared" si="20"/>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8"/>
        <v>0</v>
      </c>
      <c r="G431" s="60">
        <f t="shared" si="19"/>
        <v>0</v>
      </c>
      <c r="H431" s="63">
        <f t="shared" si="20"/>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8"/>
        <v>0</v>
      </c>
      <c r="G432" s="60">
        <f t="shared" si="19"/>
        <v>0</v>
      </c>
      <c r="H432" s="63">
        <f t="shared" si="20"/>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8"/>
        <v>0</v>
      </c>
      <c r="G433" s="60">
        <f t="shared" si="19"/>
        <v>0</v>
      </c>
      <c r="H433" s="63">
        <f t="shared" si="20"/>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8"/>
        <v>0</v>
      </c>
      <c r="G434" s="60">
        <f t="shared" si="19"/>
        <v>0</v>
      </c>
      <c r="H434" s="63">
        <f t="shared" si="20"/>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8"/>
        <v>0</v>
      </c>
      <c r="G435" s="60">
        <f t="shared" si="19"/>
        <v>0</v>
      </c>
      <c r="H435" s="63">
        <f t="shared" si="20"/>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8"/>
        <v>0</v>
      </c>
      <c r="G436" s="60">
        <f t="shared" si="19"/>
        <v>0</v>
      </c>
      <c r="H436" s="63">
        <f t="shared" si="20"/>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8"/>
        <v>0</v>
      </c>
      <c r="G437" s="60">
        <f t="shared" si="19"/>
        <v>0</v>
      </c>
      <c r="H437" s="63">
        <f t="shared" si="20"/>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8"/>
        <v>0</v>
      </c>
      <c r="G438" s="60">
        <f t="shared" si="19"/>
        <v>0</v>
      </c>
      <c r="H438" s="63">
        <f t="shared" si="20"/>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8"/>
        <v>0</v>
      </c>
      <c r="G439" s="60">
        <f t="shared" si="19"/>
        <v>0</v>
      </c>
      <c r="H439" s="63">
        <f t="shared" si="20"/>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8"/>
        <v>0</v>
      </c>
      <c r="G440" s="60">
        <f t="shared" si="19"/>
        <v>0</v>
      </c>
      <c r="H440" s="63">
        <f t="shared" si="20"/>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8"/>
        <v>0</v>
      </c>
      <c r="G441" s="60">
        <f t="shared" si="19"/>
        <v>0</v>
      </c>
      <c r="H441" s="63">
        <f t="shared" si="20"/>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8"/>
        <v>0</v>
      </c>
      <c r="G442" s="60">
        <f t="shared" si="19"/>
        <v>0</v>
      </c>
      <c r="H442" s="63">
        <f t="shared" si="20"/>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8"/>
        <v>0</v>
      </c>
      <c r="G443" s="60">
        <f t="shared" si="19"/>
        <v>0</v>
      </c>
      <c r="H443" s="63">
        <f t="shared" si="20"/>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8"/>
        <v>0</v>
      </c>
      <c r="G444" s="60">
        <f t="shared" si="19"/>
        <v>0</v>
      </c>
      <c r="H444" s="63">
        <f t="shared" si="20"/>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8"/>
        <v>0</v>
      </c>
      <c r="G445" s="60">
        <f t="shared" si="19"/>
        <v>0</v>
      </c>
      <c r="H445" s="63">
        <f t="shared" si="20"/>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8"/>
        <v>0</v>
      </c>
      <c r="G446" s="60">
        <f t="shared" si="19"/>
        <v>0</v>
      </c>
      <c r="H446" s="63">
        <f t="shared" si="20"/>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8"/>
        <v>0</v>
      </c>
      <c r="G447" s="60">
        <f t="shared" si="19"/>
        <v>0</v>
      </c>
      <c r="H447" s="63">
        <f t="shared" si="20"/>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8"/>
        <v>0</v>
      </c>
      <c r="G448" s="60">
        <f t="shared" si="19"/>
        <v>0</v>
      </c>
      <c r="H448" s="63">
        <f t="shared" si="20"/>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8"/>
        <v>0</v>
      </c>
      <c r="G449" s="60">
        <f t="shared" si="19"/>
        <v>0</v>
      </c>
      <c r="H449" s="63">
        <f t="shared" si="20"/>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8"/>
        <v>0</v>
      </c>
      <c r="G450" s="60">
        <f t="shared" si="19"/>
        <v>0</v>
      </c>
      <c r="H450" s="63">
        <f t="shared" si="20"/>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8"/>
        <v>0</v>
      </c>
      <c r="G451" s="60">
        <f t="shared" si="19"/>
        <v>0</v>
      </c>
      <c r="H451" s="63">
        <f t="shared" si="20"/>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8"/>
        <v>0</v>
      </c>
      <c r="G452" s="60">
        <f t="shared" si="19"/>
        <v>0</v>
      </c>
      <c r="H452" s="63">
        <f t="shared" si="20"/>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8"/>
        <v>0</v>
      </c>
      <c r="G453" s="60">
        <f t="shared" si="19"/>
        <v>0</v>
      </c>
      <c r="H453" s="63">
        <f t="shared" si="20"/>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8"/>
        <v>0</v>
      </c>
      <c r="G454" s="60">
        <f t="shared" si="19"/>
        <v>0</v>
      </c>
      <c r="H454" s="63">
        <f t="shared" si="20"/>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8"/>
        <v>0</v>
      </c>
      <c r="G455" s="60">
        <f t="shared" si="19"/>
        <v>0</v>
      </c>
      <c r="H455" s="63">
        <f t="shared" si="20"/>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8"/>
        <v>0</v>
      </c>
      <c r="G456" s="60">
        <f t="shared" si="19"/>
        <v>0</v>
      </c>
      <c r="H456" s="63">
        <f t="shared" si="20"/>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8"/>
        <v>0</v>
      </c>
      <c r="G457" s="60">
        <f t="shared" si="19"/>
        <v>0</v>
      </c>
      <c r="H457" s="63">
        <f t="shared" si="20"/>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8"/>
        <v>0</v>
      </c>
      <c r="G458" s="60">
        <f t="shared" si="19"/>
        <v>0</v>
      </c>
      <c r="H458" s="63">
        <f t="shared" si="20"/>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8"/>
        <v>0</v>
      </c>
      <c r="G459" s="60">
        <f t="shared" si="19"/>
        <v>0</v>
      </c>
      <c r="H459" s="63">
        <f t="shared" si="20"/>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8"/>
        <v>0</v>
      </c>
      <c r="G460" s="60">
        <f t="shared" si="19"/>
        <v>0</v>
      </c>
      <c r="H460" s="63">
        <f t="shared" si="20"/>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8"/>
        <v>0</v>
      </c>
      <c r="G461" s="60">
        <f t="shared" si="19"/>
        <v>0</v>
      </c>
      <c r="H461" s="63">
        <f t="shared" si="20"/>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8"/>
        <v>0</v>
      </c>
      <c r="G462" s="60">
        <f t="shared" si="19"/>
        <v>0</v>
      </c>
      <c r="H462" s="63">
        <f t="shared" si="20"/>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8"/>
        <v>0</v>
      </c>
      <c r="G463" s="60">
        <f t="shared" si="19"/>
        <v>0</v>
      </c>
      <c r="H463" s="63">
        <f t="shared" si="20"/>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8"/>
        <v>0</v>
      </c>
      <c r="G464" s="60">
        <f t="shared" si="19"/>
        <v>0</v>
      </c>
      <c r="H464" s="63">
        <f t="shared" si="20"/>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8"/>
        <v>0</v>
      </c>
      <c r="G465" s="60">
        <f t="shared" si="19"/>
        <v>0</v>
      </c>
      <c r="H465" s="63">
        <f t="shared" si="20"/>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8"/>
        <v>0</v>
      </c>
      <c r="G466" s="60">
        <f t="shared" si="19"/>
        <v>0</v>
      </c>
      <c r="H466" s="63">
        <f t="shared" si="20"/>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1">D467*E467</f>
        <v>0</v>
      </c>
      <c r="G467" s="60">
        <f t="shared" ref="G467:G530" si="22">E467*$E$14</f>
        <v>0</v>
      </c>
      <c r="H467" s="63">
        <f t="shared" ref="H467:H530" si="23">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1"/>
        <v>0</v>
      </c>
      <c r="G468" s="60">
        <f t="shared" si="22"/>
        <v>0</v>
      </c>
      <c r="H468" s="63">
        <f t="shared" si="23"/>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1"/>
        <v>0</v>
      </c>
      <c r="G469" s="60">
        <f t="shared" si="22"/>
        <v>0</v>
      </c>
      <c r="H469" s="63">
        <f t="shared" si="23"/>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1"/>
        <v>0</v>
      </c>
      <c r="G470" s="60">
        <f t="shared" si="22"/>
        <v>0</v>
      </c>
      <c r="H470" s="63">
        <f t="shared" si="23"/>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1"/>
        <v>0</v>
      </c>
      <c r="G471" s="60">
        <f t="shared" si="22"/>
        <v>0</v>
      </c>
      <c r="H471" s="63">
        <f t="shared" si="23"/>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1"/>
        <v>0</v>
      </c>
      <c r="G472" s="60">
        <f t="shared" si="22"/>
        <v>0</v>
      </c>
      <c r="H472" s="63">
        <f t="shared" si="23"/>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1"/>
        <v>0</v>
      </c>
      <c r="G473" s="60">
        <f t="shared" si="22"/>
        <v>0</v>
      </c>
      <c r="H473" s="63">
        <f t="shared" si="23"/>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1"/>
        <v>0</v>
      </c>
      <c r="G474" s="60">
        <f t="shared" si="22"/>
        <v>0</v>
      </c>
      <c r="H474" s="63">
        <f t="shared" si="23"/>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1"/>
        <v>0</v>
      </c>
      <c r="G475" s="60">
        <f t="shared" si="22"/>
        <v>0</v>
      </c>
      <c r="H475" s="63">
        <f t="shared" si="23"/>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1"/>
        <v>0</v>
      </c>
      <c r="G476" s="60">
        <f t="shared" si="22"/>
        <v>0</v>
      </c>
      <c r="H476" s="63">
        <f t="shared" si="23"/>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1"/>
        <v>0</v>
      </c>
      <c r="G477" s="60">
        <f t="shared" si="22"/>
        <v>0</v>
      </c>
      <c r="H477" s="63">
        <f t="shared" si="23"/>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1"/>
        <v>0</v>
      </c>
      <c r="G478" s="60">
        <f t="shared" si="22"/>
        <v>0</v>
      </c>
      <c r="H478" s="63">
        <f t="shared" si="23"/>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1"/>
        <v>0</v>
      </c>
      <c r="G479" s="60">
        <f t="shared" si="22"/>
        <v>0</v>
      </c>
      <c r="H479" s="63">
        <f t="shared" si="23"/>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1"/>
        <v>0</v>
      </c>
      <c r="G480" s="60">
        <f t="shared" si="22"/>
        <v>0</v>
      </c>
      <c r="H480" s="63">
        <f t="shared" si="23"/>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1"/>
        <v>0</v>
      </c>
      <c r="G481" s="60">
        <f t="shared" si="22"/>
        <v>0</v>
      </c>
      <c r="H481" s="63">
        <f t="shared" si="23"/>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1"/>
        <v>0</v>
      </c>
      <c r="G482" s="60">
        <f t="shared" si="22"/>
        <v>0</v>
      </c>
      <c r="H482" s="63">
        <f t="shared" si="23"/>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1"/>
        <v>0</v>
      </c>
      <c r="G483" s="60">
        <f t="shared" si="22"/>
        <v>0</v>
      </c>
      <c r="H483" s="63">
        <f t="shared" si="23"/>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1"/>
        <v>0</v>
      </c>
      <c r="G484" s="60">
        <f t="shared" si="22"/>
        <v>0</v>
      </c>
      <c r="H484" s="63">
        <f t="shared" si="23"/>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1"/>
        <v>0</v>
      </c>
      <c r="G485" s="60">
        <f t="shared" si="22"/>
        <v>0</v>
      </c>
      <c r="H485" s="63">
        <f t="shared" si="23"/>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1"/>
        <v>0</v>
      </c>
      <c r="G486" s="60">
        <f t="shared" si="22"/>
        <v>0</v>
      </c>
      <c r="H486" s="63">
        <f t="shared" si="23"/>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1"/>
        <v>0</v>
      </c>
      <c r="G487" s="60">
        <f t="shared" si="22"/>
        <v>0</v>
      </c>
      <c r="H487" s="63">
        <f t="shared" si="23"/>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1"/>
        <v>0</v>
      </c>
      <c r="G488" s="60">
        <f t="shared" si="22"/>
        <v>0</v>
      </c>
      <c r="H488" s="63">
        <f t="shared" si="23"/>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1"/>
        <v>0</v>
      </c>
      <c r="G489" s="60">
        <f t="shared" si="22"/>
        <v>0</v>
      </c>
      <c r="H489" s="63">
        <f t="shared" si="23"/>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1"/>
        <v>0</v>
      </c>
      <c r="G490" s="60">
        <f t="shared" si="22"/>
        <v>0</v>
      </c>
      <c r="H490" s="63">
        <f t="shared" si="23"/>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1"/>
        <v>0</v>
      </c>
      <c r="G491" s="60">
        <f t="shared" si="22"/>
        <v>0</v>
      </c>
      <c r="H491" s="63">
        <f t="shared" si="23"/>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1"/>
        <v>0</v>
      </c>
      <c r="G492" s="60">
        <f t="shared" si="22"/>
        <v>0</v>
      </c>
      <c r="H492" s="63">
        <f t="shared" si="23"/>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1"/>
        <v>0</v>
      </c>
      <c r="G493" s="60">
        <f t="shared" si="22"/>
        <v>0</v>
      </c>
      <c r="H493" s="63">
        <f t="shared" si="23"/>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1"/>
        <v>0</v>
      </c>
      <c r="G494" s="60">
        <f t="shared" si="22"/>
        <v>0</v>
      </c>
      <c r="H494" s="63">
        <f t="shared" si="23"/>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1"/>
        <v>0</v>
      </c>
      <c r="G495" s="60">
        <f t="shared" si="22"/>
        <v>0</v>
      </c>
      <c r="H495" s="63">
        <f t="shared" si="23"/>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1"/>
        <v>0</v>
      </c>
      <c r="G496" s="60">
        <f t="shared" si="22"/>
        <v>0</v>
      </c>
      <c r="H496" s="63">
        <f t="shared" si="23"/>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1"/>
        <v>0</v>
      </c>
      <c r="G497" s="60">
        <f t="shared" si="22"/>
        <v>0</v>
      </c>
      <c r="H497" s="63">
        <f t="shared" si="23"/>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1"/>
        <v>0</v>
      </c>
      <c r="G498" s="60">
        <f t="shared" si="22"/>
        <v>0</v>
      </c>
      <c r="H498" s="63">
        <f t="shared" si="23"/>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1"/>
        <v>0</v>
      </c>
      <c r="G499" s="60">
        <f t="shared" si="22"/>
        <v>0</v>
      </c>
      <c r="H499" s="63">
        <f t="shared" si="23"/>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1"/>
        <v>0</v>
      </c>
      <c r="G500" s="60">
        <f t="shared" si="22"/>
        <v>0</v>
      </c>
      <c r="H500" s="63">
        <f t="shared" si="23"/>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1"/>
        <v>0</v>
      </c>
      <c r="G501" s="60">
        <f t="shared" si="22"/>
        <v>0</v>
      </c>
      <c r="H501" s="63">
        <f t="shared" si="23"/>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1"/>
        <v>0</v>
      </c>
      <c r="G502" s="60">
        <f t="shared" si="22"/>
        <v>0</v>
      </c>
      <c r="H502" s="63">
        <f t="shared" si="23"/>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1"/>
        <v>0</v>
      </c>
      <c r="G503" s="60">
        <f t="shared" si="22"/>
        <v>0</v>
      </c>
      <c r="H503" s="63">
        <f t="shared" si="23"/>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1"/>
        <v>0</v>
      </c>
      <c r="G504" s="60">
        <f t="shared" si="22"/>
        <v>0</v>
      </c>
      <c r="H504" s="63">
        <f t="shared" si="23"/>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1"/>
        <v>0</v>
      </c>
      <c r="G505" s="60">
        <f t="shared" si="22"/>
        <v>0</v>
      </c>
      <c r="H505" s="63">
        <f t="shared" si="23"/>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1"/>
        <v>0</v>
      </c>
      <c r="G506" s="60">
        <f t="shared" si="22"/>
        <v>0</v>
      </c>
      <c r="H506" s="63">
        <f t="shared" si="23"/>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1"/>
        <v>0</v>
      </c>
      <c r="G507" s="60">
        <f t="shared" si="22"/>
        <v>0</v>
      </c>
      <c r="H507" s="63">
        <f t="shared" si="23"/>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1"/>
        <v>0</v>
      </c>
      <c r="G508" s="60">
        <f t="shared" si="22"/>
        <v>0</v>
      </c>
      <c r="H508" s="63">
        <f t="shared" si="23"/>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1"/>
        <v>0</v>
      </c>
      <c r="G509" s="60">
        <f t="shared" si="22"/>
        <v>0</v>
      </c>
      <c r="H509" s="63">
        <f t="shared" si="23"/>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1"/>
        <v>0</v>
      </c>
      <c r="G510" s="60">
        <f t="shared" si="22"/>
        <v>0</v>
      </c>
      <c r="H510" s="63">
        <f t="shared" si="23"/>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1"/>
        <v>0</v>
      </c>
      <c r="G511" s="60">
        <f t="shared" si="22"/>
        <v>0</v>
      </c>
      <c r="H511" s="63">
        <f t="shared" si="23"/>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1"/>
        <v>0</v>
      </c>
      <c r="G512" s="60">
        <f t="shared" si="22"/>
        <v>0</v>
      </c>
      <c r="H512" s="63">
        <f t="shared" si="23"/>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1"/>
        <v>0</v>
      </c>
      <c r="G513" s="60">
        <f t="shared" si="22"/>
        <v>0</v>
      </c>
      <c r="H513" s="63">
        <f t="shared" si="23"/>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1"/>
        <v>0</v>
      </c>
      <c r="G514" s="60">
        <f t="shared" si="22"/>
        <v>0</v>
      </c>
      <c r="H514" s="63">
        <f t="shared" si="23"/>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1"/>
        <v>0</v>
      </c>
      <c r="G515" s="60">
        <f t="shared" si="22"/>
        <v>0</v>
      </c>
      <c r="H515" s="63">
        <f t="shared" si="23"/>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1"/>
        <v>0</v>
      </c>
      <c r="G516" s="60">
        <f t="shared" si="22"/>
        <v>0</v>
      </c>
      <c r="H516" s="63">
        <f t="shared" si="23"/>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1"/>
        <v>0</v>
      </c>
      <c r="G517" s="60">
        <f t="shared" si="22"/>
        <v>0</v>
      </c>
      <c r="H517" s="63">
        <f t="shared" si="23"/>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1"/>
        <v>0</v>
      </c>
      <c r="G518" s="60">
        <f t="shared" si="22"/>
        <v>0</v>
      </c>
      <c r="H518" s="63">
        <f t="shared" si="23"/>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1"/>
        <v>0</v>
      </c>
      <c r="G519" s="60">
        <f t="shared" si="22"/>
        <v>0</v>
      </c>
      <c r="H519" s="63">
        <f t="shared" si="23"/>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1"/>
        <v>0</v>
      </c>
      <c r="G520" s="60">
        <f t="shared" si="22"/>
        <v>0</v>
      </c>
      <c r="H520" s="63">
        <f t="shared" si="23"/>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1"/>
        <v>0</v>
      </c>
      <c r="G521" s="60">
        <f t="shared" si="22"/>
        <v>0</v>
      </c>
      <c r="H521" s="63">
        <f t="shared" si="23"/>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1"/>
        <v>0</v>
      </c>
      <c r="G522" s="60">
        <f t="shared" si="22"/>
        <v>0</v>
      </c>
      <c r="H522" s="63">
        <f t="shared" si="23"/>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1"/>
        <v>0</v>
      </c>
      <c r="G523" s="60">
        <f t="shared" si="22"/>
        <v>0</v>
      </c>
      <c r="H523" s="63">
        <f t="shared" si="23"/>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1"/>
        <v>0</v>
      </c>
      <c r="G524" s="60">
        <f t="shared" si="22"/>
        <v>0</v>
      </c>
      <c r="H524" s="63">
        <f t="shared" si="23"/>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1"/>
        <v>0</v>
      </c>
      <c r="G525" s="60">
        <f t="shared" si="22"/>
        <v>0</v>
      </c>
      <c r="H525" s="63">
        <f t="shared" si="23"/>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1"/>
        <v>0</v>
      </c>
      <c r="G526" s="60">
        <f t="shared" si="22"/>
        <v>0</v>
      </c>
      <c r="H526" s="63">
        <f t="shared" si="23"/>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1"/>
        <v>0</v>
      </c>
      <c r="G527" s="60">
        <f t="shared" si="22"/>
        <v>0</v>
      </c>
      <c r="H527" s="63">
        <f t="shared" si="23"/>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1"/>
        <v>0</v>
      </c>
      <c r="G528" s="60">
        <f t="shared" si="22"/>
        <v>0</v>
      </c>
      <c r="H528" s="63">
        <f t="shared" si="23"/>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1"/>
        <v>0</v>
      </c>
      <c r="G529" s="60">
        <f t="shared" si="22"/>
        <v>0</v>
      </c>
      <c r="H529" s="63">
        <f t="shared" si="23"/>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1"/>
        <v>0</v>
      </c>
      <c r="G530" s="60">
        <f t="shared" si="22"/>
        <v>0</v>
      </c>
      <c r="H530" s="63">
        <f t="shared" si="23"/>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4">D531*E531</f>
        <v>0</v>
      </c>
      <c r="G531" s="60">
        <f t="shared" ref="G531:G594" si="25">E531*$E$14</f>
        <v>0</v>
      </c>
      <c r="H531" s="63">
        <f t="shared" ref="H531:H594" si="26">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4"/>
        <v>0</v>
      </c>
      <c r="G532" s="60">
        <f t="shared" si="25"/>
        <v>0</v>
      </c>
      <c r="H532" s="63">
        <f t="shared" si="26"/>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4"/>
        <v>0</v>
      </c>
      <c r="G533" s="60">
        <f t="shared" si="25"/>
        <v>0</v>
      </c>
      <c r="H533" s="63">
        <f t="shared" si="26"/>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4"/>
        <v>0</v>
      </c>
      <c r="G534" s="60">
        <f t="shared" si="25"/>
        <v>0</v>
      </c>
      <c r="H534" s="63">
        <f t="shared" si="26"/>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4"/>
        <v>0</v>
      </c>
      <c r="G535" s="60">
        <f t="shared" si="25"/>
        <v>0</v>
      </c>
      <c r="H535" s="63">
        <f t="shared" si="26"/>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4"/>
        <v>0</v>
      </c>
      <c r="G536" s="60">
        <f t="shared" si="25"/>
        <v>0</v>
      </c>
      <c r="H536" s="63">
        <f t="shared" si="26"/>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4"/>
        <v>0</v>
      </c>
      <c r="G537" s="60">
        <f t="shared" si="25"/>
        <v>0</v>
      </c>
      <c r="H537" s="63">
        <f t="shared" si="26"/>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4"/>
        <v>0</v>
      </c>
      <c r="G538" s="60">
        <f t="shared" si="25"/>
        <v>0</v>
      </c>
      <c r="H538" s="63">
        <f t="shared" si="26"/>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4"/>
        <v>0</v>
      </c>
      <c r="G539" s="60">
        <f t="shared" si="25"/>
        <v>0</v>
      </c>
      <c r="H539" s="63">
        <f t="shared" si="26"/>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4"/>
        <v>0</v>
      </c>
      <c r="G540" s="60">
        <f t="shared" si="25"/>
        <v>0</v>
      </c>
      <c r="H540" s="63">
        <f t="shared" si="26"/>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4"/>
        <v>0</v>
      </c>
      <c r="G541" s="60">
        <f t="shared" si="25"/>
        <v>0</v>
      </c>
      <c r="H541" s="63">
        <f t="shared" si="26"/>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4"/>
        <v>0</v>
      </c>
      <c r="G542" s="60">
        <f t="shared" si="25"/>
        <v>0</v>
      </c>
      <c r="H542" s="63">
        <f t="shared" si="26"/>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4"/>
        <v>0</v>
      </c>
      <c r="G543" s="60">
        <f t="shared" si="25"/>
        <v>0</v>
      </c>
      <c r="H543" s="63">
        <f t="shared" si="26"/>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4"/>
        <v>0</v>
      </c>
      <c r="G544" s="60">
        <f t="shared" si="25"/>
        <v>0</v>
      </c>
      <c r="H544" s="63">
        <f t="shared" si="26"/>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4"/>
        <v>0</v>
      </c>
      <c r="G545" s="60">
        <f t="shared" si="25"/>
        <v>0</v>
      </c>
      <c r="H545" s="63">
        <f t="shared" si="26"/>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4"/>
        <v>0</v>
      </c>
      <c r="G546" s="60">
        <f t="shared" si="25"/>
        <v>0</v>
      </c>
      <c r="H546" s="63">
        <f t="shared" si="26"/>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4"/>
        <v>0</v>
      </c>
      <c r="G547" s="60">
        <f t="shared" si="25"/>
        <v>0</v>
      </c>
      <c r="H547" s="63">
        <f t="shared" si="26"/>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4"/>
        <v>0</v>
      </c>
      <c r="G548" s="60">
        <f t="shared" si="25"/>
        <v>0</v>
      </c>
      <c r="H548" s="63">
        <f t="shared" si="26"/>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4"/>
        <v>0</v>
      </c>
      <c r="G549" s="60">
        <f t="shared" si="25"/>
        <v>0</v>
      </c>
      <c r="H549" s="63">
        <f t="shared" si="26"/>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4"/>
        <v>0</v>
      </c>
      <c r="G550" s="60">
        <f t="shared" si="25"/>
        <v>0</v>
      </c>
      <c r="H550" s="63">
        <f t="shared" si="26"/>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4"/>
        <v>0</v>
      </c>
      <c r="G551" s="60">
        <f t="shared" si="25"/>
        <v>0</v>
      </c>
      <c r="H551" s="63">
        <f t="shared" si="26"/>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4"/>
        <v>0</v>
      </c>
      <c r="G552" s="60">
        <f t="shared" si="25"/>
        <v>0</v>
      </c>
      <c r="H552" s="63">
        <f t="shared" si="26"/>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4"/>
        <v>0</v>
      </c>
      <c r="G553" s="60">
        <f t="shared" si="25"/>
        <v>0</v>
      </c>
      <c r="H553" s="63">
        <f t="shared" si="26"/>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4"/>
        <v>0</v>
      </c>
      <c r="G554" s="60">
        <f t="shared" si="25"/>
        <v>0</v>
      </c>
      <c r="H554" s="63">
        <f t="shared" si="26"/>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4"/>
        <v>0</v>
      </c>
      <c r="G555" s="60">
        <f t="shared" si="25"/>
        <v>0</v>
      </c>
      <c r="H555" s="63">
        <f t="shared" si="26"/>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4"/>
        <v>0</v>
      </c>
      <c r="G556" s="60">
        <f t="shared" si="25"/>
        <v>0</v>
      </c>
      <c r="H556" s="63">
        <f t="shared" si="26"/>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4"/>
        <v>0</v>
      </c>
      <c r="G557" s="60">
        <f t="shared" si="25"/>
        <v>0</v>
      </c>
      <c r="H557" s="63">
        <f t="shared" si="26"/>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4"/>
        <v>0</v>
      </c>
      <c r="G558" s="60">
        <f t="shared" si="25"/>
        <v>0</v>
      </c>
      <c r="H558" s="63">
        <f t="shared" si="26"/>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4"/>
        <v>0</v>
      </c>
      <c r="G559" s="60">
        <f t="shared" si="25"/>
        <v>0</v>
      </c>
      <c r="H559" s="63">
        <f t="shared" si="26"/>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4"/>
        <v>0</v>
      </c>
      <c r="G560" s="60">
        <f t="shared" si="25"/>
        <v>0</v>
      </c>
      <c r="H560" s="63">
        <f t="shared" si="26"/>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4"/>
        <v>0</v>
      </c>
      <c r="G561" s="60">
        <f t="shared" si="25"/>
        <v>0</v>
      </c>
      <c r="H561" s="63">
        <f t="shared" si="26"/>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4"/>
        <v>0</v>
      </c>
      <c r="G562" s="60">
        <f t="shared" si="25"/>
        <v>0</v>
      </c>
      <c r="H562" s="63">
        <f t="shared" si="26"/>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4"/>
        <v>0</v>
      </c>
      <c r="G563" s="60">
        <f t="shared" si="25"/>
        <v>0</v>
      </c>
      <c r="H563" s="63">
        <f t="shared" si="26"/>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4"/>
        <v>0</v>
      </c>
      <c r="G564" s="60">
        <f t="shared" si="25"/>
        <v>0</v>
      </c>
      <c r="H564" s="63">
        <f t="shared" si="26"/>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4"/>
        <v>0</v>
      </c>
      <c r="G565" s="60">
        <f t="shared" si="25"/>
        <v>0</v>
      </c>
      <c r="H565" s="63">
        <f t="shared" si="26"/>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4"/>
        <v>0</v>
      </c>
      <c r="G566" s="60">
        <f t="shared" si="25"/>
        <v>0</v>
      </c>
      <c r="H566" s="63">
        <f t="shared" si="26"/>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4"/>
        <v>0</v>
      </c>
      <c r="G567" s="60">
        <f t="shared" si="25"/>
        <v>0</v>
      </c>
      <c r="H567" s="63">
        <f t="shared" si="26"/>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4"/>
        <v>0</v>
      </c>
      <c r="G568" s="60">
        <f t="shared" si="25"/>
        <v>0</v>
      </c>
      <c r="H568" s="63">
        <f t="shared" si="26"/>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4"/>
        <v>0</v>
      </c>
      <c r="G569" s="60">
        <f t="shared" si="25"/>
        <v>0</v>
      </c>
      <c r="H569" s="63">
        <f t="shared" si="26"/>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4"/>
        <v>0</v>
      </c>
      <c r="G570" s="60">
        <f t="shared" si="25"/>
        <v>0</v>
      </c>
      <c r="H570" s="63">
        <f t="shared" si="26"/>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4"/>
        <v>0</v>
      </c>
      <c r="G571" s="60">
        <f t="shared" si="25"/>
        <v>0</v>
      </c>
      <c r="H571" s="63">
        <f t="shared" si="26"/>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4"/>
        <v>0</v>
      </c>
      <c r="G572" s="60">
        <f t="shared" si="25"/>
        <v>0</v>
      </c>
      <c r="H572" s="63">
        <f t="shared" si="26"/>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4"/>
        <v>0</v>
      </c>
      <c r="G573" s="60">
        <f t="shared" si="25"/>
        <v>0</v>
      </c>
      <c r="H573" s="63">
        <f t="shared" si="26"/>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4"/>
        <v>0</v>
      </c>
      <c r="G574" s="60">
        <f t="shared" si="25"/>
        <v>0</v>
      </c>
      <c r="H574" s="63">
        <f t="shared" si="26"/>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4"/>
        <v>0</v>
      </c>
      <c r="G575" s="60">
        <f t="shared" si="25"/>
        <v>0</v>
      </c>
      <c r="H575" s="63">
        <f t="shared" si="26"/>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4"/>
        <v>0</v>
      </c>
      <c r="G576" s="60">
        <f t="shared" si="25"/>
        <v>0</v>
      </c>
      <c r="H576" s="63">
        <f t="shared" si="26"/>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4"/>
        <v>0</v>
      </c>
      <c r="G577" s="60">
        <f t="shared" si="25"/>
        <v>0</v>
      </c>
      <c r="H577" s="63">
        <f t="shared" si="26"/>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4"/>
        <v>0</v>
      </c>
      <c r="G578" s="60">
        <f t="shared" si="25"/>
        <v>0</v>
      </c>
      <c r="H578" s="63">
        <f t="shared" si="26"/>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4"/>
        <v>0</v>
      </c>
      <c r="G579" s="60">
        <f t="shared" si="25"/>
        <v>0</v>
      </c>
      <c r="H579" s="63">
        <f t="shared" si="26"/>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4"/>
        <v>0</v>
      </c>
      <c r="G580" s="60">
        <f t="shared" si="25"/>
        <v>0</v>
      </c>
      <c r="H580" s="63">
        <f t="shared" si="26"/>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4"/>
        <v>0</v>
      </c>
      <c r="G581" s="60">
        <f t="shared" si="25"/>
        <v>0</v>
      </c>
      <c r="H581" s="63">
        <f t="shared" si="26"/>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4"/>
        <v>0</v>
      </c>
      <c r="G582" s="60">
        <f t="shared" si="25"/>
        <v>0</v>
      </c>
      <c r="H582" s="63">
        <f t="shared" si="26"/>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4"/>
        <v>0</v>
      </c>
      <c r="G583" s="60">
        <f t="shared" si="25"/>
        <v>0</v>
      </c>
      <c r="H583" s="63">
        <f t="shared" si="26"/>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4"/>
        <v>0</v>
      </c>
      <c r="G584" s="60">
        <f t="shared" si="25"/>
        <v>0</v>
      </c>
      <c r="H584" s="63">
        <f t="shared" si="26"/>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4"/>
        <v>0</v>
      </c>
      <c r="G585" s="60">
        <f t="shared" si="25"/>
        <v>0</v>
      </c>
      <c r="H585" s="63">
        <f t="shared" si="26"/>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4"/>
        <v>0</v>
      </c>
      <c r="G586" s="60">
        <f t="shared" si="25"/>
        <v>0</v>
      </c>
      <c r="H586" s="63">
        <f t="shared" si="26"/>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4"/>
        <v>0</v>
      </c>
      <c r="G587" s="60">
        <f t="shared" si="25"/>
        <v>0</v>
      </c>
      <c r="H587" s="63">
        <f t="shared" si="26"/>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4"/>
        <v>0</v>
      </c>
      <c r="G588" s="60">
        <f t="shared" si="25"/>
        <v>0</v>
      </c>
      <c r="H588" s="63">
        <f t="shared" si="26"/>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4"/>
        <v>0</v>
      </c>
      <c r="G589" s="60">
        <f t="shared" si="25"/>
        <v>0</v>
      </c>
      <c r="H589" s="63">
        <f t="shared" si="26"/>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4"/>
        <v>0</v>
      </c>
      <c r="G590" s="60">
        <f t="shared" si="25"/>
        <v>0</v>
      </c>
      <c r="H590" s="63">
        <f t="shared" si="26"/>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4"/>
        <v>0</v>
      </c>
      <c r="G591" s="60">
        <f t="shared" si="25"/>
        <v>0</v>
      </c>
      <c r="H591" s="63">
        <f t="shared" si="26"/>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4"/>
        <v>0</v>
      </c>
      <c r="G592" s="60">
        <f t="shared" si="25"/>
        <v>0</v>
      </c>
      <c r="H592" s="63">
        <f t="shared" si="26"/>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4"/>
        <v>0</v>
      </c>
      <c r="G593" s="60">
        <f t="shared" si="25"/>
        <v>0</v>
      </c>
      <c r="H593" s="63">
        <f t="shared" si="26"/>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4"/>
        <v>0</v>
      </c>
      <c r="G594" s="60">
        <f t="shared" si="25"/>
        <v>0</v>
      </c>
      <c r="H594" s="63">
        <f t="shared" si="26"/>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7">D595*E595</f>
        <v>0</v>
      </c>
      <c r="G595" s="60">
        <f t="shared" ref="G595:G658" si="28">E595*$E$14</f>
        <v>0</v>
      </c>
      <c r="H595" s="63">
        <f t="shared" ref="H595:H658" si="29">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7"/>
        <v>0</v>
      </c>
      <c r="G596" s="60">
        <f t="shared" si="28"/>
        <v>0</v>
      </c>
      <c r="H596" s="63">
        <f t="shared" si="29"/>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7"/>
        <v>0</v>
      </c>
      <c r="G597" s="60">
        <f t="shared" si="28"/>
        <v>0</v>
      </c>
      <c r="H597" s="63">
        <f t="shared" si="29"/>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7"/>
        <v>0</v>
      </c>
      <c r="G598" s="60">
        <f t="shared" si="28"/>
        <v>0</v>
      </c>
      <c r="H598" s="63">
        <f t="shared" si="29"/>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7"/>
        <v>0</v>
      </c>
      <c r="G599" s="60">
        <f t="shared" si="28"/>
        <v>0</v>
      </c>
      <c r="H599" s="63">
        <f t="shared" si="29"/>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7"/>
        <v>0</v>
      </c>
      <c r="G600" s="60">
        <f t="shared" si="28"/>
        <v>0</v>
      </c>
      <c r="H600" s="63">
        <f t="shared" si="29"/>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7"/>
        <v>0</v>
      </c>
      <c r="G601" s="60">
        <f t="shared" si="28"/>
        <v>0</v>
      </c>
      <c r="H601" s="63">
        <f t="shared" si="29"/>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7"/>
        <v>0</v>
      </c>
      <c r="G602" s="60">
        <f t="shared" si="28"/>
        <v>0</v>
      </c>
      <c r="H602" s="63">
        <f t="shared" si="29"/>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7"/>
        <v>0</v>
      </c>
      <c r="G603" s="60">
        <f t="shared" si="28"/>
        <v>0</v>
      </c>
      <c r="H603" s="63">
        <f t="shared" si="29"/>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7"/>
        <v>0</v>
      </c>
      <c r="G604" s="60">
        <f t="shared" si="28"/>
        <v>0</v>
      </c>
      <c r="H604" s="63">
        <f t="shared" si="29"/>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7"/>
        <v>0</v>
      </c>
      <c r="G605" s="60">
        <f t="shared" si="28"/>
        <v>0</v>
      </c>
      <c r="H605" s="63">
        <f t="shared" si="29"/>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7"/>
        <v>0</v>
      </c>
      <c r="G606" s="60">
        <f t="shared" si="28"/>
        <v>0</v>
      </c>
      <c r="H606" s="63">
        <f t="shared" si="29"/>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7"/>
        <v>0</v>
      </c>
      <c r="G607" s="60">
        <f t="shared" si="28"/>
        <v>0</v>
      </c>
      <c r="H607" s="63">
        <f t="shared" si="29"/>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7"/>
        <v>0</v>
      </c>
      <c r="G608" s="60">
        <f t="shared" si="28"/>
        <v>0</v>
      </c>
      <c r="H608" s="63">
        <f t="shared" si="29"/>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7"/>
        <v>0</v>
      </c>
      <c r="G609" s="60">
        <f t="shared" si="28"/>
        <v>0</v>
      </c>
      <c r="H609" s="63">
        <f t="shared" si="29"/>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7"/>
        <v>0</v>
      </c>
      <c r="G610" s="60">
        <f t="shared" si="28"/>
        <v>0</v>
      </c>
      <c r="H610" s="63">
        <f t="shared" si="29"/>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7"/>
        <v>0</v>
      </c>
      <c r="G611" s="60">
        <f t="shared" si="28"/>
        <v>0</v>
      </c>
      <c r="H611" s="63">
        <f t="shared" si="29"/>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7"/>
        <v>0</v>
      </c>
      <c r="G612" s="60">
        <f t="shared" si="28"/>
        <v>0</v>
      </c>
      <c r="H612" s="63">
        <f t="shared" si="29"/>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7"/>
        <v>0</v>
      </c>
      <c r="G613" s="60">
        <f t="shared" si="28"/>
        <v>0</v>
      </c>
      <c r="H613" s="63">
        <f t="shared" si="29"/>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7"/>
        <v>0</v>
      </c>
      <c r="G614" s="60">
        <f t="shared" si="28"/>
        <v>0</v>
      </c>
      <c r="H614" s="63">
        <f t="shared" si="29"/>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7"/>
        <v>0</v>
      </c>
      <c r="G615" s="60">
        <f t="shared" si="28"/>
        <v>0</v>
      </c>
      <c r="H615" s="63">
        <f t="shared" si="29"/>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7"/>
        <v>0</v>
      </c>
      <c r="G616" s="60">
        <f t="shared" si="28"/>
        <v>0</v>
      </c>
      <c r="H616" s="63">
        <f t="shared" si="29"/>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7"/>
        <v>0</v>
      </c>
      <c r="G617" s="60">
        <f t="shared" si="28"/>
        <v>0</v>
      </c>
      <c r="H617" s="63">
        <f t="shared" si="29"/>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7"/>
        <v>0</v>
      </c>
      <c r="G618" s="60">
        <f t="shared" si="28"/>
        <v>0</v>
      </c>
      <c r="H618" s="63">
        <f t="shared" si="29"/>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7"/>
        <v>0</v>
      </c>
      <c r="G619" s="60">
        <f t="shared" si="28"/>
        <v>0</v>
      </c>
      <c r="H619" s="63">
        <f t="shared" si="29"/>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7"/>
        <v>0</v>
      </c>
      <c r="G620" s="60">
        <f t="shared" si="28"/>
        <v>0</v>
      </c>
      <c r="H620" s="63">
        <f t="shared" si="29"/>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7"/>
        <v>0</v>
      </c>
      <c r="G621" s="60">
        <f t="shared" si="28"/>
        <v>0</v>
      </c>
      <c r="H621" s="63">
        <f t="shared" si="29"/>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7"/>
        <v>0</v>
      </c>
      <c r="G622" s="60">
        <f t="shared" si="28"/>
        <v>0</v>
      </c>
      <c r="H622" s="63">
        <f t="shared" si="29"/>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7"/>
        <v>0</v>
      </c>
      <c r="G623" s="60">
        <f t="shared" si="28"/>
        <v>0</v>
      </c>
      <c r="H623" s="63">
        <f t="shared" si="29"/>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7"/>
        <v>0</v>
      </c>
      <c r="G624" s="60">
        <f t="shared" si="28"/>
        <v>0</v>
      </c>
      <c r="H624" s="63">
        <f t="shared" si="29"/>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7"/>
        <v>0</v>
      </c>
      <c r="G625" s="60">
        <f t="shared" si="28"/>
        <v>0</v>
      </c>
      <c r="H625" s="63">
        <f t="shared" si="29"/>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7"/>
        <v>0</v>
      </c>
      <c r="G626" s="60">
        <f t="shared" si="28"/>
        <v>0</v>
      </c>
      <c r="H626" s="63">
        <f t="shared" si="29"/>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7"/>
        <v>0</v>
      </c>
      <c r="G627" s="60">
        <f t="shared" si="28"/>
        <v>0</v>
      </c>
      <c r="H627" s="63">
        <f t="shared" si="29"/>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7"/>
        <v>0</v>
      </c>
      <c r="G628" s="60">
        <f t="shared" si="28"/>
        <v>0</v>
      </c>
      <c r="H628" s="63">
        <f t="shared" si="29"/>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7"/>
        <v>0</v>
      </c>
      <c r="G629" s="60">
        <f t="shared" si="28"/>
        <v>0</v>
      </c>
      <c r="H629" s="63">
        <f t="shared" si="29"/>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7"/>
        <v>0</v>
      </c>
      <c r="G630" s="60">
        <f t="shared" si="28"/>
        <v>0</v>
      </c>
      <c r="H630" s="63">
        <f t="shared" si="29"/>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7"/>
        <v>0</v>
      </c>
      <c r="G631" s="60">
        <f t="shared" si="28"/>
        <v>0</v>
      </c>
      <c r="H631" s="63">
        <f t="shared" si="29"/>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7"/>
        <v>0</v>
      </c>
      <c r="G632" s="60">
        <f t="shared" si="28"/>
        <v>0</v>
      </c>
      <c r="H632" s="63">
        <f t="shared" si="29"/>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7"/>
        <v>0</v>
      </c>
      <c r="G633" s="60">
        <f t="shared" si="28"/>
        <v>0</v>
      </c>
      <c r="H633" s="63">
        <f t="shared" si="29"/>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7"/>
        <v>0</v>
      </c>
      <c r="G634" s="60">
        <f t="shared" si="28"/>
        <v>0</v>
      </c>
      <c r="H634" s="63">
        <f t="shared" si="29"/>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7"/>
        <v>0</v>
      </c>
      <c r="G635" s="60">
        <f t="shared" si="28"/>
        <v>0</v>
      </c>
      <c r="H635" s="63">
        <f t="shared" si="29"/>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7"/>
        <v>0</v>
      </c>
      <c r="G636" s="60">
        <f t="shared" si="28"/>
        <v>0</v>
      </c>
      <c r="H636" s="63">
        <f t="shared" si="29"/>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7"/>
        <v>0</v>
      </c>
      <c r="G637" s="60">
        <f t="shared" si="28"/>
        <v>0</v>
      </c>
      <c r="H637" s="63">
        <f t="shared" si="29"/>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7"/>
        <v>0</v>
      </c>
      <c r="G638" s="60">
        <f t="shared" si="28"/>
        <v>0</v>
      </c>
      <c r="H638" s="63">
        <f t="shared" si="29"/>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7"/>
        <v>0</v>
      </c>
      <c r="G639" s="60">
        <f t="shared" si="28"/>
        <v>0</v>
      </c>
      <c r="H639" s="63">
        <f t="shared" si="29"/>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7"/>
        <v>0</v>
      </c>
      <c r="G640" s="60">
        <f t="shared" si="28"/>
        <v>0</v>
      </c>
      <c r="H640" s="63">
        <f t="shared" si="29"/>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7"/>
        <v>0</v>
      </c>
      <c r="G641" s="60">
        <f t="shared" si="28"/>
        <v>0</v>
      </c>
      <c r="H641" s="63">
        <f t="shared" si="29"/>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7"/>
        <v>0</v>
      </c>
      <c r="G642" s="60">
        <f t="shared" si="28"/>
        <v>0</v>
      </c>
      <c r="H642" s="63">
        <f t="shared" si="29"/>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7"/>
        <v>0</v>
      </c>
      <c r="G643" s="60">
        <f t="shared" si="28"/>
        <v>0</v>
      </c>
      <c r="H643" s="63">
        <f t="shared" si="29"/>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7"/>
        <v>0</v>
      </c>
      <c r="G644" s="60">
        <f t="shared" si="28"/>
        <v>0</v>
      </c>
      <c r="H644" s="63">
        <f t="shared" si="29"/>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7"/>
        <v>0</v>
      </c>
      <c r="G645" s="60">
        <f t="shared" si="28"/>
        <v>0</v>
      </c>
      <c r="H645" s="63">
        <f t="shared" si="29"/>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7"/>
        <v>0</v>
      </c>
      <c r="G646" s="60">
        <f t="shared" si="28"/>
        <v>0</v>
      </c>
      <c r="H646" s="63">
        <f t="shared" si="29"/>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7"/>
        <v>0</v>
      </c>
      <c r="G647" s="60">
        <f t="shared" si="28"/>
        <v>0</v>
      </c>
      <c r="H647" s="63">
        <f t="shared" si="29"/>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7"/>
        <v>0</v>
      </c>
      <c r="G648" s="60">
        <f t="shared" si="28"/>
        <v>0</v>
      </c>
      <c r="H648" s="63">
        <f t="shared" si="29"/>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7"/>
        <v>0</v>
      </c>
      <c r="G649" s="60">
        <f t="shared" si="28"/>
        <v>0</v>
      </c>
      <c r="H649" s="63">
        <f t="shared" si="29"/>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7"/>
        <v>0</v>
      </c>
      <c r="G650" s="60">
        <f t="shared" si="28"/>
        <v>0</v>
      </c>
      <c r="H650" s="63">
        <f t="shared" si="29"/>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7"/>
        <v>0</v>
      </c>
      <c r="G651" s="60">
        <f t="shared" si="28"/>
        <v>0</v>
      </c>
      <c r="H651" s="63">
        <f t="shared" si="29"/>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7"/>
        <v>0</v>
      </c>
      <c r="G652" s="60">
        <f t="shared" si="28"/>
        <v>0</v>
      </c>
      <c r="H652" s="63">
        <f t="shared" si="29"/>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7"/>
        <v>0</v>
      </c>
      <c r="G653" s="60">
        <f t="shared" si="28"/>
        <v>0</v>
      </c>
      <c r="H653" s="63">
        <f t="shared" si="29"/>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7"/>
        <v>0</v>
      </c>
      <c r="G654" s="60">
        <f t="shared" si="28"/>
        <v>0</v>
      </c>
      <c r="H654" s="63">
        <f t="shared" si="29"/>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7"/>
        <v>0</v>
      </c>
      <c r="G655" s="60">
        <f t="shared" si="28"/>
        <v>0</v>
      </c>
      <c r="H655" s="63">
        <f t="shared" si="29"/>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7"/>
        <v>0</v>
      </c>
      <c r="G656" s="60">
        <f t="shared" si="28"/>
        <v>0</v>
      </c>
      <c r="H656" s="63">
        <f t="shared" si="29"/>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7"/>
        <v>0</v>
      </c>
      <c r="G657" s="60">
        <f t="shared" si="28"/>
        <v>0</v>
      </c>
      <c r="H657" s="63">
        <f t="shared" si="29"/>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7"/>
        <v>0</v>
      </c>
      <c r="G658" s="60">
        <f t="shared" si="28"/>
        <v>0</v>
      </c>
      <c r="H658" s="63">
        <f t="shared" si="29"/>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0">D659*E659</f>
        <v>0</v>
      </c>
      <c r="G659" s="60">
        <f t="shared" ref="G659:G722" si="31">E659*$E$14</f>
        <v>0</v>
      </c>
      <c r="H659" s="63">
        <f t="shared" ref="H659:H722" si="32">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0"/>
        <v>0</v>
      </c>
      <c r="G660" s="60">
        <f t="shared" si="31"/>
        <v>0</v>
      </c>
      <c r="H660" s="63">
        <f t="shared" si="32"/>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0"/>
        <v>0</v>
      </c>
      <c r="G661" s="60">
        <f t="shared" si="31"/>
        <v>0</v>
      </c>
      <c r="H661" s="63">
        <f t="shared" si="32"/>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0"/>
        <v>0</v>
      </c>
      <c r="G662" s="60">
        <f t="shared" si="31"/>
        <v>0</v>
      </c>
      <c r="H662" s="63">
        <f t="shared" si="32"/>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0"/>
        <v>0</v>
      </c>
      <c r="G663" s="60">
        <f t="shared" si="31"/>
        <v>0</v>
      </c>
      <c r="H663" s="63">
        <f t="shared" si="32"/>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0"/>
        <v>0</v>
      </c>
      <c r="G664" s="60">
        <f t="shared" si="31"/>
        <v>0</v>
      </c>
      <c r="H664" s="63">
        <f t="shared" si="32"/>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0"/>
        <v>0</v>
      </c>
      <c r="G665" s="60">
        <f t="shared" si="31"/>
        <v>0</v>
      </c>
      <c r="H665" s="63">
        <f t="shared" si="32"/>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0"/>
        <v>0</v>
      </c>
      <c r="G666" s="60">
        <f t="shared" si="31"/>
        <v>0</v>
      </c>
      <c r="H666" s="63">
        <f t="shared" si="32"/>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0"/>
        <v>0</v>
      </c>
      <c r="G667" s="60">
        <f t="shared" si="31"/>
        <v>0</v>
      </c>
      <c r="H667" s="63">
        <f t="shared" si="32"/>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0"/>
        <v>0</v>
      </c>
      <c r="G668" s="60">
        <f t="shared" si="31"/>
        <v>0</v>
      </c>
      <c r="H668" s="63">
        <f t="shared" si="32"/>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0"/>
        <v>0</v>
      </c>
      <c r="G669" s="60">
        <f t="shared" si="31"/>
        <v>0</v>
      </c>
      <c r="H669" s="63">
        <f t="shared" si="32"/>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0"/>
        <v>0</v>
      </c>
      <c r="G670" s="60">
        <f t="shared" si="31"/>
        <v>0</v>
      </c>
      <c r="H670" s="63">
        <f t="shared" si="32"/>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0"/>
        <v>0</v>
      </c>
      <c r="G671" s="60">
        <f t="shared" si="31"/>
        <v>0</v>
      </c>
      <c r="H671" s="63">
        <f t="shared" si="32"/>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0"/>
        <v>0</v>
      </c>
      <c r="G672" s="60">
        <f t="shared" si="31"/>
        <v>0</v>
      </c>
      <c r="H672" s="63">
        <f t="shared" si="32"/>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0"/>
        <v>0</v>
      </c>
      <c r="G673" s="60">
        <f t="shared" si="31"/>
        <v>0</v>
      </c>
      <c r="H673" s="63">
        <f t="shared" si="32"/>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0"/>
        <v>0</v>
      </c>
      <c r="G674" s="60">
        <f t="shared" si="31"/>
        <v>0</v>
      </c>
      <c r="H674" s="63">
        <f t="shared" si="32"/>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0"/>
        <v>0</v>
      </c>
      <c r="G675" s="60">
        <f t="shared" si="31"/>
        <v>0</v>
      </c>
      <c r="H675" s="63">
        <f t="shared" si="32"/>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0"/>
        <v>0</v>
      </c>
      <c r="G676" s="60">
        <f t="shared" si="31"/>
        <v>0</v>
      </c>
      <c r="H676" s="63">
        <f t="shared" si="32"/>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0"/>
        <v>0</v>
      </c>
      <c r="G677" s="60">
        <f t="shared" si="31"/>
        <v>0</v>
      </c>
      <c r="H677" s="63">
        <f t="shared" si="32"/>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0"/>
        <v>0</v>
      </c>
      <c r="G678" s="60">
        <f t="shared" si="31"/>
        <v>0</v>
      </c>
      <c r="H678" s="63">
        <f t="shared" si="32"/>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0"/>
        <v>0</v>
      </c>
      <c r="G679" s="60">
        <f t="shared" si="31"/>
        <v>0</v>
      </c>
      <c r="H679" s="63">
        <f t="shared" si="32"/>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0"/>
        <v>0</v>
      </c>
      <c r="G680" s="60">
        <f t="shared" si="31"/>
        <v>0</v>
      </c>
      <c r="H680" s="63">
        <f t="shared" si="32"/>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0"/>
        <v>0</v>
      </c>
      <c r="G681" s="60">
        <f t="shared" si="31"/>
        <v>0</v>
      </c>
      <c r="H681" s="63">
        <f t="shared" si="32"/>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0"/>
        <v>0</v>
      </c>
      <c r="G682" s="60">
        <f t="shared" si="31"/>
        <v>0</v>
      </c>
      <c r="H682" s="63">
        <f t="shared" si="32"/>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0"/>
        <v>0</v>
      </c>
      <c r="G683" s="60">
        <f t="shared" si="31"/>
        <v>0</v>
      </c>
      <c r="H683" s="63">
        <f t="shared" si="32"/>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0"/>
        <v>0</v>
      </c>
      <c r="G684" s="60">
        <f t="shared" si="31"/>
        <v>0</v>
      </c>
      <c r="H684" s="63">
        <f t="shared" si="32"/>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0"/>
        <v>0</v>
      </c>
      <c r="G685" s="60">
        <f t="shared" si="31"/>
        <v>0</v>
      </c>
      <c r="H685" s="63">
        <f t="shared" si="32"/>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0"/>
        <v>0</v>
      </c>
      <c r="G686" s="60">
        <f t="shared" si="31"/>
        <v>0</v>
      </c>
      <c r="H686" s="63">
        <f t="shared" si="32"/>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0"/>
        <v>0</v>
      </c>
      <c r="G687" s="60">
        <f t="shared" si="31"/>
        <v>0</v>
      </c>
      <c r="H687" s="63">
        <f t="shared" si="32"/>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0"/>
        <v>0</v>
      </c>
      <c r="G688" s="60">
        <f t="shared" si="31"/>
        <v>0</v>
      </c>
      <c r="H688" s="63">
        <f t="shared" si="32"/>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0"/>
        <v>0</v>
      </c>
      <c r="G689" s="60">
        <f t="shared" si="31"/>
        <v>0</v>
      </c>
      <c r="H689" s="63">
        <f t="shared" si="32"/>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0"/>
        <v>0</v>
      </c>
      <c r="G690" s="60">
        <f t="shared" si="31"/>
        <v>0</v>
      </c>
      <c r="H690" s="63">
        <f t="shared" si="32"/>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0"/>
        <v>0</v>
      </c>
      <c r="G691" s="60">
        <f t="shared" si="31"/>
        <v>0</v>
      </c>
      <c r="H691" s="63">
        <f t="shared" si="32"/>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0"/>
        <v>0</v>
      </c>
      <c r="G692" s="60">
        <f t="shared" si="31"/>
        <v>0</v>
      </c>
      <c r="H692" s="63">
        <f t="shared" si="32"/>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0"/>
        <v>0</v>
      </c>
      <c r="G693" s="60">
        <f t="shared" si="31"/>
        <v>0</v>
      </c>
      <c r="H693" s="63">
        <f t="shared" si="32"/>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0"/>
        <v>0</v>
      </c>
      <c r="G694" s="60">
        <f t="shared" si="31"/>
        <v>0</v>
      </c>
      <c r="H694" s="63">
        <f t="shared" si="32"/>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0"/>
        <v>0</v>
      </c>
      <c r="G695" s="60">
        <f t="shared" si="31"/>
        <v>0</v>
      </c>
      <c r="H695" s="63">
        <f t="shared" si="32"/>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0"/>
        <v>0</v>
      </c>
      <c r="G696" s="60">
        <f t="shared" si="31"/>
        <v>0</v>
      </c>
      <c r="H696" s="63">
        <f t="shared" si="32"/>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0"/>
        <v>0</v>
      </c>
      <c r="G697" s="60">
        <f t="shared" si="31"/>
        <v>0</v>
      </c>
      <c r="H697" s="63">
        <f t="shared" si="32"/>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0"/>
        <v>0</v>
      </c>
      <c r="G698" s="60">
        <f t="shared" si="31"/>
        <v>0</v>
      </c>
      <c r="H698" s="63">
        <f t="shared" si="32"/>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0"/>
        <v>0</v>
      </c>
      <c r="G699" s="60">
        <f t="shared" si="31"/>
        <v>0</v>
      </c>
      <c r="H699" s="63">
        <f t="shared" si="32"/>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0"/>
        <v>0</v>
      </c>
      <c r="G700" s="60">
        <f t="shared" si="31"/>
        <v>0</v>
      </c>
      <c r="H700" s="63">
        <f t="shared" si="32"/>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0"/>
        <v>0</v>
      </c>
      <c r="G701" s="60">
        <f t="shared" si="31"/>
        <v>0</v>
      </c>
      <c r="H701" s="63">
        <f t="shared" si="32"/>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0"/>
        <v>0</v>
      </c>
      <c r="G702" s="60">
        <f t="shared" si="31"/>
        <v>0</v>
      </c>
      <c r="H702" s="63">
        <f t="shared" si="32"/>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0"/>
        <v>0</v>
      </c>
      <c r="G703" s="60">
        <f t="shared" si="31"/>
        <v>0</v>
      </c>
      <c r="H703" s="63">
        <f t="shared" si="32"/>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0"/>
        <v>0</v>
      </c>
      <c r="G704" s="60">
        <f t="shared" si="31"/>
        <v>0</v>
      </c>
      <c r="H704" s="63">
        <f t="shared" si="32"/>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0"/>
        <v>0</v>
      </c>
      <c r="G705" s="60">
        <f t="shared" si="31"/>
        <v>0</v>
      </c>
      <c r="H705" s="63">
        <f t="shared" si="32"/>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0"/>
        <v>0</v>
      </c>
      <c r="G706" s="60">
        <f t="shared" si="31"/>
        <v>0</v>
      </c>
      <c r="H706" s="63">
        <f t="shared" si="32"/>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0"/>
        <v>0</v>
      </c>
      <c r="G707" s="60">
        <f t="shared" si="31"/>
        <v>0</v>
      </c>
      <c r="H707" s="63">
        <f t="shared" si="32"/>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0"/>
        <v>0</v>
      </c>
      <c r="G708" s="60">
        <f t="shared" si="31"/>
        <v>0</v>
      </c>
      <c r="H708" s="63">
        <f t="shared" si="32"/>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0"/>
        <v>0</v>
      </c>
      <c r="G709" s="60">
        <f t="shared" si="31"/>
        <v>0</v>
      </c>
      <c r="H709" s="63">
        <f t="shared" si="32"/>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0"/>
        <v>0</v>
      </c>
      <c r="G710" s="60">
        <f t="shared" si="31"/>
        <v>0</v>
      </c>
      <c r="H710" s="63">
        <f t="shared" si="32"/>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0"/>
        <v>0</v>
      </c>
      <c r="G711" s="60">
        <f t="shared" si="31"/>
        <v>0</v>
      </c>
      <c r="H711" s="63">
        <f t="shared" si="32"/>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0"/>
        <v>0</v>
      </c>
      <c r="G712" s="60">
        <f t="shared" si="31"/>
        <v>0</v>
      </c>
      <c r="H712" s="63">
        <f t="shared" si="32"/>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0"/>
        <v>0</v>
      </c>
      <c r="G713" s="60">
        <f t="shared" si="31"/>
        <v>0</v>
      </c>
      <c r="H713" s="63">
        <f t="shared" si="32"/>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0"/>
        <v>0</v>
      </c>
      <c r="G714" s="60">
        <f t="shared" si="31"/>
        <v>0</v>
      </c>
      <c r="H714" s="63">
        <f t="shared" si="32"/>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0"/>
        <v>0</v>
      </c>
      <c r="G715" s="60">
        <f t="shared" si="31"/>
        <v>0</v>
      </c>
      <c r="H715" s="63">
        <f t="shared" si="32"/>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0"/>
        <v>0</v>
      </c>
      <c r="G716" s="60">
        <f t="shared" si="31"/>
        <v>0</v>
      </c>
      <c r="H716" s="63">
        <f t="shared" si="32"/>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0"/>
        <v>0</v>
      </c>
      <c r="G717" s="60">
        <f t="shared" si="31"/>
        <v>0</v>
      </c>
      <c r="H717" s="63">
        <f t="shared" si="32"/>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0"/>
        <v>0</v>
      </c>
      <c r="G718" s="60">
        <f t="shared" si="31"/>
        <v>0</v>
      </c>
      <c r="H718" s="63">
        <f t="shared" si="32"/>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0"/>
        <v>0</v>
      </c>
      <c r="G719" s="60">
        <f t="shared" si="31"/>
        <v>0</v>
      </c>
      <c r="H719" s="63">
        <f t="shared" si="32"/>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0"/>
        <v>0</v>
      </c>
      <c r="G720" s="60">
        <f t="shared" si="31"/>
        <v>0</v>
      </c>
      <c r="H720" s="63">
        <f t="shared" si="32"/>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0"/>
        <v>0</v>
      </c>
      <c r="G721" s="60">
        <f t="shared" si="31"/>
        <v>0</v>
      </c>
      <c r="H721" s="63">
        <f t="shared" si="32"/>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0"/>
        <v>0</v>
      </c>
      <c r="G722" s="60">
        <f t="shared" si="31"/>
        <v>0</v>
      </c>
      <c r="H722" s="63">
        <f t="shared" si="32"/>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3">D723*E723</f>
        <v>0</v>
      </c>
      <c r="G723" s="60">
        <f t="shared" ref="G723:G786" si="34">E723*$E$14</f>
        <v>0</v>
      </c>
      <c r="H723" s="63">
        <f t="shared" ref="H723:H786" si="35">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3"/>
        <v>0</v>
      </c>
      <c r="G724" s="60">
        <f t="shared" si="34"/>
        <v>0</v>
      </c>
      <c r="H724" s="63">
        <f t="shared" si="35"/>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3"/>
        <v>0</v>
      </c>
      <c r="G725" s="60">
        <f t="shared" si="34"/>
        <v>0</v>
      </c>
      <c r="H725" s="63">
        <f t="shared" si="35"/>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3"/>
        <v>0</v>
      </c>
      <c r="G726" s="60">
        <f t="shared" si="34"/>
        <v>0</v>
      </c>
      <c r="H726" s="63">
        <f t="shared" si="35"/>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3"/>
        <v>0</v>
      </c>
      <c r="G727" s="60">
        <f t="shared" si="34"/>
        <v>0</v>
      </c>
      <c r="H727" s="63">
        <f t="shared" si="35"/>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3"/>
        <v>0</v>
      </c>
      <c r="G728" s="60">
        <f t="shared" si="34"/>
        <v>0</v>
      </c>
      <c r="H728" s="63">
        <f t="shared" si="35"/>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3"/>
        <v>0</v>
      </c>
      <c r="G729" s="60">
        <f t="shared" si="34"/>
        <v>0</v>
      </c>
      <c r="H729" s="63">
        <f t="shared" si="35"/>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3"/>
        <v>0</v>
      </c>
      <c r="G730" s="60">
        <f t="shared" si="34"/>
        <v>0</v>
      </c>
      <c r="H730" s="63">
        <f t="shared" si="35"/>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3"/>
        <v>0</v>
      </c>
      <c r="G731" s="60">
        <f t="shared" si="34"/>
        <v>0</v>
      </c>
      <c r="H731" s="63">
        <f t="shared" si="35"/>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3"/>
        <v>0</v>
      </c>
      <c r="G732" s="60">
        <f t="shared" si="34"/>
        <v>0</v>
      </c>
      <c r="H732" s="63">
        <f t="shared" si="35"/>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3"/>
        <v>0</v>
      </c>
      <c r="G733" s="60">
        <f t="shared" si="34"/>
        <v>0</v>
      </c>
      <c r="H733" s="63">
        <f t="shared" si="35"/>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3"/>
        <v>0</v>
      </c>
      <c r="G734" s="60">
        <f t="shared" si="34"/>
        <v>0</v>
      </c>
      <c r="H734" s="63">
        <f t="shared" si="35"/>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3"/>
        <v>0</v>
      </c>
      <c r="G735" s="60">
        <f t="shared" si="34"/>
        <v>0</v>
      </c>
      <c r="H735" s="63">
        <f t="shared" si="35"/>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3"/>
        <v>0</v>
      </c>
      <c r="G736" s="60">
        <f t="shared" si="34"/>
        <v>0</v>
      </c>
      <c r="H736" s="63">
        <f t="shared" si="35"/>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3"/>
        <v>0</v>
      </c>
      <c r="G737" s="60">
        <f t="shared" si="34"/>
        <v>0</v>
      </c>
      <c r="H737" s="63">
        <f t="shared" si="35"/>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3"/>
        <v>0</v>
      </c>
      <c r="G738" s="60">
        <f t="shared" si="34"/>
        <v>0</v>
      </c>
      <c r="H738" s="63">
        <f t="shared" si="35"/>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3"/>
        <v>0</v>
      </c>
      <c r="G739" s="60">
        <f t="shared" si="34"/>
        <v>0</v>
      </c>
      <c r="H739" s="63">
        <f t="shared" si="35"/>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3"/>
        <v>0</v>
      </c>
      <c r="G740" s="60">
        <f t="shared" si="34"/>
        <v>0</v>
      </c>
      <c r="H740" s="63">
        <f t="shared" si="35"/>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3"/>
        <v>0</v>
      </c>
      <c r="G741" s="60">
        <f t="shared" si="34"/>
        <v>0</v>
      </c>
      <c r="H741" s="63">
        <f t="shared" si="35"/>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3"/>
        <v>0</v>
      </c>
      <c r="G742" s="60">
        <f t="shared" si="34"/>
        <v>0</v>
      </c>
      <c r="H742" s="63">
        <f t="shared" si="35"/>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3"/>
        <v>0</v>
      </c>
      <c r="G743" s="60">
        <f t="shared" si="34"/>
        <v>0</v>
      </c>
      <c r="H743" s="63">
        <f t="shared" si="35"/>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3"/>
        <v>0</v>
      </c>
      <c r="G744" s="60">
        <f t="shared" si="34"/>
        <v>0</v>
      </c>
      <c r="H744" s="63">
        <f t="shared" si="35"/>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3"/>
        <v>0</v>
      </c>
      <c r="G745" s="60">
        <f t="shared" si="34"/>
        <v>0</v>
      </c>
      <c r="H745" s="63">
        <f t="shared" si="35"/>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3"/>
        <v>0</v>
      </c>
      <c r="G746" s="60">
        <f t="shared" si="34"/>
        <v>0</v>
      </c>
      <c r="H746" s="63">
        <f t="shared" si="35"/>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3"/>
        <v>0</v>
      </c>
      <c r="G747" s="60">
        <f t="shared" si="34"/>
        <v>0</v>
      </c>
      <c r="H747" s="63">
        <f t="shared" si="35"/>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3"/>
        <v>0</v>
      </c>
      <c r="G748" s="60">
        <f t="shared" si="34"/>
        <v>0</v>
      </c>
      <c r="H748" s="63">
        <f t="shared" si="35"/>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3"/>
        <v>0</v>
      </c>
      <c r="G749" s="60">
        <f t="shared" si="34"/>
        <v>0</v>
      </c>
      <c r="H749" s="63">
        <f t="shared" si="35"/>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3"/>
        <v>0</v>
      </c>
      <c r="G750" s="60">
        <f t="shared" si="34"/>
        <v>0</v>
      </c>
      <c r="H750" s="63">
        <f t="shared" si="35"/>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3"/>
        <v>0</v>
      </c>
      <c r="G751" s="60">
        <f t="shared" si="34"/>
        <v>0</v>
      </c>
      <c r="H751" s="63">
        <f t="shared" si="35"/>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3"/>
        <v>0</v>
      </c>
      <c r="G752" s="60">
        <f t="shared" si="34"/>
        <v>0</v>
      </c>
      <c r="H752" s="63">
        <f t="shared" si="35"/>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3"/>
        <v>0</v>
      </c>
      <c r="G753" s="60">
        <f t="shared" si="34"/>
        <v>0</v>
      </c>
      <c r="H753" s="63">
        <f t="shared" si="35"/>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3"/>
        <v>0</v>
      </c>
      <c r="G754" s="60">
        <f t="shared" si="34"/>
        <v>0</v>
      </c>
      <c r="H754" s="63">
        <f t="shared" si="35"/>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3"/>
        <v>0</v>
      </c>
      <c r="G755" s="60">
        <f t="shared" si="34"/>
        <v>0</v>
      </c>
      <c r="H755" s="63">
        <f t="shared" si="35"/>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3"/>
        <v>0</v>
      </c>
      <c r="G756" s="60">
        <f t="shared" si="34"/>
        <v>0</v>
      </c>
      <c r="H756" s="63">
        <f t="shared" si="35"/>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3"/>
        <v>0</v>
      </c>
      <c r="G757" s="60">
        <f t="shared" si="34"/>
        <v>0</v>
      </c>
      <c r="H757" s="63">
        <f t="shared" si="35"/>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3"/>
        <v>0</v>
      </c>
      <c r="G758" s="60">
        <f t="shared" si="34"/>
        <v>0</v>
      </c>
      <c r="H758" s="63">
        <f t="shared" si="35"/>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3"/>
        <v>0</v>
      </c>
      <c r="G759" s="60">
        <f t="shared" si="34"/>
        <v>0</v>
      </c>
      <c r="H759" s="63">
        <f t="shared" si="35"/>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3"/>
        <v>0</v>
      </c>
      <c r="G760" s="60">
        <f t="shared" si="34"/>
        <v>0</v>
      </c>
      <c r="H760" s="63">
        <f t="shared" si="35"/>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3"/>
        <v>0</v>
      </c>
      <c r="G761" s="60">
        <f t="shared" si="34"/>
        <v>0</v>
      </c>
      <c r="H761" s="63">
        <f t="shared" si="35"/>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3"/>
        <v>0</v>
      </c>
      <c r="G762" s="60">
        <f t="shared" si="34"/>
        <v>0</v>
      </c>
      <c r="H762" s="63">
        <f t="shared" si="35"/>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3"/>
        <v>0</v>
      </c>
      <c r="G763" s="60">
        <f t="shared" si="34"/>
        <v>0</v>
      </c>
      <c r="H763" s="63">
        <f t="shared" si="35"/>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3"/>
        <v>0</v>
      </c>
      <c r="G764" s="60">
        <f t="shared" si="34"/>
        <v>0</v>
      </c>
      <c r="H764" s="63">
        <f t="shared" si="35"/>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3"/>
        <v>0</v>
      </c>
      <c r="G765" s="60">
        <f t="shared" si="34"/>
        <v>0</v>
      </c>
      <c r="H765" s="63">
        <f t="shared" si="35"/>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3"/>
        <v>0</v>
      </c>
      <c r="G766" s="60">
        <f t="shared" si="34"/>
        <v>0</v>
      </c>
      <c r="H766" s="63">
        <f t="shared" si="35"/>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3"/>
        <v>0</v>
      </c>
      <c r="G767" s="60">
        <f t="shared" si="34"/>
        <v>0</v>
      </c>
      <c r="H767" s="63">
        <f t="shared" si="35"/>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3"/>
        <v>0</v>
      </c>
      <c r="G768" s="60">
        <f t="shared" si="34"/>
        <v>0</v>
      </c>
      <c r="H768" s="63">
        <f t="shared" si="35"/>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3"/>
        <v>0</v>
      </c>
      <c r="G769" s="60">
        <f t="shared" si="34"/>
        <v>0</v>
      </c>
      <c r="H769" s="63">
        <f t="shared" si="35"/>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3"/>
        <v>0</v>
      </c>
      <c r="G770" s="60">
        <f t="shared" si="34"/>
        <v>0</v>
      </c>
      <c r="H770" s="63">
        <f t="shared" si="35"/>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3"/>
        <v>0</v>
      </c>
      <c r="G771" s="60">
        <f t="shared" si="34"/>
        <v>0</v>
      </c>
      <c r="H771" s="63">
        <f t="shared" si="35"/>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3"/>
        <v>0</v>
      </c>
      <c r="G772" s="60">
        <f t="shared" si="34"/>
        <v>0</v>
      </c>
      <c r="H772" s="63">
        <f t="shared" si="35"/>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3"/>
        <v>0</v>
      </c>
      <c r="G773" s="60">
        <f t="shared" si="34"/>
        <v>0</v>
      </c>
      <c r="H773" s="63">
        <f t="shared" si="35"/>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3"/>
        <v>0</v>
      </c>
      <c r="G774" s="60">
        <f t="shared" si="34"/>
        <v>0</v>
      </c>
      <c r="H774" s="63">
        <f t="shared" si="35"/>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3"/>
        <v>0</v>
      </c>
      <c r="G775" s="60">
        <f t="shared" si="34"/>
        <v>0</v>
      </c>
      <c r="H775" s="63">
        <f t="shared" si="35"/>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3"/>
        <v>0</v>
      </c>
      <c r="G776" s="60">
        <f t="shared" si="34"/>
        <v>0</v>
      </c>
      <c r="H776" s="63">
        <f t="shared" si="35"/>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3"/>
        <v>0</v>
      </c>
      <c r="G777" s="60">
        <f t="shared" si="34"/>
        <v>0</v>
      </c>
      <c r="H777" s="63">
        <f t="shared" si="35"/>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3"/>
        <v>0</v>
      </c>
      <c r="G778" s="60">
        <f t="shared" si="34"/>
        <v>0</v>
      </c>
      <c r="H778" s="63">
        <f t="shared" si="35"/>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3"/>
        <v>0</v>
      </c>
      <c r="G779" s="60">
        <f t="shared" si="34"/>
        <v>0</v>
      </c>
      <c r="H779" s="63">
        <f t="shared" si="35"/>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3"/>
        <v>0</v>
      </c>
      <c r="G780" s="60">
        <f t="shared" si="34"/>
        <v>0</v>
      </c>
      <c r="H780" s="63">
        <f t="shared" si="35"/>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3"/>
        <v>0</v>
      </c>
      <c r="G781" s="60">
        <f t="shared" si="34"/>
        <v>0</v>
      </c>
      <c r="H781" s="63">
        <f t="shared" si="35"/>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3"/>
        <v>0</v>
      </c>
      <c r="G782" s="60">
        <f t="shared" si="34"/>
        <v>0</v>
      </c>
      <c r="H782" s="63">
        <f t="shared" si="35"/>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3"/>
        <v>0</v>
      </c>
      <c r="G783" s="60">
        <f t="shared" si="34"/>
        <v>0</v>
      </c>
      <c r="H783" s="63">
        <f t="shared" si="35"/>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3"/>
        <v>0</v>
      </c>
      <c r="G784" s="60">
        <f t="shared" si="34"/>
        <v>0</v>
      </c>
      <c r="H784" s="63">
        <f t="shared" si="35"/>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3"/>
        <v>0</v>
      </c>
      <c r="G785" s="60">
        <f t="shared" si="34"/>
        <v>0</v>
      </c>
      <c r="H785" s="63">
        <f t="shared" si="35"/>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3"/>
        <v>0</v>
      </c>
      <c r="G786" s="60">
        <f t="shared" si="34"/>
        <v>0</v>
      </c>
      <c r="H786" s="63">
        <f t="shared" si="35"/>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6">D787*E787</f>
        <v>0</v>
      </c>
      <c r="G787" s="60">
        <f t="shared" ref="G787:G850" si="37">E787*$E$14</f>
        <v>0</v>
      </c>
      <c r="H787" s="63">
        <f t="shared" ref="H787:H850" si="38">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6"/>
        <v>0</v>
      </c>
      <c r="G788" s="60">
        <f t="shared" si="37"/>
        <v>0</v>
      </c>
      <c r="H788" s="63">
        <f t="shared" si="38"/>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6"/>
        <v>0</v>
      </c>
      <c r="G789" s="60">
        <f t="shared" si="37"/>
        <v>0</v>
      </c>
      <c r="H789" s="63">
        <f t="shared" si="38"/>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6"/>
        <v>0</v>
      </c>
      <c r="G790" s="60">
        <f t="shared" si="37"/>
        <v>0</v>
      </c>
      <c r="H790" s="63">
        <f t="shared" si="38"/>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6"/>
        <v>0</v>
      </c>
      <c r="G791" s="60">
        <f t="shared" si="37"/>
        <v>0</v>
      </c>
      <c r="H791" s="63">
        <f t="shared" si="38"/>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6"/>
        <v>0</v>
      </c>
      <c r="G792" s="60">
        <f t="shared" si="37"/>
        <v>0</v>
      </c>
      <c r="H792" s="63">
        <f t="shared" si="38"/>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6"/>
        <v>0</v>
      </c>
      <c r="G793" s="60">
        <f t="shared" si="37"/>
        <v>0</v>
      </c>
      <c r="H793" s="63">
        <f t="shared" si="38"/>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6"/>
        <v>0</v>
      </c>
      <c r="G794" s="60">
        <f t="shared" si="37"/>
        <v>0</v>
      </c>
      <c r="H794" s="63">
        <f t="shared" si="38"/>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6"/>
        <v>0</v>
      </c>
      <c r="G795" s="60">
        <f t="shared" si="37"/>
        <v>0</v>
      </c>
      <c r="H795" s="63">
        <f t="shared" si="38"/>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6"/>
        <v>0</v>
      </c>
      <c r="G796" s="60">
        <f t="shared" si="37"/>
        <v>0</v>
      </c>
      <c r="H796" s="63">
        <f t="shared" si="38"/>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6"/>
        <v>0</v>
      </c>
      <c r="G797" s="60">
        <f t="shared" si="37"/>
        <v>0</v>
      </c>
      <c r="H797" s="63">
        <f t="shared" si="38"/>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6"/>
        <v>0</v>
      </c>
      <c r="G798" s="60">
        <f t="shared" si="37"/>
        <v>0</v>
      </c>
      <c r="H798" s="63">
        <f t="shared" si="38"/>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6"/>
        <v>0</v>
      </c>
      <c r="G799" s="60">
        <f t="shared" si="37"/>
        <v>0</v>
      </c>
      <c r="H799" s="63">
        <f t="shared" si="38"/>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6"/>
        <v>0</v>
      </c>
      <c r="G800" s="60">
        <f t="shared" si="37"/>
        <v>0</v>
      </c>
      <c r="H800" s="63">
        <f t="shared" si="38"/>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6"/>
        <v>0</v>
      </c>
      <c r="G801" s="60">
        <f t="shared" si="37"/>
        <v>0</v>
      </c>
      <c r="H801" s="63">
        <f t="shared" si="38"/>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6"/>
        <v>0</v>
      </c>
      <c r="G802" s="60">
        <f t="shared" si="37"/>
        <v>0</v>
      </c>
      <c r="H802" s="63">
        <f t="shared" si="38"/>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6"/>
        <v>0</v>
      </c>
      <c r="G803" s="60">
        <f t="shared" si="37"/>
        <v>0</v>
      </c>
      <c r="H803" s="63">
        <f t="shared" si="38"/>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6"/>
        <v>0</v>
      </c>
      <c r="G804" s="60">
        <f t="shared" si="37"/>
        <v>0</v>
      </c>
      <c r="H804" s="63">
        <f t="shared" si="38"/>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6"/>
        <v>0</v>
      </c>
      <c r="G805" s="60">
        <f t="shared" si="37"/>
        <v>0</v>
      </c>
      <c r="H805" s="63">
        <f t="shared" si="38"/>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6"/>
        <v>0</v>
      </c>
      <c r="G806" s="60">
        <f t="shared" si="37"/>
        <v>0</v>
      </c>
      <c r="H806" s="63">
        <f t="shared" si="38"/>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6"/>
        <v>0</v>
      </c>
      <c r="G807" s="60">
        <f t="shared" si="37"/>
        <v>0</v>
      </c>
      <c r="H807" s="63">
        <f t="shared" si="38"/>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6"/>
        <v>0</v>
      </c>
      <c r="G808" s="60">
        <f t="shared" si="37"/>
        <v>0</v>
      </c>
      <c r="H808" s="63">
        <f t="shared" si="38"/>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6"/>
        <v>0</v>
      </c>
      <c r="G809" s="60">
        <f t="shared" si="37"/>
        <v>0</v>
      </c>
      <c r="H809" s="63">
        <f t="shared" si="38"/>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6"/>
        <v>0</v>
      </c>
      <c r="G810" s="60">
        <f t="shared" si="37"/>
        <v>0</v>
      </c>
      <c r="H810" s="63">
        <f t="shared" si="38"/>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6"/>
        <v>0</v>
      </c>
      <c r="G811" s="60">
        <f t="shared" si="37"/>
        <v>0</v>
      </c>
      <c r="H811" s="63">
        <f t="shared" si="38"/>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6"/>
        <v>0</v>
      </c>
      <c r="G812" s="60">
        <f t="shared" si="37"/>
        <v>0</v>
      </c>
      <c r="H812" s="63">
        <f t="shared" si="38"/>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6"/>
        <v>0</v>
      </c>
      <c r="G813" s="60">
        <f t="shared" si="37"/>
        <v>0</v>
      </c>
      <c r="H813" s="63">
        <f t="shared" si="38"/>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6"/>
        <v>0</v>
      </c>
      <c r="G814" s="60">
        <f t="shared" si="37"/>
        <v>0</v>
      </c>
      <c r="H814" s="63">
        <f t="shared" si="38"/>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6"/>
        <v>0</v>
      </c>
      <c r="G815" s="60">
        <f t="shared" si="37"/>
        <v>0</v>
      </c>
      <c r="H815" s="63">
        <f t="shared" si="38"/>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6"/>
        <v>0</v>
      </c>
      <c r="G816" s="60">
        <f t="shared" si="37"/>
        <v>0</v>
      </c>
      <c r="H816" s="63">
        <f t="shared" si="38"/>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6"/>
        <v>0</v>
      </c>
      <c r="G817" s="60">
        <f t="shared" si="37"/>
        <v>0</v>
      </c>
      <c r="H817" s="63">
        <f t="shared" si="38"/>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6"/>
        <v>0</v>
      </c>
      <c r="G818" s="60">
        <f t="shared" si="37"/>
        <v>0</v>
      </c>
      <c r="H818" s="63">
        <f t="shared" si="38"/>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6"/>
        <v>0</v>
      </c>
      <c r="G819" s="60">
        <f t="shared" si="37"/>
        <v>0</v>
      </c>
      <c r="H819" s="63">
        <f t="shared" si="38"/>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6"/>
        <v>0</v>
      </c>
      <c r="G820" s="60">
        <f t="shared" si="37"/>
        <v>0</v>
      </c>
      <c r="H820" s="63">
        <f t="shared" si="38"/>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6"/>
        <v>0</v>
      </c>
      <c r="G821" s="60">
        <f t="shared" si="37"/>
        <v>0</v>
      </c>
      <c r="H821" s="63">
        <f t="shared" si="38"/>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6"/>
        <v>0</v>
      </c>
      <c r="G822" s="60">
        <f t="shared" si="37"/>
        <v>0</v>
      </c>
      <c r="H822" s="63">
        <f t="shared" si="38"/>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6"/>
        <v>0</v>
      </c>
      <c r="G823" s="60">
        <f t="shared" si="37"/>
        <v>0</v>
      </c>
      <c r="H823" s="63">
        <f t="shared" si="38"/>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6"/>
        <v>0</v>
      </c>
      <c r="G824" s="60">
        <f t="shared" si="37"/>
        <v>0</v>
      </c>
      <c r="H824" s="63">
        <f t="shared" si="38"/>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6"/>
        <v>0</v>
      </c>
      <c r="G825" s="60">
        <f t="shared" si="37"/>
        <v>0</v>
      </c>
      <c r="H825" s="63">
        <f t="shared" si="38"/>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6"/>
        <v>0</v>
      </c>
      <c r="G826" s="60">
        <f t="shared" si="37"/>
        <v>0</v>
      </c>
      <c r="H826" s="63">
        <f t="shared" si="38"/>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6"/>
        <v>0</v>
      </c>
      <c r="G827" s="60">
        <f t="shared" si="37"/>
        <v>0</v>
      </c>
      <c r="H827" s="63">
        <f t="shared" si="38"/>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6"/>
        <v>0</v>
      </c>
      <c r="G828" s="60">
        <f t="shared" si="37"/>
        <v>0</v>
      </c>
      <c r="H828" s="63">
        <f t="shared" si="38"/>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6"/>
        <v>0</v>
      </c>
      <c r="G829" s="60">
        <f t="shared" si="37"/>
        <v>0</v>
      </c>
      <c r="H829" s="63">
        <f t="shared" si="38"/>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6"/>
        <v>0</v>
      </c>
      <c r="G830" s="60">
        <f t="shared" si="37"/>
        <v>0</v>
      </c>
      <c r="H830" s="63">
        <f t="shared" si="38"/>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6"/>
        <v>0</v>
      </c>
      <c r="G831" s="60">
        <f t="shared" si="37"/>
        <v>0</v>
      </c>
      <c r="H831" s="63">
        <f t="shared" si="38"/>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6"/>
        <v>0</v>
      </c>
      <c r="G832" s="60">
        <f t="shared" si="37"/>
        <v>0</v>
      </c>
      <c r="H832" s="63">
        <f t="shared" si="38"/>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6"/>
        <v>0</v>
      </c>
      <c r="G833" s="60">
        <f t="shared" si="37"/>
        <v>0</v>
      </c>
      <c r="H833" s="63">
        <f t="shared" si="38"/>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6"/>
        <v>0</v>
      </c>
      <c r="G834" s="60">
        <f t="shared" si="37"/>
        <v>0</v>
      </c>
      <c r="H834" s="63">
        <f t="shared" si="38"/>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6"/>
        <v>0</v>
      </c>
      <c r="G835" s="60">
        <f t="shared" si="37"/>
        <v>0</v>
      </c>
      <c r="H835" s="63">
        <f t="shared" si="38"/>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6"/>
        <v>0</v>
      </c>
      <c r="G836" s="60">
        <f t="shared" si="37"/>
        <v>0</v>
      </c>
      <c r="H836" s="63">
        <f t="shared" si="38"/>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6"/>
        <v>0</v>
      </c>
      <c r="G837" s="60">
        <f t="shared" si="37"/>
        <v>0</v>
      </c>
      <c r="H837" s="63">
        <f t="shared" si="38"/>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6"/>
        <v>0</v>
      </c>
      <c r="G838" s="60">
        <f t="shared" si="37"/>
        <v>0</v>
      </c>
      <c r="H838" s="63">
        <f t="shared" si="38"/>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6"/>
        <v>0</v>
      </c>
      <c r="G839" s="60">
        <f t="shared" si="37"/>
        <v>0</v>
      </c>
      <c r="H839" s="63">
        <f t="shared" si="38"/>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6"/>
        <v>0</v>
      </c>
      <c r="G840" s="60">
        <f t="shared" si="37"/>
        <v>0</v>
      </c>
      <c r="H840" s="63">
        <f t="shared" si="38"/>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6"/>
        <v>0</v>
      </c>
      <c r="G841" s="60">
        <f t="shared" si="37"/>
        <v>0</v>
      </c>
      <c r="H841" s="63">
        <f t="shared" si="38"/>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6"/>
        <v>0</v>
      </c>
      <c r="G842" s="60">
        <f t="shared" si="37"/>
        <v>0</v>
      </c>
      <c r="H842" s="63">
        <f t="shared" si="38"/>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6"/>
        <v>0</v>
      </c>
      <c r="G843" s="60">
        <f t="shared" si="37"/>
        <v>0</v>
      </c>
      <c r="H843" s="63">
        <f t="shared" si="38"/>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6"/>
        <v>0</v>
      </c>
      <c r="G844" s="60">
        <f t="shared" si="37"/>
        <v>0</v>
      </c>
      <c r="H844" s="63">
        <f t="shared" si="38"/>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6"/>
        <v>0</v>
      </c>
      <c r="G845" s="60">
        <f t="shared" si="37"/>
        <v>0</v>
      </c>
      <c r="H845" s="63">
        <f t="shared" si="38"/>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6"/>
        <v>0</v>
      </c>
      <c r="G846" s="60">
        <f t="shared" si="37"/>
        <v>0</v>
      </c>
      <c r="H846" s="63">
        <f t="shared" si="38"/>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6"/>
        <v>0</v>
      </c>
      <c r="G847" s="60">
        <f t="shared" si="37"/>
        <v>0</v>
      </c>
      <c r="H847" s="63">
        <f t="shared" si="38"/>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6"/>
        <v>0</v>
      </c>
      <c r="G848" s="60">
        <f t="shared" si="37"/>
        <v>0</v>
      </c>
      <c r="H848" s="63">
        <f t="shared" si="38"/>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6"/>
        <v>0</v>
      </c>
      <c r="G849" s="60">
        <f t="shared" si="37"/>
        <v>0</v>
      </c>
      <c r="H849" s="63">
        <f t="shared" si="38"/>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6"/>
        <v>0</v>
      </c>
      <c r="G850" s="60">
        <f t="shared" si="37"/>
        <v>0</v>
      </c>
      <c r="H850" s="63">
        <f t="shared" si="38"/>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39">D851*E851</f>
        <v>0</v>
      </c>
      <c r="G851" s="60">
        <f t="shared" ref="G851:G914" si="40">E851*$E$14</f>
        <v>0</v>
      </c>
      <c r="H851" s="63">
        <f t="shared" ref="H851:H914" si="41">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39"/>
        <v>0</v>
      </c>
      <c r="G852" s="60">
        <f t="shared" si="40"/>
        <v>0</v>
      </c>
      <c r="H852" s="63">
        <f t="shared" si="41"/>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39"/>
        <v>0</v>
      </c>
      <c r="G853" s="60">
        <f t="shared" si="40"/>
        <v>0</v>
      </c>
      <c r="H853" s="63">
        <f t="shared" si="41"/>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39"/>
        <v>0</v>
      </c>
      <c r="G854" s="60">
        <f t="shared" si="40"/>
        <v>0</v>
      </c>
      <c r="H854" s="63">
        <f t="shared" si="41"/>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39"/>
        <v>0</v>
      </c>
      <c r="G855" s="60">
        <f t="shared" si="40"/>
        <v>0</v>
      </c>
      <c r="H855" s="63">
        <f t="shared" si="41"/>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39"/>
        <v>0</v>
      </c>
      <c r="G856" s="60">
        <f t="shared" si="40"/>
        <v>0</v>
      </c>
      <c r="H856" s="63">
        <f t="shared" si="41"/>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39"/>
        <v>0</v>
      </c>
      <c r="G857" s="60">
        <f t="shared" si="40"/>
        <v>0</v>
      </c>
      <c r="H857" s="63">
        <f t="shared" si="41"/>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39"/>
        <v>0</v>
      </c>
      <c r="G858" s="60">
        <f t="shared" si="40"/>
        <v>0</v>
      </c>
      <c r="H858" s="63">
        <f t="shared" si="41"/>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39"/>
        <v>0</v>
      </c>
      <c r="G859" s="60">
        <f t="shared" si="40"/>
        <v>0</v>
      </c>
      <c r="H859" s="63">
        <f t="shared" si="41"/>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39"/>
        <v>0</v>
      </c>
      <c r="G860" s="60">
        <f t="shared" si="40"/>
        <v>0</v>
      </c>
      <c r="H860" s="63">
        <f t="shared" si="41"/>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39"/>
        <v>0</v>
      </c>
      <c r="G861" s="60">
        <f t="shared" si="40"/>
        <v>0</v>
      </c>
      <c r="H861" s="63">
        <f t="shared" si="41"/>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39"/>
        <v>0</v>
      </c>
      <c r="G862" s="60">
        <f t="shared" si="40"/>
        <v>0</v>
      </c>
      <c r="H862" s="63">
        <f t="shared" si="41"/>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39"/>
        <v>0</v>
      </c>
      <c r="G863" s="60">
        <f t="shared" si="40"/>
        <v>0</v>
      </c>
      <c r="H863" s="63">
        <f t="shared" si="41"/>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39"/>
        <v>0</v>
      </c>
      <c r="G864" s="60">
        <f t="shared" si="40"/>
        <v>0</v>
      </c>
      <c r="H864" s="63">
        <f t="shared" si="41"/>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39"/>
        <v>0</v>
      </c>
      <c r="G865" s="60">
        <f t="shared" si="40"/>
        <v>0</v>
      </c>
      <c r="H865" s="63">
        <f t="shared" si="41"/>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39"/>
        <v>0</v>
      </c>
      <c r="G866" s="60">
        <f t="shared" si="40"/>
        <v>0</v>
      </c>
      <c r="H866" s="63">
        <f t="shared" si="41"/>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39"/>
        <v>0</v>
      </c>
      <c r="G867" s="60">
        <f t="shared" si="40"/>
        <v>0</v>
      </c>
      <c r="H867" s="63">
        <f t="shared" si="41"/>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39"/>
        <v>0</v>
      </c>
      <c r="G868" s="60">
        <f t="shared" si="40"/>
        <v>0</v>
      </c>
      <c r="H868" s="63">
        <f t="shared" si="41"/>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39"/>
        <v>0</v>
      </c>
      <c r="G869" s="60">
        <f t="shared" si="40"/>
        <v>0</v>
      </c>
      <c r="H869" s="63">
        <f t="shared" si="41"/>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39"/>
        <v>0</v>
      </c>
      <c r="G870" s="60">
        <f t="shared" si="40"/>
        <v>0</v>
      </c>
      <c r="H870" s="63">
        <f t="shared" si="41"/>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39"/>
        <v>0</v>
      </c>
      <c r="G871" s="60">
        <f t="shared" si="40"/>
        <v>0</v>
      </c>
      <c r="H871" s="63">
        <f t="shared" si="41"/>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39"/>
        <v>0</v>
      </c>
      <c r="G872" s="60">
        <f t="shared" si="40"/>
        <v>0</v>
      </c>
      <c r="H872" s="63">
        <f t="shared" si="41"/>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39"/>
        <v>0</v>
      </c>
      <c r="G873" s="60">
        <f t="shared" si="40"/>
        <v>0</v>
      </c>
      <c r="H873" s="63">
        <f t="shared" si="41"/>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39"/>
        <v>0</v>
      </c>
      <c r="G874" s="60">
        <f t="shared" si="40"/>
        <v>0</v>
      </c>
      <c r="H874" s="63">
        <f t="shared" si="41"/>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39"/>
        <v>0</v>
      </c>
      <c r="G875" s="60">
        <f t="shared" si="40"/>
        <v>0</v>
      </c>
      <c r="H875" s="63">
        <f t="shared" si="41"/>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39"/>
        <v>0</v>
      </c>
      <c r="G876" s="60">
        <f t="shared" si="40"/>
        <v>0</v>
      </c>
      <c r="H876" s="63">
        <f t="shared" si="41"/>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39"/>
        <v>0</v>
      </c>
      <c r="G877" s="60">
        <f t="shared" si="40"/>
        <v>0</v>
      </c>
      <c r="H877" s="63">
        <f t="shared" si="41"/>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39"/>
        <v>0</v>
      </c>
      <c r="G878" s="60">
        <f t="shared" si="40"/>
        <v>0</v>
      </c>
      <c r="H878" s="63">
        <f t="shared" si="41"/>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39"/>
        <v>0</v>
      </c>
      <c r="G879" s="60">
        <f t="shared" si="40"/>
        <v>0</v>
      </c>
      <c r="H879" s="63">
        <f t="shared" si="41"/>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39"/>
        <v>0</v>
      </c>
      <c r="G880" s="60">
        <f t="shared" si="40"/>
        <v>0</v>
      </c>
      <c r="H880" s="63">
        <f t="shared" si="41"/>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39"/>
        <v>0</v>
      </c>
      <c r="G881" s="60">
        <f t="shared" si="40"/>
        <v>0</v>
      </c>
      <c r="H881" s="63">
        <f t="shared" si="41"/>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39"/>
        <v>0</v>
      </c>
      <c r="G882" s="60">
        <f t="shared" si="40"/>
        <v>0</v>
      </c>
      <c r="H882" s="63">
        <f t="shared" si="41"/>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39"/>
        <v>0</v>
      </c>
      <c r="G883" s="60">
        <f t="shared" si="40"/>
        <v>0</v>
      </c>
      <c r="H883" s="63">
        <f t="shared" si="41"/>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39"/>
        <v>0</v>
      </c>
      <c r="G884" s="60">
        <f t="shared" si="40"/>
        <v>0</v>
      </c>
      <c r="H884" s="63">
        <f t="shared" si="41"/>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39"/>
        <v>0</v>
      </c>
      <c r="G885" s="60">
        <f t="shared" si="40"/>
        <v>0</v>
      </c>
      <c r="H885" s="63">
        <f t="shared" si="41"/>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39"/>
        <v>0</v>
      </c>
      <c r="G886" s="60">
        <f t="shared" si="40"/>
        <v>0</v>
      </c>
      <c r="H886" s="63">
        <f t="shared" si="41"/>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39"/>
        <v>0</v>
      </c>
      <c r="G887" s="60">
        <f t="shared" si="40"/>
        <v>0</v>
      </c>
      <c r="H887" s="63">
        <f t="shared" si="41"/>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39"/>
        <v>0</v>
      </c>
      <c r="G888" s="60">
        <f t="shared" si="40"/>
        <v>0</v>
      </c>
      <c r="H888" s="63">
        <f t="shared" si="41"/>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39"/>
        <v>0</v>
      </c>
      <c r="G889" s="60">
        <f t="shared" si="40"/>
        <v>0</v>
      </c>
      <c r="H889" s="63">
        <f t="shared" si="41"/>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39"/>
        <v>0</v>
      </c>
      <c r="G890" s="60">
        <f t="shared" si="40"/>
        <v>0</v>
      </c>
      <c r="H890" s="63">
        <f t="shared" si="41"/>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39"/>
        <v>0</v>
      </c>
      <c r="G891" s="60">
        <f t="shared" si="40"/>
        <v>0</v>
      </c>
      <c r="H891" s="63">
        <f t="shared" si="41"/>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39"/>
        <v>0</v>
      </c>
      <c r="G892" s="60">
        <f t="shared" si="40"/>
        <v>0</v>
      </c>
      <c r="H892" s="63">
        <f t="shared" si="41"/>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39"/>
        <v>0</v>
      </c>
      <c r="G893" s="60">
        <f t="shared" si="40"/>
        <v>0</v>
      </c>
      <c r="H893" s="63">
        <f t="shared" si="41"/>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39"/>
        <v>0</v>
      </c>
      <c r="G894" s="60">
        <f t="shared" si="40"/>
        <v>0</v>
      </c>
      <c r="H894" s="63">
        <f t="shared" si="41"/>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39"/>
        <v>0</v>
      </c>
      <c r="G895" s="60">
        <f t="shared" si="40"/>
        <v>0</v>
      </c>
      <c r="H895" s="63">
        <f t="shared" si="41"/>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39"/>
        <v>0</v>
      </c>
      <c r="G896" s="60">
        <f t="shared" si="40"/>
        <v>0</v>
      </c>
      <c r="H896" s="63">
        <f t="shared" si="41"/>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39"/>
        <v>0</v>
      </c>
      <c r="G897" s="60">
        <f t="shared" si="40"/>
        <v>0</v>
      </c>
      <c r="H897" s="63">
        <f t="shared" si="41"/>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39"/>
        <v>0</v>
      </c>
      <c r="G898" s="60">
        <f t="shared" si="40"/>
        <v>0</v>
      </c>
      <c r="H898" s="63">
        <f t="shared" si="41"/>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39"/>
        <v>0</v>
      </c>
      <c r="G899" s="60">
        <f t="shared" si="40"/>
        <v>0</v>
      </c>
      <c r="H899" s="63">
        <f t="shared" si="41"/>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39"/>
        <v>0</v>
      </c>
      <c r="G900" s="60">
        <f t="shared" si="40"/>
        <v>0</v>
      </c>
      <c r="H900" s="63">
        <f t="shared" si="41"/>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39"/>
        <v>0</v>
      </c>
      <c r="G901" s="60">
        <f t="shared" si="40"/>
        <v>0</v>
      </c>
      <c r="H901" s="63">
        <f t="shared" si="41"/>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39"/>
        <v>0</v>
      </c>
      <c r="G902" s="60">
        <f t="shared" si="40"/>
        <v>0</v>
      </c>
      <c r="H902" s="63">
        <f t="shared" si="41"/>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39"/>
        <v>0</v>
      </c>
      <c r="G903" s="60">
        <f t="shared" si="40"/>
        <v>0</v>
      </c>
      <c r="H903" s="63">
        <f t="shared" si="41"/>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39"/>
        <v>0</v>
      </c>
      <c r="G904" s="60">
        <f t="shared" si="40"/>
        <v>0</v>
      </c>
      <c r="H904" s="63">
        <f t="shared" si="41"/>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39"/>
        <v>0</v>
      </c>
      <c r="G905" s="60">
        <f t="shared" si="40"/>
        <v>0</v>
      </c>
      <c r="H905" s="63">
        <f t="shared" si="41"/>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39"/>
        <v>0</v>
      </c>
      <c r="G906" s="60">
        <f t="shared" si="40"/>
        <v>0</v>
      </c>
      <c r="H906" s="63">
        <f t="shared" si="41"/>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39"/>
        <v>0</v>
      </c>
      <c r="G907" s="60">
        <f t="shared" si="40"/>
        <v>0</v>
      </c>
      <c r="H907" s="63">
        <f t="shared" si="41"/>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39"/>
        <v>0</v>
      </c>
      <c r="G908" s="60">
        <f t="shared" si="40"/>
        <v>0</v>
      </c>
      <c r="H908" s="63">
        <f t="shared" si="41"/>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39"/>
        <v>0</v>
      </c>
      <c r="G909" s="60">
        <f t="shared" si="40"/>
        <v>0</v>
      </c>
      <c r="H909" s="63">
        <f t="shared" si="41"/>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39"/>
        <v>0</v>
      </c>
      <c r="G910" s="60">
        <f t="shared" si="40"/>
        <v>0</v>
      </c>
      <c r="H910" s="63">
        <f t="shared" si="41"/>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39"/>
        <v>0</v>
      </c>
      <c r="G911" s="60">
        <f t="shared" si="40"/>
        <v>0</v>
      </c>
      <c r="H911" s="63">
        <f t="shared" si="41"/>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39"/>
        <v>0</v>
      </c>
      <c r="G912" s="60">
        <f t="shared" si="40"/>
        <v>0</v>
      </c>
      <c r="H912" s="63">
        <f t="shared" si="41"/>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39"/>
        <v>0</v>
      </c>
      <c r="G913" s="60">
        <f t="shared" si="40"/>
        <v>0</v>
      </c>
      <c r="H913" s="63">
        <f t="shared" si="41"/>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39"/>
        <v>0</v>
      </c>
      <c r="G914" s="60">
        <f t="shared" si="40"/>
        <v>0</v>
      </c>
      <c r="H914" s="63">
        <f t="shared" si="41"/>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2">D915*E915</f>
        <v>0</v>
      </c>
      <c r="G915" s="60">
        <f t="shared" ref="G915:G978" si="43">E915*$E$14</f>
        <v>0</v>
      </c>
      <c r="H915" s="63">
        <f t="shared" ref="H915:H978" si="44">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2"/>
        <v>0</v>
      </c>
      <c r="G916" s="60">
        <f t="shared" si="43"/>
        <v>0</v>
      </c>
      <c r="H916" s="63">
        <f t="shared" si="44"/>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2"/>
        <v>0</v>
      </c>
      <c r="G917" s="60">
        <f t="shared" si="43"/>
        <v>0</v>
      </c>
      <c r="H917" s="63">
        <f t="shared" si="44"/>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2"/>
        <v>0</v>
      </c>
      <c r="G918" s="60">
        <f t="shared" si="43"/>
        <v>0</v>
      </c>
      <c r="H918" s="63">
        <f t="shared" si="44"/>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2"/>
        <v>0</v>
      </c>
      <c r="G919" s="60">
        <f t="shared" si="43"/>
        <v>0</v>
      </c>
      <c r="H919" s="63">
        <f t="shared" si="44"/>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2"/>
        <v>0</v>
      </c>
      <c r="G920" s="60">
        <f t="shared" si="43"/>
        <v>0</v>
      </c>
      <c r="H920" s="63">
        <f t="shared" si="44"/>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2"/>
        <v>0</v>
      </c>
      <c r="G921" s="60">
        <f t="shared" si="43"/>
        <v>0</v>
      </c>
      <c r="H921" s="63">
        <f t="shared" si="44"/>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2"/>
        <v>0</v>
      </c>
      <c r="G922" s="60">
        <f t="shared" si="43"/>
        <v>0</v>
      </c>
      <c r="H922" s="63">
        <f t="shared" si="44"/>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2"/>
        <v>0</v>
      </c>
      <c r="G923" s="60">
        <f t="shared" si="43"/>
        <v>0</v>
      </c>
      <c r="H923" s="63">
        <f t="shared" si="44"/>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2"/>
        <v>0</v>
      </c>
      <c r="G924" s="60">
        <f t="shared" si="43"/>
        <v>0</v>
      </c>
      <c r="H924" s="63">
        <f t="shared" si="44"/>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2"/>
        <v>0</v>
      </c>
      <c r="G925" s="60">
        <f t="shared" si="43"/>
        <v>0</v>
      </c>
      <c r="H925" s="63">
        <f t="shared" si="44"/>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2"/>
        <v>0</v>
      </c>
      <c r="G926" s="60">
        <f t="shared" si="43"/>
        <v>0</v>
      </c>
      <c r="H926" s="63">
        <f t="shared" si="44"/>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2"/>
        <v>0</v>
      </c>
      <c r="G927" s="60">
        <f t="shared" si="43"/>
        <v>0</v>
      </c>
      <c r="H927" s="63">
        <f t="shared" si="44"/>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2"/>
        <v>0</v>
      </c>
      <c r="G928" s="60">
        <f t="shared" si="43"/>
        <v>0</v>
      </c>
      <c r="H928" s="63">
        <f t="shared" si="44"/>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2"/>
        <v>0</v>
      </c>
      <c r="G929" s="60">
        <f t="shared" si="43"/>
        <v>0</v>
      </c>
      <c r="H929" s="63">
        <f t="shared" si="44"/>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2"/>
        <v>0</v>
      </c>
      <c r="G930" s="60">
        <f t="shared" si="43"/>
        <v>0</v>
      </c>
      <c r="H930" s="63">
        <f t="shared" si="44"/>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2"/>
        <v>0</v>
      </c>
      <c r="G931" s="60">
        <f t="shared" si="43"/>
        <v>0</v>
      </c>
      <c r="H931" s="63">
        <f t="shared" si="44"/>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2"/>
        <v>0</v>
      </c>
      <c r="G932" s="60">
        <f t="shared" si="43"/>
        <v>0</v>
      </c>
      <c r="H932" s="63">
        <f t="shared" si="44"/>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2"/>
        <v>0</v>
      </c>
      <c r="G933" s="60">
        <f t="shared" si="43"/>
        <v>0</v>
      </c>
      <c r="H933" s="63">
        <f t="shared" si="44"/>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2"/>
        <v>0</v>
      </c>
      <c r="G934" s="60">
        <f t="shared" si="43"/>
        <v>0</v>
      </c>
      <c r="H934" s="63">
        <f t="shared" si="44"/>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2"/>
        <v>0</v>
      </c>
      <c r="G935" s="60">
        <f t="shared" si="43"/>
        <v>0</v>
      </c>
      <c r="H935" s="63">
        <f t="shared" si="44"/>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2"/>
        <v>0</v>
      </c>
      <c r="G936" s="60">
        <f t="shared" si="43"/>
        <v>0</v>
      </c>
      <c r="H936" s="63">
        <f t="shared" si="44"/>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2"/>
        <v>0</v>
      </c>
      <c r="G937" s="60">
        <f t="shared" si="43"/>
        <v>0</v>
      </c>
      <c r="H937" s="63">
        <f t="shared" si="44"/>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2"/>
        <v>0</v>
      </c>
      <c r="G938" s="60">
        <f t="shared" si="43"/>
        <v>0</v>
      </c>
      <c r="H938" s="63">
        <f t="shared" si="44"/>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2"/>
        <v>0</v>
      </c>
      <c r="G939" s="60">
        <f t="shared" si="43"/>
        <v>0</v>
      </c>
      <c r="H939" s="63">
        <f t="shared" si="44"/>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2"/>
        <v>0</v>
      </c>
      <c r="G940" s="60">
        <f t="shared" si="43"/>
        <v>0</v>
      </c>
      <c r="H940" s="63">
        <f t="shared" si="44"/>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2"/>
        <v>0</v>
      </c>
      <c r="G941" s="60">
        <f t="shared" si="43"/>
        <v>0</v>
      </c>
      <c r="H941" s="63">
        <f t="shared" si="44"/>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2"/>
        <v>0</v>
      </c>
      <c r="G942" s="60">
        <f t="shared" si="43"/>
        <v>0</v>
      </c>
      <c r="H942" s="63">
        <f t="shared" si="44"/>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2"/>
        <v>0</v>
      </c>
      <c r="G943" s="60">
        <f t="shared" si="43"/>
        <v>0</v>
      </c>
      <c r="H943" s="63">
        <f t="shared" si="44"/>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2"/>
        <v>0</v>
      </c>
      <c r="G944" s="60">
        <f t="shared" si="43"/>
        <v>0</v>
      </c>
      <c r="H944" s="63">
        <f t="shared" si="44"/>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2"/>
        <v>0</v>
      </c>
      <c r="G945" s="60">
        <f t="shared" si="43"/>
        <v>0</v>
      </c>
      <c r="H945" s="63">
        <f t="shared" si="44"/>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2"/>
        <v>0</v>
      </c>
      <c r="G946" s="60">
        <f t="shared" si="43"/>
        <v>0</v>
      </c>
      <c r="H946" s="63">
        <f t="shared" si="44"/>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2"/>
        <v>0</v>
      </c>
      <c r="G947" s="60">
        <f t="shared" si="43"/>
        <v>0</v>
      </c>
      <c r="H947" s="63">
        <f t="shared" si="44"/>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2"/>
        <v>0</v>
      </c>
      <c r="G948" s="60">
        <f t="shared" si="43"/>
        <v>0</v>
      </c>
      <c r="H948" s="63">
        <f t="shared" si="44"/>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2"/>
        <v>0</v>
      </c>
      <c r="G949" s="60">
        <f t="shared" si="43"/>
        <v>0</v>
      </c>
      <c r="H949" s="63">
        <f t="shared" si="44"/>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2"/>
        <v>0</v>
      </c>
      <c r="G950" s="60">
        <f t="shared" si="43"/>
        <v>0</v>
      </c>
      <c r="H950" s="63">
        <f t="shared" si="44"/>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2"/>
        <v>0</v>
      </c>
      <c r="G951" s="60">
        <f t="shared" si="43"/>
        <v>0</v>
      </c>
      <c r="H951" s="63">
        <f t="shared" si="44"/>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2"/>
        <v>0</v>
      </c>
      <c r="G952" s="60">
        <f t="shared" si="43"/>
        <v>0</v>
      </c>
      <c r="H952" s="63">
        <f t="shared" si="44"/>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2"/>
        <v>0</v>
      </c>
      <c r="G953" s="60">
        <f t="shared" si="43"/>
        <v>0</v>
      </c>
      <c r="H953" s="63">
        <f t="shared" si="44"/>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2"/>
        <v>0</v>
      </c>
      <c r="G954" s="60">
        <f t="shared" si="43"/>
        <v>0</v>
      </c>
      <c r="H954" s="63">
        <f t="shared" si="44"/>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2"/>
        <v>0</v>
      </c>
      <c r="G955" s="60">
        <f t="shared" si="43"/>
        <v>0</v>
      </c>
      <c r="H955" s="63">
        <f t="shared" si="44"/>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2"/>
        <v>0</v>
      </c>
      <c r="G956" s="60">
        <f t="shared" si="43"/>
        <v>0</v>
      </c>
      <c r="H956" s="63">
        <f t="shared" si="44"/>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2"/>
        <v>0</v>
      </c>
      <c r="G957" s="60">
        <f t="shared" si="43"/>
        <v>0</v>
      </c>
      <c r="H957" s="63">
        <f t="shared" si="44"/>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2"/>
        <v>0</v>
      </c>
      <c r="G958" s="60">
        <f t="shared" si="43"/>
        <v>0</v>
      </c>
      <c r="H958" s="63">
        <f t="shared" si="44"/>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2"/>
        <v>0</v>
      </c>
      <c r="G959" s="60">
        <f t="shared" si="43"/>
        <v>0</v>
      </c>
      <c r="H959" s="63">
        <f t="shared" si="44"/>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2"/>
        <v>0</v>
      </c>
      <c r="G960" s="60">
        <f t="shared" si="43"/>
        <v>0</v>
      </c>
      <c r="H960" s="63">
        <f t="shared" si="44"/>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2"/>
        <v>0</v>
      </c>
      <c r="G961" s="60">
        <f t="shared" si="43"/>
        <v>0</v>
      </c>
      <c r="H961" s="63">
        <f t="shared" si="44"/>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2"/>
        <v>0</v>
      </c>
      <c r="G962" s="60">
        <f t="shared" si="43"/>
        <v>0</v>
      </c>
      <c r="H962" s="63">
        <f t="shared" si="44"/>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2"/>
        <v>0</v>
      </c>
      <c r="G963" s="60">
        <f t="shared" si="43"/>
        <v>0</v>
      </c>
      <c r="H963" s="63">
        <f t="shared" si="44"/>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2"/>
        <v>0</v>
      </c>
      <c r="G964" s="60">
        <f t="shared" si="43"/>
        <v>0</v>
      </c>
      <c r="H964" s="63">
        <f t="shared" si="44"/>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2"/>
        <v>0</v>
      </c>
      <c r="G965" s="60">
        <f t="shared" si="43"/>
        <v>0</v>
      </c>
      <c r="H965" s="63">
        <f t="shared" si="44"/>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2"/>
        <v>0</v>
      </c>
      <c r="G966" s="60">
        <f t="shared" si="43"/>
        <v>0</v>
      </c>
      <c r="H966" s="63">
        <f t="shared" si="44"/>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2"/>
        <v>0</v>
      </c>
      <c r="G967" s="60">
        <f t="shared" si="43"/>
        <v>0</v>
      </c>
      <c r="H967" s="63">
        <f t="shared" si="44"/>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2"/>
        <v>0</v>
      </c>
      <c r="G968" s="60">
        <f t="shared" si="43"/>
        <v>0</v>
      </c>
      <c r="H968" s="63">
        <f t="shared" si="44"/>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2"/>
        <v>0</v>
      </c>
      <c r="G969" s="60">
        <f t="shared" si="43"/>
        <v>0</v>
      </c>
      <c r="H969" s="63">
        <f t="shared" si="44"/>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2"/>
        <v>0</v>
      </c>
      <c r="G970" s="60">
        <f t="shared" si="43"/>
        <v>0</v>
      </c>
      <c r="H970" s="63">
        <f t="shared" si="44"/>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2"/>
        <v>0</v>
      </c>
      <c r="G971" s="60">
        <f t="shared" si="43"/>
        <v>0</v>
      </c>
      <c r="H971" s="63">
        <f t="shared" si="44"/>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2"/>
        <v>0</v>
      </c>
      <c r="G972" s="60">
        <f t="shared" si="43"/>
        <v>0</v>
      </c>
      <c r="H972" s="63">
        <f t="shared" si="44"/>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2"/>
        <v>0</v>
      </c>
      <c r="G973" s="60">
        <f t="shared" si="43"/>
        <v>0</v>
      </c>
      <c r="H973" s="63">
        <f t="shared" si="44"/>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2"/>
        <v>0</v>
      </c>
      <c r="G974" s="60">
        <f t="shared" si="43"/>
        <v>0</v>
      </c>
      <c r="H974" s="63">
        <f t="shared" si="44"/>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2"/>
        <v>0</v>
      </c>
      <c r="G975" s="60">
        <f t="shared" si="43"/>
        <v>0</v>
      </c>
      <c r="H975" s="63">
        <f t="shared" si="44"/>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2"/>
        <v>0</v>
      </c>
      <c r="G976" s="60">
        <f t="shared" si="43"/>
        <v>0</v>
      </c>
      <c r="H976" s="63">
        <f t="shared" si="44"/>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2"/>
        <v>0</v>
      </c>
      <c r="G977" s="60">
        <f t="shared" si="43"/>
        <v>0</v>
      </c>
      <c r="H977" s="63">
        <f t="shared" si="44"/>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2"/>
        <v>0</v>
      </c>
      <c r="G978" s="60">
        <f t="shared" si="43"/>
        <v>0</v>
      </c>
      <c r="H978" s="63">
        <f t="shared" si="44"/>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9" si="45">D979*E979</f>
        <v>0</v>
      </c>
      <c r="G979" s="60">
        <f t="shared" ref="G979:G999" si="46">E979*$E$14</f>
        <v>0</v>
      </c>
      <c r="H979" s="63">
        <f t="shared" ref="H979:H999" si="47">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5"/>
        <v>0</v>
      </c>
      <c r="G980" s="60">
        <f t="shared" si="46"/>
        <v>0</v>
      </c>
      <c r="H980" s="63">
        <f t="shared" si="47"/>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5"/>
        <v>0</v>
      </c>
      <c r="G981" s="60">
        <f t="shared" si="46"/>
        <v>0</v>
      </c>
      <c r="H981" s="63">
        <f t="shared" si="47"/>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5"/>
        <v>0</v>
      </c>
      <c r="G982" s="60">
        <f t="shared" si="46"/>
        <v>0</v>
      </c>
      <c r="H982" s="63">
        <f t="shared" si="47"/>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5"/>
        <v>0</v>
      </c>
      <c r="G983" s="60">
        <f t="shared" si="46"/>
        <v>0</v>
      </c>
      <c r="H983" s="63">
        <f t="shared" si="47"/>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5"/>
        <v>0</v>
      </c>
      <c r="G984" s="60">
        <f t="shared" si="46"/>
        <v>0</v>
      </c>
      <c r="H984" s="63">
        <f t="shared" si="47"/>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5"/>
        <v>0</v>
      </c>
      <c r="G985" s="60">
        <f t="shared" si="46"/>
        <v>0</v>
      </c>
      <c r="H985" s="63">
        <f t="shared" si="47"/>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5"/>
        <v>0</v>
      </c>
      <c r="G986" s="60">
        <f t="shared" si="46"/>
        <v>0</v>
      </c>
      <c r="H986" s="63">
        <f t="shared" si="47"/>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5"/>
        <v>0</v>
      </c>
      <c r="G987" s="60">
        <f t="shared" si="46"/>
        <v>0</v>
      </c>
      <c r="H987" s="63">
        <f t="shared" si="47"/>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5"/>
        <v>0</v>
      </c>
      <c r="G988" s="60">
        <f t="shared" si="46"/>
        <v>0</v>
      </c>
      <c r="H988" s="63">
        <f t="shared" si="47"/>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5"/>
        <v>0</v>
      </c>
      <c r="G989" s="60">
        <f t="shared" si="46"/>
        <v>0</v>
      </c>
      <c r="H989" s="63">
        <f t="shared" si="47"/>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5"/>
        <v>0</v>
      </c>
      <c r="G990" s="60">
        <f t="shared" si="46"/>
        <v>0</v>
      </c>
      <c r="H990" s="63">
        <f t="shared" si="47"/>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5"/>
        <v>0</v>
      </c>
      <c r="G991" s="60">
        <f t="shared" si="46"/>
        <v>0</v>
      </c>
      <c r="H991" s="63">
        <f t="shared" si="47"/>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5"/>
        <v>0</v>
      </c>
      <c r="G992" s="60">
        <f t="shared" si="46"/>
        <v>0</v>
      </c>
      <c r="H992" s="63">
        <f t="shared" si="47"/>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5"/>
        <v>0</v>
      </c>
      <c r="G993" s="60">
        <f t="shared" si="46"/>
        <v>0</v>
      </c>
      <c r="H993" s="63">
        <f t="shared" si="47"/>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5"/>
        <v>0</v>
      </c>
      <c r="G994" s="60">
        <f t="shared" si="46"/>
        <v>0</v>
      </c>
      <c r="H994" s="63">
        <f t="shared" si="47"/>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5"/>
        <v>0</v>
      </c>
      <c r="G995" s="60">
        <f t="shared" si="46"/>
        <v>0</v>
      </c>
      <c r="H995" s="63">
        <f t="shared" si="47"/>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5"/>
        <v>0</v>
      </c>
      <c r="G996" s="60">
        <f t="shared" si="46"/>
        <v>0</v>
      </c>
      <c r="H996" s="63">
        <f t="shared" si="47"/>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5"/>
        <v>0</v>
      </c>
      <c r="G997" s="60">
        <f t="shared" si="46"/>
        <v>0</v>
      </c>
      <c r="H997" s="63">
        <f t="shared" si="47"/>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59">
        <f t="shared" si="45"/>
        <v>0</v>
      </c>
      <c r="G998" s="60">
        <f t="shared" si="46"/>
        <v>0</v>
      </c>
      <c r="H998" s="63">
        <f t="shared" si="47"/>
        <v>0</v>
      </c>
    </row>
    <row r="999" spans="1:8" s="62" customFormat="1">
      <c r="A999" s="166" t="str">
        <f>'Invoice '!H33</f>
        <v>STERILIZATION FEE PER ITEM</v>
      </c>
      <c r="B999" s="167"/>
      <c r="C999" s="167"/>
      <c r="D999" s="168">
        <f>'Invoice '!B33</f>
        <v>260</v>
      </c>
      <c r="E999" s="169">
        <f>'Invoice '!I33</f>
        <v>0.71</v>
      </c>
      <c r="F999" s="59">
        <f t="shared" si="45"/>
        <v>184.6</v>
      </c>
      <c r="G999" s="60">
        <f t="shared" si="46"/>
        <v>18.772400000000001</v>
      </c>
      <c r="H999" s="63">
        <f t="shared" si="47"/>
        <v>4880.8240000000005</v>
      </c>
    </row>
    <row r="1000" spans="1:8" s="62" customFormat="1" ht="13.5" thickBot="1">
      <c r="A1000" s="69"/>
      <c r="B1000" s="70"/>
      <c r="C1000" s="70"/>
      <c r="D1000" s="71"/>
      <c r="E1000" s="72"/>
      <c r="F1000" s="72"/>
      <c r="G1000" s="73">
        <f t="shared" ref="G979:G1000" si="48">E1000*$E$14</f>
        <v>0</v>
      </c>
      <c r="H1000" s="74"/>
    </row>
    <row r="1001" spans="1:8" s="62" customFormat="1" ht="13.5" thickTop="1">
      <c r="A1001" s="56" t="s">
        <v>175</v>
      </c>
      <c r="B1001" s="75"/>
      <c r="C1001" s="75"/>
      <c r="D1001" s="76"/>
      <c r="E1001" s="59"/>
      <c r="F1001" s="59">
        <f>SUM(F18:F1000)</f>
        <v>809.06</v>
      </c>
      <c r="G1001" s="60"/>
      <c r="H1001" s="61">
        <f t="shared" ref="H1001:H1008" si="49">F1001*$E$14</f>
        <v>21391.546399999999</v>
      </c>
    </row>
    <row r="1002" spans="1:8" s="62" customFormat="1">
      <c r="A1002" s="56" t="str">
        <f>'[2]Copy paste to Here'!T2</f>
        <v>SHIPPING HANDLING</v>
      </c>
      <c r="B1002" s="75"/>
      <c r="C1002" s="75"/>
      <c r="D1002" s="76"/>
      <c r="E1002" s="67"/>
      <c r="F1002" s="59">
        <f>'Invoice '!J35</f>
        <v>0</v>
      </c>
      <c r="G1002" s="60"/>
      <c r="H1002" s="61">
        <f t="shared" si="49"/>
        <v>0</v>
      </c>
    </row>
    <row r="1003" spans="1:8" s="62" customFormat="1" hidden="1" outlineLevel="1">
      <c r="A1003" s="56" t="str">
        <f>'[2]Copy paste to Here'!T3</f>
        <v>DISCOUNT</v>
      </c>
      <c r="B1003" s="75"/>
      <c r="C1003" s="75"/>
      <c r="D1003" s="76"/>
      <c r="E1003" s="67"/>
      <c r="F1003" s="59">
        <f>'Invoice '!J36</f>
        <v>0</v>
      </c>
      <c r="G1003" s="60"/>
      <c r="H1003" s="61">
        <f t="shared" si="49"/>
        <v>0</v>
      </c>
    </row>
    <row r="1004" spans="1:8" s="62" customFormat="1" collapsed="1">
      <c r="A1004" s="56" t="str">
        <f>'[2]Copy paste to Here'!T4</f>
        <v>Total:</v>
      </c>
      <c r="B1004" s="75"/>
      <c r="C1004" s="75"/>
      <c r="D1004" s="76"/>
      <c r="E1004" s="67"/>
      <c r="F1004" s="59">
        <f>SUM(F1001:F1003)</f>
        <v>809.06</v>
      </c>
      <c r="G1004" s="60"/>
      <c r="H1004" s="61">
        <f t="shared" si="49"/>
        <v>21391.546399999999</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176</v>
      </c>
      <c r="H1010" s="83">
        <f>(SUM(H18:H1000))</f>
        <v>21391.546400000003</v>
      </c>
    </row>
    <row r="1011" spans="1:8" s="21" customFormat="1">
      <c r="A1011" s="22"/>
      <c r="E1011" s="21" t="s">
        <v>177</v>
      </c>
      <c r="H1011" s="84">
        <f>(SUMIF($A$1001:$A$1009,"Total:",$H$1001:$H$1009))</f>
        <v>21391.546399999999</v>
      </c>
    </row>
    <row r="1012" spans="1:8" s="21" customFormat="1">
      <c r="E1012" s="21" t="s">
        <v>178</v>
      </c>
      <c r="H1012" s="85">
        <f>H1014-H1013</f>
        <v>19992.099999999999</v>
      </c>
    </row>
    <row r="1013" spans="1:8" s="21" customFormat="1">
      <c r="E1013" s="21" t="s">
        <v>179</v>
      </c>
      <c r="H1013" s="85">
        <f>ROUND((H1014*7)/107,2)</f>
        <v>1399.45</v>
      </c>
    </row>
    <row r="1014" spans="1:8" s="21" customFormat="1">
      <c r="E1014" s="22" t="s">
        <v>180</v>
      </c>
      <c r="H1014" s="86">
        <f>ROUND((SUMIF($A$1001:$A$1009,"Total:",$H$1001:$H$1009)),2)</f>
        <v>21391.55</v>
      </c>
    </row>
    <row r="1015" spans="1:8" s="21" customFormat="1"/>
    <row r="1016" spans="1:8" s="21" customFormat="1" ht="8.4499999999999993" customHeight="1"/>
    <row r="1017" spans="1:8" s="21" customFormat="1" ht="11.25" customHeight="1"/>
    <row r="1018" spans="1:8" s="21" customFormat="1" ht="8.4499999999999993" customHeight="1"/>
    <row r="1019" spans="1:8" s="21" customFormat="1"/>
    <row r="1020" spans="1:8" s="21" customFormat="1" ht="10.5" customHeight="1">
      <c r="A1020" s="22"/>
    </row>
    <row r="1021" spans="1:8" s="21" customFormat="1" ht="9" customHeight="1"/>
    <row r="1022" spans="1:8" s="21" customFormat="1" ht="13.7" customHeight="1">
      <c r="A1022" s="22"/>
    </row>
    <row r="1023" spans="1:8" s="21" customFormat="1" ht="9.75" customHeight="1">
      <c r="A1023" s="87"/>
    </row>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9">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1000">
    <cfRule type="cellIs" dxfId="2" priority="31" stopIfTrue="1" operator="equal">
      <formula>"ALERT"</formula>
    </cfRule>
  </conditionalFormatting>
  <conditionalFormatting sqref="D1001:D1009">
    <cfRule type="cellIs" dxfId="1" priority="3" stopIfTrue="1" operator="equal">
      <formula>"ALERT"</formula>
    </cfRule>
  </conditionalFormatting>
  <conditionalFormatting sqref="F10:F15 B18:H77 B79:H1008 F29:H999">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
  <sheetViews>
    <sheetView workbookViewId="0">
      <selection activeCell="A5" sqref="A5"/>
    </sheetView>
  </sheetViews>
  <sheetFormatPr defaultRowHeight="15"/>
  <sheetData>
    <row r="1" spans="1:1">
      <c r="A1" s="2" t="s">
        <v>728</v>
      </c>
    </row>
    <row r="2" spans="1:1">
      <c r="A2" s="2" t="s">
        <v>718</v>
      </c>
    </row>
    <row r="3" spans="1:1">
      <c r="A3" s="2" t="s">
        <v>718</v>
      </c>
    </row>
    <row r="4" spans="1:1">
      <c r="A4" s="2" t="s">
        <v>718</v>
      </c>
    </row>
    <row r="5" spans="1:1">
      <c r="A5" s="2" t="s">
        <v>720</v>
      </c>
    </row>
    <row r="6" spans="1:1">
      <c r="A6" s="2" t="s">
        <v>720</v>
      </c>
    </row>
    <row r="7" spans="1:1">
      <c r="A7" s="2" t="s">
        <v>722</v>
      </c>
    </row>
    <row r="8" spans="1:1">
      <c r="A8" s="2" t="s">
        <v>722</v>
      </c>
    </row>
    <row r="9" spans="1:1">
      <c r="A9" s="2" t="s">
        <v>729</v>
      </c>
    </row>
    <row r="10" spans="1:1">
      <c r="A10" s="2" t="s">
        <v>726</v>
      </c>
    </row>
    <row r="11" spans="1:1">
      <c r="A11" s="2" t="s">
        <v>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 </vt:lpstr>
      <vt:lpstr>Copy paste to Here</vt:lpstr>
      <vt:lpstr>Shipping Invoice</vt:lpstr>
      <vt:lpstr>Tax Invoice</vt:lpstr>
      <vt:lpstr>Old Code</vt:lpstr>
      <vt:lpstr>Just data</vt:lpstr>
      <vt:lpstr>Just data 2</vt:lpstr>
      <vt:lpstr>Just Data 3</vt:lpstr>
      <vt:lpstr>'Invoice '!Print_Area</vt:lpstr>
      <vt:lpstr>'Shipping Invoice'!Print_Area</vt:lpstr>
      <vt:lpstr>'Tax Invoice'!Print_Area</vt:lpstr>
      <vt:lpstr>'Invoice '!Print_Titles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2024-02-27T05:42:34Z</cp:lastPrinted>
  <dcterms:created xsi:type="dcterms:W3CDTF">2009-06-02T18:56:54Z</dcterms:created>
  <dcterms:modified xsi:type="dcterms:W3CDTF">2024-02-27T05:42:36Z</dcterms:modified>
</cp:coreProperties>
</file>