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E9FEE25-F3E0-4664-A093-A2366FB9EF03}"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state="hidden" r:id="rId3"/>
    <sheet name="1st shipping invoice" sheetId="12" r:id="rId4"/>
    <sheet name="2nd shipping invoice" sheetId="13"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3">'1st shipping invoice'!$A$1:$L$55</definedName>
    <definedName name="_xlnm.Print_Area" localSheetId="4">'2nd shipping invoice'!$A$1:$L$55</definedName>
    <definedName name="_xlnm.Print_Area" localSheetId="0">Invoice!$A$1:$K$65</definedName>
    <definedName name="_xlnm.Print_Area" localSheetId="2">'Shipping Invoice'!$A$1:$L$55</definedName>
    <definedName name="_xlnm.Print_Area" localSheetId="5">'Tax Invoice'!$A$1:$H$1013</definedName>
    <definedName name="_xlnm.Print_Titles" localSheetId="3">'1st shipping invoice'!$1:$21</definedName>
    <definedName name="_xlnm.Print_Titles" localSheetId="4">'2nd shipping invoice'!$1:$21</definedName>
    <definedName name="_xlnm.Print_Titles" localSheetId="0">Invoice!$2:$21</definedName>
    <definedName name="_xlnm.Print_Titles" localSheetId="2">'Shipping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8" i="2" l="1"/>
  <c r="K53" i="13"/>
  <c r="K17" i="13"/>
  <c r="K14" i="13"/>
  <c r="K10" i="13"/>
  <c r="I36" i="13"/>
  <c r="K36" i="13" s="1"/>
  <c r="K53" i="12"/>
  <c r="K17" i="12"/>
  <c r="K14" i="12"/>
  <c r="K10" i="12"/>
  <c r="I41" i="12"/>
  <c r="K41" i="12" s="1"/>
  <c r="I42" i="13" l="1"/>
  <c r="I37" i="13"/>
  <c r="K37" i="13" s="1"/>
  <c r="I48" i="13"/>
  <c r="I47" i="13"/>
  <c r="K47" i="13" s="1"/>
  <c r="I27" i="13"/>
  <c r="K27" i="13" s="1"/>
  <c r="I43" i="13"/>
  <c r="I22" i="13"/>
  <c r="K22" i="13" s="1"/>
  <c r="I38" i="13"/>
  <c r="K38" i="13" s="1"/>
  <c r="I32" i="13"/>
  <c r="K32" i="13" s="1"/>
  <c r="I33" i="13"/>
  <c r="K33" i="13" s="1"/>
  <c r="I49" i="13"/>
  <c r="I28" i="13"/>
  <c r="K28" i="13" s="1"/>
  <c r="I44" i="13"/>
  <c r="I23" i="13"/>
  <c r="K23" i="13" s="1"/>
  <c r="I39" i="13"/>
  <c r="K39" i="13" s="1"/>
  <c r="I50" i="13"/>
  <c r="I29" i="13"/>
  <c r="K29" i="13" s="1"/>
  <c r="I45" i="13"/>
  <c r="I24" i="13"/>
  <c r="K24" i="13" s="1"/>
  <c r="I40" i="13"/>
  <c r="I26" i="13"/>
  <c r="K26" i="13" s="1"/>
  <c r="I35" i="13"/>
  <c r="K35" i="13" s="1"/>
  <c r="I31" i="13"/>
  <c r="K31" i="13" s="1"/>
  <c r="I30" i="13"/>
  <c r="K30" i="13" s="1"/>
  <c r="I46" i="13"/>
  <c r="I34" i="13"/>
  <c r="K34" i="13" s="1"/>
  <c r="I25" i="13"/>
  <c r="K25" i="13" s="1"/>
  <c r="I41" i="13"/>
  <c r="K41" i="13" s="1"/>
  <c r="I26" i="12"/>
  <c r="I42" i="12"/>
  <c r="K42" i="12" s="1"/>
  <c r="I43" i="12"/>
  <c r="K43" i="12" s="1"/>
  <c r="I37" i="12"/>
  <c r="I32" i="12"/>
  <c r="I48" i="12"/>
  <c r="K48" i="12" s="1"/>
  <c r="I27" i="12"/>
  <c r="I22" i="12"/>
  <c r="I38" i="12"/>
  <c r="I33" i="12"/>
  <c r="I49" i="12"/>
  <c r="K49" i="12" s="1"/>
  <c r="I47" i="12"/>
  <c r="K47" i="12" s="1"/>
  <c r="I23" i="12"/>
  <c r="I39" i="12"/>
  <c r="I31" i="12"/>
  <c r="I28" i="12"/>
  <c r="I44" i="12"/>
  <c r="K44" i="12" s="1"/>
  <c r="I34" i="12"/>
  <c r="I50" i="12"/>
  <c r="K50" i="12" s="1"/>
  <c r="I36" i="12"/>
  <c r="I40" i="12"/>
  <c r="K40" i="12" s="1"/>
  <c r="I35" i="12"/>
  <c r="K35" i="12" s="1"/>
  <c r="I29" i="12"/>
  <c r="I45" i="12"/>
  <c r="K45" i="12" s="1"/>
  <c r="I24" i="12"/>
  <c r="I30" i="12"/>
  <c r="I46" i="12"/>
  <c r="K46" i="12" s="1"/>
  <c r="I25" i="12"/>
  <c r="K53" i="7"/>
  <c r="E46" i="6"/>
  <c r="E30" i="6"/>
  <c r="K14" i="7"/>
  <c r="K17" i="7"/>
  <c r="K10" i="7"/>
  <c r="I48" i="7"/>
  <c r="B47" i="7"/>
  <c r="B31" i="7"/>
  <c r="I32" i="7"/>
  <c r="N1" i="6"/>
  <c r="E37" i="6" s="1"/>
  <c r="F1002" i="6"/>
  <c r="D46" i="6"/>
  <c r="D45" i="6"/>
  <c r="D44" i="6"/>
  <c r="B48" i="13" s="1"/>
  <c r="D43" i="6"/>
  <c r="B47" i="13" s="1"/>
  <c r="D42" i="6"/>
  <c r="D41" i="6"/>
  <c r="D40" i="6"/>
  <c r="D39" i="6"/>
  <c r="B43" i="13" s="1"/>
  <c r="D38" i="6"/>
  <c r="B42" i="13" s="1"/>
  <c r="D37" i="6"/>
  <c r="B41" i="13" s="1"/>
  <c r="D36" i="6"/>
  <c r="D35" i="6"/>
  <c r="D34" i="6"/>
  <c r="D33" i="6"/>
  <c r="D32" i="6"/>
  <c r="D31" i="6"/>
  <c r="B35" i="7" s="1"/>
  <c r="D30" i="6"/>
  <c r="D29" i="6"/>
  <c r="D28" i="6"/>
  <c r="B32" i="12" s="1"/>
  <c r="D27" i="6"/>
  <c r="B31" i="12" s="1"/>
  <c r="D26" i="6"/>
  <c r="D25" i="6"/>
  <c r="D24" i="6"/>
  <c r="D23" i="6"/>
  <c r="D22" i="6"/>
  <c r="B26" i="12" s="1"/>
  <c r="D21" i="6"/>
  <c r="B25" i="12" s="1"/>
  <c r="D20" i="6"/>
  <c r="D19" i="6"/>
  <c r="D18" i="6"/>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51" i="2" l="1"/>
  <c r="J52" i="2" s="1"/>
  <c r="F1001" i="6" s="1"/>
  <c r="B30" i="7"/>
  <c r="K30" i="7" s="1"/>
  <c r="B30" i="12"/>
  <c r="B37" i="7"/>
  <c r="K37" i="7" s="1"/>
  <c r="B37" i="12"/>
  <c r="B49" i="7"/>
  <c r="B49" i="13"/>
  <c r="B25" i="7"/>
  <c r="B43" i="7"/>
  <c r="K30" i="12"/>
  <c r="K36" i="12"/>
  <c r="K45" i="13"/>
  <c r="K43" i="13"/>
  <c r="B33" i="7"/>
  <c r="B33" i="12"/>
  <c r="K33" i="12" s="1"/>
  <c r="B22" i="7"/>
  <c r="B22" i="12"/>
  <c r="K22" i="12" s="1"/>
  <c r="K51" i="12" s="1"/>
  <c r="K54" i="12" s="1"/>
  <c r="B28" i="7"/>
  <c r="B28" i="12"/>
  <c r="K28" i="12" s="1"/>
  <c r="B34" i="7"/>
  <c r="B34" i="12"/>
  <c r="K34" i="12" s="1"/>
  <c r="B40" i="7"/>
  <c r="B40" i="13"/>
  <c r="K40" i="13" s="1"/>
  <c r="B46" i="7"/>
  <c r="B46" i="13"/>
  <c r="B32" i="7"/>
  <c r="K32" i="7" s="1"/>
  <c r="B48" i="7"/>
  <c r="K29" i="12"/>
  <c r="K32" i="12"/>
  <c r="K48" i="13"/>
  <c r="B38" i="7"/>
  <c r="B38" i="12"/>
  <c r="K38" i="12" s="1"/>
  <c r="B50" i="7"/>
  <c r="B50" i="13"/>
  <c r="K23" i="12"/>
  <c r="K26" i="12"/>
  <c r="K49" i="13"/>
  <c r="B27" i="7"/>
  <c r="B27" i="12"/>
  <c r="B39" i="7"/>
  <c r="B39" i="12"/>
  <c r="K39" i="12" s="1"/>
  <c r="B45" i="7"/>
  <c r="B45" i="13"/>
  <c r="K50" i="13"/>
  <c r="B23" i="7"/>
  <c r="B23" i="12"/>
  <c r="B29" i="7"/>
  <c r="B29" i="12"/>
  <c r="B41" i="7"/>
  <c r="K25" i="12"/>
  <c r="K37" i="12"/>
  <c r="B44" i="7"/>
  <c r="B44" i="13"/>
  <c r="K44" i="13" s="1"/>
  <c r="B26" i="7"/>
  <c r="K27" i="12"/>
  <c r="B24" i="7"/>
  <c r="B24" i="12"/>
  <c r="K24" i="12" s="1"/>
  <c r="B36" i="7"/>
  <c r="B36" i="12"/>
  <c r="B42" i="7"/>
  <c r="K31" i="12"/>
  <c r="K46" i="13"/>
  <c r="K42" i="13"/>
  <c r="I44" i="7"/>
  <c r="I33" i="7"/>
  <c r="I46" i="7"/>
  <c r="K46" i="7" s="1"/>
  <c r="I23" i="7"/>
  <c r="K23" i="7" s="1"/>
  <c r="I49" i="7"/>
  <c r="K49" i="7" s="1"/>
  <c r="I45" i="7"/>
  <c r="I22" i="7"/>
  <c r="K22" i="7" s="1"/>
  <c r="I34" i="7"/>
  <c r="K34" i="7" s="1"/>
  <c r="I47" i="7"/>
  <c r="K47" i="7" s="1"/>
  <c r="I24" i="7"/>
  <c r="K24" i="7" s="1"/>
  <c r="I35" i="7"/>
  <c r="K35" i="7" s="1"/>
  <c r="I25" i="7"/>
  <c r="I36" i="7"/>
  <c r="I37" i="7"/>
  <c r="K48" i="7"/>
  <c r="K44" i="7"/>
  <c r="I26" i="7"/>
  <c r="K26" i="7" s="1"/>
  <c r="I38" i="7"/>
  <c r="K45" i="7"/>
  <c r="I39" i="7"/>
  <c r="K39" i="7" s="1"/>
  <c r="I50" i="7"/>
  <c r="K50" i="7" s="1"/>
  <c r="I40" i="7"/>
  <c r="K40" i="7" s="1"/>
  <c r="I28" i="7"/>
  <c r="K28" i="7" s="1"/>
  <c r="I41" i="7"/>
  <c r="I29" i="7"/>
  <c r="I30" i="7"/>
  <c r="I42" i="7"/>
  <c r="I31" i="7"/>
  <c r="K31" i="7" s="1"/>
  <c r="K42" i="7"/>
  <c r="I27" i="7"/>
  <c r="K27" i="7" s="1"/>
  <c r="I43" i="7"/>
  <c r="K43" i="7"/>
  <c r="E19" i="6"/>
  <c r="E22" i="6"/>
  <c r="E38" i="6"/>
  <c r="E23" i="6"/>
  <c r="E39" i="6"/>
  <c r="E18" i="6"/>
  <c r="E34" i="6"/>
  <c r="E24" i="6"/>
  <c r="E40" i="6"/>
  <c r="E35" i="6"/>
  <c r="E25" i="6"/>
  <c r="E41" i="6"/>
  <c r="E42" i="6"/>
  <c r="E26" i="6"/>
  <c r="E27" i="6"/>
  <c r="E43" i="6"/>
  <c r="E28" i="6"/>
  <c r="E44" i="6"/>
  <c r="E29" i="6"/>
  <c r="E45" i="6"/>
  <c r="E31" i="6"/>
  <c r="E32" i="6"/>
  <c r="E33" i="6"/>
  <c r="E20" i="6"/>
  <c r="E36" i="6"/>
  <c r="E21" i="6"/>
  <c r="J54" i="2"/>
  <c r="M11" i="6"/>
  <c r="I61" i="2" s="1"/>
  <c r="K51" i="13" l="1"/>
  <c r="K54" i="13" s="1"/>
  <c r="K33" i="7"/>
  <c r="K29" i="7"/>
  <c r="K36" i="7"/>
  <c r="K51" i="7" s="1"/>
  <c r="K41" i="7"/>
  <c r="K38" i="7"/>
  <c r="K25"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52" i="7" l="1"/>
  <c r="K54"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0" i="2" s="1"/>
  <c r="I64" i="2" l="1"/>
  <c r="I62" i="2" s="1"/>
  <c r="I65" i="2"/>
  <c r="I6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<sst xmlns="http://schemas.openxmlformats.org/spreadsheetml/2006/main" count="2633" uniqueCount="783">
  <si>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</si>
  <si>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</si>
  <si>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</si>
  <si>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</si>
  <si>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</si>
  <si>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</si>
  <si>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</si>
  <si>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</si>
  <si>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</si>
  <si>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</si>
  <si>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</si>
  <si>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</si>
  <si>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</si>
  <si>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</si>
  <si>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</si>
  <si>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</si>
  <si>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</si>
  <si>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</si>
  <si>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</si>
  <si>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</si>
  <si>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</si>
  <si>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</si>
  <si>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</si>
  <si>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</si>
  <si>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</si>
  <si>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</si>
  <si>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</si>
  <si>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</si>
  <si>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</si>
  <si>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</si>
  <si>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</si>
  <si>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</si>
  <si>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</si>
  <si>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</si>
  <si>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</si>
  <si>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</si>
  <si>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</si>
  <si>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</si>
  <si>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</si>
  <si>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</si>
  <si>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</si>
  <si>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</si>
  <si>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</si>
  <si>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</si>
  <si>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</si>
  <si>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</si>
  <si>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</si>
  <si>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</si>
  <si>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</si>
  <si>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</si>
  <si>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</si>
  <si>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</si>
  <si>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</si>
  <si>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</si>
  <si>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</si>
  <si>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</si>
  <si>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</si>
  <si>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</si>
  <si>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</si>
  <si>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</si>
  <si>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</si>
  <si>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</si>
  <si>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</si>
  <si>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</si>
  <si>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</si>
  <si>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</si>
  <si>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</si>
  <si>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</si>
  <si>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</si>
  <si>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</si>
  <si>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</si>
  <si>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</si>
  <si>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</si>
  <si>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</si>
  <si>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</si>
  <si>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</si>
  <si>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</si>
  <si>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</si>
  <si>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</si>
  <si>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</si>
  <si>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</si>
  <si>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</si>
  <si>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</si>
  <si>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</si>
  <si>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</si>
  <si>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</si>
  <si>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</si>
  <si>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</si>
  <si>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</si>
  <si>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</si>
  <si>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</si>
  <si>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</si>
  <si>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</si>
  <si>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</si>
  <si>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</si>
  <si>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</si>
  <si>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</si>
  <si>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</si>
  <si>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</si>
  <si>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</si>
  <si>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</si>
  <si>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</si>
  <si>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</si>
  <si>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</si>
  <si>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</si>
  <si>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</si>
  <si>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</si>
  <si>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</si>
  <si>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</si>
  <si>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</si>
  <si>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</si>
  <si>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</si>
  <si>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</si>
  <si>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</si>
  <si>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</si>
  <si>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</si>
  <si>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</si>
  <si>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</si>
  <si>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</si>
  <si>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</si>
  <si>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</si>
  <si>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</si>
  <si>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</si>
  <si>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</si>
  <si>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</si>
  <si>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</si>
  <si>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</si>
  <si>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</si>
  <si>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</si>
  <si>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</si>
  <si>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</si>
  <si>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</si>
  <si>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</si>
  <si>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</si>
  <si>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</si>
  <si>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</si>
  <si>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</si>
  <si>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</si>
  <si>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</si>
  <si>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</si>
  <si>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</si>
  <si>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</si>
  <si>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</si>
  <si>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</si>
  <si>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</si>
  <si>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</si>
  <si>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</si>
  <si>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</si>
  <si>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</si>
  <si>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</si>
  <si>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</si>
  <si>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</si>
  <si>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</si>
  <si>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</si>
  <si>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</si>
  <si>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</si>
  <si>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</si>
  <si>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</si>
  <si>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</si>
  <si>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</si>
  <si>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</si>
  <si>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</si>
  <si>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</si>
  <si>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</si>
  <si>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</si>
  <si>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</si>
  <si>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</si>
  <si>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</si>
  <si>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</si>
  <si>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</si>
  <si>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</si>
  <si>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</si>
  <si>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</si>
  <si>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</si>
  <si>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</si>
  <si>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</si>
  <si>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</si>
  <si>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</si>
  <si>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</si>
  <si>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</si>
  <si>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</si>
  <si>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</si>
  <si>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</si>
  <si>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</si>
  <si>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</si>
  <si>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</si>
  <si>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</si>
  <si>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</si>
  <si>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</si>
  <si>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</si>
  <si>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</si>
  <si>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</si>
  <si>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</si>
  <si>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</si>
  <si>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</si>
  <si>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</si>
  <si>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</si>
  <si>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</si>
  <si>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</si>
  <si>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</si>
  <si>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</si>
  <si>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</si>
  <si>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</si>
  <si>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</si>
  <si>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</si>
  <si>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</si>
  <si>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</si>
  <si>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</si>
  <si>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</si>
  <si>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</si>
  <si>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</si>
  <si>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</si>
  <si>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</si>
  <si>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</si>
  <si>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</si>
  <si>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</si>
  <si>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</si>
  <si>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</si>
  <si>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</si>
  <si>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</si>
  <si>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</si>
  <si>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</si>
  <si>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</si>
  <si>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</si>
  <si>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</si>
  <si>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</si>
  <si>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</si>
  <si>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</si>
  <si>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</si>
  <si>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</si>
  <si>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</si>
  <si>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</si>
  <si>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</si>
  <si>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</si>
  <si>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</si>
  <si>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</si>
  <si>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</si>
  <si>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</si>
  <si>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</si>
  <si>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</si>
  <si>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</si>
  <si>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</si>
  <si>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</si>
  <si>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</si>
  <si>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</si>
  <si>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</si>
  <si>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</si>
  <si>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</si>
  <si>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</si>
  <si>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</si>
  <si>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</si>
  <si>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</si>
  <si>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</si>
  <si>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</si>
  <si>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</si>
  <si>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</si>
  <si>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</si>
  <si>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</si>
  <si>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</si>
  <si>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</si>
  <si>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</si>
  <si>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</si>
  <si>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</si>
  <si>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</si>
  <si>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</si>
  <si>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</si>
  <si>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</si>
  <si>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</si>
  <si>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</si>
  <si>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</si>
  <si>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</si>
  <si>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</si>
  <si>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</si>
  <si>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</si>
  <si>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</si>
  <si>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</si>
  <si>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</si>
  <si>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</si>
  <si>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</si>
  <si>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</si>
  <si>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</si>
  <si>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</si>
  <si>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</si>
  <si>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</si>
  <si>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</si>
  <si>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</si>
  <si>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</si>
  <si>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</si>
  <si>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</si>
  <si>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</si>
  <si>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</si>
  <si>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</si>
  <si>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</si>
  <si>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</si>
  <si>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</si>
  <si>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</si>
  <si>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</si>
  <si>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</si>
  <si>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</si>
  <si>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</si>
  <si>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</si>
  <si>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</si>
  <si>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</si>
  <si>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</si>
  <si>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</si>
  <si>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</si>
  <si>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</si>
  <si>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</si>
  <si>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</si>
  <si>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</si>
  <si>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</si>
  <si>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</si>
  <si>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</si>
  <si>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</si>
  <si>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</si>
  <si>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</si>
  <si>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</si>
  <si>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</si>
  <si>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</si>
  <si>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</si>
  <si>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</si>
  <si>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</si>
  <si>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</si>
  <si>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</si>
  <si>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</si>
  <si>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</si>
  <si>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</si>
  <si>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</si>
  <si>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</si>
  <si>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</si>
  <si>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</si>
  <si>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</si>
  <si>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</si>
  <si>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</si>
  <si>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</si>
  <si>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</si>
  <si>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</si>
  <si>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</si>
  <si>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</si>
  <si>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</si>
  <si>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</si>
  <si>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</si>
  <si>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</si>
  <si>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</si>
  <si>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</si>
  <si>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</si>
  <si>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</si>
  <si>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</si>
  <si>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</si>
  <si>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</si>
  <si>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</si>
  <si>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</si>
  <si>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</si>
  <si>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</si>
  <si>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</si>
  <si>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</si>
  <si>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</si>
  <si>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</si>
  <si>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</si>
  <si>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</si>
  <si>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</si>
  <si>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</si>
  <si>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</si>
  <si>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</si>
  <si>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</si>
  <si>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</si>
  <si>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</si>
  <si>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</si>
  <si>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</si>
  <si>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</si>
  <si>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</si>
  <si>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</si>
  <si>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</si>
  <si>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</si>
  <si>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</si>
  <si>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</si>
  <si>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</si>
  <si>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</si>
  <si>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</si>
  <si>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</si>
  <si>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</si>
  <si>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</si>
  <si>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</si>
  <si>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</si>
  <si>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</si>
  <si>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</si>
  <si>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</si>
  <si>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</si>
  <si>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</si>
  <si>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</si>
  <si>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</si>
  <si>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</si>
  <si>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</si>
  <si>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</si>
  <si>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</si>
  <si>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</si>
  <si>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</si>
  <si>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</si>
  <si>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</si>
  <si>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</si>
  <si>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</si>
  <si>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</si>
  <si>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</si>
  <si>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</si>
  <si>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</si>
  <si>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</si>
  <si>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</si>
  <si>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</si>
  <si>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</si>
  <si>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</si>
  <si>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</si>
  <si>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</si>
  <si>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</si>
  <si>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</si>
  <si>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</si>
  <si>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</si>
  <si>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</si>
  <si>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</si>
  <si>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</si>
  <si>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</si>
  <si>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</si>
  <si>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</si>
  <si>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</si>
  <si>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</si>
  <si>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</si>
  <si>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</si>
  <si>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</si>
  <si>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</si>
  <si>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</si>
  <si>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</si>
  <si>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</si>
  <si>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</si>
  <si>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</si>
  <si>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</si>
  <si>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</si>
  <si>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</si>
  <si>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</si>
  <si>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</si>
  <si>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</si>
  <si>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</si>
  <si>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</si>
  <si>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</si>
  <si>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</si>
  <si>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</si>
  <si>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</si>
  <si>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</si>
  <si>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</si>
  <si>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</si>
  <si>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</si>
  <si>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</si>
  <si>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</si>
  <si>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</si>
  <si>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</si>
  <si>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</si>
  <si>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</si>
  <si>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</si>
  <si>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</si>
  <si>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</si>
  <si>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</si>
  <si>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</si>
  <si>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</si>
  <si>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</si>
  <si>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</si>
  <si>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</si>
  <si>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</si>
  <si>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</si>
  <si>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</si>
  <si>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</si>
  <si>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</si>
  <si>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</si>
  <si>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</si>
  <si>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</si>
  <si>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</si>
  <si>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</si>
  <si>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</si>
  <si>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</si>
  <si>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</si>
  <si>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</si>
  <si>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</si>
  <si>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</si>
  <si>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</si>
  <si>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</si>
  <si>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</si>
  <si>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</si>
  <si>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</si>
  <si>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</si>
  <si>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</si>
  <si>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</si>
  <si>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</si>
  <si>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</si>
  <si>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</si>
  <si>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</si>
  <si>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</si>
  <si>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</si>
  <si>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</si>
  <si>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</si>
  <si>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</si>
  <si>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</si>
  <si>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</si>
  <si>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</si>
  <si>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</si>
  <si>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</si>
  <si>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</si>
  <si>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</si>
  <si>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</si>
  <si>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</si>
  <si>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</si>
  <si>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</si>
  <si>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</si>
  <si>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</si>
  <si>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</si>
  <si>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</si>
  <si>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</si>
  <si>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</si>
  <si>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</si>
  <si>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</si>
  <si>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</si>
  <si>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</si>
  <si>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</si>
  <si>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</si>
  <si>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</si>
  <si>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</si>
  <si>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</si>
  <si>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</si>
  <si>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</si>
  <si>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</si>
  <si>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</si>
  <si>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</si>
  <si>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</si>
  <si>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</si>
  <si>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</si>
  <si>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</si>
  <si>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</si>
  <si>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</si>
  <si>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</si>
  <si>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</si>
  <si>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</si>
  <si>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</si>
  <si>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</si>
  <si>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</si>
  <si>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</si>
  <si>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</si>
  <si>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</si>
  <si>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</si>
  <si>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</si>
  <si>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</si>
  <si>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</si>
  <si>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</si>
  <si>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</si>
  <si>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</si>
  <si>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</si>
  <si>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</si>
  <si>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</si>
  <si>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</si>
  <si>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</si>
  <si>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</si>
  <si>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</si>
  <si>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</si>
  <si>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</si>
  <si>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</si>
  <si>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</si>
  <si>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</si>
  <si>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</si>
  <si>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</si>
  <si>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</si>
  <si>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</si>
  <si>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</si>
  <si>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</si>
  <si>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</si>
  <si>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</si>
  <si>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</si>
  <si>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</si>
  <si>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</si>
  <si>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</si>
  <si>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</si>
  <si>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</si>
  <si>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</si>
  <si>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</si>
  <si>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</si>
  <si>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</si>
  <si>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</si>
  <si>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</si>
  <si>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</si>
  <si>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</si>
  <si>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</si>
  <si>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</si>
  <si>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</si>
  <si>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</si>
  <si>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</si>
  <si>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</si>
  <si>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</si>
  <si>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</si>
  <si>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</si>
  <si>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</si>
  <si>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</si>
  <si>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</si>
  <si>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</si>
  <si>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</si>
  <si>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</si>
  <si>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</si>
  <si>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</si>
  <si>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</si>
  <si>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</si>
  <si>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</si>
  <si>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</si>
  <si>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</si>
  <si>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</si>
  <si>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</si>
  <si>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</si>
  <si>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</si>
  <si>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</si>
  <si>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</si>
  <si>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</si>
  <si>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</si>
  <si>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</si>
  <si>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</si>
  <si>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</si>
  <si>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</si>
  <si>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</si>
  <si>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</si>
  <si>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</si>
  <si>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</si>
  <si>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</si>
  <si>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</si>
  <si>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</si>
  <si>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</si>
  <si>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</si>
  <si>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</si>
  <si>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</si>
  <si>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</si>
  <si>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</si>
  <si>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</si>
  <si>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</si>
  <si>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</si>
  <si>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</si>
  <si>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</si>
  <si>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</si>
  <si>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</si>
  <si>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</si>
  <si>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</si>
  <si>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</si>
  <si>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</si>
  <si>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</si>
  <si>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</si>
  <si>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</si>
  <si>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</si>
  <si>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</si>
  <si>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</si>
  <si>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</si>
  <si>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</si>
  <si>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</si>
  <si>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</si>
  <si>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</si>
  <si>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</si>
  <si>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</si>
  <si>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</si>
  <si>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</si>
  <si>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</si>
  <si>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</si>
  <si>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</si>
  <si>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</si>
  <si>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</si>
  <si>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</si>
  <si>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</si>
  <si>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</si>
  <si>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</si>
  <si>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</si>
  <si>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</si>
  <si>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</si>
  <si>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</si>
  <si>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</si>
  <si>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</si>
  <si>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</si>
  <si>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</si>
  <si>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</si>
  <si>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</si>
  <si>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</si>
  <si>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</si>
  <si>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</si>
  <si>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</si>
  <si>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</si>
  <si>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</si>
  <si>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</si>
  <si>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</si>
  <si>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</si>
  <si>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</si>
  <si>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</si>
  <si>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</si>
  <si>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</si>
  <si>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</si>
  <si>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</si>
  <si>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</si>
  <si>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</si>
  <si>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</si>
  <si>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</si>
  <si>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</si>
  <si>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</si>
  <si>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</si>
  <si>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</si>
  <si>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</si>
  <si>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</si>
  <si>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</si>
  <si>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</si>
  <si>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</si>
  <si>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</si>
  <si>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</si>
  <si>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</si>
  <si>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</si>
  <si>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</si>
  <si>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</si>
  <si>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Merchant Enterprises Pty Ltd</t>
  </si>
  <si>
    <t>Duane Merchant</t>
  </si>
  <si>
    <t>Shop 006, Pacific Werribee Plaza 250 Heaths Rd</t>
  </si>
  <si>
    <t>3029 Hoppers Crossing</t>
  </si>
  <si>
    <t>Australia</t>
  </si>
  <si>
    <t>Tel: +61 397490200</t>
  </si>
  <si>
    <t>Email: merchantenterprises@gmail.com</t>
  </si>
  <si>
    <t>ACCO</t>
  </si>
  <si>
    <t>Gauge: 1.6mm</t>
  </si>
  <si>
    <t>Acrylic solid &amp; UV spiral coil taper</t>
  </si>
  <si>
    <t>Gauge: 2mm</t>
  </si>
  <si>
    <t>Gauge: 2.5mm</t>
  </si>
  <si>
    <t>Gauge: 3mm</t>
  </si>
  <si>
    <t>Gauge: 4mm</t>
  </si>
  <si>
    <t>Gauge: 5mm</t>
  </si>
  <si>
    <t>Gauge: 6mm</t>
  </si>
  <si>
    <t>Gauge: 8mm</t>
  </si>
  <si>
    <t>BILG17</t>
  </si>
  <si>
    <t>BLK466</t>
  </si>
  <si>
    <t>Length: Assorted 6mm &amp; 8mm</t>
  </si>
  <si>
    <t>Color: Pink</t>
  </si>
  <si>
    <t>Bulk body jewelry: 50 pcs. of premium PVD plated surgical labrets, 16g (1.2mm) with 3mm ball</t>
  </si>
  <si>
    <t>Length: Assorted 8mm &amp; 10mm</t>
  </si>
  <si>
    <t>BLK470</t>
  </si>
  <si>
    <t>Piercing supplies: Assortment of 12 to 250 pcs. of EO gas sterilized piercing: surgical steel labrets, 16g (1.2mm) with a 3mm ball</t>
  </si>
  <si>
    <t>BREY1</t>
  </si>
  <si>
    <t>Acrylic display for Body Jewelry: Empty display with black or white foam and 60 clips for eyebrow bananas (sticker included)</t>
  </si>
  <si>
    <t>BREY3</t>
  </si>
  <si>
    <t>Acrylic display for Body Jewelry: Empty display with black and white foam and 40 clips for belly bananas (sticker included)</t>
  </si>
  <si>
    <t>MG111</t>
  </si>
  <si>
    <t>Display with 24 pairs of magnetic 316L steel ear studs with round prong set clear CZ with magnet backing - sizes 4mm to 7mm</t>
  </si>
  <si>
    <t>MG88</t>
  </si>
  <si>
    <t>Board with 24 pairs of magnetic earrings with 3mm square clear crystals</t>
  </si>
  <si>
    <t>XBT3S</t>
  </si>
  <si>
    <t>Pack of 10 pcs. of 3mm anodized surgical steel balls with threading 1.2mm (16g)</t>
  </si>
  <si>
    <t>XBT4S</t>
  </si>
  <si>
    <t>Pack of 10 pcs. of 4mm anodized surgical steel balls with threading 1.2mm (16g)</t>
  </si>
  <si>
    <t>XCNT3S</t>
  </si>
  <si>
    <t>Pack of 10 pcs. of 3mm anodized surgical steel cones with threading 1.2mm (16g)</t>
  </si>
  <si>
    <t>XCNT4S</t>
  </si>
  <si>
    <t>Pack of 10 pcs. of 4mm anodized surgical steel cones with threading 1.2mm (16g)</t>
  </si>
  <si>
    <t>XCON3</t>
  </si>
  <si>
    <t>Pack of 10 pcs. of 3mm high polished surgical steel cones with threading 1.2mm (16g)</t>
  </si>
  <si>
    <t>XJB25</t>
  </si>
  <si>
    <t>Pack of 10 pcs. of surgical steel balls with tiny 2.5mm bezel set crystals with 1.2mm threading (16g)</t>
  </si>
  <si>
    <t>XJB3</t>
  </si>
  <si>
    <t>Pack of 10 pcs. of 3mm high polished surgical steel balls with bezel set crystal and with 1.2mm (16g) threading</t>
  </si>
  <si>
    <t>XJBT3S</t>
  </si>
  <si>
    <t>Color: Gold Anodized w/ Clear crystal</t>
  </si>
  <si>
    <t>Pack of 10 pcs. of 3mm anodized surgical steel balls with bezel set crystal and with 1.2mm threading (16g)</t>
  </si>
  <si>
    <t>ACCO14</t>
  </si>
  <si>
    <t>ACCO12</t>
  </si>
  <si>
    <t>ACCO10</t>
  </si>
  <si>
    <t>ACCO8</t>
  </si>
  <si>
    <t>ACCO6</t>
  </si>
  <si>
    <t>ACCO4</t>
  </si>
  <si>
    <t>ACCO2</t>
  </si>
  <si>
    <t>ACCO0</t>
  </si>
  <si>
    <t>BLK470C</t>
  </si>
  <si>
    <t>Three Thousand Two Hundred Forty and 59 cents AUD</t>
  </si>
  <si>
    <t>Clear bio flexible labret, 16g (1.2mm) with a 3mm flat push in sterling silver top with a pink ''sexy'' on a white background logo</t>
  </si>
  <si>
    <t>Exchange Rate AUD-THB</t>
  </si>
  <si>
    <t>Didi</t>
  </si>
  <si>
    <t>3029 Hoppers Crossing, VIC</t>
  </si>
  <si>
    <r>
      <t xml:space="preserve">20% Discount as per </t>
    </r>
    <r>
      <rPr>
        <b/>
        <sz val="10"/>
        <color theme="1"/>
        <rFont val="Arial"/>
        <family val="2"/>
      </rPr>
      <t>Silver Membership</t>
    </r>
    <r>
      <rPr>
        <sz val="10"/>
        <color theme="1"/>
        <rFont val="Arial"/>
        <family val="2"/>
      </rPr>
      <t>:</t>
    </r>
  </si>
  <si>
    <t xml:space="preserve"> Free Shipping to Australia via DHL due to order over 350 USD:</t>
  </si>
  <si>
    <t>Two Thousand Eight Hundred Two and 67 cents AUD</t>
  </si>
  <si>
    <t>Two Hundred Nine and 35 cents AUD</t>
  </si>
  <si>
    <t>Six Hundred Sixty Seven and 44 cents AUD</t>
  </si>
  <si>
    <t xml:space="preserve"> Free Shipping to Australia via DHL due to order over 200 AUD:</t>
  </si>
  <si>
    <t>Customer paid</t>
  </si>
  <si>
    <t>Charge next order due to missing amount</t>
  </si>
  <si>
    <t>20% Discount as per Silver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</si>
</sst>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applyNumberFormat="0" applyFill="0" applyBorder="0" applyAlignment="0" applyProtection="0"/>
  </cellStyleXfs>
  <cellXfs count="15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4" fontId="1" fillId="2" borderId="17" xfId="0" applyNumberFormat="1"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0" fontId="31" fillId="0" borderId="0" xfId="0" applyFont="1" applyAlignment="1">
      <alignment horizontal="right"/>
    </xf>
    <xf numFmtId="2" fontId="31" fillId="0" borderId="0" xfId="0" applyNumberFormat="1" applyFon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cellXfs>
  <cellStyles count="5341">
    <cellStyle name="Comma 2" xfId="7" xr:uid="{0280490B-82FE-4FCD-9E9C-CF45CE940C68}"/>
    <cellStyle name="Comma 2 2" xfId="4430" xr:uid="{ABA670C7-840B-41A2-A38E-7F36FF36D79C}"/>
    <cellStyle name="Comma 2 2 2" xfId="4755" xr:uid="{D204DBB8-33BB-4E6B-9DFB-7EF1CD1C2CA6}"/>
    <cellStyle name="Comma 2 2 2 2" xfId="5326" xr:uid="{BDDF559F-65A1-40AD-AD55-DC89119654A6}"/>
    <cellStyle name="Comma 2 2 3" xfId="4591" xr:uid="{6C72F2A5-8D5B-4FA6-923A-19423896A7E6}"/>
    <cellStyle name="Comma 3" xfId="4318" xr:uid="{AF052ABD-0C35-4D96-BA46-56766AEA89D9}"/>
    <cellStyle name="Comma 3 2" xfId="4432" xr:uid="{DEDCA897-09C7-4703-8205-38782D2471B1}"/>
    <cellStyle name="Comma 3 2 2" xfId="4756" xr:uid="{C28F7FFD-3B44-4BCE-9AC1-A6E20A3B4515}"/>
    <cellStyle name="Comma 3 2 2 2" xfId="5327" xr:uid="{764D9AA8-374B-4DC6-BC2F-C0366B9D40FE}"/>
    <cellStyle name="Comma 3 2 3" xfId="5325" xr:uid="{853E134A-19AA-4444-963B-163D1DCB9C45}"/>
    <cellStyle name="Currency 10" xfId="8" xr:uid="{0F112C27-A2B9-465F-9619-7165D715E672}"/>
    <cellStyle name="Currency 10 2" xfId="9" xr:uid="{2AA6DB77-A00D-47BD-8A74-E976B0411655}"/>
    <cellStyle name="Currency 10 2 2" xfId="203" xr:uid="{D759FE60-A273-4409-9F76-04489CA75CEF}"/>
    <cellStyle name="Currency 10 2 2 2" xfId="4616" xr:uid="{1162E4F8-D686-4D51-87D9-116715EB0BEC}"/>
    <cellStyle name="Currency 10 2 3" xfId="4511" xr:uid="{CB95B191-A508-4389-BEC4-1956E077ED5C}"/>
    <cellStyle name="Currency 10 3" xfId="10" xr:uid="{810A34A7-5E31-4897-BB5B-56BB428ADAF2}"/>
    <cellStyle name="Currency 10 3 2" xfId="204" xr:uid="{C2DA6CD3-0838-45DA-9484-BCB0038A6E1D}"/>
    <cellStyle name="Currency 10 3 2 2" xfId="4617" xr:uid="{400A6B2C-FABF-4A23-B0DA-F77901866C28}"/>
    <cellStyle name="Currency 10 3 3" xfId="4512" xr:uid="{62933ABB-F7D7-476E-8E50-AC1244EC2889}"/>
    <cellStyle name="Currency 10 4" xfId="205" xr:uid="{74F3E30B-7963-4B22-BF5D-96FA623478ED}"/>
    <cellStyle name="Currency 10 4 2" xfId="4618" xr:uid="{93EFDC6F-353A-4E7A-949C-95D1BB1D3ECA}"/>
    <cellStyle name="Currency 10 5" xfId="4437" xr:uid="{A46F9D4C-7E15-45EF-8095-59667D5E5A0B}"/>
    <cellStyle name="Currency 10 6" xfId="4510" xr:uid="{5503A389-EEF9-411A-B659-20F0ADCE7FD0}"/>
    <cellStyle name="Currency 11" xfId="11" xr:uid="{0222B2FE-8CF0-4E68-ABD0-85F0CD693529}"/>
    <cellStyle name="Currency 11 2" xfId="12" xr:uid="{39CAA7C2-D615-4538-B43B-6C017BA5175E}"/>
    <cellStyle name="Currency 11 2 2" xfId="206" xr:uid="{C5493E4A-FCAF-4EB2-8145-D096905480A2}"/>
    <cellStyle name="Currency 11 2 2 2" xfId="4619" xr:uid="{7C4190EC-D08B-41E0-AF4C-7CB084B33428}"/>
    <cellStyle name="Currency 11 2 3" xfId="4514" xr:uid="{2FDDC131-3F3D-4B70-9887-93B8F0163062}"/>
    <cellStyle name="Currency 11 3" xfId="13" xr:uid="{7F3E0CA1-D881-439D-BE90-78531FB7E5BB}"/>
    <cellStyle name="Currency 11 3 2" xfId="207" xr:uid="{5A374D75-4B6E-4E80-8176-9A4A8D76A082}"/>
    <cellStyle name="Currency 11 3 2 2" xfId="4620" xr:uid="{0AEF5D56-F120-438B-A0A5-99BAB0719E95}"/>
    <cellStyle name="Currency 11 3 3" xfId="4515" xr:uid="{BA7928E7-BF52-49FD-BB58-FAEED873A9FC}"/>
    <cellStyle name="Currency 11 4" xfId="208" xr:uid="{E0E275C6-4397-480E-888A-EAFEE979FC3C}"/>
    <cellStyle name="Currency 11 4 2" xfId="4621" xr:uid="{B820AEE2-C692-4E5A-AFFF-1EC3DC4EB50B}"/>
    <cellStyle name="Currency 11 5" xfId="4319" xr:uid="{54A0C3A4-C2EC-4FE5-A343-22CE9C2005D3}"/>
    <cellStyle name="Currency 11 5 2" xfId="4438" xr:uid="{5C006287-6E87-4F40-8B49-893CE3F809F2}"/>
    <cellStyle name="Currency 11 5 3" xfId="4720" xr:uid="{F17EE653-C903-40BE-8A70-539EE4614C35}"/>
    <cellStyle name="Currency 11 5 3 2" xfId="5315" xr:uid="{AC52FCD8-07D1-4ED8-98D3-0CA6DB069DDE}"/>
    <cellStyle name="Currency 11 5 3 3" xfId="4757" xr:uid="{3C397A29-A871-4435-9605-4BC1975B5005}"/>
    <cellStyle name="Currency 11 5 4" xfId="4697" xr:uid="{5FE62347-E95E-4FCD-8464-8F505FB5350C}"/>
    <cellStyle name="Currency 11 6" xfId="4513" xr:uid="{798158DF-AD10-44B3-8F8A-C8EF0216A2A3}"/>
    <cellStyle name="Currency 12" xfId="14" xr:uid="{8FE565DA-FEB2-4233-A350-6B089AB4515E}"/>
    <cellStyle name="Currency 12 2" xfId="15" xr:uid="{6C88D256-1CA0-4D78-81BE-F609347BCF9E}"/>
    <cellStyle name="Currency 12 2 2" xfId="209" xr:uid="{FD07B393-7CDA-4C14-A5B1-1D403E26E183}"/>
    <cellStyle name="Currency 12 2 2 2" xfId="4622" xr:uid="{AB083EA8-381E-475F-8ADE-FF3B2FABA6C7}"/>
    <cellStyle name="Currency 12 2 3" xfId="4517" xr:uid="{F3B562A1-640F-4D75-9E1C-A964520E7BF6}"/>
    <cellStyle name="Currency 12 3" xfId="210" xr:uid="{8A07F566-F0B7-40FE-B41E-9FD642DFD64C}"/>
    <cellStyle name="Currency 12 3 2" xfId="4623" xr:uid="{2AFD7306-C656-443D-8B39-C20B94D63230}"/>
    <cellStyle name="Currency 12 4" xfId="4516" xr:uid="{14EA8EB6-53EA-4EE4-A5AC-5F6A40B52C43}"/>
    <cellStyle name="Currency 13" xfId="16" xr:uid="{F79D8F85-A706-472A-8E6F-837EF46FE2FE}"/>
    <cellStyle name="Currency 13 2" xfId="4321" xr:uid="{02392E1C-4DFF-4E45-8923-A53C9EBC3138}"/>
    <cellStyle name="Currency 13 3" xfId="4322" xr:uid="{D6651792-256D-4013-A751-D361212CE7D6}"/>
    <cellStyle name="Currency 13 3 2" xfId="4759" xr:uid="{22AD8E6E-A937-4075-8ABE-DD4CD1C47E82}"/>
    <cellStyle name="Currency 13 4" xfId="4320" xr:uid="{44EB7643-09D3-4734-AC40-C9CA72C6828C}"/>
    <cellStyle name="Currency 13 5" xfId="4758" xr:uid="{A1FD1088-DA84-4257-B071-69DB4AF6B6F4}"/>
    <cellStyle name="Currency 14" xfId="17" xr:uid="{87A122E3-0D0B-40FA-B2C0-A9DDAF07A0AD}"/>
    <cellStyle name="Currency 14 2" xfId="211" xr:uid="{B2207AA8-CC3D-4DC0-B916-CFFDE99E4FE7}"/>
    <cellStyle name="Currency 14 2 2" xfId="4624" xr:uid="{B627038A-35D4-4CC3-819F-93823E098CE5}"/>
    <cellStyle name="Currency 14 3" xfId="4518" xr:uid="{B0F33FAE-21C6-4AEB-82B1-11F3FB852CC9}"/>
    <cellStyle name="Currency 15" xfId="4414" xr:uid="{D663B17B-DDB1-4BBC-84A2-5A55E5DF7938}"/>
    <cellStyle name="Currency 17" xfId="4323" xr:uid="{5F3865FC-7677-4659-9ED4-359429DE973F}"/>
    <cellStyle name="Currency 2" xfId="18" xr:uid="{70CE8F85-E6EF-4B35-AE33-9F02FF19724C}"/>
    <cellStyle name="Currency 2 2" xfId="19" xr:uid="{05D5E8DC-D6BE-4964-A4C8-9FA66683F738}"/>
    <cellStyle name="Currency 2 2 2" xfId="20" xr:uid="{79BD5EB6-5FAF-4508-89B6-5585000AF5AF}"/>
    <cellStyle name="Currency 2 2 2 2" xfId="21" xr:uid="{DCFE1399-07E1-4D66-AC01-DF9C00DB23CA}"/>
    <cellStyle name="Currency 2 2 2 2 2" xfId="4760" xr:uid="{3560DA99-753F-45BE-ACAE-64E0BB73E00F}"/>
    <cellStyle name="Currency 2 2 2 3" xfId="22" xr:uid="{6A3F906F-F039-4DE9-B422-4AA0C0FB7F4C}"/>
    <cellStyle name="Currency 2 2 2 3 2" xfId="212" xr:uid="{60D2A4E5-FAF6-4A4B-8A8F-414563914B53}"/>
    <cellStyle name="Currency 2 2 2 3 2 2" xfId="4625" xr:uid="{455EC133-F7A7-41E1-A298-21256B4EE10D}"/>
    <cellStyle name="Currency 2 2 2 3 3" xfId="4521" xr:uid="{AFBE18BA-782C-4F04-BBF2-E7AFF3658147}"/>
    <cellStyle name="Currency 2 2 2 4" xfId="213" xr:uid="{158D852E-4823-4CC5-8B54-198315F607A8}"/>
    <cellStyle name="Currency 2 2 2 4 2" xfId="4626" xr:uid="{72D8B7AA-58E0-4242-8A8A-28EEC9A040B7}"/>
    <cellStyle name="Currency 2 2 2 5" xfId="4520" xr:uid="{5E716693-70A7-4D66-8B50-06DEBD8CCF49}"/>
    <cellStyle name="Currency 2 2 3" xfId="214" xr:uid="{4B08FD22-E661-4B76-BB30-550D70045ADB}"/>
    <cellStyle name="Currency 2 2 3 2" xfId="4627" xr:uid="{32FD53C7-7E1D-4693-8D4A-2E98E162CE12}"/>
    <cellStyle name="Currency 2 2 4" xfId="4519" xr:uid="{40E4A5C7-FAC9-47DD-9E17-CD2AEEA6BA3F}"/>
    <cellStyle name="Currency 2 3" xfId="23" xr:uid="{12EA5CC6-CEB7-4D14-865F-693CC00E5C1C}"/>
    <cellStyle name="Currency 2 3 2" xfId="215" xr:uid="{262D9B35-82F8-4324-B209-B1DF6F38DDF3}"/>
    <cellStyle name="Currency 2 3 2 2" xfId="4628" xr:uid="{DD4C09BA-01F4-4F6E-884F-92FA98D980FE}"/>
    <cellStyle name="Currency 2 3 3" xfId="4522" xr:uid="{161F5109-002C-4BED-9F59-7ABC96BF445F}"/>
    <cellStyle name="Currency 2 4" xfId="216" xr:uid="{201E9176-D2F8-42C2-B8CE-39752B34608C}"/>
    <cellStyle name="Currency 2 4 2" xfId="217" xr:uid="{EFFA73C6-44D6-4758-9D71-08E4971A60F0}"/>
    <cellStyle name="Currency 2 5" xfId="218" xr:uid="{90B92A9C-71CB-4170-B554-42569823E1D0}"/>
    <cellStyle name="Currency 2 5 2" xfId="219" xr:uid="{1676EF02-44CC-49CC-8256-055D1AA9A599}"/>
    <cellStyle name="Currency 2 6" xfId="220" xr:uid="{643D2EFC-4372-4319-81D1-FF65A653777F}"/>
    <cellStyle name="Currency 3" xfId="24" xr:uid="{443AD4FA-FDED-4319-A353-1E3FC3051424}"/>
    <cellStyle name="Currency 3 2" xfId="25" xr:uid="{9713D1B0-4B7E-4EA9-B0B3-F0A6DC403419}"/>
    <cellStyle name="Currency 3 2 2" xfId="221" xr:uid="{49409B39-AB94-40F9-B2C0-F8A149EE18AE}"/>
    <cellStyle name="Currency 3 2 2 2" xfId="4629" xr:uid="{C9BB6DDB-8196-4C00-9DEA-AA939E21B85C}"/>
    <cellStyle name="Currency 3 2 3" xfId="4524" xr:uid="{D3E39BBE-2584-4B4E-B9A6-E42F0356A0F0}"/>
    <cellStyle name="Currency 3 3" xfId="26" xr:uid="{69A6BB90-A7FA-4748-B490-76956C06D8C6}"/>
    <cellStyle name="Currency 3 3 2" xfId="222" xr:uid="{3A263398-2961-4296-81AB-A85CDB0769AD}"/>
    <cellStyle name="Currency 3 3 2 2" xfId="4630" xr:uid="{47772706-FED1-4DF6-8827-B12FE07C78A7}"/>
    <cellStyle name="Currency 3 3 3" xfId="4525" xr:uid="{6AB674A4-8E69-442C-BF6A-F4AE2CFB2186}"/>
    <cellStyle name="Currency 3 4" xfId="27" xr:uid="{DE3ABD3E-906B-4352-B498-B9898E546240}"/>
    <cellStyle name="Currency 3 4 2" xfId="223" xr:uid="{CD6DA977-3502-4985-BBD0-0897B18FC06C}"/>
    <cellStyle name="Currency 3 4 2 2" xfId="4631" xr:uid="{7A268E05-C267-4FB9-B015-5834BA411B13}"/>
    <cellStyle name="Currency 3 4 3" xfId="4526" xr:uid="{3503E788-8FD5-4481-A936-7E9E00EB403E}"/>
    <cellStyle name="Currency 3 5" xfId="224" xr:uid="{3ADD7C25-02F1-4160-A504-644819714A83}"/>
    <cellStyle name="Currency 3 5 2" xfId="4632" xr:uid="{51C1DBA0-7702-43F4-9F5A-6638F4ED605C}"/>
    <cellStyle name="Currency 3 6" xfId="4523" xr:uid="{ED29F36F-3849-446F-AAD9-F938047AE1F8}"/>
    <cellStyle name="Currency 4" xfId="28" xr:uid="{C4CD1644-B3D8-40C6-A71F-E5FCBE394A22}"/>
    <cellStyle name="Currency 4 2" xfId="29" xr:uid="{8CF9F417-F914-46E3-8F17-D60DCADFE90E}"/>
    <cellStyle name="Currency 4 2 2" xfId="225" xr:uid="{F03FBE20-9CC9-4987-BBD3-32C7864066DF}"/>
    <cellStyle name="Currency 4 2 2 2" xfId="4633" xr:uid="{0EA5B1E7-A197-4F94-A076-C42A8E8B1D29}"/>
    <cellStyle name="Currency 4 2 3" xfId="4528" xr:uid="{22127BD1-8DDD-4D49-AF54-99E314FB608E}"/>
    <cellStyle name="Currency 4 3" xfId="30" xr:uid="{1BC7CA0F-CA69-46F4-B2A2-196BC39BB147}"/>
    <cellStyle name="Currency 4 3 2" xfId="226" xr:uid="{1B0BDEBE-3862-4678-992E-3092276FD20F}"/>
    <cellStyle name="Currency 4 3 2 2" xfId="4634" xr:uid="{A1FFE225-1291-4041-8E9E-C58EAC3ED085}"/>
    <cellStyle name="Currency 4 3 3" xfId="4529" xr:uid="{DE1467A0-7D1F-4208-97CE-E0E0DC9BD53C}"/>
    <cellStyle name="Currency 4 4" xfId="227" xr:uid="{1D21B73D-2DF9-48D8-AE73-63679B62F3FA}"/>
    <cellStyle name="Currency 4 4 2" xfId="4635" xr:uid="{DC751BF7-5256-4093-A5E0-C81077A09AC9}"/>
    <cellStyle name="Currency 4 5" xfId="4324" xr:uid="{96F9A135-E9F9-40FB-B0DD-A518540F0091}"/>
    <cellStyle name="Currency 4 5 2" xfId="4439" xr:uid="{8F4225C3-FE64-4223-AF8A-7B006F19935A}"/>
    <cellStyle name="Currency 4 5 3" xfId="4721" xr:uid="{3BC97420-D961-4AAC-B4EF-97270FD70244}"/>
    <cellStyle name="Currency 4 5 3 2" xfId="5316" xr:uid="{BFB3FC38-107B-4DA1-9637-C2B57F0EDB4E}"/>
    <cellStyle name="Currency 4 5 3 3" xfId="4761" xr:uid="{0438D471-E601-4326-ACAA-344BD9F7A881}"/>
    <cellStyle name="Currency 4 5 4" xfId="4698" xr:uid="{288DEE6A-ED60-46E6-A857-F550663256DB}"/>
    <cellStyle name="Currency 4 6" xfId="4527" xr:uid="{4924F92B-338E-4E77-BB28-CD195714A2DB}"/>
    <cellStyle name="Currency 5" xfId="31" xr:uid="{5E23277B-A924-49B6-8ACF-C3A0E97ADBE2}"/>
    <cellStyle name="Currency 5 2" xfId="32" xr:uid="{14C6A299-90D5-4F81-A4B4-1E92094A7134}"/>
    <cellStyle name="Currency 5 2 2" xfId="228" xr:uid="{83C4F863-73F5-474E-B7CB-E6C4D9FFEE99}"/>
    <cellStyle name="Currency 5 2 2 2" xfId="4636" xr:uid="{B9FDEB5A-7491-4839-AB7E-C18EE899B6B5}"/>
    <cellStyle name="Currency 5 2 3" xfId="4530" xr:uid="{41A606A9-00C1-44AF-B110-F0863EDE0447}"/>
    <cellStyle name="Currency 5 3" xfId="4325" xr:uid="{B2A8B5F5-073C-41FB-A4A9-426C3F5E064B}"/>
    <cellStyle name="Currency 5 3 2" xfId="4440" xr:uid="{A97ACF38-2C63-4ED3-9AB5-BCDD7E97DBBA}"/>
    <cellStyle name="Currency 5 3 2 2" xfId="5306" xr:uid="{D771F3B2-665E-47D9-B9E0-5F9E18DDE740}"/>
    <cellStyle name="Currency 5 3 2 3" xfId="4763" xr:uid="{A57D99D8-5B4B-48B8-914A-CB3A041908D1}"/>
    <cellStyle name="Currency 5 4" xfId="4762" xr:uid="{2BE31F66-C685-44DF-8584-601051826BA3}"/>
    <cellStyle name="Currency 6" xfId="33" xr:uid="{EEBFCB2D-1086-4E28-AF36-DACD541AC72D}"/>
    <cellStyle name="Currency 6 2" xfId="229" xr:uid="{A148E2B6-C9BD-492E-8D37-337A2A6840B3}"/>
    <cellStyle name="Currency 6 2 2" xfId="4637" xr:uid="{8191D900-AF35-48E6-9CEE-BAB05991D2C9}"/>
    <cellStyle name="Currency 6 3" xfId="4326" xr:uid="{6AA9A5E4-8173-4E26-9255-B76103C82736}"/>
    <cellStyle name="Currency 6 3 2" xfId="4441" xr:uid="{1639336E-8DA4-4C68-9D8F-BF9369EDE036}"/>
    <cellStyle name="Currency 6 3 3" xfId="4722" xr:uid="{0F9EE5D6-3BE4-4467-ADBA-D4677A0B9A8B}"/>
    <cellStyle name="Currency 6 3 3 2" xfId="5317" xr:uid="{E6599FE7-301C-4303-8A22-2014D45DA989}"/>
    <cellStyle name="Currency 6 3 3 3" xfId="4764" xr:uid="{64F91D0D-EE46-48C1-BDB8-1DCD27082F77}"/>
    <cellStyle name="Currency 6 3 4" xfId="4699" xr:uid="{C528519E-0030-4936-96A8-94D4EB09C3AF}"/>
    <cellStyle name="Currency 6 4" xfId="4531" xr:uid="{2FEA1803-055F-4C52-88D4-EB5989ECE654}"/>
    <cellStyle name="Currency 7" xfId="34" xr:uid="{9DFA9ED6-6221-4529-93CC-C1658321D768}"/>
    <cellStyle name="Currency 7 2" xfId="35" xr:uid="{B5B4EA85-0786-4AEA-BBFD-095896332EAE}"/>
    <cellStyle name="Currency 7 2 2" xfId="250" xr:uid="{C9F2290D-2B17-45CC-9386-A874E2DA342E}"/>
    <cellStyle name="Currency 7 2 2 2" xfId="4638" xr:uid="{ACA8BA68-42DC-49FD-B099-6D8C08EEA9F9}"/>
    <cellStyle name="Currency 7 2 3" xfId="4533" xr:uid="{CCDC45F7-312A-4912-90A7-048549BD9FFB}"/>
    <cellStyle name="Currency 7 3" xfId="230" xr:uid="{FB8BB256-0122-4D4A-B0DD-D4F5F3449DE3}"/>
    <cellStyle name="Currency 7 3 2" xfId="4639" xr:uid="{DCFD767F-2DCD-44F5-9EB9-0C2025382D8B}"/>
    <cellStyle name="Currency 7 4" xfId="4442" xr:uid="{157B9494-86E5-45D5-879B-E922BFB2C435}"/>
    <cellStyle name="Currency 7 5" xfId="4532" xr:uid="{5CC3AEA8-4415-459E-A512-E2B40F1AE104}"/>
    <cellStyle name="Currency 8" xfId="36" xr:uid="{E09DC144-30FD-4652-9E53-4DA9A96CD00A}"/>
    <cellStyle name="Currency 8 2" xfId="37" xr:uid="{FCBAF103-7C70-4FE8-BACD-17CBFC9111EF}"/>
    <cellStyle name="Currency 8 2 2" xfId="231" xr:uid="{6EAFC7A0-C64D-45B5-82D6-BC530B0051E5}"/>
    <cellStyle name="Currency 8 2 2 2" xfId="4640" xr:uid="{0B1BBF06-D3CF-4EEE-8A4A-5B1156F1AD2B}"/>
    <cellStyle name="Currency 8 2 3" xfId="4535" xr:uid="{0177DCF7-F99D-48E9-A9E8-C4FE6EB2BF55}"/>
    <cellStyle name="Currency 8 3" xfId="38" xr:uid="{8056A8BB-6D11-4FD2-BBF0-87BBEB6EB5A2}"/>
    <cellStyle name="Currency 8 3 2" xfId="232" xr:uid="{A15C0F68-5F5D-4EFB-B3BB-5C77E68AC449}"/>
    <cellStyle name="Currency 8 3 2 2" xfId="4641" xr:uid="{069276FE-6493-4008-A431-11204A2E8CE0}"/>
    <cellStyle name="Currency 8 3 3" xfId="4536" xr:uid="{1557EEC6-A6A8-4302-956C-2AF44868A265}"/>
    <cellStyle name="Currency 8 4" xfId="39" xr:uid="{3814A705-D47E-48FE-BAC8-2F984DEDDE35}"/>
    <cellStyle name="Currency 8 4 2" xfId="233" xr:uid="{BFB89CA7-2A86-4643-AF31-26753E60E25D}"/>
    <cellStyle name="Currency 8 4 2 2" xfId="4642" xr:uid="{39902ACA-36F5-4FC0-8CA5-84E96FA6154C}"/>
    <cellStyle name="Currency 8 4 3" xfId="4537" xr:uid="{D2F79F63-04EA-424B-BC2C-B4FC14CAE5AF}"/>
    <cellStyle name="Currency 8 5" xfId="234" xr:uid="{0EBCF7A2-AAFF-4D8D-A140-3765FC592D41}"/>
    <cellStyle name="Currency 8 5 2" xfId="4643" xr:uid="{26B94490-EFDF-4886-B024-AB48D782DCBC}"/>
    <cellStyle name="Currency 8 6" xfId="4443" xr:uid="{38563BCA-D4CF-4401-BFFF-FF3915C5D99D}"/>
    <cellStyle name="Currency 8 7" xfId="4534" xr:uid="{58D28E10-3522-4A8D-8A83-746EF354A46E}"/>
    <cellStyle name="Currency 9" xfId="40" xr:uid="{0F6F03C0-3F84-4401-B489-9FE1F9E0E5A8}"/>
    <cellStyle name="Currency 9 2" xfId="41" xr:uid="{12623606-1461-45B0-AABB-416C0D69CE02}"/>
    <cellStyle name="Currency 9 2 2" xfId="235" xr:uid="{7CF485FA-70E1-4F41-8441-03CFE937F0A3}"/>
    <cellStyle name="Currency 9 2 2 2" xfId="4644" xr:uid="{041AE960-994A-4905-9C56-9714100AD3F8}"/>
    <cellStyle name="Currency 9 2 3" xfId="4539" xr:uid="{8BFAC454-5440-4F71-9D7F-A9FE605A8AB9}"/>
    <cellStyle name="Currency 9 3" xfId="42" xr:uid="{8D285530-6804-4F4C-9C3C-1A49D32D656C}"/>
    <cellStyle name="Currency 9 3 2" xfId="236" xr:uid="{D0835EF3-E12D-4A6A-97CE-78789B41D27D}"/>
    <cellStyle name="Currency 9 3 2 2" xfId="4645" xr:uid="{78737EAF-0BD8-4BD2-9662-144AAB09EACE}"/>
    <cellStyle name="Currency 9 3 3" xfId="4540" xr:uid="{A1902BB3-F4BE-4AB2-9E4D-E44DB3865EC0}"/>
    <cellStyle name="Currency 9 4" xfId="237" xr:uid="{A4D1FAE6-371E-4E02-8EB1-74E4EFFC95CA}"/>
    <cellStyle name="Currency 9 4 2" xfId="4646" xr:uid="{08D74140-83D2-4B58-B732-F2AC28C934F2}"/>
    <cellStyle name="Currency 9 5" xfId="4327" xr:uid="{8E562068-E31A-48C4-B9F4-BBB41967FDDF}"/>
    <cellStyle name="Currency 9 5 2" xfId="4444" xr:uid="{5378FEF8-194C-431C-88C3-5EC155E32E17}"/>
    <cellStyle name="Currency 9 5 3" xfId="4723" xr:uid="{AFB9FCF5-E4D7-4093-8B99-01A6EB60508B}"/>
    <cellStyle name="Currency 9 5 4" xfId="4700" xr:uid="{D2E385C6-99E7-404C-A3DB-5EA0C478952E}"/>
    <cellStyle name="Currency 9 6" xfId="4538" xr:uid="{7BA52A50-9D44-490C-9B94-458F7D3C8C5B}"/>
    <cellStyle name="Hyperlink 2" xfId="6" xr:uid="{6CFFD761-E1C4-4FFC-9C82-FDD569F38491}"/>
    <cellStyle name="Hyperlink 3" xfId="202" xr:uid="{8B44223C-8801-4F65-885E-35DE2E5A5AE3}"/>
    <cellStyle name="Hyperlink 3 2" xfId="4415" xr:uid="{6EF1217B-7809-449E-804C-697F370CA41B}"/>
    <cellStyle name="Hyperlink 3 3" xfId="4328" xr:uid="{91D71B7A-A16F-471E-8E3D-ADB607B1C429}"/>
    <cellStyle name="Hyperlink 4" xfId="4329" xr:uid="{2A00C78E-2BCA-4DAF-AECF-36A95817EA4B}"/>
    <cellStyle name="Normal" xfId="0" builtinId="0"/>
    <cellStyle name="Normal 10" xfId="43" xr:uid="{35BDC4BD-B8CB-42B8-BE35-B9E7B91A23D4}"/>
    <cellStyle name="Normal 10 10" xfId="903" xr:uid="{B657F628-09C6-4B1F-9A1F-D71F109AD1F8}"/>
    <cellStyle name="Normal 10 10 2" xfId="2508" xr:uid="{5C5298EA-62E9-4D60-8FCA-3ACE5561DEFD}"/>
    <cellStyle name="Normal 10 10 2 2" xfId="4331" xr:uid="{79208FCA-8334-464B-9150-C1F4CF0A66B5}"/>
    <cellStyle name="Normal 10 10 2 3" xfId="4675" xr:uid="{E8B60844-1986-4282-B368-F80A5C26ECDA}"/>
    <cellStyle name="Normal 10 10 3" xfId="2509" xr:uid="{FAF7AF2F-640A-4737-8615-B7C15FE47506}"/>
    <cellStyle name="Normal 10 10 4" xfId="2510" xr:uid="{A37619A5-0F50-4C1A-9A4B-16B7199F16C4}"/>
    <cellStyle name="Normal 10 11" xfId="2511" xr:uid="{239068E3-E555-4FA8-A260-68088DC3FEB6}"/>
    <cellStyle name="Normal 10 11 2" xfId="2512" xr:uid="{FD9D0A40-504F-4777-A2BA-433B1F6375E7}"/>
    <cellStyle name="Normal 10 11 3" xfId="2513" xr:uid="{FA71B3C5-C3ED-4AD5-83E9-4FF1302F78FD}"/>
    <cellStyle name="Normal 10 11 4" xfId="2514" xr:uid="{356465DF-098D-4951-855D-2177FAD3963F}"/>
    <cellStyle name="Normal 10 12" xfId="2515" xr:uid="{1DD72B08-70FF-4FFD-A9D6-7AA1EF9B7C1D}"/>
    <cellStyle name="Normal 10 12 2" xfId="2516" xr:uid="{6A18E85D-152A-4BD9-8E76-F43C2B9F4CB1}"/>
    <cellStyle name="Normal 10 13" xfId="2517" xr:uid="{1DE5486C-00B6-4D9F-BF66-4B7CC4FAABC3}"/>
    <cellStyle name="Normal 10 14" xfId="2518" xr:uid="{B0E055C3-62FE-472F-940E-DB427B95B054}"/>
    <cellStyle name="Normal 10 15" xfId="2519" xr:uid="{748E3B24-1A17-44C6-9D35-AAED9422370B}"/>
    <cellStyle name="Normal 10 2" xfId="44" xr:uid="{DD22176D-339D-44AB-818A-C97BF11C8D51}"/>
    <cellStyle name="Normal 10 2 10" xfId="2520" xr:uid="{FEF6ABA1-8F76-41DD-A49F-3044DE6E8456}"/>
    <cellStyle name="Normal 10 2 11" xfId="2521" xr:uid="{4AC0F471-0658-403A-80DE-63FAA75EDFF1}"/>
    <cellStyle name="Normal 10 2 2" xfId="45" xr:uid="{61F3F642-A84F-4356-89FA-1ABBF123060C}"/>
    <cellStyle name="Normal 10 2 2 2" xfId="46" xr:uid="{C83416EA-95E7-435E-B50B-16398489A74E}"/>
    <cellStyle name="Normal 10 2 2 2 2" xfId="238" xr:uid="{C4F488B6-FD46-4969-B271-1EA6617CA02D}"/>
    <cellStyle name="Normal 10 2 2 2 2 2" xfId="454" xr:uid="{9CA0229A-8AD0-4AFA-93E3-478D44D3A218}"/>
    <cellStyle name="Normal 10 2 2 2 2 2 2" xfId="455" xr:uid="{4A5B5547-5830-48B8-AE56-57F3F6B0E60A}"/>
    <cellStyle name="Normal 10 2 2 2 2 2 2 2" xfId="904" xr:uid="{8A357513-C145-4FDB-8EDB-7659536A87A2}"/>
    <cellStyle name="Normal 10 2 2 2 2 2 2 2 2" xfId="905" xr:uid="{92DE7662-1444-4EB5-97A6-37B548DB7FBC}"/>
    <cellStyle name="Normal 10 2 2 2 2 2 2 3" xfId="906" xr:uid="{809BF9FE-D2E7-4569-ABEE-19CF89794134}"/>
    <cellStyle name="Normal 10 2 2 2 2 2 3" xfId="907" xr:uid="{B09D65CE-FC79-4517-A8EA-943B110A5E61}"/>
    <cellStyle name="Normal 10 2 2 2 2 2 3 2" xfId="908" xr:uid="{76A0CDED-5546-4D66-B634-C38BE3DEE653}"/>
    <cellStyle name="Normal 10 2 2 2 2 2 4" xfId="909" xr:uid="{0C4DAA4E-596B-407F-8926-6AA97F9B4814}"/>
    <cellStyle name="Normal 10 2 2 2 2 3" xfId="456" xr:uid="{CCBB37FE-D136-42E3-8820-E7B46D0D9F5A}"/>
    <cellStyle name="Normal 10 2 2 2 2 3 2" xfId="910" xr:uid="{2457097E-F26D-45B2-BE48-4DC6C64D6B51}"/>
    <cellStyle name="Normal 10 2 2 2 2 3 2 2" xfId="911" xr:uid="{8014136C-1753-4764-8803-9CAD29D47456}"/>
    <cellStyle name="Normal 10 2 2 2 2 3 3" xfId="912" xr:uid="{A47FC155-3933-4C15-93E4-EFE8D4A853DD}"/>
    <cellStyle name="Normal 10 2 2 2 2 3 4" xfId="2522" xr:uid="{E567E6D7-812F-4382-9534-A87845E918C1}"/>
    <cellStyle name="Normal 10 2 2 2 2 4" xfId="913" xr:uid="{98C9FBEA-7374-44FB-ADBB-BEA2C48990B5}"/>
    <cellStyle name="Normal 10 2 2 2 2 4 2" xfId="914" xr:uid="{B535E166-1A05-4671-BBE9-0922F193E02D}"/>
    <cellStyle name="Normal 10 2 2 2 2 5" xfId="915" xr:uid="{1746D32F-A11B-46B5-A3A1-AB53B4FD3FC2}"/>
    <cellStyle name="Normal 10 2 2 2 2 6" xfId="2523" xr:uid="{AB8BC125-6CE1-459F-89F8-084190E58ACB}"/>
    <cellStyle name="Normal 10 2 2 2 3" xfId="239" xr:uid="{0C603E7B-5AC1-422F-B44A-4A6B9F18CBDE}"/>
    <cellStyle name="Normal 10 2 2 2 3 2" xfId="457" xr:uid="{F3F191B7-097D-4892-984C-B8A6A6EA253F}"/>
    <cellStyle name="Normal 10 2 2 2 3 2 2" xfId="458" xr:uid="{50A5E5D9-0C7A-4B64-8DB8-5B09CD8B8AD2}"/>
    <cellStyle name="Normal 10 2 2 2 3 2 2 2" xfId="916" xr:uid="{A2B70054-8E15-4467-8B9C-24B0BF655D9D}"/>
    <cellStyle name="Normal 10 2 2 2 3 2 2 2 2" xfId="917" xr:uid="{E701195D-3161-47B3-A599-DD984D2F3FA1}"/>
    <cellStyle name="Normal 10 2 2 2 3 2 2 3" xfId="918" xr:uid="{51FCF9BC-D159-42AB-BDDD-9F12FEC87BBE}"/>
    <cellStyle name="Normal 10 2 2 2 3 2 3" xfId="919" xr:uid="{8E3399E8-8CD6-4204-89B8-936472A5215F}"/>
    <cellStyle name="Normal 10 2 2 2 3 2 3 2" xfId="920" xr:uid="{05910403-5843-4677-9B2A-EA3A5BE0FBDB}"/>
    <cellStyle name="Normal 10 2 2 2 3 2 4" xfId="921" xr:uid="{32846001-BA6D-4940-9128-E134BC4858DE}"/>
    <cellStyle name="Normal 10 2 2 2 3 3" xfId="459" xr:uid="{9EAFA4B0-9914-43C9-A751-06B989CB597A}"/>
    <cellStyle name="Normal 10 2 2 2 3 3 2" xfId="922" xr:uid="{2919AFDB-07C9-4AB9-AFBE-39F3BAD9FED7}"/>
    <cellStyle name="Normal 10 2 2 2 3 3 2 2" xfId="923" xr:uid="{E86CF57A-9359-4E99-81A7-2FAD9FD8EAEC}"/>
    <cellStyle name="Normal 10 2 2 2 3 3 3" xfId="924" xr:uid="{AFBCBDE3-B1E0-47EE-89A4-09727C2486B1}"/>
    <cellStyle name="Normal 10 2 2 2 3 4" xfId="925" xr:uid="{399645F4-FE60-4CB3-98F9-BD398416A92C}"/>
    <cellStyle name="Normal 10 2 2 2 3 4 2" xfId="926" xr:uid="{0397B933-2BA8-466E-A295-64894B598856}"/>
    <cellStyle name="Normal 10 2 2 2 3 5" xfId="927" xr:uid="{F7A4165C-94DE-4957-A245-F3520A42AB1F}"/>
    <cellStyle name="Normal 10 2 2 2 4" xfId="460" xr:uid="{04E225AD-CB41-446E-9CB0-62EEE38D1E76}"/>
    <cellStyle name="Normal 10 2 2 2 4 2" xfId="461" xr:uid="{4B0019A5-0A1E-4371-9EF9-38092AD99CC8}"/>
    <cellStyle name="Normal 10 2 2 2 4 2 2" xfId="928" xr:uid="{9C6A7E2F-AA17-470E-BDD0-6C2D16D278CF}"/>
    <cellStyle name="Normal 10 2 2 2 4 2 2 2" xfId="929" xr:uid="{AAF29112-7EBC-4CF4-96F1-FA6F6641B585}"/>
    <cellStyle name="Normal 10 2 2 2 4 2 3" xfId="930" xr:uid="{FFC1BCF9-DB79-47E1-B7F8-28B6FF643AB7}"/>
    <cellStyle name="Normal 10 2 2 2 4 3" xfId="931" xr:uid="{C7A66A5F-5274-4322-8C64-3CA1EBA7B239}"/>
    <cellStyle name="Normal 10 2 2 2 4 3 2" xfId="932" xr:uid="{09CF7BCE-E444-4715-98D4-DAD2C58F1EF8}"/>
    <cellStyle name="Normal 10 2 2 2 4 4" xfId="933" xr:uid="{3F62E2E5-3D66-4233-97F3-C813AF7859BB}"/>
    <cellStyle name="Normal 10 2 2 2 5" xfId="462" xr:uid="{EF681DED-E4CF-4842-B901-C5676F7B9421}"/>
    <cellStyle name="Normal 10 2 2 2 5 2" xfId="934" xr:uid="{A62D78FC-868C-4898-9F7E-2D536B62A103}"/>
    <cellStyle name="Normal 10 2 2 2 5 2 2" xfId="935" xr:uid="{5501AD9C-26F3-4F72-A636-ED24A9CEA929}"/>
    <cellStyle name="Normal 10 2 2 2 5 3" xfId="936" xr:uid="{B348847D-240B-4F3A-B144-CB9A345F6BE9}"/>
    <cellStyle name="Normal 10 2 2 2 5 4" xfId="2524" xr:uid="{599C3537-04F5-4FD4-80C8-687456C3C875}"/>
    <cellStyle name="Normal 10 2 2 2 6" xfId="937" xr:uid="{B36C02D6-0E9B-4D67-AACB-FB4F15F0587D}"/>
    <cellStyle name="Normal 10 2 2 2 6 2" xfId="938" xr:uid="{902AA432-03E3-47C3-98E0-9BA9C2A850C9}"/>
    <cellStyle name="Normal 10 2 2 2 7" xfId="939" xr:uid="{3EE48608-210A-4521-BC1C-57884E23754D}"/>
    <cellStyle name="Normal 10 2 2 2 8" xfId="2525" xr:uid="{07A4C4FC-44DD-4898-B8D4-18A7299C32D2}"/>
    <cellStyle name="Normal 10 2 2 3" xfId="240" xr:uid="{BA4DBC56-D8A3-4485-B359-1F95FEA39C94}"/>
    <cellStyle name="Normal 10 2 2 3 2" xfId="463" xr:uid="{6E690992-2139-4431-B4F8-D5FA8CD3CDF6}"/>
    <cellStyle name="Normal 10 2 2 3 2 2" xfId="464" xr:uid="{DED102CD-D28B-47E4-AF7E-4D7AB28E4F61}"/>
    <cellStyle name="Normal 10 2 2 3 2 2 2" xfId="940" xr:uid="{37CAB281-8624-4245-825D-B0DCD8C6A7CE}"/>
    <cellStyle name="Normal 10 2 2 3 2 2 2 2" xfId="941" xr:uid="{077AC3B3-C93D-4B36-AB61-8C2F3A481D83}"/>
    <cellStyle name="Normal 10 2 2 3 2 2 3" xfId="942" xr:uid="{B613FE4B-2BA6-4F6A-AE80-9B6159A9C7BF}"/>
    <cellStyle name="Normal 10 2 2 3 2 3" xfId="943" xr:uid="{432888A8-B829-4321-8C20-DF63B20A3324}"/>
    <cellStyle name="Normal 10 2 2 3 2 3 2" xfId="944" xr:uid="{216AB21A-53D7-4FD5-B609-D9F252F92E05}"/>
    <cellStyle name="Normal 10 2 2 3 2 4" xfId="945" xr:uid="{02E659FC-F5C7-4690-B574-33971BC20FDD}"/>
    <cellStyle name="Normal 10 2 2 3 3" xfId="465" xr:uid="{C46FB17E-0BD5-46EA-AD63-47624427D540}"/>
    <cellStyle name="Normal 10 2 2 3 3 2" xfId="946" xr:uid="{03C89549-0607-40CD-ABD1-C3851F6131F7}"/>
    <cellStyle name="Normal 10 2 2 3 3 2 2" xfId="947" xr:uid="{B60F9202-4CAE-41EB-BB1B-C6FA16B69DB2}"/>
    <cellStyle name="Normal 10 2 2 3 3 3" xfId="948" xr:uid="{D1F3EB89-FC5C-4D68-9631-91BF896AD00A}"/>
    <cellStyle name="Normal 10 2 2 3 3 4" xfId="2526" xr:uid="{F0DB4FDF-193A-4D78-94B9-C0C180118DBE}"/>
    <cellStyle name="Normal 10 2 2 3 4" xfId="949" xr:uid="{A0B4EAC1-46E9-4184-91E7-E85DCB389C80}"/>
    <cellStyle name="Normal 10 2 2 3 4 2" xfId="950" xr:uid="{78087F8F-2A8C-479C-9CBB-63B58A74A0D5}"/>
    <cellStyle name="Normal 10 2 2 3 5" xfId="951" xr:uid="{17E86CCA-3175-4B8D-852F-FC3CCFD4D6D7}"/>
    <cellStyle name="Normal 10 2 2 3 6" xfId="2527" xr:uid="{CC5999F6-2A47-40C6-B62B-CC4E6FEC6CE7}"/>
    <cellStyle name="Normal 10 2 2 4" xfId="241" xr:uid="{A37D48D5-F04A-44BD-A183-FCDF83B2B264}"/>
    <cellStyle name="Normal 10 2 2 4 2" xfId="466" xr:uid="{A784947D-0D8B-443C-95C2-E70A107099E5}"/>
    <cellStyle name="Normal 10 2 2 4 2 2" xfId="467" xr:uid="{43A2FFEC-EE58-4F13-8DBE-A9EEDF49F31F}"/>
    <cellStyle name="Normal 10 2 2 4 2 2 2" xfId="952" xr:uid="{E002D25B-411D-44B1-B635-0DA83B12F32C}"/>
    <cellStyle name="Normal 10 2 2 4 2 2 2 2" xfId="953" xr:uid="{D7398BCC-BCA8-458C-9A93-5CAFDC9AEB2F}"/>
    <cellStyle name="Normal 10 2 2 4 2 2 3" xfId="954" xr:uid="{DA6EDDB8-3B62-4A83-B33F-13DC45E0861F}"/>
    <cellStyle name="Normal 10 2 2 4 2 3" xfId="955" xr:uid="{8510FD3D-D089-46FE-BF3B-654B6D032FB6}"/>
    <cellStyle name="Normal 10 2 2 4 2 3 2" xfId="956" xr:uid="{9E524C39-7148-4900-8CE6-0AC36370FAEB}"/>
    <cellStyle name="Normal 10 2 2 4 2 4" xfId="957" xr:uid="{393FA1BC-0C3F-4CCE-86CF-5383E3AC59A7}"/>
    <cellStyle name="Normal 10 2 2 4 3" xfId="468" xr:uid="{CAD175D4-3CF8-4AB8-A12D-79356623A4F4}"/>
    <cellStyle name="Normal 10 2 2 4 3 2" xfId="958" xr:uid="{714F558B-A74C-4752-81D9-D194C23CBCEE}"/>
    <cellStyle name="Normal 10 2 2 4 3 2 2" xfId="959" xr:uid="{692D9E74-94AE-45CA-9798-E771F2EF5483}"/>
    <cellStyle name="Normal 10 2 2 4 3 3" xfId="960" xr:uid="{2BBD7FAE-3C94-42BF-A39F-503A1A7B56BB}"/>
    <cellStyle name="Normal 10 2 2 4 4" xfId="961" xr:uid="{612A567B-633D-49E5-81F2-3D939210F34E}"/>
    <cellStyle name="Normal 10 2 2 4 4 2" xfId="962" xr:uid="{4C6EF009-9BD6-42B1-BEEF-1447ADA07A02}"/>
    <cellStyle name="Normal 10 2 2 4 5" xfId="963" xr:uid="{9C23873C-0EF9-4D91-92A1-571717388B3D}"/>
    <cellStyle name="Normal 10 2 2 5" xfId="242" xr:uid="{AB873AE5-F93B-446A-B23D-77E705109FE3}"/>
    <cellStyle name="Normal 10 2 2 5 2" xfId="469" xr:uid="{45E1BDEF-95F4-41A7-9D6C-DA7C73AEFB6F}"/>
    <cellStyle name="Normal 10 2 2 5 2 2" xfId="964" xr:uid="{96427640-AA90-438B-82D8-7910CA56392B}"/>
    <cellStyle name="Normal 10 2 2 5 2 2 2" xfId="965" xr:uid="{507ED2A0-3711-47C8-AC5B-82F093157A13}"/>
    <cellStyle name="Normal 10 2 2 5 2 3" xfId="966" xr:uid="{7D9BB503-F666-4727-B31B-CEF35B07E5BD}"/>
    <cellStyle name="Normal 10 2 2 5 3" xfId="967" xr:uid="{A8F945E4-6A9B-4955-8DD0-B43AEACAA38D}"/>
    <cellStyle name="Normal 10 2 2 5 3 2" xfId="968" xr:uid="{D251548A-F3BF-45F2-9C77-EA6A8EA5A1B2}"/>
    <cellStyle name="Normal 10 2 2 5 4" xfId="969" xr:uid="{CFA391B9-39BA-496B-B8B2-3BCD076EDDB4}"/>
    <cellStyle name="Normal 10 2 2 6" xfId="470" xr:uid="{CC4C7206-D0CB-4186-9FB7-3E141266EAC2}"/>
    <cellStyle name="Normal 10 2 2 6 2" xfId="970" xr:uid="{3E9DB9EE-087C-4F9C-A8EB-DA4E5A38B6A6}"/>
    <cellStyle name="Normal 10 2 2 6 2 2" xfId="971" xr:uid="{8D0F6F12-86AF-4F98-8195-32A9B015198E}"/>
    <cellStyle name="Normal 10 2 2 6 2 3" xfId="4333" xr:uid="{8F4A8E96-9425-4AF0-BCF4-80917C9CDDAB}"/>
    <cellStyle name="Normal 10 2 2 6 3" xfId="972" xr:uid="{56DD9AF9-07D7-4BF1-9663-400623F00F89}"/>
    <cellStyle name="Normal 10 2 2 6 4" xfId="2528" xr:uid="{4E552CE3-EBFE-4A63-BD9C-38D1F93958CE}"/>
    <cellStyle name="Normal 10 2 2 6 4 2" xfId="4564" xr:uid="{F45F4BE3-608D-4B78-AE7F-E6BCF9337106}"/>
    <cellStyle name="Normal 10 2 2 6 4 3" xfId="4676" xr:uid="{D73ED74A-0336-4A10-9D45-0AA028D8CCBB}"/>
    <cellStyle name="Normal 10 2 2 6 4 4" xfId="4602" xr:uid="{4A62EF6F-FF79-4A7F-A5FD-5D353784B591}"/>
    <cellStyle name="Normal 10 2 2 7" xfId="973" xr:uid="{834ACB13-7D0B-4D97-99FA-DE3853ADA901}"/>
    <cellStyle name="Normal 10 2 2 7 2" xfId="974" xr:uid="{582B541B-23F5-4C13-8D06-DFB8CED2BB00}"/>
    <cellStyle name="Normal 10 2 2 8" xfId="975" xr:uid="{43D46810-07D0-44A0-BF10-A5E117D0F29F}"/>
    <cellStyle name="Normal 10 2 2 9" xfId="2529" xr:uid="{07047BE4-A9AC-4778-BAE2-732DFE0DEFD8}"/>
    <cellStyle name="Normal 10 2 3" xfId="47" xr:uid="{6E51247A-102B-43C5-96B1-5493271CD749}"/>
    <cellStyle name="Normal 10 2 3 2" xfId="48" xr:uid="{C0961A17-E5B0-48A4-B9D4-0489A03A2B66}"/>
    <cellStyle name="Normal 10 2 3 2 2" xfId="471" xr:uid="{754E3980-1F84-4FBC-9979-2A3804BFEEF5}"/>
    <cellStyle name="Normal 10 2 3 2 2 2" xfId="472" xr:uid="{39D96B9B-0E98-44E6-9718-E01E273D1F1C}"/>
    <cellStyle name="Normal 10 2 3 2 2 2 2" xfId="976" xr:uid="{89C721F9-5BA8-4657-B422-2F1E36824613}"/>
    <cellStyle name="Normal 10 2 3 2 2 2 2 2" xfId="977" xr:uid="{F12A3887-C9D0-46C6-A256-388C17FBC5DE}"/>
    <cellStyle name="Normal 10 2 3 2 2 2 3" xfId="978" xr:uid="{A5939DEC-C855-48FA-A838-D3DA858538CA}"/>
    <cellStyle name="Normal 10 2 3 2 2 3" xfId="979" xr:uid="{F0D4654F-4FF2-4803-A199-6C5C4389C49D}"/>
    <cellStyle name="Normal 10 2 3 2 2 3 2" xfId="980" xr:uid="{CE72CE7A-D857-4FD8-814B-1EB663A72D27}"/>
    <cellStyle name="Normal 10 2 3 2 2 4" xfId="981" xr:uid="{326BF4A0-A74F-4565-8A5D-FBAEFC72F800}"/>
    <cellStyle name="Normal 10 2 3 2 3" xfId="473" xr:uid="{B31C5042-F0B8-4EC2-BE93-E3DDB11DF02D}"/>
    <cellStyle name="Normal 10 2 3 2 3 2" xfId="982" xr:uid="{0BE79F86-F360-4C60-B59A-3C84A4F85682}"/>
    <cellStyle name="Normal 10 2 3 2 3 2 2" xfId="983" xr:uid="{16602BA2-421A-4C87-9306-B603B02980F7}"/>
    <cellStyle name="Normal 10 2 3 2 3 3" xfId="984" xr:uid="{D22CD742-9437-430B-ACC4-82E10A4C052E}"/>
    <cellStyle name="Normal 10 2 3 2 3 4" xfId="2530" xr:uid="{B62F0ED1-DCA8-4EA0-B1B7-67A659D56EEC}"/>
    <cellStyle name="Normal 10 2 3 2 4" xfId="985" xr:uid="{7A43512A-CDEF-4321-B728-C760F3540657}"/>
    <cellStyle name="Normal 10 2 3 2 4 2" xfId="986" xr:uid="{AD778B57-7F50-48E5-B161-05E781B1B0EB}"/>
    <cellStyle name="Normal 10 2 3 2 5" xfId="987" xr:uid="{8EE0E425-273C-409F-939C-7877CEC49CF1}"/>
    <cellStyle name="Normal 10 2 3 2 6" xfId="2531" xr:uid="{34E2F9F3-9367-4D4A-9363-E18274D551F3}"/>
    <cellStyle name="Normal 10 2 3 3" xfId="243" xr:uid="{68C61F20-1783-4FF3-9DDF-C51454AACD10}"/>
    <cellStyle name="Normal 10 2 3 3 2" xfId="474" xr:uid="{F320BB5B-6F7C-4439-A92F-D611BA1A203C}"/>
    <cellStyle name="Normal 10 2 3 3 2 2" xfId="475" xr:uid="{BEC16AA5-3914-4986-A343-413CC2DC6391}"/>
    <cellStyle name="Normal 10 2 3 3 2 2 2" xfId="988" xr:uid="{E3D0F607-5EBD-48BD-BDD0-AE41BA8501D6}"/>
    <cellStyle name="Normal 10 2 3 3 2 2 2 2" xfId="989" xr:uid="{D7C57FBC-E3E5-4B13-B215-4C22F4F9E7F1}"/>
    <cellStyle name="Normal 10 2 3 3 2 2 3" xfId="990" xr:uid="{388D973A-A041-4D19-859D-A7231525FD0D}"/>
    <cellStyle name="Normal 10 2 3 3 2 3" xfId="991" xr:uid="{669C4C31-600B-46E6-8D46-96A74A551775}"/>
    <cellStyle name="Normal 10 2 3 3 2 3 2" xfId="992" xr:uid="{4CA0D2A2-F6B2-43B6-B1B4-2BCEFE381CA8}"/>
    <cellStyle name="Normal 10 2 3 3 2 4" xfId="993" xr:uid="{AB6BB935-96D8-482F-AD16-C221DBF65D9E}"/>
    <cellStyle name="Normal 10 2 3 3 3" xfId="476" xr:uid="{04603BAF-2279-4276-9BC4-D51D65FDF8E7}"/>
    <cellStyle name="Normal 10 2 3 3 3 2" xfId="994" xr:uid="{63609629-0FB4-442E-8684-FE443A161D82}"/>
    <cellStyle name="Normal 10 2 3 3 3 2 2" xfId="995" xr:uid="{EF7D61A0-4D0A-4B9C-BE75-BDC4266A783B}"/>
    <cellStyle name="Normal 10 2 3 3 3 3" xfId="996" xr:uid="{5B1AC3BC-D13C-44C4-A539-D9131FAB1D65}"/>
    <cellStyle name="Normal 10 2 3 3 4" xfId="997" xr:uid="{98A55F02-9C9A-4B53-9905-DB00F34898B6}"/>
    <cellStyle name="Normal 10 2 3 3 4 2" xfId="998" xr:uid="{805CD7AA-A6E8-4A16-998D-68B10829152D}"/>
    <cellStyle name="Normal 10 2 3 3 5" xfId="999" xr:uid="{BC114066-3B5B-49EC-BCFC-9F108816B2DB}"/>
    <cellStyle name="Normal 10 2 3 4" xfId="244" xr:uid="{70C313A3-39C6-44B9-9874-D13B28FD6751}"/>
    <cellStyle name="Normal 10 2 3 4 2" xfId="477" xr:uid="{5B0B3B33-3008-4C0F-88A4-572616DD91E3}"/>
    <cellStyle name="Normal 10 2 3 4 2 2" xfId="1000" xr:uid="{57DBF580-99CB-4E05-BB5C-CC5D4C8114A8}"/>
    <cellStyle name="Normal 10 2 3 4 2 2 2" xfId="1001" xr:uid="{8F4DE631-FC74-4189-ADDF-C1A5E44B377F}"/>
    <cellStyle name="Normal 10 2 3 4 2 3" xfId="1002" xr:uid="{CBDD2863-6D65-43FD-8FFB-174C9034FEE3}"/>
    <cellStyle name="Normal 10 2 3 4 3" xfId="1003" xr:uid="{2C70678E-09D0-4013-9F6D-51105E3BC60A}"/>
    <cellStyle name="Normal 10 2 3 4 3 2" xfId="1004" xr:uid="{3CD1B3B4-49C0-463F-9DD0-12A67CA46AF2}"/>
    <cellStyle name="Normal 10 2 3 4 4" xfId="1005" xr:uid="{93233DC8-9011-48CA-962A-B4CD8BF18030}"/>
    <cellStyle name="Normal 10 2 3 5" xfId="478" xr:uid="{089178BD-A50E-4745-986D-9E52BBA0730A}"/>
    <cellStyle name="Normal 10 2 3 5 2" xfId="1006" xr:uid="{006C9658-78B9-4386-8311-C263F6464235}"/>
    <cellStyle name="Normal 10 2 3 5 2 2" xfId="1007" xr:uid="{DC40F862-1EC0-440B-B125-CCACAB748AB2}"/>
    <cellStyle name="Normal 10 2 3 5 2 3" xfId="4334" xr:uid="{B6028AFA-FDC8-4C1D-8A10-7D5BCC9DD24E}"/>
    <cellStyle name="Normal 10 2 3 5 3" xfId="1008" xr:uid="{ACF6407E-0151-4AC7-ADD1-8C949A64CB1A}"/>
    <cellStyle name="Normal 10 2 3 5 4" xfId="2532" xr:uid="{1ADF5201-6B8D-4DEB-B4ED-7F25228E78D6}"/>
    <cellStyle name="Normal 10 2 3 5 4 2" xfId="4565" xr:uid="{39044E48-89F6-40B1-BEBC-C372D1B6950F}"/>
    <cellStyle name="Normal 10 2 3 5 4 3" xfId="4677" xr:uid="{8D771F3B-0A36-4EA5-A66A-5DC2B06BAE55}"/>
    <cellStyle name="Normal 10 2 3 5 4 4" xfId="4603" xr:uid="{3093C9F4-2E47-422D-9ABC-94FAF92FFB74}"/>
    <cellStyle name="Normal 10 2 3 6" xfId="1009" xr:uid="{E4A8E72E-382A-43E0-B4E8-333F527D8DC9}"/>
    <cellStyle name="Normal 10 2 3 6 2" xfId="1010" xr:uid="{6276FB14-6CA9-4CD2-80A5-7673FE89382B}"/>
    <cellStyle name="Normal 10 2 3 7" xfId="1011" xr:uid="{A83F9D23-4A87-474A-A52F-286101D22E96}"/>
    <cellStyle name="Normal 10 2 3 8" xfId="2533" xr:uid="{AC62F0C0-A041-4208-AB28-35E09891CCA0}"/>
    <cellStyle name="Normal 10 2 4" xfId="49" xr:uid="{1694D950-8FFE-44C8-A313-B0ABD507B2D2}"/>
    <cellStyle name="Normal 10 2 4 2" xfId="429" xr:uid="{DE36D7F9-62AE-4C1A-BA42-E3120E80E8B2}"/>
    <cellStyle name="Normal 10 2 4 2 2" xfId="479" xr:uid="{46033DE4-85A6-4781-8978-8E5C253EA604}"/>
    <cellStyle name="Normal 10 2 4 2 2 2" xfId="1012" xr:uid="{B363D7A5-98D4-45DD-93D2-EDDD91247018}"/>
    <cellStyle name="Normal 10 2 4 2 2 2 2" xfId="1013" xr:uid="{EF94E9BC-A604-43D4-B9B4-53133B60A84C}"/>
    <cellStyle name="Normal 10 2 4 2 2 3" xfId="1014" xr:uid="{7CE67F83-A5CD-4CC4-AE42-6429F236D173}"/>
    <cellStyle name="Normal 10 2 4 2 2 4" xfId="2534" xr:uid="{B7AB0E14-2371-4505-919A-F5546CF38B55}"/>
    <cellStyle name="Normal 10 2 4 2 3" xfId="1015" xr:uid="{01532341-B6EC-4D54-B211-D8CF7AFD5919}"/>
    <cellStyle name="Normal 10 2 4 2 3 2" xfId="1016" xr:uid="{D3051F41-59ED-4E2F-9AB6-2608A41B1A63}"/>
    <cellStyle name="Normal 10 2 4 2 4" xfId="1017" xr:uid="{BE03FF26-0F4C-40AB-9045-7B330906DB50}"/>
    <cellStyle name="Normal 10 2 4 2 5" xfId="2535" xr:uid="{87839B35-8C98-4E9B-B38E-F421E21A644B}"/>
    <cellStyle name="Normal 10 2 4 3" xfId="480" xr:uid="{4E6333A7-5DED-473E-BAF9-61973BEAE278}"/>
    <cellStyle name="Normal 10 2 4 3 2" xfId="1018" xr:uid="{D3753940-2DA8-4B39-A667-8C07A586C21C}"/>
    <cellStyle name="Normal 10 2 4 3 2 2" xfId="1019" xr:uid="{64B4922F-DFBC-47BD-ABDC-41E4BAA51930}"/>
    <cellStyle name="Normal 10 2 4 3 3" xfId="1020" xr:uid="{FCEEFF9A-EBAB-459F-86E7-007DA809F11C}"/>
    <cellStyle name="Normal 10 2 4 3 4" xfId="2536" xr:uid="{02CC93C7-B4F6-4B44-A164-7702179D08E8}"/>
    <cellStyle name="Normal 10 2 4 4" xfId="1021" xr:uid="{170BD955-2B98-48DA-8A46-4D19777BECAF}"/>
    <cellStyle name="Normal 10 2 4 4 2" xfId="1022" xr:uid="{8D0A04AA-360E-4E89-B03D-1E06F2696874}"/>
    <cellStyle name="Normal 10 2 4 4 3" xfId="2537" xr:uid="{547A5F6E-DBFF-4EB1-AA5A-666AEAF226FA}"/>
    <cellStyle name="Normal 10 2 4 4 4" xfId="2538" xr:uid="{5CBEBE45-F5E3-4A51-9AD0-15355C0965B5}"/>
    <cellStyle name="Normal 10 2 4 5" xfId="1023" xr:uid="{1CAA8A90-F892-4BEA-B1A7-5462E4618896}"/>
    <cellStyle name="Normal 10 2 4 6" xfId="2539" xr:uid="{7A6DA742-9CDA-4913-9469-98CB6DCF9F7B}"/>
    <cellStyle name="Normal 10 2 4 7" xfId="2540" xr:uid="{E185E5DC-35E8-4E35-AF77-D14EC6696ED8}"/>
    <cellStyle name="Normal 10 2 5" xfId="245" xr:uid="{FADAF254-88B9-47EA-AEA2-FBCB3860F0EB}"/>
    <cellStyle name="Normal 10 2 5 2" xfId="481" xr:uid="{03692486-8B96-4832-88FD-150252963085}"/>
    <cellStyle name="Normal 10 2 5 2 2" xfId="482" xr:uid="{CB199FC3-8C3D-46CA-9684-742200E6E870}"/>
    <cellStyle name="Normal 10 2 5 2 2 2" xfId="1024" xr:uid="{73D0F6F9-D6B9-4212-808F-1B6E871E3C21}"/>
    <cellStyle name="Normal 10 2 5 2 2 2 2" xfId="1025" xr:uid="{9C5F81C1-9339-4E77-9B38-9F1AE9F3F156}"/>
    <cellStyle name="Normal 10 2 5 2 2 3" xfId="1026" xr:uid="{E6B1EF5A-F00D-4100-AD4A-8F9DC7222DBC}"/>
    <cellStyle name="Normal 10 2 5 2 3" xfId="1027" xr:uid="{4E64B050-25AE-4AA4-833E-2B840395ED33}"/>
    <cellStyle name="Normal 10 2 5 2 3 2" xfId="1028" xr:uid="{E4936B2F-1802-44F5-93B8-4A08CCBECFEB}"/>
    <cellStyle name="Normal 10 2 5 2 4" xfId="1029" xr:uid="{5FAFE4BD-EAF9-4274-BE1A-C52F15F8DDD4}"/>
    <cellStyle name="Normal 10 2 5 3" xfId="483" xr:uid="{6654E0DE-70BE-4933-9F1D-D14EECF1DA96}"/>
    <cellStyle name="Normal 10 2 5 3 2" xfId="1030" xr:uid="{F2E01510-03F4-4122-8DBF-13C989EA18ED}"/>
    <cellStyle name="Normal 10 2 5 3 2 2" xfId="1031" xr:uid="{758805CC-7E73-457A-80AF-D4CB7FC26514}"/>
    <cellStyle name="Normal 10 2 5 3 3" xfId="1032" xr:uid="{44BD7364-B39D-4EDD-BDBF-EE8D4F531353}"/>
    <cellStyle name="Normal 10 2 5 3 4" xfId="2541" xr:uid="{30B4F6F5-C32C-471D-AEDD-13BA896ADA16}"/>
    <cellStyle name="Normal 10 2 5 4" xfId="1033" xr:uid="{A3E2FF99-9611-4948-889C-14B1D120073D}"/>
    <cellStyle name="Normal 10 2 5 4 2" xfId="1034" xr:uid="{18213A07-1444-48C4-972C-225F9B521754}"/>
    <cellStyle name="Normal 10 2 5 5" xfId="1035" xr:uid="{58A6E646-D568-4228-A665-D340758095A3}"/>
    <cellStyle name="Normal 10 2 5 6" xfId="2542" xr:uid="{1CF142F0-2DBF-4E83-9505-8D2BC05EB43D}"/>
    <cellStyle name="Normal 10 2 6" xfId="246" xr:uid="{1B19EBA3-8FC0-4FD2-89AE-CF7A854D528B}"/>
    <cellStyle name="Normal 10 2 6 2" xfId="484" xr:uid="{4888E0C5-0F87-4600-9B5C-FDA7CEC0C031}"/>
    <cellStyle name="Normal 10 2 6 2 2" xfId="1036" xr:uid="{818CF92D-32EA-46B8-B6DE-7887997FECC9}"/>
    <cellStyle name="Normal 10 2 6 2 2 2" xfId="1037" xr:uid="{699B3BA1-2D9C-489C-A232-481FDBB74465}"/>
    <cellStyle name="Normal 10 2 6 2 3" xfId="1038" xr:uid="{ED824351-A9A5-434D-9776-2811189988FB}"/>
    <cellStyle name="Normal 10 2 6 2 4" xfId="2543" xr:uid="{5D3E147E-D27B-4515-AD02-72E607CD728A}"/>
    <cellStyle name="Normal 10 2 6 3" xfId="1039" xr:uid="{5F5DFF0E-70DC-43AB-9021-E46B5FD39E56}"/>
    <cellStyle name="Normal 10 2 6 3 2" xfId="1040" xr:uid="{142233A4-48D9-492E-A281-B16C5DDD0012}"/>
    <cellStyle name="Normal 10 2 6 4" xfId="1041" xr:uid="{CECE79FE-A969-4615-A426-A49878992162}"/>
    <cellStyle name="Normal 10 2 6 5" xfId="2544" xr:uid="{20DC28DB-D65A-42A3-AC8A-76EB858199FF}"/>
    <cellStyle name="Normal 10 2 7" xfId="485" xr:uid="{6345501C-44F9-4830-9DF3-9E034507FD20}"/>
    <cellStyle name="Normal 10 2 7 2" xfId="1042" xr:uid="{3FCABE6F-0E2C-4B61-9969-1B20B8AE1440}"/>
    <cellStyle name="Normal 10 2 7 2 2" xfId="1043" xr:uid="{65F524F3-8204-4DD4-8781-CAE84D54E5E7}"/>
    <cellStyle name="Normal 10 2 7 2 3" xfId="4332" xr:uid="{7972282E-41C6-4746-9E9D-E31C29957FE7}"/>
    <cellStyle name="Normal 10 2 7 3" xfId="1044" xr:uid="{C1ED94CA-40A5-4308-97BF-BECDE43D937B}"/>
    <cellStyle name="Normal 10 2 7 4" xfId="2545" xr:uid="{FB774FDE-D1BF-4D27-8C01-9190E7E930B3}"/>
    <cellStyle name="Normal 10 2 7 4 2" xfId="4563" xr:uid="{628069F2-C411-4AC8-8C8E-7F9A0D4505AA}"/>
    <cellStyle name="Normal 10 2 7 4 3" xfId="4678" xr:uid="{AB803183-81FD-4AA0-8462-5748EB60120E}"/>
    <cellStyle name="Normal 10 2 7 4 4" xfId="4601" xr:uid="{C5DCFAA0-DEC8-48BA-A83F-9480A7C050E8}"/>
    <cellStyle name="Normal 10 2 8" xfId="1045" xr:uid="{D1902FB8-997F-4E00-8246-EEADDB5578BA}"/>
    <cellStyle name="Normal 10 2 8 2" xfId="1046" xr:uid="{931EE390-D863-49BA-ADDB-DA560802D19B}"/>
    <cellStyle name="Normal 10 2 8 3" xfId="2546" xr:uid="{318FB17E-5B03-4671-B06A-DFA5D0B87BCE}"/>
    <cellStyle name="Normal 10 2 8 4" xfId="2547" xr:uid="{EC66AD57-6305-4D2E-BB44-75D83734EBA9}"/>
    <cellStyle name="Normal 10 2 9" xfId="1047" xr:uid="{5693EDBE-1DED-40FF-8F52-DA838D06F182}"/>
    <cellStyle name="Normal 10 3" xfId="50" xr:uid="{92280AF8-888C-4933-BAF1-9BAF1CF967D2}"/>
    <cellStyle name="Normal 10 3 10" xfId="2548" xr:uid="{5856139A-EDCD-4578-A0BC-4DD942E2F165}"/>
    <cellStyle name="Normal 10 3 11" xfId="2549" xr:uid="{BF604963-7875-4194-BDF8-D402A080AC34}"/>
    <cellStyle name="Normal 10 3 2" xfId="51" xr:uid="{BBF7EF89-D73E-4440-BAB4-512CCEFA85A8}"/>
    <cellStyle name="Normal 10 3 2 2" xfId="52" xr:uid="{66143C51-E99B-473B-A3A7-45DE2929ABB1}"/>
    <cellStyle name="Normal 10 3 2 2 2" xfId="247" xr:uid="{19634567-1E81-4262-A1C6-F07CFC12B17E}"/>
    <cellStyle name="Normal 10 3 2 2 2 2" xfId="486" xr:uid="{DA26A2DE-FE05-465F-9625-3741D2F0BD7D}"/>
    <cellStyle name="Normal 10 3 2 2 2 2 2" xfId="1048" xr:uid="{086397BC-DA3F-41B9-8C58-BE6E4C3B5ECF}"/>
    <cellStyle name="Normal 10 3 2 2 2 2 2 2" xfId="1049" xr:uid="{938184DD-6A35-4062-B913-06BB8D15DF4A}"/>
    <cellStyle name="Normal 10 3 2 2 2 2 3" xfId="1050" xr:uid="{6DDF4659-9397-4F9B-897F-FA417D14910A}"/>
    <cellStyle name="Normal 10 3 2 2 2 2 4" xfId="2550" xr:uid="{B0D3780D-0C25-4A4C-A485-5C0DC269D1A0}"/>
    <cellStyle name="Normal 10 3 2 2 2 3" xfId="1051" xr:uid="{9B2B553D-7136-45E8-8D9C-E8B328D81956}"/>
    <cellStyle name="Normal 10 3 2 2 2 3 2" xfId="1052" xr:uid="{0D6A7432-DD20-4698-B0FA-1C46FFABB49F}"/>
    <cellStyle name="Normal 10 3 2 2 2 3 3" xfId="2551" xr:uid="{60E86BEB-2E67-4AC0-9A49-2A11BAAD6FC8}"/>
    <cellStyle name="Normal 10 3 2 2 2 3 4" xfId="2552" xr:uid="{897A4614-BC0E-431F-90BB-E1DC0931EF6A}"/>
    <cellStyle name="Normal 10 3 2 2 2 4" xfId="1053" xr:uid="{4B97FB66-EFF6-464E-B6C9-5F3D82951DCE}"/>
    <cellStyle name="Normal 10 3 2 2 2 5" xfId="2553" xr:uid="{736344A1-4A66-4004-BCDB-D6AE87294A73}"/>
    <cellStyle name="Normal 10 3 2 2 2 6" xfId="2554" xr:uid="{84F2135D-5A17-465E-9AA0-8435E650E84F}"/>
    <cellStyle name="Normal 10 3 2 2 3" xfId="487" xr:uid="{33AE772B-DF5C-4CD0-9312-539AE91ED3C5}"/>
    <cellStyle name="Normal 10 3 2 2 3 2" xfId="1054" xr:uid="{FBB532BD-E96B-41D6-9471-A01D989685FD}"/>
    <cellStyle name="Normal 10 3 2 2 3 2 2" xfId="1055" xr:uid="{3AF5A7D9-65B4-49D9-8905-18035222C578}"/>
    <cellStyle name="Normal 10 3 2 2 3 2 3" xfId="2555" xr:uid="{97244058-A36B-41DB-BFFA-E1F494314758}"/>
    <cellStyle name="Normal 10 3 2 2 3 2 4" xfId="2556" xr:uid="{EA820976-D8D9-4ADC-BBDA-431E8882D9CE}"/>
    <cellStyle name="Normal 10 3 2 2 3 3" xfId="1056" xr:uid="{A8B97FF0-AC39-4408-9824-1A01C1930908}"/>
    <cellStyle name="Normal 10 3 2 2 3 4" xfId="2557" xr:uid="{E9C49033-BDDD-4721-9B43-860D1BAD3E32}"/>
    <cellStyle name="Normal 10 3 2 2 3 5" xfId="2558" xr:uid="{35265A97-D4C0-45B4-B2D5-528F56ABB377}"/>
    <cellStyle name="Normal 10 3 2 2 4" xfId="1057" xr:uid="{EC08BFD0-EF61-4032-A495-C7715789A8B1}"/>
    <cellStyle name="Normal 10 3 2 2 4 2" xfId="1058" xr:uid="{3B0A54B6-5D92-43C1-AE18-3BE17E200E4F}"/>
    <cellStyle name="Normal 10 3 2 2 4 3" xfId="2559" xr:uid="{90661FC4-7E35-460E-9264-DEB329F7763B}"/>
    <cellStyle name="Normal 10 3 2 2 4 4" xfId="2560" xr:uid="{50886C61-3FC3-4C3F-BFAF-DB2002E8A425}"/>
    <cellStyle name="Normal 10 3 2 2 5" xfId="1059" xr:uid="{FB641FD8-EECB-4E93-A020-52B86802C0F0}"/>
    <cellStyle name="Normal 10 3 2 2 5 2" xfId="2561" xr:uid="{C0ACCE67-836D-4D1A-8D26-4811A13AF926}"/>
    <cellStyle name="Normal 10 3 2 2 5 3" xfId="2562" xr:uid="{D9F18887-5445-4747-9FC3-876F44D14C94}"/>
    <cellStyle name="Normal 10 3 2 2 5 4" xfId="2563" xr:uid="{911A7687-EF9C-4AC2-BA45-193CEF0FFC5A}"/>
    <cellStyle name="Normal 10 3 2 2 6" xfId="2564" xr:uid="{52E18D44-8A86-4286-A5D3-F6C521132A24}"/>
    <cellStyle name="Normal 10 3 2 2 7" xfId="2565" xr:uid="{78E475CF-276B-4E95-B082-890328232CBC}"/>
    <cellStyle name="Normal 10 3 2 2 8" xfId="2566" xr:uid="{320BC18E-1D5F-48AD-8456-1D3E486F7CE4}"/>
    <cellStyle name="Normal 10 3 2 3" xfId="248" xr:uid="{B2D3D36D-39D6-4C3D-B7C3-82619C4C5FE5}"/>
    <cellStyle name="Normal 10 3 2 3 2" xfId="488" xr:uid="{89C220C7-8681-4CBB-97A5-169C703E393F}"/>
    <cellStyle name="Normal 10 3 2 3 2 2" xfId="489" xr:uid="{2BCC1949-2217-4159-8A34-5003C688ECA9}"/>
    <cellStyle name="Normal 10 3 2 3 2 2 2" xfId="1060" xr:uid="{4B5E1573-1558-4793-AB51-4EFE2E2676FC}"/>
    <cellStyle name="Normal 10 3 2 3 2 2 2 2" xfId="1061" xr:uid="{AC64220E-58EE-4DA0-8846-97D804A74E2D}"/>
    <cellStyle name="Normal 10 3 2 3 2 2 3" xfId="1062" xr:uid="{E086A82F-6045-4912-B66C-FFA7D23EFCBC}"/>
    <cellStyle name="Normal 10 3 2 3 2 3" xfId="1063" xr:uid="{A8FE6BFC-EA25-49C5-A206-7970A8941B01}"/>
    <cellStyle name="Normal 10 3 2 3 2 3 2" xfId="1064" xr:uid="{8FF37B22-BC33-4711-91CB-0435AE5C4D75}"/>
    <cellStyle name="Normal 10 3 2 3 2 4" xfId="1065" xr:uid="{8349F6A0-9108-4C2E-90CA-6D794CB186A0}"/>
    <cellStyle name="Normal 10 3 2 3 3" xfId="490" xr:uid="{C34BE8C8-C082-455F-9F9C-B513C64CC312}"/>
    <cellStyle name="Normal 10 3 2 3 3 2" xfId="1066" xr:uid="{9EB6B375-965B-4DDF-BA29-A2F13AE31035}"/>
    <cellStyle name="Normal 10 3 2 3 3 2 2" xfId="1067" xr:uid="{58D36E8A-51B1-451E-ADF2-D5ADFDF222A7}"/>
    <cellStyle name="Normal 10 3 2 3 3 3" xfId="1068" xr:uid="{A72913F4-9E07-406D-988C-1D3E34F17909}"/>
    <cellStyle name="Normal 10 3 2 3 3 4" xfId="2567" xr:uid="{298CFC01-2DDD-4848-AC43-8FBABA24B513}"/>
    <cellStyle name="Normal 10 3 2 3 4" xfId="1069" xr:uid="{9F032483-E5F6-4911-A7F5-A86FBDC50F85}"/>
    <cellStyle name="Normal 10 3 2 3 4 2" xfId="1070" xr:uid="{E9356A2C-3065-4F67-B0BB-3FA166347CE1}"/>
    <cellStyle name="Normal 10 3 2 3 5" xfId="1071" xr:uid="{677AA1AC-8E82-49C5-9C10-5FD4DD121EC8}"/>
    <cellStyle name="Normal 10 3 2 3 6" xfId="2568" xr:uid="{E05F3487-6C3D-4FA4-B394-2EC5251B15B5}"/>
    <cellStyle name="Normal 10 3 2 4" xfId="249" xr:uid="{252B504C-934A-4AD6-B0D7-E8D5766A6397}"/>
    <cellStyle name="Normal 10 3 2 4 2" xfId="491" xr:uid="{49080225-91BD-48BF-A0E4-1D833333C3EF}"/>
    <cellStyle name="Normal 10 3 2 4 2 2" xfId="1072" xr:uid="{2E880BCE-2385-40FF-BD72-74FF451F6EFD}"/>
    <cellStyle name="Normal 10 3 2 4 2 2 2" xfId="1073" xr:uid="{1C23298D-D37F-49ED-B387-3A64D96B2CCB}"/>
    <cellStyle name="Normal 10 3 2 4 2 3" xfId="1074" xr:uid="{05585C17-8D54-448E-BD2A-55BAE522CEE8}"/>
    <cellStyle name="Normal 10 3 2 4 2 4" xfId="2569" xr:uid="{5FC092F1-244D-4288-B67C-8D70775B307E}"/>
    <cellStyle name="Normal 10 3 2 4 3" xfId="1075" xr:uid="{C347E1C4-860A-4201-AEE9-BF94FD423F66}"/>
    <cellStyle name="Normal 10 3 2 4 3 2" xfId="1076" xr:uid="{768028AA-0E8E-4B17-9591-5A374D2B2061}"/>
    <cellStyle name="Normal 10 3 2 4 4" xfId="1077" xr:uid="{729008CF-3CB9-4A98-8B33-B438BB09EFA3}"/>
    <cellStyle name="Normal 10 3 2 4 5" xfId="2570" xr:uid="{680A438E-920B-4B40-8616-5FEA4579D70E}"/>
    <cellStyle name="Normal 10 3 2 5" xfId="251" xr:uid="{A6A0B7E4-18CF-45CD-A0AF-0A27473A7AB5}"/>
    <cellStyle name="Normal 10 3 2 5 2" xfId="1078" xr:uid="{2A00FE20-6DFA-4C0A-8097-8C868C7F1E0B}"/>
    <cellStyle name="Normal 10 3 2 5 2 2" xfId="1079" xr:uid="{A2F827D3-9129-462E-825A-43B811A171C7}"/>
    <cellStyle name="Normal 10 3 2 5 3" xfId="1080" xr:uid="{CF528575-7BB2-4530-B5AA-025497B0F158}"/>
    <cellStyle name="Normal 10 3 2 5 4" xfId="2571" xr:uid="{C8C95384-F545-410B-B936-77FA7D82E2CB}"/>
    <cellStyle name="Normal 10 3 2 6" xfId="1081" xr:uid="{67472AF0-9AE7-4273-9413-40814D39E09B}"/>
    <cellStyle name="Normal 10 3 2 6 2" xfId="1082" xr:uid="{A327B491-63D7-4EF0-A67E-5D7E5D739C5E}"/>
    <cellStyle name="Normal 10 3 2 6 3" xfId="2572" xr:uid="{EB786572-A56D-46F0-AD59-21D2A44E8227}"/>
    <cellStyle name="Normal 10 3 2 6 4" xfId="2573" xr:uid="{7E01D10B-7DDA-40DE-81BA-2C33B98127C6}"/>
    <cellStyle name="Normal 10 3 2 7" xfId="1083" xr:uid="{A6DC158B-1A74-4B2E-BB9F-6B91552A42E7}"/>
    <cellStyle name="Normal 10 3 2 8" xfId="2574" xr:uid="{E9B7B4A2-2C44-40A0-BE33-722E6DCFB6E3}"/>
    <cellStyle name="Normal 10 3 2 9" xfId="2575" xr:uid="{607994B8-9944-478D-846A-A40FAD540116}"/>
    <cellStyle name="Normal 10 3 3" xfId="53" xr:uid="{AAF9ABAE-FE92-4463-935E-C35C452C37DE}"/>
    <cellStyle name="Normal 10 3 3 2" xfId="54" xr:uid="{7B417179-7DF4-4DD4-B91D-2E3BF9049484}"/>
    <cellStyle name="Normal 10 3 3 2 2" xfId="492" xr:uid="{957881EA-667A-4B15-A77E-E60E3C5C4B11}"/>
    <cellStyle name="Normal 10 3 3 2 2 2" xfId="1084" xr:uid="{0EF677E1-D9A0-4376-9CF0-8DD6178310D9}"/>
    <cellStyle name="Normal 10 3 3 2 2 2 2" xfId="1085" xr:uid="{5D9CFBE8-FF03-4762-9AB3-5596E1AAAAAE}"/>
    <cellStyle name="Normal 10 3 3 2 2 2 2 2" xfId="4445" xr:uid="{95AA8C1E-E8D2-4578-A55C-B6C48C0632F3}"/>
    <cellStyle name="Normal 10 3 3 2 2 2 3" xfId="4446" xr:uid="{6445EEAA-F544-4C1E-A89E-51CF640EA67F}"/>
    <cellStyle name="Normal 10 3 3 2 2 3" xfId="1086" xr:uid="{D57300A3-E725-484F-B578-55EA7558F40E}"/>
    <cellStyle name="Normal 10 3 3 2 2 3 2" xfId="4447" xr:uid="{EDA321A6-B80F-43D2-A6B9-8838459DA566}"/>
    <cellStyle name="Normal 10 3 3 2 2 4" xfId="2576" xr:uid="{EBD6D39B-541C-492C-87FE-92F1C53AE9A9}"/>
    <cellStyle name="Normal 10 3 3 2 3" xfId="1087" xr:uid="{B8EA55CE-725E-4858-8E4F-1A3E18BFD7D0}"/>
    <cellStyle name="Normal 10 3 3 2 3 2" xfId="1088" xr:uid="{D34D50B5-8C46-4DEC-9850-1AF28D103F21}"/>
    <cellStyle name="Normal 10 3 3 2 3 2 2" xfId="4448" xr:uid="{85A39A5A-241E-4285-8FD6-2B1188683F40}"/>
    <cellStyle name="Normal 10 3 3 2 3 3" xfId="2577" xr:uid="{462E8AB9-EE41-426C-9B27-10588FF2BD71}"/>
    <cellStyle name="Normal 10 3 3 2 3 4" xfId="2578" xr:uid="{4B46E882-52D3-4E16-AE97-590AA220460A}"/>
    <cellStyle name="Normal 10 3 3 2 4" xfId="1089" xr:uid="{D6E464CE-359E-4FE5-BDA4-0AE1DB93584D}"/>
    <cellStyle name="Normal 10 3 3 2 4 2" xfId="4449" xr:uid="{63A86ED7-D266-4252-A549-DDC7EAD71231}"/>
    <cellStyle name="Normal 10 3 3 2 5" xfId="2579" xr:uid="{6D6B42C6-5291-4836-AF5B-0211B90614B1}"/>
    <cellStyle name="Normal 10 3 3 2 6" xfId="2580" xr:uid="{86B8B064-EBE0-451E-A286-4E2AAEEA0655}"/>
    <cellStyle name="Normal 10 3 3 3" xfId="252" xr:uid="{560E0CC8-D699-4731-9EE4-DC408BF66311}"/>
    <cellStyle name="Normal 10 3 3 3 2" xfId="1090" xr:uid="{803E3565-1149-4AE7-8E14-10A2B05E0479}"/>
    <cellStyle name="Normal 10 3 3 3 2 2" xfId="1091" xr:uid="{0EE3BA0C-D06C-41D1-9A8B-CEC354940CD8}"/>
    <cellStyle name="Normal 10 3 3 3 2 2 2" xfId="4450" xr:uid="{B1640577-5582-419E-8C1C-1BA844FDB5C1}"/>
    <cellStyle name="Normal 10 3 3 3 2 3" xfId="2581" xr:uid="{153A663D-622B-46B3-B44B-7E3A50BE13B2}"/>
    <cellStyle name="Normal 10 3 3 3 2 4" xfId="2582" xr:uid="{9ADA7A47-FCEE-4B39-8035-BCC35BD597DC}"/>
    <cellStyle name="Normal 10 3 3 3 3" xfId="1092" xr:uid="{3E949A71-1D84-48EF-AE6F-D2A630298F52}"/>
    <cellStyle name="Normal 10 3 3 3 3 2" xfId="4451" xr:uid="{1F7ECDF1-C05E-49FB-8EE8-765662E3A51F}"/>
    <cellStyle name="Normal 10 3 3 3 4" xfId="2583" xr:uid="{C88A2E5C-37B4-4F1E-B222-27F5848189AB}"/>
    <cellStyle name="Normal 10 3 3 3 5" xfId="2584" xr:uid="{02DB9B3D-C6FE-4A60-A2B9-EDE20E9439E2}"/>
    <cellStyle name="Normal 10 3 3 4" xfId="1093" xr:uid="{2BD352B5-047B-4BC8-91C4-B88338C5B718}"/>
    <cellStyle name="Normal 10 3 3 4 2" xfId="1094" xr:uid="{607CB57D-9DF8-4507-A50C-9C12A0C6E7AF}"/>
    <cellStyle name="Normal 10 3 3 4 2 2" xfId="4452" xr:uid="{C16FEC84-382F-4117-91C4-46B34A14D548}"/>
    <cellStyle name="Normal 10 3 3 4 3" xfId="2585" xr:uid="{CBB16917-6097-4874-81B6-46F820691A57}"/>
    <cellStyle name="Normal 10 3 3 4 4" xfId="2586" xr:uid="{F040BB27-B7F7-482C-A649-092BFD20784D}"/>
    <cellStyle name="Normal 10 3 3 5" xfId="1095" xr:uid="{1AC27516-C665-4BF2-A614-6A8CDB106525}"/>
    <cellStyle name="Normal 10 3 3 5 2" xfId="2587" xr:uid="{7372FB47-0AB9-4A57-AB88-BA7EA047ABA3}"/>
    <cellStyle name="Normal 10 3 3 5 3" xfId="2588" xr:uid="{7983AB5F-857A-47B7-A1B2-DCFEB9197971}"/>
    <cellStyle name="Normal 10 3 3 5 4" xfId="2589" xr:uid="{C99F5662-CDB8-428A-8644-4BBC2535D3BB}"/>
    <cellStyle name="Normal 10 3 3 6" xfId="2590" xr:uid="{FB3E4D51-4E5D-4394-B566-959B4F27BFC3}"/>
    <cellStyle name="Normal 10 3 3 7" xfId="2591" xr:uid="{EF9F4AB8-98AF-414B-B11B-D66F6CD87516}"/>
    <cellStyle name="Normal 10 3 3 8" xfId="2592" xr:uid="{8A0A988E-77DC-4439-B48E-4DF341C74C9C}"/>
    <cellStyle name="Normal 10 3 4" xfId="55" xr:uid="{86015674-815C-421D-8989-FF93088FE979}"/>
    <cellStyle name="Normal 10 3 4 2" xfId="493" xr:uid="{0E6D84D6-C4C9-4DAD-BC5E-8C5EB84635EA}"/>
    <cellStyle name="Normal 10 3 4 2 2" xfId="494" xr:uid="{91A27707-5F14-496F-BCF7-4071B9C96A68}"/>
    <cellStyle name="Normal 10 3 4 2 2 2" xfId="1096" xr:uid="{9E3551BF-36A1-412D-94B8-0B396F958A1E}"/>
    <cellStyle name="Normal 10 3 4 2 2 2 2" xfId="1097" xr:uid="{0AA0D1BC-F81D-4C26-A558-1726A7DBD53C}"/>
    <cellStyle name="Normal 10 3 4 2 2 3" xfId="1098" xr:uid="{C71DDC4C-36E9-47DE-89FE-8E8CD0750CE0}"/>
    <cellStyle name="Normal 10 3 4 2 2 4" xfId="2593" xr:uid="{6BED3F4B-7CCF-41B1-805D-FF565DAE42A8}"/>
    <cellStyle name="Normal 10 3 4 2 3" xfId="1099" xr:uid="{483DE612-1A45-4A0F-95E8-3894ECAE58A7}"/>
    <cellStyle name="Normal 10 3 4 2 3 2" xfId="1100" xr:uid="{A63CE4B6-77B5-4049-A9FD-E780AC94260D}"/>
    <cellStyle name="Normal 10 3 4 2 4" xfId="1101" xr:uid="{93AF08EF-378D-4EBE-98F9-71D3A0B0F591}"/>
    <cellStyle name="Normal 10 3 4 2 5" xfId="2594" xr:uid="{7BD14552-CE48-4189-BFAA-258633A4D594}"/>
    <cellStyle name="Normal 10 3 4 3" xfId="495" xr:uid="{FB058414-579B-4201-8EAB-51B87E9A1E37}"/>
    <cellStyle name="Normal 10 3 4 3 2" xfId="1102" xr:uid="{BF8C367E-42F7-47FC-957B-8B4C550E1A86}"/>
    <cellStyle name="Normal 10 3 4 3 2 2" xfId="1103" xr:uid="{F8D67108-BFF0-402D-B5D9-48960BBBDDD4}"/>
    <cellStyle name="Normal 10 3 4 3 3" xfId="1104" xr:uid="{CE69A9DB-53FA-4C9E-BA73-1C03BEB71494}"/>
    <cellStyle name="Normal 10 3 4 3 4" xfId="2595" xr:uid="{6FA82FB6-4590-4A4F-BCAB-49F19EC25B9F}"/>
    <cellStyle name="Normal 10 3 4 4" xfId="1105" xr:uid="{6722A3A6-D261-4CD6-960F-F768634FAE11}"/>
    <cellStyle name="Normal 10 3 4 4 2" xfId="1106" xr:uid="{9A3E357B-1B5C-43C3-8530-9089E3E98D80}"/>
    <cellStyle name="Normal 10 3 4 4 3" xfId="2596" xr:uid="{2CA400D1-B1A6-4F38-9A50-D07060505724}"/>
    <cellStyle name="Normal 10 3 4 4 4" xfId="2597" xr:uid="{8821F554-0BD0-4AE1-8BD6-AA652DB3DD80}"/>
    <cellStyle name="Normal 10 3 4 5" xfId="1107" xr:uid="{5E6DA9FF-E913-4F24-9E42-26BC4095B71E}"/>
    <cellStyle name="Normal 10 3 4 6" xfId="2598" xr:uid="{2B80810D-4A2E-4BDA-BEB8-C6BC1032E5EA}"/>
    <cellStyle name="Normal 10 3 4 7" xfId="2599" xr:uid="{D96EAEB8-FB76-484A-9AAE-E38A0FD8A7F8}"/>
    <cellStyle name="Normal 10 3 5" xfId="253" xr:uid="{F0C60A27-DBEE-4BEC-8A44-A2DE53CC9E1D}"/>
    <cellStyle name="Normal 10 3 5 2" xfId="496" xr:uid="{2F51BE9D-B215-4FD2-ADBF-4CA262F75B1C}"/>
    <cellStyle name="Normal 10 3 5 2 2" xfId="1108" xr:uid="{5D2070EC-9136-4E8B-AF2A-A9BFF2B35285}"/>
    <cellStyle name="Normal 10 3 5 2 2 2" xfId="1109" xr:uid="{BFE112FE-2075-4B1E-A15C-D36D5C8D98FA}"/>
    <cellStyle name="Normal 10 3 5 2 3" xfId="1110" xr:uid="{75C410F1-B8B7-4069-BAD8-F44981A3C28D}"/>
    <cellStyle name="Normal 10 3 5 2 4" xfId="2600" xr:uid="{93263E21-E0CD-4A66-877C-E8B0D311B6AE}"/>
    <cellStyle name="Normal 10 3 5 3" xfId="1111" xr:uid="{82B203EE-19A2-42B7-B23F-563F5240EDD6}"/>
    <cellStyle name="Normal 10 3 5 3 2" xfId="1112" xr:uid="{819EB8DD-66F8-413E-BA76-11270EE0F4C0}"/>
    <cellStyle name="Normal 10 3 5 3 3" xfId="2601" xr:uid="{A374C9DE-8172-4B34-BC67-9A5A7CBC4606}"/>
    <cellStyle name="Normal 10 3 5 3 4" xfId="2602" xr:uid="{933B3166-B612-4E8F-8CFE-DE315DE5420F}"/>
    <cellStyle name="Normal 10 3 5 4" xfId="1113" xr:uid="{E5FBBECB-D768-480B-9D74-D64C6DF2CC46}"/>
    <cellStyle name="Normal 10 3 5 5" xfId="2603" xr:uid="{E17D322C-0BD0-4131-8DCB-4BDCA093400A}"/>
    <cellStyle name="Normal 10 3 5 6" xfId="2604" xr:uid="{42EFEEBC-BAFD-4540-A2E5-2772FD4502CB}"/>
    <cellStyle name="Normal 10 3 6" xfId="254" xr:uid="{33F6399F-79F0-4116-83EC-EA1F3B959ABF}"/>
    <cellStyle name="Normal 10 3 6 2" xfId="1114" xr:uid="{0A746529-F40F-4263-AB85-F023A6C9B1A2}"/>
    <cellStyle name="Normal 10 3 6 2 2" xfId="1115" xr:uid="{44FCB3FC-D590-44BC-BE89-41C6CD0BE6CB}"/>
    <cellStyle name="Normal 10 3 6 2 3" xfId="2605" xr:uid="{11E8D549-3F8B-4398-AF56-4115C7B92B1F}"/>
    <cellStyle name="Normal 10 3 6 2 4" xfId="2606" xr:uid="{5911DAD7-200E-46BC-9D21-841299DD95D5}"/>
    <cellStyle name="Normal 10 3 6 3" xfId="1116" xr:uid="{7B4A97A6-FE39-4D4C-9846-610F4BC4C295}"/>
    <cellStyle name="Normal 10 3 6 4" xfId="2607" xr:uid="{EE45DD3A-9D7E-48BA-95C7-80CAA7E9BF16}"/>
    <cellStyle name="Normal 10 3 6 5" xfId="2608" xr:uid="{D99B2129-ABED-48BB-A7EF-5E2857F0E5AF}"/>
    <cellStyle name="Normal 10 3 7" xfId="1117" xr:uid="{B0348A1D-4152-4783-B9A1-90E5E77535DF}"/>
    <cellStyle name="Normal 10 3 7 2" xfId="1118" xr:uid="{F67F692F-29A4-4DD4-9245-5DBEAC48B120}"/>
    <cellStyle name="Normal 10 3 7 3" xfId="2609" xr:uid="{B6DDC644-F5BD-480B-B987-622C60E2AA62}"/>
    <cellStyle name="Normal 10 3 7 4" xfId="2610" xr:uid="{1E0F2082-46CD-4994-B69F-36525AFDE03E}"/>
    <cellStyle name="Normal 10 3 8" xfId="1119" xr:uid="{B50332E0-A351-4458-9EA7-8129319F6683}"/>
    <cellStyle name="Normal 10 3 8 2" xfId="2611" xr:uid="{784C993E-7FC1-40E1-9953-021B86BE0AA9}"/>
    <cellStyle name="Normal 10 3 8 3" xfId="2612" xr:uid="{A6F12E96-1440-4DEC-8956-14D15C9A8C7C}"/>
    <cellStyle name="Normal 10 3 8 4" xfId="2613" xr:uid="{0C18867C-F8E9-41F8-A510-40689593C01D}"/>
    <cellStyle name="Normal 10 3 9" xfId="2614" xr:uid="{EBE47AC3-75BC-4F59-9A84-C05ACE16049A}"/>
    <cellStyle name="Normal 10 4" xfId="56" xr:uid="{CEFADDBB-5907-4ACB-8321-7AA23F50C038}"/>
    <cellStyle name="Normal 10 4 10" xfId="2615" xr:uid="{F7187239-6069-422F-ADB7-A510861A0BC6}"/>
    <cellStyle name="Normal 10 4 11" xfId="2616" xr:uid="{BF5C83CA-003F-4249-9FF7-4E933D9D1C5E}"/>
    <cellStyle name="Normal 10 4 2" xfId="57" xr:uid="{04751CF0-016E-4E87-8079-F4EB4B717A7A}"/>
    <cellStyle name="Normal 10 4 2 2" xfId="255" xr:uid="{93D8BD70-6452-4CEF-B18F-E32CB3E0D5E3}"/>
    <cellStyle name="Normal 10 4 2 2 2" xfId="497" xr:uid="{AA4932C2-E190-4BAF-908F-D4A01E7BAA32}"/>
    <cellStyle name="Normal 10 4 2 2 2 2" xfId="498" xr:uid="{2622B23A-BACC-4419-A162-EA77D50F4BE7}"/>
    <cellStyle name="Normal 10 4 2 2 2 2 2" xfId="1120" xr:uid="{72D44212-8B22-45BC-BB9C-953816088876}"/>
    <cellStyle name="Normal 10 4 2 2 2 2 3" xfId="2617" xr:uid="{CD193208-F795-40E0-AA65-4D07D8E2CD15}"/>
    <cellStyle name="Normal 10 4 2 2 2 2 4" xfId="2618" xr:uid="{172DD20D-E49C-4BBD-9229-EA8EE82B3AC7}"/>
    <cellStyle name="Normal 10 4 2 2 2 3" xfId="1121" xr:uid="{154EF5C4-5196-4C2F-B82E-9945BFCA4CC8}"/>
    <cellStyle name="Normal 10 4 2 2 2 3 2" xfId="2619" xr:uid="{764EB044-986D-4EC7-B5AD-BF896847A8B1}"/>
    <cellStyle name="Normal 10 4 2 2 2 3 3" xfId="2620" xr:uid="{5EF8F7CA-2735-473B-9BBD-02F7B6AEF145}"/>
    <cellStyle name="Normal 10 4 2 2 2 3 4" xfId="2621" xr:uid="{FA5862E8-AB6C-4631-BE7E-FC4E8E105C65}"/>
    <cellStyle name="Normal 10 4 2 2 2 4" xfId="2622" xr:uid="{FC3B2CCC-E654-486F-B0D7-E7A67C9F42FB}"/>
    <cellStyle name="Normal 10 4 2 2 2 5" xfId="2623" xr:uid="{A9E15A04-095F-409E-9BFF-CABE5703ED5A}"/>
    <cellStyle name="Normal 10 4 2 2 2 6" xfId="2624" xr:uid="{E800BBC0-13DE-4E91-8D98-D145AEC47E89}"/>
    <cellStyle name="Normal 10 4 2 2 3" xfId="499" xr:uid="{4F87C809-EE38-497F-9E9C-FFF495318584}"/>
    <cellStyle name="Normal 10 4 2 2 3 2" xfId="1122" xr:uid="{7F5E3416-218B-4D28-B64A-4A2E11D5F6D8}"/>
    <cellStyle name="Normal 10 4 2 2 3 2 2" xfId="2625" xr:uid="{BF56CB33-3AC4-4DC9-A466-0783FD10798E}"/>
    <cellStyle name="Normal 10 4 2 2 3 2 3" xfId="2626" xr:uid="{163F7402-1542-4445-A06A-26C60D61F354}"/>
    <cellStyle name="Normal 10 4 2 2 3 2 4" xfId="2627" xr:uid="{5291843C-322C-487F-BD03-F73BFDA9CC5F}"/>
    <cellStyle name="Normal 10 4 2 2 3 3" xfId="2628" xr:uid="{9B0F4C4F-F818-4E26-91D1-ABF064114D00}"/>
    <cellStyle name="Normal 10 4 2 2 3 4" xfId="2629" xr:uid="{01998A32-9E2F-474F-AC25-7ED41B7AE37B}"/>
    <cellStyle name="Normal 10 4 2 2 3 5" xfId="2630" xr:uid="{143E25B5-A742-481B-98DE-2E0327BF801D}"/>
    <cellStyle name="Normal 10 4 2 2 4" xfId="1123" xr:uid="{9790BB82-D206-4985-8044-81D09E6494EA}"/>
    <cellStyle name="Normal 10 4 2 2 4 2" xfId="2631" xr:uid="{8A9215EE-26F1-4265-B002-5BAA8922CAC4}"/>
    <cellStyle name="Normal 10 4 2 2 4 3" xfId="2632" xr:uid="{CAA906C2-DC33-4C79-A805-DBB7CF00AAF9}"/>
    <cellStyle name="Normal 10 4 2 2 4 4" xfId="2633" xr:uid="{07E7E321-E91E-45EB-BF51-24DADC26A8D3}"/>
    <cellStyle name="Normal 10 4 2 2 5" xfId="2634" xr:uid="{65CBA2CF-74D1-4D27-80F3-A7CC3FCED9B6}"/>
    <cellStyle name="Normal 10 4 2 2 5 2" xfId="2635" xr:uid="{2364BF09-0822-4AF5-98CB-02DCBC2BE35A}"/>
    <cellStyle name="Normal 10 4 2 2 5 3" xfId="2636" xr:uid="{21833DF5-5B83-459C-BE67-D06C6F48B869}"/>
    <cellStyle name="Normal 10 4 2 2 5 4" xfId="2637" xr:uid="{BF308A7F-98F5-4967-9608-BCEA8B746977}"/>
    <cellStyle name="Normal 10 4 2 2 6" xfId="2638" xr:uid="{73D7CB45-9E75-4AC4-B02C-F852607D6A49}"/>
    <cellStyle name="Normal 10 4 2 2 7" xfId="2639" xr:uid="{B7C854F9-EA37-47D8-B46E-8A224E0E89C3}"/>
    <cellStyle name="Normal 10 4 2 2 8" xfId="2640" xr:uid="{848BA2FA-150A-4133-83C2-3FAD37CA41C9}"/>
    <cellStyle name="Normal 10 4 2 3" xfId="500" xr:uid="{EAEC5950-50B7-41F2-AB30-335FAEB07754}"/>
    <cellStyle name="Normal 10 4 2 3 2" xfId="501" xr:uid="{24024F5F-1EB4-4DB3-B7F3-8F15DB7884CE}"/>
    <cellStyle name="Normal 10 4 2 3 2 2" xfId="502" xr:uid="{E09D2D31-425A-42CA-950A-D1E6C401E99D}"/>
    <cellStyle name="Normal 10 4 2 3 2 3" xfId="2641" xr:uid="{1BE7D84B-A50C-4EBB-865A-7C22F61CE959}"/>
    <cellStyle name="Normal 10 4 2 3 2 4" xfId="2642" xr:uid="{82D63EE8-6FF7-460D-9A50-BBB4433CE569}"/>
    <cellStyle name="Normal 10 4 2 3 3" xfId="503" xr:uid="{6CEBD678-EE32-4C9E-BE35-3BBAEF3DB95C}"/>
    <cellStyle name="Normal 10 4 2 3 3 2" xfId="2643" xr:uid="{128C1577-7E72-4F6A-837D-4A54B609DD5B}"/>
    <cellStyle name="Normal 10 4 2 3 3 3" xfId="2644" xr:uid="{97823E09-246E-40A3-9863-6787ADFFEFA5}"/>
    <cellStyle name="Normal 10 4 2 3 3 4" xfId="2645" xr:uid="{820CFA92-9C96-40D9-9692-565AAD0E1DA5}"/>
    <cellStyle name="Normal 10 4 2 3 4" xfId="2646" xr:uid="{EE2879E2-C5BD-4FC7-9E0E-4B069778190E}"/>
    <cellStyle name="Normal 10 4 2 3 5" xfId="2647" xr:uid="{3795E199-09F2-4C7C-97EA-FB00CA5F6FBE}"/>
    <cellStyle name="Normal 10 4 2 3 6" xfId="2648" xr:uid="{B076E8E5-26A5-4348-A6E3-3A7825F16299}"/>
    <cellStyle name="Normal 10 4 2 4" xfId="504" xr:uid="{4EEEB2A5-0B32-4D7C-A75B-EC8BE6D281C5}"/>
    <cellStyle name="Normal 10 4 2 4 2" xfId="505" xr:uid="{278A2E4B-9F6E-4E5E-A11B-1961D121861D}"/>
    <cellStyle name="Normal 10 4 2 4 2 2" xfId="2649" xr:uid="{DFB7BB99-04A7-4347-997E-ADFDE18B7316}"/>
    <cellStyle name="Normal 10 4 2 4 2 3" xfId="2650" xr:uid="{E162F49C-C515-4BB4-A8C1-2751623CA53F}"/>
    <cellStyle name="Normal 10 4 2 4 2 4" xfId="2651" xr:uid="{4F620CA4-9709-4E2F-B421-72D6DF4E3DC0}"/>
    <cellStyle name="Normal 10 4 2 4 3" xfId="2652" xr:uid="{6BF2E1B0-97F8-4AC1-8FEB-ACC57B4E9550}"/>
    <cellStyle name="Normal 10 4 2 4 4" xfId="2653" xr:uid="{52C2D4AF-9FD8-4B5E-A120-0B496F9E0549}"/>
    <cellStyle name="Normal 10 4 2 4 5" xfId="2654" xr:uid="{F6A83A9A-FBB6-4A26-9651-3E4135A2495A}"/>
    <cellStyle name="Normal 10 4 2 5" xfId="506" xr:uid="{2B427D52-4FE2-419A-A863-06B1524166A1}"/>
    <cellStyle name="Normal 10 4 2 5 2" xfId="2655" xr:uid="{FA7291AF-DD01-41ED-9AB6-AFD4A0B2791A}"/>
    <cellStyle name="Normal 10 4 2 5 3" xfId="2656" xr:uid="{20A88C26-D949-481D-8B85-846ABE8CD9DD}"/>
    <cellStyle name="Normal 10 4 2 5 4" xfId="2657" xr:uid="{C59B77E7-48BA-42FB-BBBE-7C981E78310B}"/>
    <cellStyle name="Normal 10 4 2 6" xfId="2658" xr:uid="{6591E5DB-3E1B-4CDF-A1EC-DBBB2A160A94}"/>
    <cellStyle name="Normal 10 4 2 6 2" xfId="2659" xr:uid="{EA12872A-F2E1-4B6F-B8EF-CB483F6E296A}"/>
    <cellStyle name="Normal 10 4 2 6 3" xfId="2660" xr:uid="{271A758A-29F6-461C-A0FB-FDB9D11A34DD}"/>
    <cellStyle name="Normal 10 4 2 6 4" xfId="2661" xr:uid="{1624FE70-2A41-44ED-80B9-19B51126BA25}"/>
    <cellStyle name="Normal 10 4 2 7" xfId="2662" xr:uid="{8C8AF0CB-AC69-464D-A50E-7B2B89FD1151}"/>
    <cellStyle name="Normal 10 4 2 8" xfId="2663" xr:uid="{533F7811-31FF-4C0C-89A4-1381DC27BD91}"/>
    <cellStyle name="Normal 10 4 2 9" xfId="2664" xr:uid="{AAD2FB8E-10D7-4D1B-8510-578AE14CF15D}"/>
    <cellStyle name="Normal 10 4 3" xfId="256" xr:uid="{E4224192-77B6-40EF-B937-F0F8F985F162}"/>
    <cellStyle name="Normal 10 4 3 2" xfId="507" xr:uid="{2A7625BD-02B0-45BF-B56E-B9D6ABAEC52F}"/>
    <cellStyle name="Normal 10 4 3 2 2" xfId="508" xr:uid="{72AB41B9-F2D6-475C-80CB-79C7C6D88CF8}"/>
    <cellStyle name="Normal 10 4 3 2 2 2" xfId="1124" xr:uid="{8C890779-706E-4755-BC14-16F0957AA1CC}"/>
    <cellStyle name="Normal 10 4 3 2 2 2 2" xfId="1125" xr:uid="{0A28EE3D-2F05-4685-8ED9-5B3F78095118}"/>
    <cellStyle name="Normal 10 4 3 2 2 3" xfId="1126" xr:uid="{BB8836F1-C667-4ED6-A81A-93E250060763}"/>
    <cellStyle name="Normal 10 4 3 2 2 4" xfId="2665" xr:uid="{E0F46F18-F528-4B84-98CF-A777128C3D70}"/>
    <cellStyle name="Normal 10 4 3 2 3" xfId="1127" xr:uid="{8FC2C122-1C95-4854-B893-6E0532A6F955}"/>
    <cellStyle name="Normal 10 4 3 2 3 2" xfId="1128" xr:uid="{79458D78-B0DA-4096-AA19-A77628D15975}"/>
    <cellStyle name="Normal 10 4 3 2 3 3" xfId="2666" xr:uid="{69631EE7-7D1B-4BDD-A2BE-41B5AEA1983E}"/>
    <cellStyle name="Normal 10 4 3 2 3 4" xfId="2667" xr:uid="{CA102894-88E6-4C8F-A49C-F4BB2FBE3231}"/>
    <cellStyle name="Normal 10 4 3 2 4" xfId="1129" xr:uid="{B82F2C26-6A3E-447A-BE0A-151BAE33B6B2}"/>
    <cellStyle name="Normal 10 4 3 2 5" xfId="2668" xr:uid="{4123BCD1-82CB-4DFE-813A-606FCFA1B557}"/>
    <cellStyle name="Normal 10 4 3 2 6" xfId="2669" xr:uid="{64DCE3CD-E161-421F-AD71-F7DBC3B68CD7}"/>
    <cellStyle name="Normal 10 4 3 3" xfId="509" xr:uid="{0217BE49-CFF6-4D3C-9F51-0E8EB6E8B07B}"/>
    <cellStyle name="Normal 10 4 3 3 2" xfId="1130" xr:uid="{2DD24E4F-29E8-4DEA-9F45-C98FB5B70032}"/>
    <cellStyle name="Normal 10 4 3 3 2 2" xfId="1131" xr:uid="{AA63F561-2B34-4BA9-A6D7-2AAD370D133A}"/>
    <cellStyle name="Normal 10 4 3 3 2 3" xfId="2670" xr:uid="{70C723EE-20BF-4BC5-B2BE-9885515959F7}"/>
    <cellStyle name="Normal 10 4 3 3 2 4" xfId="2671" xr:uid="{7889029B-2199-42CA-8E50-83DC305ABA99}"/>
    <cellStyle name="Normal 10 4 3 3 3" xfId="1132" xr:uid="{A4F88EF0-4ADD-466C-B603-57AF6E596BD3}"/>
    <cellStyle name="Normal 10 4 3 3 4" xfId="2672" xr:uid="{EDFF5B79-7B17-491F-A36B-03083B35444D}"/>
    <cellStyle name="Normal 10 4 3 3 5" xfId="2673" xr:uid="{63983F61-AA25-4E7C-ACA6-BA50841CAE3E}"/>
    <cellStyle name="Normal 10 4 3 4" xfId="1133" xr:uid="{2FBD0968-E3B5-4A97-A080-26C5A3A4944C}"/>
    <cellStyle name="Normal 10 4 3 4 2" xfId="1134" xr:uid="{5C47BB6B-6645-4B5D-8A9D-4C383DC86600}"/>
    <cellStyle name="Normal 10 4 3 4 3" xfId="2674" xr:uid="{19C23BD5-0F36-4BE5-872A-0F58BF4152D1}"/>
    <cellStyle name="Normal 10 4 3 4 4" xfId="2675" xr:uid="{4E6A0239-1A8C-4379-9BD0-7570115F5D41}"/>
    <cellStyle name="Normal 10 4 3 5" xfId="1135" xr:uid="{67F61C4F-4F81-4818-BCDA-4FEDEA58A43A}"/>
    <cellStyle name="Normal 10 4 3 5 2" xfId="2676" xr:uid="{4D0A5F49-96B6-4F6C-BA8B-223E134DEEEB}"/>
    <cellStyle name="Normal 10 4 3 5 3" xfId="2677" xr:uid="{398ABFE0-0D84-4B3B-B219-0402C445638F}"/>
    <cellStyle name="Normal 10 4 3 5 4" xfId="2678" xr:uid="{BA116E0E-EE9A-44DA-8DAA-C6C78013A0F2}"/>
    <cellStyle name="Normal 10 4 3 6" xfId="2679" xr:uid="{9639BC01-515D-445E-8E44-E1DC6C7EE7C7}"/>
    <cellStyle name="Normal 10 4 3 7" xfId="2680" xr:uid="{3F497683-B347-4033-8938-6BA44E50DABC}"/>
    <cellStyle name="Normal 10 4 3 8" xfId="2681" xr:uid="{14D8D8FF-A8E7-4D24-B32D-02E301E507A9}"/>
    <cellStyle name="Normal 10 4 4" xfId="257" xr:uid="{227D3275-4621-4291-9B9B-AF65048BC244}"/>
    <cellStyle name="Normal 10 4 4 2" xfId="510" xr:uid="{73FDCDA0-10BB-460D-AE58-5D5154E9A28B}"/>
    <cellStyle name="Normal 10 4 4 2 2" xfId="511" xr:uid="{22A21353-2513-4972-B175-21F0169EF84F}"/>
    <cellStyle name="Normal 10 4 4 2 2 2" xfId="1136" xr:uid="{17A60F5D-695F-4DA6-AD00-F13005E3AF23}"/>
    <cellStyle name="Normal 10 4 4 2 2 3" xfId="2682" xr:uid="{480F4461-FBA0-418D-BF83-F59639AC95D2}"/>
    <cellStyle name="Normal 10 4 4 2 2 4" xfId="2683" xr:uid="{896B46C3-8854-40AE-BFF9-A98EDA3EF794}"/>
    <cellStyle name="Normal 10 4 4 2 3" xfId="1137" xr:uid="{4DE7F961-DA19-4975-A925-8F8445285F34}"/>
    <cellStyle name="Normal 10 4 4 2 4" xfId="2684" xr:uid="{42877254-3981-463F-9C22-8C80C0D1048E}"/>
    <cellStyle name="Normal 10 4 4 2 5" xfId="2685" xr:uid="{B5152D00-A347-4B09-BCD8-E5A93DD740CB}"/>
    <cellStyle name="Normal 10 4 4 3" xfId="512" xr:uid="{50C30EF7-A1ED-4551-8E8F-F0B87B56C019}"/>
    <cellStyle name="Normal 10 4 4 3 2" xfId="1138" xr:uid="{C80D6CC9-4478-4AA3-BCDE-C670E02A2095}"/>
    <cellStyle name="Normal 10 4 4 3 3" xfId="2686" xr:uid="{0702FFB5-CA9C-49C6-B54F-A45234ADF7E7}"/>
    <cellStyle name="Normal 10 4 4 3 4" xfId="2687" xr:uid="{A9FDC15E-FCEB-42A1-883E-E31D30EC6CDD}"/>
    <cellStyle name="Normal 10 4 4 4" xfId="1139" xr:uid="{B5DF8888-2F3F-4845-8D3D-850CAE904330}"/>
    <cellStyle name="Normal 10 4 4 4 2" xfId="2688" xr:uid="{7356D11A-6B8A-4251-B7C9-F36F444783A0}"/>
    <cellStyle name="Normal 10 4 4 4 3" xfId="2689" xr:uid="{6787E97C-8936-4555-B828-6C316761A397}"/>
    <cellStyle name="Normal 10 4 4 4 4" xfId="2690" xr:uid="{C80C4BFD-B92D-4783-ABFD-0D7E01C18840}"/>
    <cellStyle name="Normal 10 4 4 5" xfId="2691" xr:uid="{D1BD2779-C10C-40CF-B466-1A24321FF88A}"/>
    <cellStyle name="Normal 10 4 4 6" xfId="2692" xr:uid="{2BE1E677-7AFC-4E6B-B5ED-DF1344224A8E}"/>
    <cellStyle name="Normal 10 4 4 7" xfId="2693" xr:uid="{51924DBC-7FF1-4393-8029-6B8C11E89008}"/>
    <cellStyle name="Normal 10 4 5" xfId="258" xr:uid="{AF61084E-DC18-49B6-8E63-A5ABA629E616}"/>
    <cellStyle name="Normal 10 4 5 2" xfId="513" xr:uid="{03DE526B-63CA-48D5-AFA6-C8E7A0CB42F8}"/>
    <cellStyle name="Normal 10 4 5 2 2" xfId="1140" xr:uid="{447FB855-3F33-4FF8-B637-7AC65163347A}"/>
    <cellStyle name="Normal 10 4 5 2 3" xfId="2694" xr:uid="{F56CF371-833F-4406-8D54-EDB60270D7BE}"/>
    <cellStyle name="Normal 10 4 5 2 4" xfId="2695" xr:uid="{72F4A2EF-F059-42D6-BBD6-D6987CF893B8}"/>
    <cellStyle name="Normal 10 4 5 3" xfId="1141" xr:uid="{AEBDC488-C87E-43DD-B03D-9C370F2986CC}"/>
    <cellStyle name="Normal 10 4 5 3 2" xfId="2696" xr:uid="{9947AF53-4F3F-4292-8EF8-5B52D77FBD0E}"/>
    <cellStyle name="Normal 10 4 5 3 3" xfId="2697" xr:uid="{DB9EC5F6-D34A-48F3-B5E0-27B4DC5003DE}"/>
    <cellStyle name="Normal 10 4 5 3 4" xfId="2698" xr:uid="{6F4775C9-6CCE-47D8-993F-703BE6ED5135}"/>
    <cellStyle name="Normal 10 4 5 4" xfId="2699" xr:uid="{BBE3DB49-13F7-41B2-8A94-CC6A20067EB0}"/>
    <cellStyle name="Normal 10 4 5 5" xfId="2700" xr:uid="{830BB9EC-7337-430E-9112-64FF46ADA201}"/>
    <cellStyle name="Normal 10 4 5 6" xfId="2701" xr:uid="{6D75F67B-09F7-4EE3-9A19-030F52D7488F}"/>
    <cellStyle name="Normal 10 4 6" xfId="514" xr:uid="{E01AF999-4CB7-4574-A9D2-777B23532AD6}"/>
    <cellStyle name="Normal 10 4 6 2" xfId="1142" xr:uid="{28FA3420-FFC5-4388-9CCC-0B0B2CB9F270}"/>
    <cellStyle name="Normal 10 4 6 2 2" xfId="2702" xr:uid="{EEF7138A-D66E-4A31-8C00-0E5B9E51DC87}"/>
    <cellStyle name="Normal 10 4 6 2 3" xfId="2703" xr:uid="{709493E9-F03E-4DCA-8697-CD59FF5844AF}"/>
    <cellStyle name="Normal 10 4 6 2 4" xfId="2704" xr:uid="{869F7A28-7409-438D-B546-60BD1DEEA76D}"/>
    <cellStyle name="Normal 10 4 6 3" xfId="2705" xr:uid="{A19A0F95-01B4-46CB-8053-821D70B78228}"/>
    <cellStyle name="Normal 10 4 6 4" xfId="2706" xr:uid="{F1C13C21-F974-4C95-AD65-9A6BA25C13E5}"/>
    <cellStyle name="Normal 10 4 6 5" xfId="2707" xr:uid="{1022F0FC-9CCD-4A62-8205-05D003CC35C7}"/>
    <cellStyle name="Normal 10 4 7" xfId="1143" xr:uid="{97E7A88D-ADE2-478F-8B8E-861F61149B6D}"/>
    <cellStyle name="Normal 10 4 7 2" xfId="2708" xr:uid="{3A22FE88-278A-4121-927E-BC362ECADBEC}"/>
    <cellStyle name="Normal 10 4 7 3" xfId="2709" xr:uid="{504B210A-524C-451F-916F-A9CB063F70D6}"/>
    <cellStyle name="Normal 10 4 7 4" xfId="2710" xr:uid="{03C91F63-3352-43AA-940B-0DBA282DCEF9}"/>
    <cellStyle name="Normal 10 4 8" xfId="2711" xr:uid="{7F550AC1-2D72-4557-B3A9-ED994226CF72}"/>
    <cellStyle name="Normal 10 4 8 2" xfId="2712" xr:uid="{932B7A25-BC12-4655-A4EC-1F834691CA9B}"/>
    <cellStyle name="Normal 10 4 8 3" xfId="2713" xr:uid="{4BEF2C7E-4CC3-45A3-B2E8-7B2119C8363F}"/>
    <cellStyle name="Normal 10 4 8 4" xfId="2714" xr:uid="{484B0757-C9A9-41A2-8C91-F16548D18A07}"/>
    <cellStyle name="Normal 10 4 9" xfId="2715" xr:uid="{4114D37E-5326-4EDC-B595-045A5C515D10}"/>
    <cellStyle name="Normal 10 5" xfId="58" xr:uid="{1F57C421-8F67-4694-8BF4-895A3CD35AFC}"/>
    <cellStyle name="Normal 10 5 2" xfId="59" xr:uid="{F2BFD501-6037-4DDF-8066-64D3E4EA4F4C}"/>
    <cellStyle name="Normal 10 5 2 2" xfId="259" xr:uid="{8A32BF82-AA2E-42BE-9296-13DCFABD92D9}"/>
    <cellStyle name="Normal 10 5 2 2 2" xfId="515" xr:uid="{676763E8-FD26-4CD4-9842-96A979239984}"/>
    <cellStyle name="Normal 10 5 2 2 2 2" xfId="1144" xr:uid="{483E3ACA-D665-4142-8306-C508DD03F295}"/>
    <cellStyle name="Normal 10 5 2 2 2 3" xfId="2716" xr:uid="{60BD7FF7-169D-4C8E-BD78-5407EC4BF79E}"/>
    <cellStyle name="Normal 10 5 2 2 2 4" xfId="2717" xr:uid="{ACA65B69-B90D-402B-AC4A-BFEF0DA46493}"/>
    <cellStyle name="Normal 10 5 2 2 3" xfId="1145" xr:uid="{2F3A3F79-B2CA-4F5B-A7DE-8B497765DDB1}"/>
    <cellStyle name="Normal 10 5 2 2 3 2" xfId="2718" xr:uid="{B8E5BA40-8F1B-44BF-9A19-9FDA28B6BB1D}"/>
    <cellStyle name="Normal 10 5 2 2 3 3" xfId="2719" xr:uid="{36F08287-F18C-4F3E-9440-73E86EA15D3F}"/>
    <cellStyle name="Normal 10 5 2 2 3 4" xfId="2720" xr:uid="{9F95F168-1FEE-4ADB-8C8A-5A3124173CE5}"/>
    <cellStyle name="Normal 10 5 2 2 4" xfId="2721" xr:uid="{00F15A55-7295-413E-B105-4D7703ABD554}"/>
    <cellStyle name="Normal 10 5 2 2 5" xfId="2722" xr:uid="{D6368FB8-AB3B-414A-92D4-2E5C70D0CB5B}"/>
    <cellStyle name="Normal 10 5 2 2 6" xfId="2723" xr:uid="{8DC68230-D0E1-45DC-9A3A-84A8C76AA31A}"/>
    <cellStyle name="Normal 10 5 2 3" xfId="516" xr:uid="{578417DA-C88C-4E02-A17C-28818C0DD08F}"/>
    <cellStyle name="Normal 10 5 2 3 2" xfId="1146" xr:uid="{77254F0D-BCA3-4667-8EB3-84D7449D50EB}"/>
    <cellStyle name="Normal 10 5 2 3 2 2" xfId="2724" xr:uid="{65DCFA46-5F7D-427A-8537-A75E92C4AEA9}"/>
    <cellStyle name="Normal 10 5 2 3 2 3" xfId="2725" xr:uid="{D33776F3-5AAF-49A8-8427-679EB7AADB4B}"/>
    <cellStyle name="Normal 10 5 2 3 2 4" xfId="2726" xr:uid="{F7AE39BD-7EF1-41A3-8567-8F16541F58A2}"/>
    <cellStyle name="Normal 10 5 2 3 3" xfId="2727" xr:uid="{382580C5-C850-4263-98EA-B7DC0E7E5307}"/>
    <cellStyle name="Normal 10 5 2 3 4" xfId="2728" xr:uid="{6BD05E7B-46D4-4234-AFE4-A47CDD6EFF28}"/>
    <cellStyle name="Normal 10 5 2 3 5" xfId="2729" xr:uid="{C6475032-1C42-4EF5-88A1-A653FADD8797}"/>
    <cellStyle name="Normal 10 5 2 4" xfId="1147" xr:uid="{5C064A2D-7DC5-4F5D-9F7B-E27FEE7BBE7B}"/>
    <cellStyle name="Normal 10 5 2 4 2" xfId="2730" xr:uid="{31987A07-E5EA-4F06-8EDF-3B750E564F02}"/>
    <cellStyle name="Normal 10 5 2 4 3" xfId="2731" xr:uid="{930CBED1-FEB5-490E-9E9C-BB37DBFD9EB7}"/>
    <cellStyle name="Normal 10 5 2 4 4" xfId="2732" xr:uid="{A7CCC7AE-A6DA-4ED4-9934-F0D8E4131E81}"/>
    <cellStyle name="Normal 10 5 2 5" xfId="2733" xr:uid="{7A087119-6879-4055-A699-7EDE49FD822C}"/>
    <cellStyle name="Normal 10 5 2 5 2" xfId="2734" xr:uid="{158D52F6-6AD6-4A8E-BA63-973280C4E430}"/>
    <cellStyle name="Normal 10 5 2 5 3" xfId="2735" xr:uid="{81BD1C5D-D26F-4EB5-9A92-DD34304D2468}"/>
    <cellStyle name="Normal 10 5 2 5 4" xfId="2736" xr:uid="{5E0D3896-B4B8-4C53-A110-924E75A31080}"/>
    <cellStyle name="Normal 10 5 2 6" xfId="2737" xr:uid="{BECACB13-1190-436A-9655-A99DAB40EC6A}"/>
    <cellStyle name="Normal 10 5 2 7" xfId="2738" xr:uid="{26923A89-A2DF-4D3B-97B6-4F0861FBF6D8}"/>
    <cellStyle name="Normal 10 5 2 8" xfId="2739" xr:uid="{39B96861-C760-4DA0-AA21-A0B1363BF3F2}"/>
    <cellStyle name="Normal 10 5 3" xfId="260" xr:uid="{9CEFDFDC-90AB-4739-A007-3C817187961D}"/>
    <cellStyle name="Normal 10 5 3 2" xfId="517" xr:uid="{052A76D9-ABDC-48E8-A24C-8BE7D66C50CF}"/>
    <cellStyle name="Normal 10 5 3 2 2" xfId="518" xr:uid="{9B253CDB-A627-4D98-82ED-4EC98EC24B9A}"/>
    <cellStyle name="Normal 10 5 3 2 3" xfId="2740" xr:uid="{4521BE4F-9575-4A39-B5E5-08EF96911619}"/>
    <cellStyle name="Normal 10 5 3 2 4" xfId="2741" xr:uid="{03D0E371-7082-4FD1-8FCC-9BB13A706E20}"/>
    <cellStyle name="Normal 10 5 3 3" xfId="519" xr:uid="{3CEEABB1-D2F0-43A1-91BE-133A8FBA5880}"/>
    <cellStyle name="Normal 10 5 3 3 2" xfId="2742" xr:uid="{21CD3AF6-A97E-4638-8ACF-A157412B4AE9}"/>
    <cellStyle name="Normal 10 5 3 3 3" xfId="2743" xr:uid="{BE973B56-E85E-43D6-A1DC-F047B8E1D4A9}"/>
    <cellStyle name="Normal 10 5 3 3 4" xfId="2744" xr:uid="{9D931919-59D7-4B35-8812-6354107CA616}"/>
    <cellStyle name="Normal 10 5 3 4" xfId="2745" xr:uid="{7CAA93F5-075E-46C1-9C61-03D8DDD72071}"/>
    <cellStyle name="Normal 10 5 3 5" xfId="2746" xr:uid="{28810C11-A2F3-4E01-B326-46A2466D40A0}"/>
    <cellStyle name="Normal 10 5 3 6" xfId="2747" xr:uid="{D66CC90B-7CFA-4331-B20D-015577F8CC23}"/>
    <cellStyle name="Normal 10 5 4" xfId="261" xr:uid="{67EF430B-7DB2-4461-8020-3230EC8FB778}"/>
    <cellStyle name="Normal 10 5 4 2" xfId="520" xr:uid="{BFA1B417-89D8-42F7-BB2D-D15D6CAE65BB}"/>
    <cellStyle name="Normal 10 5 4 2 2" xfId="2748" xr:uid="{1F91DD6A-43B2-4505-9399-1B3A7C10AB8B}"/>
    <cellStyle name="Normal 10 5 4 2 3" xfId="2749" xr:uid="{066F1931-1BEE-411E-9C2D-2DF8DF9FFBA7}"/>
    <cellStyle name="Normal 10 5 4 2 4" xfId="2750" xr:uid="{23ABAD38-475A-4A04-828E-A0AFFE3BC272}"/>
    <cellStyle name="Normal 10 5 4 3" xfId="2751" xr:uid="{B5F67D8B-3E11-47B2-BC74-0D100A603D56}"/>
    <cellStyle name="Normal 10 5 4 4" xfId="2752" xr:uid="{0398165F-94BD-485B-8A5B-9D32C9AE8DB0}"/>
    <cellStyle name="Normal 10 5 4 5" xfId="2753" xr:uid="{B438EFD7-6189-472A-AF6C-4DA19CC6376B}"/>
    <cellStyle name="Normal 10 5 5" xfId="521" xr:uid="{C6FCB11A-8502-4233-AEF8-116B3FED333D}"/>
    <cellStyle name="Normal 10 5 5 2" xfId="2754" xr:uid="{61C65593-CC58-4740-81CF-10CED6A17F61}"/>
    <cellStyle name="Normal 10 5 5 3" xfId="2755" xr:uid="{BFFEF367-3CC8-4CD2-B3C0-F2275E24A4AF}"/>
    <cellStyle name="Normal 10 5 5 4" xfId="2756" xr:uid="{86EC4D0F-013D-429A-95C9-B7FD8D226420}"/>
    <cellStyle name="Normal 10 5 6" xfId="2757" xr:uid="{32A24C99-249B-4705-9C45-BF3ACD81C2F6}"/>
    <cellStyle name="Normal 10 5 6 2" xfId="2758" xr:uid="{95E10F8F-4A78-4DF5-9A47-5A61E24B2062}"/>
    <cellStyle name="Normal 10 5 6 3" xfId="2759" xr:uid="{65B10482-C017-477B-B470-EE5D49848973}"/>
    <cellStyle name="Normal 10 5 6 4" xfId="2760" xr:uid="{BBAF64C6-8FCD-4CE2-BEBC-45272EE3CB88}"/>
    <cellStyle name="Normal 10 5 7" xfId="2761" xr:uid="{52588F2F-A19D-4DC5-8841-B589DCDA4ABA}"/>
    <cellStyle name="Normal 10 5 8" xfId="2762" xr:uid="{6BBA45B4-2D9D-43DA-8433-3189F5A77B73}"/>
    <cellStyle name="Normal 10 5 9" xfId="2763" xr:uid="{C6F3E06A-47CB-4AF2-A879-158BA5DB5C6C}"/>
    <cellStyle name="Normal 10 6" xfId="60" xr:uid="{82AD77DF-4CB2-4AAA-A78A-0F4CD7DB4B1C}"/>
    <cellStyle name="Normal 10 6 2" xfId="262" xr:uid="{37DB4C62-11E8-4487-B416-DDDB310AE0B7}"/>
    <cellStyle name="Normal 10 6 2 2" xfId="522" xr:uid="{22170A0E-4C87-4784-A109-1DBC1245963F}"/>
    <cellStyle name="Normal 10 6 2 2 2" xfId="1148" xr:uid="{66FD727A-204C-43CD-9F65-CD5CB32651FE}"/>
    <cellStyle name="Normal 10 6 2 2 2 2" xfId="1149" xr:uid="{C2F05789-F721-44DB-AB6F-2D8F73A0816F}"/>
    <cellStyle name="Normal 10 6 2 2 3" xfId="1150" xr:uid="{5665A08E-1081-468B-AED9-28A2966ECB63}"/>
    <cellStyle name="Normal 10 6 2 2 4" xfId="2764" xr:uid="{EAC6445C-94DF-4917-B5B1-B2BEE803B625}"/>
    <cellStyle name="Normal 10 6 2 3" xfId="1151" xr:uid="{E2EEC3E7-805D-4B2B-B7E2-30340EB55704}"/>
    <cellStyle name="Normal 10 6 2 3 2" xfId="1152" xr:uid="{E056D547-028D-4378-AEF5-2DEF05FAF916}"/>
    <cellStyle name="Normal 10 6 2 3 3" xfId="2765" xr:uid="{D0524397-F932-49B6-B1B7-64B8B200122B}"/>
    <cellStyle name="Normal 10 6 2 3 4" xfId="2766" xr:uid="{2271F478-B240-415F-98B7-56A79CFF42FC}"/>
    <cellStyle name="Normal 10 6 2 4" xfId="1153" xr:uid="{DF3442C1-DC08-40E7-836D-473D8DA17390}"/>
    <cellStyle name="Normal 10 6 2 5" xfId="2767" xr:uid="{F8B541BE-6DE9-442A-8ECE-C4B30EDA283E}"/>
    <cellStyle name="Normal 10 6 2 6" xfId="2768" xr:uid="{12E38D89-78FB-450E-8ED3-54D5430D5C55}"/>
    <cellStyle name="Normal 10 6 3" xfId="523" xr:uid="{30C2BCCF-66F1-4D12-8AF0-E72C70B18F93}"/>
    <cellStyle name="Normal 10 6 3 2" xfId="1154" xr:uid="{F81787F5-6786-48D2-B119-FCEC657D7E87}"/>
    <cellStyle name="Normal 10 6 3 2 2" xfId="1155" xr:uid="{E0FCF63C-07CA-432E-BAB3-4E2F1EC169F2}"/>
    <cellStyle name="Normal 10 6 3 2 3" xfId="2769" xr:uid="{643D6C41-C87B-48B0-8D7D-498298D49D42}"/>
    <cellStyle name="Normal 10 6 3 2 4" xfId="2770" xr:uid="{52723009-E574-4A87-BF1D-B98084236585}"/>
    <cellStyle name="Normal 10 6 3 3" xfId="1156" xr:uid="{3ED6BA28-35AE-4447-A8C9-C41E13E8E450}"/>
    <cellStyle name="Normal 10 6 3 4" xfId="2771" xr:uid="{0BB1B2C4-156C-495B-BD4D-D37AE2929832}"/>
    <cellStyle name="Normal 10 6 3 5" xfId="2772" xr:uid="{6BCF37E3-2420-4800-8A77-281C2A2B1C74}"/>
    <cellStyle name="Normal 10 6 4" xfId="1157" xr:uid="{D890A18C-FD62-4E44-9186-AC9A6D282F0D}"/>
    <cellStyle name="Normal 10 6 4 2" xfId="1158" xr:uid="{56C29DFF-A003-4EEA-B0C0-76D60767135D}"/>
    <cellStyle name="Normal 10 6 4 3" xfId="2773" xr:uid="{B638CED4-CF2A-40CC-84EE-E0C943140B6E}"/>
    <cellStyle name="Normal 10 6 4 4" xfId="2774" xr:uid="{6F895E03-E97C-49B0-8D03-7B3F135F7120}"/>
    <cellStyle name="Normal 10 6 5" xfId="1159" xr:uid="{ED860665-E209-4F31-A0B2-24E4D99FC5C2}"/>
    <cellStyle name="Normal 10 6 5 2" xfId="2775" xr:uid="{6235D039-78C4-4CB0-95C9-FE8BBABFF164}"/>
    <cellStyle name="Normal 10 6 5 3" xfId="2776" xr:uid="{3CB70E3C-9405-4D3E-A542-77A2F091DDED}"/>
    <cellStyle name="Normal 10 6 5 4" xfId="2777" xr:uid="{2026BA66-E00B-400D-9C0B-9791E000B618}"/>
    <cellStyle name="Normal 10 6 6" xfId="2778" xr:uid="{27069F2A-2A5C-430B-8369-3A653D9A478B}"/>
    <cellStyle name="Normal 10 6 7" xfId="2779" xr:uid="{9DCD7DF3-AB31-401E-94F7-BA09E37CCF78}"/>
    <cellStyle name="Normal 10 6 8" xfId="2780" xr:uid="{C2510C58-1F7A-4B35-BA5F-84C695846151}"/>
    <cellStyle name="Normal 10 7" xfId="263" xr:uid="{AD7DE9B3-E828-4760-895B-51001D47E59F}"/>
    <cellStyle name="Normal 10 7 2" xfId="524" xr:uid="{A3CAD36E-2E40-4664-8E51-3C33A17A581C}"/>
    <cellStyle name="Normal 10 7 2 2" xfId="525" xr:uid="{4F6A2229-5DD7-48AC-A0F5-EF9B1E2D06DA}"/>
    <cellStyle name="Normal 10 7 2 2 2" xfId="1160" xr:uid="{983A67A8-7E0E-468F-8E1E-7D8907C68B23}"/>
    <cellStyle name="Normal 10 7 2 2 3" xfId="2781" xr:uid="{8FC81447-A0B2-4958-81DE-1D8B3043084E}"/>
    <cellStyle name="Normal 10 7 2 2 4" xfId="2782" xr:uid="{3F7B7C92-90AC-41F8-9B1F-40CF5A59C7F1}"/>
    <cellStyle name="Normal 10 7 2 3" xfId="1161" xr:uid="{2497C867-0018-4E2B-85C4-838927F07F41}"/>
    <cellStyle name="Normal 10 7 2 4" xfId="2783" xr:uid="{FB8A95CB-D504-4FDE-8811-39EE8D62469C}"/>
    <cellStyle name="Normal 10 7 2 5" xfId="2784" xr:uid="{83A49545-72ED-433A-BCA6-B67037D19EC6}"/>
    <cellStyle name="Normal 10 7 3" xfId="526" xr:uid="{B5881EEE-B49E-4F2D-A4DF-532CF62A51E4}"/>
    <cellStyle name="Normal 10 7 3 2" xfId="1162" xr:uid="{88283700-6F1A-4420-A720-710107E0B561}"/>
    <cellStyle name="Normal 10 7 3 3" xfId="2785" xr:uid="{6797FE4E-A8B6-4CEE-82E6-81C6B8CD6CD3}"/>
    <cellStyle name="Normal 10 7 3 4" xfId="2786" xr:uid="{591B626C-3FE6-4A4B-AC1C-78E4BDDABDE9}"/>
    <cellStyle name="Normal 10 7 4" xfId="1163" xr:uid="{904DFFE7-B059-4EEC-A94F-463EB0C7C93E}"/>
    <cellStyle name="Normal 10 7 4 2" xfId="2787" xr:uid="{5C926662-D9EF-4A4C-9086-77CAD6ECE759}"/>
    <cellStyle name="Normal 10 7 4 3" xfId="2788" xr:uid="{AA9320D8-5D65-43CC-AA69-33B26A8A9988}"/>
    <cellStyle name="Normal 10 7 4 4" xfId="2789" xr:uid="{D5769B5C-DA98-4A46-AEE1-C6D22FD3624A}"/>
    <cellStyle name="Normal 10 7 5" xfId="2790" xr:uid="{A32E24FB-F132-42D2-A9C4-D736204D4942}"/>
    <cellStyle name="Normal 10 7 6" xfId="2791" xr:uid="{BFAB104A-A331-4848-A6A9-21608B85CFEA}"/>
    <cellStyle name="Normal 10 7 7" xfId="2792" xr:uid="{63D48182-E8F2-478A-B05E-037F7954B6FC}"/>
    <cellStyle name="Normal 10 8" xfId="264" xr:uid="{9F629BEB-7FD4-442E-889C-B55F90617860}"/>
    <cellStyle name="Normal 10 8 2" xfId="527" xr:uid="{01819EC8-C91B-43C8-954B-FE61C1C3EF26}"/>
    <cellStyle name="Normal 10 8 2 2" xfId="1164" xr:uid="{B440A89D-FBB9-454A-9BCE-AA142F156BAC}"/>
    <cellStyle name="Normal 10 8 2 3" xfId="2793" xr:uid="{4047D9BD-94B3-4820-8C4F-796800FC2A83}"/>
    <cellStyle name="Normal 10 8 2 4" xfId="2794" xr:uid="{828A704C-4BFE-459A-A500-88CEDD5A0E73}"/>
    <cellStyle name="Normal 10 8 3" xfId="1165" xr:uid="{9D9274E5-8771-4728-A044-3E0646508685}"/>
    <cellStyle name="Normal 10 8 3 2" xfId="2795" xr:uid="{55B6B6BF-338B-4583-8450-A84A12B4DEE0}"/>
    <cellStyle name="Normal 10 8 3 3" xfId="2796" xr:uid="{25282D2D-9B11-4B2D-B052-A2E6A55F9AF6}"/>
    <cellStyle name="Normal 10 8 3 4" xfId="2797" xr:uid="{5693CB81-9A10-4B69-90E9-648D832AF88D}"/>
    <cellStyle name="Normal 10 8 4" xfId="2798" xr:uid="{C177D82C-229A-4191-841C-59C0D80A8BEA}"/>
    <cellStyle name="Normal 10 8 5" xfId="2799" xr:uid="{FFEF1A91-D1E2-413C-BE30-D05416C3C10C}"/>
    <cellStyle name="Normal 10 8 6" xfId="2800" xr:uid="{206CE9E1-D8F7-47D2-9C54-D29F632892AC}"/>
    <cellStyle name="Normal 10 9" xfId="265" xr:uid="{D6EF647F-47DA-4534-8154-B8BA486727D7}"/>
    <cellStyle name="Normal 10 9 2" xfId="1166" xr:uid="{CCF6D193-9023-474C-AD57-70043F229334}"/>
    <cellStyle name="Normal 10 9 2 2" xfId="2801" xr:uid="{7913DD01-BA0D-492D-B3BC-AB9A719226EC}"/>
    <cellStyle name="Normal 10 9 2 2 2" xfId="4330" xr:uid="{F6ED7D17-F13C-45EC-BD94-4C20F335FA61}"/>
    <cellStyle name="Normal 10 9 2 2 3" xfId="4679" xr:uid="{4930B1F1-F213-419D-B34F-59176C8A4586}"/>
    <cellStyle name="Normal 10 9 2 3" xfId="2802" xr:uid="{038F577E-9CB7-4AE5-A01E-A99A85180D87}"/>
    <cellStyle name="Normal 10 9 2 4" xfId="2803" xr:uid="{60F886FC-792E-4535-85DD-9DD7020E0802}"/>
    <cellStyle name="Normal 10 9 3" xfId="2804" xr:uid="{63C80B7B-D7B3-42DB-8F34-942E70D23517}"/>
    <cellStyle name="Normal 10 9 4" xfId="2805" xr:uid="{9E635800-85FA-4D5E-91C4-9FF5B2342C1D}"/>
    <cellStyle name="Normal 10 9 4 2" xfId="4562" xr:uid="{AE093A26-FFE8-4E0C-A3DE-1ED274B4276A}"/>
    <cellStyle name="Normal 10 9 4 3" xfId="4680" xr:uid="{EC1ED99F-EBC7-4749-902D-07CA9260048F}"/>
    <cellStyle name="Normal 10 9 4 4" xfId="4600" xr:uid="{CC9FF328-7F43-44B1-BDD7-9264EB891BB4}"/>
    <cellStyle name="Normal 10 9 5" xfId="2806" xr:uid="{5553AB79-1D78-4538-B362-5F51D88364EC}"/>
    <cellStyle name="Normal 11" xfId="61" xr:uid="{449F6FEF-E3EF-4F24-A08D-971479A1B508}"/>
    <cellStyle name="Normal 11 2" xfId="266" xr:uid="{A0139D4A-2518-4E9D-BC7F-7D9C88C960FB}"/>
    <cellStyle name="Normal 11 2 2" xfId="4647" xr:uid="{51D1B87C-042F-48C5-B775-CCB42DE2A589}"/>
    <cellStyle name="Normal 11 3" xfId="4335" xr:uid="{B490CB25-1EBC-482D-B41A-FFE41920D4CF}"/>
    <cellStyle name="Normal 11 3 2" xfId="4541" xr:uid="{8CE08EC8-8012-4095-8AA2-BE6255A9954A}"/>
    <cellStyle name="Normal 11 3 3" xfId="4724" xr:uid="{73432E31-21B8-4D3D-A056-92A84300E863}"/>
    <cellStyle name="Normal 11 3 4" xfId="4701" xr:uid="{819848E6-CD81-45F9-A8C3-093C8E4EF55A}"/>
    <cellStyle name="Normal 12" xfId="62" xr:uid="{AB60ED4A-572C-4EB6-9A16-30531F753603}"/>
    <cellStyle name="Normal 12 2" xfId="267" xr:uid="{803B5EEE-A5C3-46B5-9198-A675D202646B}"/>
    <cellStyle name="Normal 12 2 2" xfId="4648" xr:uid="{5FE8BE59-65E9-4419-AB0F-DCC927B12410}"/>
    <cellStyle name="Normal 12 3" xfId="4542" xr:uid="{4413066E-739F-4BDA-8550-109065099C0C}"/>
    <cellStyle name="Normal 13" xfId="63" xr:uid="{0BBE6D50-A906-4369-95CA-A3CD8E6BDF8B}"/>
    <cellStyle name="Normal 13 2" xfId="64" xr:uid="{96376BB4-B574-4709-BB44-4A9442493F93}"/>
    <cellStyle name="Normal 13 2 2" xfId="268" xr:uid="{CB1967C7-DC05-446F-B49A-02ED08615849}"/>
    <cellStyle name="Normal 13 2 2 2" xfId="4649" xr:uid="{D6D47A0D-A3DC-4E26-B7E0-F20128EFAA70}"/>
    <cellStyle name="Normal 13 2 3" xfId="4337" xr:uid="{9B813707-C440-48F1-8FD5-E9746BA6A20A}"/>
    <cellStyle name="Normal 13 2 3 2" xfId="4543" xr:uid="{1885EC72-B32A-4E08-B199-807C3D92E6FE}"/>
    <cellStyle name="Normal 13 2 3 3" xfId="4725" xr:uid="{5F5562D3-41BE-4B09-9711-3052B00FF6BE}"/>
    <cellStyle name="Normal 13 2 3 4" xfId="4702" xr:uid="{598618DF-95D4-474F-BA87-8E83F671D8FA}"/>
    <cellStyle name="Normal 13 3" xfId="269" xr:uid="{0BD4E685-FCB5-4A20-9534-AF488ABEA7E4}"/>
    <cellStyle name="Normal 13 3 2" xfId="4421" xr:uid="{406457D2-0A66-47EE-9A1B-5CCFF05F1A09}"/>
    <cellStyle name="Normal 13 3 3" xfId="4338" xr:uid="{6F308A35-EFE3-434E-97E5-29956EB06938}"/>
    <cellStyle name="Normal 13 3 4" xfId="4566" xr:uid="{48EBD6D3-6F1A-43F1-B247-7543C865D704}"/>
    <cellStyle name="Normal 13 3 5" xfId="4726" xr:uid="{37AF212B-6DC6-4D8B-96CD-E93C46287544}"/>
    <cellStyle name="Normal 13 4" xfId="4339" xr:uid="{C3AA6780-1FC2-4D63-8C87-7C7FA09CB401}"/>
    <cellStyle name="Normal 13 5" xfId="4336" xr:uid="{C0A38C00-EE99-4006-BFA2-23BCEB21BCD0}"/>
    <cellStyle name="Normal 14" xfId="65" xr:uid="{2E3AED40-6674-4224-BF85-F70E2F1660B5}"/>
    <cellStyle name="Normal 14 18" xfId="4341" xr:uid="{96B138E7-FE96-4D29-85FE-DB5016263C76}"/>
    <cellStyle name="Normal 14 2" xfId="270" xr:uid="{501D5C00-E96B-4AEE-A527-D5EC1859986F}"/>
    <cellStyle name="Normal 14 2 2" xfId="430" xr:uid="{730F88F7-61E7-472A-9D89-9D15039E8FED}"/>
    <cellStyle name="Normal 14 2 2 2" xfId="431" xr:uid="{217283E3-EA6B-46C1-ABFA-28E835A50813}"/>
    <cellStyle name="Normal 14 2 3" xfId="432" xr:uid="{3D9B75D2-726A-47F4-9A0D-979FEBE838E6}"/>
    <cellStyle name="Normal 14 3" xfId="433" xr:uid="{02E7D856-5B0E-4D8F-B44B-2D32A8D420FE}"/>
    <cellStyle name="Normal 14 3 2" xfId="4650" xr:uid="{35E19D3B-371F-403D-BD97-701E2B6609F7}"/>
    <cellStyle name="Normal 14 4" xfId="4340" xr:uid="{E180A60D-5950-45E1-85B7-B5A0705583AF}"/>
    <cellStyle name="Normal 14 4 2" xfId="4544" xr:uid="{C3A7FE6B-818B-4495-A459-7E3770E0E255}"/>
    <cellStyle name="Normal 14 4 3" xfId="4727" xr:uid="{7D73D311-ED30-4FC5-AF13-D7AD37D2041E}"/>
    <cellStyle name="Normal 14 4 4" xfId="4703" xr:uid="{2D6CD02E-EA15-45D8-AD9A-5BA424A078DB}"/>
    <cellStyle name="Normal 15" xfId="66" xr:uid="{584339E2-2C00-46ED-A4BA-A95C3A32E186}"/>
    <cellStyle name="Normal 15 2" xfId="67" xr:uid="{A45D4E92-2DE7-4628-A7BF-1DCAC1A99382}"/>
    <cellStyle name="Normal 15 2 2" xfId="271" xr:uid="{9399F33D-0E38-4873-8E4F-6B723231DDA0}"/>
    <cellStyle name="Normal 15 2 2 2" xfId="4453" xr:uid="{CFC5A68D-0411-4833-BFDB-0CB4B2050270}"/>
    <cellStyle name="Normal 15 2 3" xfId="4546" xr:uid="{D9205257-838B-40E0-9E5D-738908B79041}"/>
    <cellStyle name="Normal 15 3" xfId="272" xr:uid="{05900C35-83B7-42E9-BF91-C61CB7201A44}"/>
    <cellStyle name="Normal 15 3 2" xfId="4422" xr:uid="{271362DF-2078-4106-8BCE-EF2A49983FAD}"/>
    <cellStyle name="Normal 15 3 3" xfId="4343" xr:uid="{31FE6368-851A-4074-BE3C-9F0D00E07766}"/>
    <cellStyle name="Normal 15 3 4" xfId="4567" xr:uid="{72A12AA4-18C5-45C1-8D97-3DF6A7D22E2E}"/>
    <cellStyle name="Normal 15 3 5" xfId="4729" xr:uid="{3D219ABF-AB2F-4ACE-8B5A-70066A430748}"/>
    <cellStyle name="Normal 15 4" xfId="4342" xr:uid="{435D1C1A-4A18-4106-BF38-5064DC644329}"/>
    <cellStyle name="Normal 15 4 2" xfId="4545" xr:uid="{2F953782-787C-4CE2-82F2-A132F0DA3CEF}"/>
    <cellStyle name="Normal 15 4 3" xfId="4728" xr:uid="{AB74D663-4B34-4AEF-BF9D-1CBF9486EA74}"/>
    <cellStyle name="Normal 15 4 4" xfId="4704" xr:uid="{21CDB351-8A1F-46B0-881B-D7F6926F3822}"/>
    <cellStyle name="Normal 16" xfId="68" xr:uid="{90DE2347-D2F4-41CF-AC60-5C5730448FC6}"/>
    <cellStyle name="Normal 16 2" xfId="273" xr:uid="{BF9D5414-EFB0-4420-BC15-EFFB34803F34}"/>
    <cellStyle name="Normal 16 2 2" xfId="4423" xr:uid="{8F16B353-48E5-4CA2-8484-36CD05C9E47D}"/>
    <cellStyle name="Normal 16 2 3" xfId="4344" xr:uid="{DE7F3494-62C4-497F-BB1E-B0BAE9D6A009}"/>
    <cellStyle name="Normal 16 2 4" xfId="4568" xr:uid="{3C2EE189-6C6E-4020-B9B3-5C3A2E2C5A93}"/>
    <cellStyle name="Normal 16 2 5" xfId="4730" xr:uid="{A79F948D-3498-49AB-A95D-832A15AF795F}"/>
    <cellStyle name="Normal 16 3" xfId="274" xr:uid="{4498130C-DA31-456F-B47A-E4DC82250CCE}"/>
    <cellStyle name="Normal 17" xfId="69" xr:uid="{E7B46C4A-F7C6-4EA0-BC6F-77BB0B6E34CA}"/>
    <cellStyle name="Normal 17 2" xfId="275" xr:uid="{4A575B5E-AA21-4E8A-B8B3-81CEB178E1E1}"/>
    <cellStyle name="Normal 17 2 2" xfId="4424" xr:uid="{6FBDDF8E-BFEA-46D7-B219-D3711A181917}"/>
    <cellStyle name="Normal 17 2 3" xfId="4346" xr:uid="{BDF6F24A-38AF-4FA3-86C0-D0A697E2B05E}"/>
    <cellStyle name="Normal 17 2 4" xfId="4569" xr:uid="{29C1E3AB-49BF-485D-BFC9-531FE519991C}"/>
    <cellStyle name="Normal 17 2 5" xfId="4731" xr:uid="{7FD85E3A-10F1-42E7-A011-7681B0BA6552}"/>
    <cellStyle name="Normal 17 3" xfId="4347" xr:uid="{0559CA65-835D-44AA-BCE1-794B9704C522}"/>
    <cellStyle name="Normal 17 4" xfId="4345" xr:uid="{D1AF93ED-F098-4A40-B16E-6DBAD7E56C03}"/>
    <cellStyle name="Normal 18" xfId="70" xr:uid="{B150AC54-E73D-48C5-AA6F-0A9466D59DE4}"/>
    <cellStyle name="Normal 18 2" xfId="276" xr:uid="{23488953-08DF-4196-AB56-0A02EA38D2A4}"/>
    <cellStyle name="Normal 18 2 2" xfId="4454" xr:uid="{8E7A128C-DB12-48DA-A7AE-58F17D549AEB}"/>
    <cellStyle name="Normal 18 3" xfId="4348" xr:uid="{C1F5D90D-E60D-4006-B18A-0AC2DE84B48F}"/>
    <cellStyle name="Normal 18 3 2" xfId="4547" xr:uid="{0F5568AC-2689-4B06-843C-2308F3481C2B}"/>
    <cellStyle name="Normal 18 3 3" xfId="4732" xr:uid="{02C7D595-FB73-4C9A-82EE-F2AE25F6D246}"/>
    <cellStyle name="Normal 18 3 4" xfId="4705" xr:uid="{8D1B165C-08CD-4951-89F3-F8898339AB24}"/>
    <cellStyle name="Normal 19" xfId="71" xr:uid="{E8977882-1263-45AC-BF9F-0355B5F75FE4}"/>
    <cellStyle name="Normal 19 2" xfId="72" xr:uid="{5909351F-2937-497C-9511-D18A0147EE7E}"/>
    <cellStyle name="Normal 19 2 2" xfId="277" xr:uid="{BE257FC8-37CE-405B-B49B-CBD4E4DF3CF0}"/>
    <cellStyle name="Normal 19 2 2 2" xfId="4651" xr:uid="{5912FD6B-848B-4166-8B19-2D083E5D2538}"/>
    <cellStyle name="Normal 19 2 3" xfId="4549" xr:uid="{A319288A-A194-494B-B569-1CAE6FD1C946}"/>
    <cellStyle name="Normal 19 3" xfId="278" xr:uid="{21A2460D-2535-4617-A3E0-E36D0F6174AA}"/>
    <cellStyle name="Normal 19 3 2" xfId="4652" xr:uid="{CEF2C6B0-B430-44F6-9D29-D4D974814DC7}"/>
    <cellStyle name="Normal 19 4" xfId="4548" xr:uid="{8A8A4ED3-D0E1-4565-A70E-60A5DB98A72E}"/>
    <cellStyle name="Normal 2" xfId="3" xr:uid="{0035700C-F3A5-4A6F-B63A-5CE25669DEE2}"/>
    <cellStyle name="Normal 2 2" xfId="73" xr:uid="{08858907-AE31-40C8-8666-95FF79A14B4C}"/>
    <cellStyle name="Normal 2 2 2" xfId="74" xr:uid="{85B70CAC-1E10-41EA-832D-3487EE965DCE}"/>
    <cellStyle name="Normal 2 2 2 2" xfId="279" xr:uid="{FA86DB77-75E8-4115-B335-FA136F14C8BC}"/>
    <cellStyle name="Normal 2 2 2 2 2" xfId="4655" xr:uid="{A446659E-7639-4A8A-B866-C502F6889BE4}"/>
    <cellStyle name="Normal 2 2 2 3" xfId="4551" xr:uid="{238D496A-343B-4354-B2A7-C521D9A19DBA}"/>
    <cellStyle name="Normal 2 2 3" xfId="280" xr:uid="{5506557A-F71C-42F2-BA99-23E9B2137688}"/>
    <cellStyle name="Normal 2 2 3 2" xfId="4455" xr:uid="{3ECCC0EB-FB64-4A3B-B768-CB17A2B58418}"/>
    <cellStyle name="Normal 2 2 3 2 2" xfId="4585" xr:uid="{877D7BC4-C78F-4728-86E7-5643D9831DA0}"/>
    <cellStyle name="Normal 2 2 3 2 2 2" xfId="4656" xr:uid="{B6C4E454-7818-49C4-98A2-7D3CEAFF958B}"/>
    <cellStyle name="Normal 2 2 3 2 3" xfId="4750" xr:uid="{35FDE0F7-AF8C-4FCB-9770-FB5CCA215619}"/>
    <cellStyle name="Normal 2 2 3 2 4" xfId="5305" xr:uid="{E1829386-8504-45A4-9731-1EE0CD16FA39}"/>
    <cellStyle name="Normal 2 2 3 3" xfId="4435" xr:uid="{2DA40CEE-581E-4D7B-A4B2-807F075C54EA}"/>
    <cellStyle name="Normal 2 2 3 4" xfId="4706" xr:uid="{08EA6D00-5C3A-4027-8725-1F6B94DE41E9}"/>
    <cellStyle name="Normal 2 2 3 5" xfId="4695" xr:uid="{7E34EF3A-F7AC-4096-B860-396DA0C0C2F9}"/>
    <cellStyle name="Normal 2 2 4" xfId="4349" xr:uid="{952E4245-036F-44FC-8816-2230673765EC}"/>
    <cellStyle name="Normal 2 2 4 2" xfId="4550" xr:uid="{1404C697-B647-4136-901C-E377AFA44CB9}"/>
    <cellStyle name="Normal 2 2 4 3" xfId="4733" xr:uid="{E0E88EA3-1EBB-4FCB-92A0-0D1C67A515C6}"/>
    <cellStyle name="Normal 2 2 4 4" xfId="4707" xr:uid="{4F87A595-787D-4B90-A5A7-FEBFEC5688EE}"/>
    <cellStyle name="Normal 2 2 5" xfId="4654" xr:uid="{EF31C3C8-D37B-445E-92CF-14AA34AF2EC7}"/>
    <cellStyle name="Normal 2 2 6" xfId="4753" xr:uid="{BA929DBE-3D61-422E-B672-A4860035BB28}"/>
    <cellStyle name="Normal 2 3" xfId="75" xr:uid="{247D545D-97C4-4B33-B551-EFAE21151AF6}"/>
    <cellStyle name="Normal 2 3 2" xfId="76" xr:uid="{B7F9FAC5-60B6-43E4-AB11-B30496413316}"/>
    <cellStyle name="Normal 2 3 2 2" xfId="281" xr:uid="{5E97EFE8-5983-4D1F-B34E-36A03E75FEED}"/>
    <cellStyle name="Normal 2 3 2 2 2" xfId="4657" xr:uid="{2B1E47BC-DD31-4E3F-B449-3169ADF9EB82}"/>
    <cellStyle name="Normal 2 3 2 3" xfId="4351" xr:uid="{555DF975-1F62-4B07-9500-6C291CF66C7F}"/>
    <cellStyle name="Normal 2 3 2 3 2" xfId="4553" xr:uid="{55509ACF-B8A2-4EF3-9966-C44410E99C9B}"/>
    <cellStyle name="Normal 2 3 2 3 3" xfId="4735" xr:uid="{1DD0E6D6-9BEA-443A-9D2C-CC2D6A779683}"/>
    <cellStyle name="Normal 2 3 2 3 4" xfId="4708" xr:uid="{8F2C9FDE-84ED-44A0-AECA-F13298F240AB}"/>
    <cellStyle name="Normal 2 3 3" xfId="77" xr:uid="{3790EFB2-71FC-41F0-A3B0-27DD8D46660B}"/>
    <cellStyle name="Normal 2 3 4" xfId="78" xr:uid="{08584E68-5A20-4119-BE6E-54E5D588C4CF}"/>
    <cellStyle name="Normal 2 3 5" xfId="185" xr:uid="{4D170178-B6CF-4467-887F-658C83FA3EBF}"/>
    <cellStyle name="Normal 2 3 5 2" xfId="4658" xr:uid="{968BCB8E-15B2-46CF-A32F-27EF3E7A67BE}"/>
    <cellStyle name="Normal 2 3 6" xfId="4350" xr:uid="{33EE6F4D-BB34-4CB7-9264-736AD70F2B3B}"/>
    <cellStyle name="Normal 2 3 6 2" xfId="4552" xr:uid="{090713A7-E1CE-4641-8E64-A5DCAEA1EF49}"/>
    <cellStyle name="Normal 2 3 6 3" xfId="4734" xr:uid="{E8144BA2-8C39-4422-AF85-40530620A6B0}"/>
    <cellStyle name="Normal 2 3 6 4" xfId="4709" xr:uid="{9BC79A51-C30F-4BAB-A446-B4930D3B3272}"/>
    <cellStyle name="Normal 2 3 7" xfId="5318" xr:uid="{7DFF6BD6-455A-4FD8-89CF-03CC8910A738}"/>
    <cellStyle name="Normal 2 4" xfId="79" xr:uid="{D1722457-CE0D-4C35-B846-8C1DE6EA1EAC}"/>
    <cellStyle name="Normal 2 4 2" xfId="80" xr:uid="{B130EBB3-EFCE-4B58-A1A6-9E5991FE2342}"/>
    <cellStyle name="Normal 2 4 3" xfId="282" xr:uid="{A5C16949-F1A4-4CC4-BE82-72FC33330261}"/>
    <cellStyle name="Normal 2 4 3 2" xfId="4659" xr:uid="{66973A61-6F6B-4049-B73E-59CAA6D61AA5}"/>
    <cellStyle name="Normal 2 4 3 3" xfId="4673" xr:uid="{93808934-9F32-4EA4-8332-CA6D1CFD9BA2}"/>
    <cellStyle name="Normal 2 4 4" xfId="4554" xr:uid="{A51E118D-DC26-47B8-AE9D-3D37EE39E647}"/>
    <cellStyle name="Normal 2 4 5" xfId="4754" xr:uid="{F913587D-D1F1-4874-B56B-E0BD2A4DB419}"/>
    <cellStyle name="Normal 2 4 6" xfId="4752" xr:uid="{E414CCA5-FD9B-4A5F-ABE2-4624162FCDF6}"/>
    <cellStyle name="Normal 2 5" xfId="184" xr:uid="{24E157E1-26B5-4421-8FF0-D85752156F0B}"/>
    <cellStyle name="Normal 2 5 2" xfId="284" xr:uid="{36F40130-58AB-4685-A140-2A976BB3614C}"/>
    <cellStyle name="Normal 2 5 2 2" xfId="2505" xr:uid="{2E8FB6B6-2709-4139-8F84-E5BBCB3858AB}"/>
    <cellStyle name="Normal 2 5 3" xfId="283" xr:uid="{94928EEE-7BC8-46E9-BA94-F32EF15CCD87}"/>
    <cellStyle name="Normal 2 5 3 2" xfId="4586" xr:uid="{F0708853-B82A-49AE-A2FA-54D5FA1A4E06}"/>
    <cellStyle name="Normal 2 5 3 3" xfId="4746" xr:uid="{2759E7EE-058E-4E8F-8B76-14112404AE1B}"/>
    <cellStyle name="Normal 2 5 3 4" xfId="5302" xr:uid="{E63F8800-1F7C-4031-B035-F75CFB217586}"/>
    <cellStyle name="Normal 2 5 4" xfId="4660" xr:uid="{626D342D-EEF8-4084-A491-F18E8F0BA331}"/>
    <cellStyle name="Normal 2 5 5" xfId="4615" xr:uid="{41BE6C72-AB33-472D-B124-D80ED82C8E93}"/>
    <cellStyle name="Normal 2 5 6" xfId="4614" xr:uid="{B687499D-EDB2-4687-89C1-BA14A913B127}"/>
    <cellStyle name="Normal 2 5 7" xfId="4749" xr:uid="{11115F76-72AB-4A69-982F-8B49A0C46917}"/>
    <cellStyle name="Normal 2 5 8" xfId="4719" xr:uid="{06F22C3E-A784-458E-9AB1-EFC45D476508}"/>
    <cellStyle name="Normal 2 6" xfId="285" xr:uid="{218FBE3C-2EBD-4F6F-B1DD-B883FD820587}"/>
    <cellStyle name="Normal 2 6 2" xfId="286" xr:uid="{ADA989F4-E8FF-4710-B141-7616A53F26E8}"/>
    <cellStyle name="Normal 2 6 3" xfId="452" xr:uid="{56906DD2-2493-424F-8345-055838BBDCEC}"/>
    <cellStyle name="Normal 2 6 3 2" xfId="5335" xr:uid="{96482DE6-D5F7-435E-AE90-8F28665C3D43}"/>
    <cellStyle name="Normal 2 6 4" xfId="4661" xr:uid="{C9B64A86-285C-44DC-B1D4-560CEC9DAF84}"/>
    <cellStyle name="Normal 2 6 5" xfId="4612" xr:uid="{46D17EEF-AF26-4F2D-85BA-395735E53DFF}"/>
    <cellStyle name="Normal 2 6 5 2" xfId="4710" xr:uid="{7186D6C6-2DE2-4667-91DC-3E26A4BE1A19}"/>
    <cellStyle name="Normal 2 6 6" xfId="4598" xr:uid="{E83C1AA1-7F6E-478E-8D4B-9A9155AF6D09}"/>
    <cellStyle name="Normal 2 6 7" xfId="5322" xr:uid="{DB3AF6C3-4DD4-40CA-BE98-750D70B371BF}"/>
    <cellStyle name="Normal 2 6 8" xfId="5331" xr:uid="{ABFE7166-DC38-4188-9248-40E33DB74FF8}"/>
    <cellStyle name="Normal 2 7" xfId="287" xr:uid="{3D65AFA5-804F-4D9F-89B9-BB602F2F2F02}"/>
    <cellStyle name="Normal 2 7 2" xfId="4456" xr:uid="{E5D28AE5-0DD9-40FC-87E8-EFBCFA41F3DA}"/>
    <cellStyle name="Normal 2 7 3" xfId="4662" xr:uid="{702FE467-83A9-47F4-A286-B3B4D0FF9640}"/>
    <cellStyle name="Normal 2 7 4" xfId="5303" xr:uid="{DB631BA4-8AC5-49A1-8086-54ED648F20BA}"/>
    <cellStyle name="Normal 2 8" xfId="4508" xr:uid="{29E6D232-9D55-423A-9380-2BA01C7247E6}"/>
    <cellStyle name="Normal 2 9" xfId="4653" xr:uid="{7890F1F7-CDBF-4A05-9A77-8B1A4126F6E8}"/>
    <cellStyle name="Normal 20" xfId="434" xr:uid="{ABC45E5E-F64E-482C-A60B-3688F3F8CB0A}"/>
    <cellStyle name="Normal 20 2" xfId="435" xr:uid="{7566D993-BBC3-4854-A53E-3139F868543F}"/>
    <cellStyle name="Normal 20 2 2" xfId="436" xr:uid="{4AB8F292-54B9-4017-86B6-FF6951DE8D0B}"/>
    <cellStyle name="Normal 20 2 2 2" xfId="4425" xr:uid="{1B3C9857-414F-4E33-A625-A01306CB0792}"/>
    <cellStyle name="Normal 20 2 2 3" xfId="4417" xr:uid="{3F7C6F79-129E-4133-89D6-65F87C528347}"/>
    <cellStyle name="Normal 20 2 2 4" xfId="4582" xr:uid="{3D4AC8C5-CEA7-4E99-B465-8E758CAC8433}"/>
    <cellStyle name="Normal 20 2 2 5" xfId="4744" xr:uid="{1195EE6A-AFC6-4324-B787-9E84529DD597}"/>
    <cellStyle name="Normal 20 2 3" xfId="4420" xr:uid="{C95DF476-63A6-4854-A4A8-FB79E201286D}"/>
    <cellStyle name="Normal 20 2 3 2" xfId="5340" xr:uid="{59C6F97B-D6DD-408B-93C6-D99AD4DFDB38}"/>
    <cellStyle name="Normal 20 2 4" xfId="4416" xr:uid="{D64DABC6-4562-4E24-9E30-016F4F20DBFB}"/>
    <cellStyle name="Normal 20 2 5" xfId="4581" xr:uid="{899D95D1-3B4F-4E31-856C-1CEDBF957E4B}"/>
    <cellStyle name="Normal 20 2 6" xfId="4743" xr:uid="{AB739DB6-712E-4912-AA5C-F9958D0C6548}"/>
    <cellStyle name="Normal 20 3" xfId="1167" xr:uid="{840393D7-3D0C-4C4A-8239-90D71EF83481}"/>
    <cellStyle name="Normal 20 3 2" xfId="4457" xr:uid="{E983561C-5F8E-4779-B33D-FFFFF3090B44}"/>
    <cellStyle name="Normal 20 4" xfId="4352" xr:uid="{CBC0372E-31DF-4A91-B25E-D3094A093537}"/>
    <cellStyle name="Normal 20 4 2" xfId="4555" xr:uid="{922F66C7-E895-4D11-978A-BF9D946D5527}"/>
    <cellStyle name="Normal 20 4 3" xfId="4736" xr:uid="{DE866A6B-0CC8-4555-A51C-073147A8441F}"/>
    <cellStyle name="Normal 20 4 4" xfId="4711" xr:uid="{60B29E2A-CC63-457F-A514-D9972D1A3719}"/>
    <cellStyle name="Normal 20 5" xfId="4433" xr:uid="{CA9352F9-4FA0-4C07-BB3A-D30F2C95C83E}"/>
    <cellStyle name="Normal 20 5 2" xfId="5328" xr:uid="{28DAA3DE-22E3-46E3-83C2-892B68C4EAA5}"/>
    <cellStyle name="Normal 20 6" xfId="4587" xr:uid="{5AA44A35-3F89-447F-BEDC-51C0F3CFE1EA}"/>
    <cellStyle name="Normal 20 7" xfId="4696" xr:uid="{888C99F0-93BF-4BAF-8D12-7E7927ED74C8}"/>
    <cellStyle name="Normal 20 8" xfId="4717" xr:uid="{4C46DA06-9705-4370-A656-FB9E7D279206}"/>
    <cellStyle name="Normal 20 9" xfId="4716" xr:uid="{FC96FB44-3109-44B7-862F-47F5A4BD5FED}"/>
    <cellStyle name="Normal 21" xfId="437" xr:uid="{FF9167D1-035E-411A-9C74-202795CBEA09}"/>
    <cellStyle name="Normal 21 2" xfId="438" xr:uid="{2F8577C8-DD4E-4EAE-AD9D-AC0027075CEC}"/>
    <cellStyle name="Normal 21 2 2" xfId="439" xr:uid="{6FF561FF-BB35-4608-A3CC-AA442EF9B908}"/>
    <cellStyle name="Normal 21 3" xfId="4353" xr:uid="{89491EBF-62D4-45D4-AF23-166B49451784}"/>
    <cellStyle name="Normal 21 3 2" xfId="4459" xr:uid="{A51B67EB-62FB-4A61-A0BE-72F7EF827E45}"/>
    <cellStyle name="Normal 21 3 3" xfId="4458" xr:uid="{49605999-6F96-407F-A4FE-7092A96FD9AB}"/>
    <cellStyle name="Normal 21 4" xfId="4570" xr:uid="{889B1D9E-4CC6-4581-B28F-F23CBB0A6024}"/>
    <cellStyle name="Normal 21 5" xfId="4737" xr:uid="{93B40BD0-A7A8-478D-8906-A8F117070D46}"/>
    <cellStyle name="Normal 22" xfId="440" xr:uid="{F4E257C0-3A65-4B9B-82F6-B61392EADE8C}"/>
    <cellStyle name="Normal 22 2" xfId="441" xr:uid="{9B2E1B5E-3D08-4FE7-80CF-9C7434C91843}"/>
    <cellStyle name="Normal 22 3" xfId="4310" xr:uid="{2EC295D6-4681-40B7-B369-A58B9D63EF32}"/>
    <cellStyle name="Normal 22 3 2" xfId="4354" xr:uid="{0A227BFD-B7EE-4185-A6A8-E3A737430702}"/>
    <cellStyle name="Normal 22 3 2 2" xfId="4461" xr:uid="{7A92EC5E-8716-4166-8F36-000BC86980E2}"/>
    <cellStyle name="Normal 22 3 3" xfId="4460" xr:uid="{556A1A63-4236-4ED1-8883-696D8FC83F91}"/>
    <cellStyle name="Normal 22 3 4" xfId="4691" xr:uid="{9EE89E04-8563-447D-AA66-13D91470A3E9}"/>
    <cellStyle name="Normal 22 4" xfId="4313" xr:uid="{E969CFCB-3069-4B6F-ACA3-AB648F14733A}"/>
    <cellStyle name="Normal 22 4 2" xfId="4431" xr:uid="{D8B0FF00-E022-4D35-A7D5-6D067D7888A2}"/>
    <cellStyle name="Normal 22 4 3" xfId="4571" xr:uid="{51AAFB5C-D771-401F-9EF6-F04C899780ED}"/>
    <cellStyle name="Normal 22 4 3 2" xfId="4590" xr:uid="{4E5A7C46-F690-4EFA-8735-C0F3137C791B}"/>
    <cellStyle name="Normal 22 4 3 3" xfId="4748" xr:uid="{6AE791BF-23FE-465D-B166-7FF8D4E8B82C}"/>
    <cellStyle name="Normal 22 4 3 4" xfId="5338" xr:uid="{8A6D7E4D-5BFA-48C4-B258-0D8C27DABF5B}"/>
    <cellStyle name="Normal 22 4 3 5" xfId="5334" xr:uid="{A31B7F6B-473E-4997-AC09-5206A0F25C50}"/>
    <cellStyle name="Normal 22 4 4" xfId="4692" xr:uid="{BF2062D8-ACC1-4229-A6F8-794D31A54A4A}"/>
    <cellStyle name="Normal 22 4 5" xfId="4604" xr:uid="{38DC6212-9D9C-403D-AC31-4D6B5801409A}"/>
    <cellStyle name="Normal 22 4 6" xfId="4595" xr:uid="{C219FF09-05DB-4BB7-BD4F-1DE96E9E7BE5}"/>
    <cellStyle name="Normal 22 4 7" xfId="4594" xr:uid="{007F24B2-B136-4189-A09B-9D8887BAFA1B}"/>
    <cellStyle name="Normal 22 4 8" xfId="4593" xr:uid="{6038C0E9-1A1F-4102-9EB1-34367FF3C31C}"/>
    <cellStyle name="Normal 22 4 9" xfId="4592" xr:uid="{31641A97-7341-44F0-9C2A-BF521141C380}"/>
    <cellStyle name="Normal 22 5" xfId="4738" xr:uid="{15076636-2F8C-413C-927E-A5FCE4BDE450}"/>
    <cellStyle name="Normal 23" xfId="442" xr:uid="{1A7EF111-3FD5-42F1-AC38-DCE78F0D1132}"/>
    <cellStyle name="Normal 23 2" xfId="2500" xr:uid="{3EFA64E8-310B-4B3E-897C-F7180B266415}"/>
    <cellStyle name="Normal 23 2 2" xfId="4356" xr:uid="{6E367A70-CDA3-4289-A8D2-EB84A62FEEE0}"/>
    <cellStyle name="Normal 23 2 2 2" xfId="4751" xr:uid="{36F45C38-6157-4E07-9D93-DB50620EFA5C}"/>
    <cellStyle name="Normal 23 2 2 3" xfId="4693" xr:uid="{93A9F0E7-63CB-465F-BE9F-A41172E6DE20}"/>
    <cellStyle name="Normal 23 2 2 4" xfId="4663" xr:uid="{A914E8AB-A4F0-47DE-9F4E-60D09ECEB1D3}"/>
    <cellStyle name="Normal 23 2 3" xfId="4605" xr:uid="{4F915A7C-8694-4DC4-8380-C950A0D68D36}"/>
    <cellStyle name="Normal 23 2 4" xfId="4712" xr:uid="{3EDADA0F-7031-4C72-9015-088F6D0D4954}"/>
    <cellStyle name="Normal 23 3" xfId="4426" xr:uid="{31C582E8-7FC0-4728-8F7A-EFEA9962F74C}"/>
    <cellStyle name="Normal 23 4" xfId="4355" xr:uid="{B27B64A2-3CF1-488A-9C85-52BBC44341F0}"/>
    <cellStyle name="Normal 23 5" xfId="4572" xr:uid="{C08F63E7-272D-4FDB-86DD-2C7031A3AC69}"/>
    <cellStyle name="Normal 23 6" xfId="4739" xr:uid="{935BB007-2817-40F2-9939-F98FB1A73447}"/>
    <cellStyle name="Normal 24" xfId="443" xr:uid="{2AD5F606-40EE-4B65-B1DE-7096553E989E}"/>
    <cellStyle name="Normal 24 2" xfId="444" xr:uid="{82CB2832-9288-406E-BB87-C75B4BCDA23E}"/>
    <cellStyle name="Normal 24 2 2" xfId="4428" xr:uid="{BF0A3B28-02FD-4796-ADC0-121C8356F8D1}"/>
    <cellStyle name="Normal 24 2 3" xfId="4358" xr:uid="{0ED38F4C-C094-40DF-82A7-5E3E58BB860A}"/>
    <cellStyle name="Normal 24 2 4" xfId="4574" xr:uid="{1FBF1F89-C33B-4187-940D-EA61615EE6EA}"/>
    <cellStyle name="Normal 24 2 5" xfId="4741" xr:uid="{12256885-0F0C-42F5-8B98-84D183C95BFA}"/>
    <cellStyle name="Normal 24 3" xfId="4427" xr:uid="{6DD6F11A-2F3B-480D-882D-74EF368832A1}"/>
    <cellStyle name="Normal 24 4" xfId="4357" xr:uid="{8CC40D71-9177-414C-8AD3-92ACD3246A28}"/>
    <cellStyle name="Normal 24 5" xfId="4573" xr:uid="{9B85CE22-2114-4608-97C7-762BC20B56F5}"/>
    <cellStyle name="Normal 24 6" xfId="4740" xr:uid="{515311AE-104B-4555-8434-034E7EDE6871}"/>
    <cellStyle name="Normal 25" xfId="451" xr:uid="{BDC507A0-F02E-48E3-9867-525EF9F015AE}"/>
    <cellStyle name="Normal 25 2" xfId="4360" xr:uid="{B1DA2187-FC37-458A-AF0D-BDD91989002E}"/>
    <cellStyle name="Normal 25 2 2" xfId="5337" xr:uid="{CFF81A04-D7CC-424D-A0E3-DEA38936D3DA}"/>
    <cellStyle name="Normal 25 3" xfId="4429" xr:uid="{08490555-CF09-454A-ABDC-1B5BA91B893C}"/>
    <cellStyle name="Normal 25 4" xfId="4359" xr:uid="{5A2F7FF2-6945-4859-AF8B-6FBF32B35D87}"/>
    <cellStyle name="Normal 25 5" xfId="4575" xr:uid="{1C8C410F-A55B-4F33-AB82-679DB4E7DC02}"/>
    <cellStyle name="Normal 26" xfId="2498" xr:uid="{905AB1FC-CC1B-4D6D-8073-D7594A94FF35}"/>
    <cellStyle name="Normal 26 2" xfId="2499" xr:uid="{C53C2670-6B6C-4E9F-94CC-F730AA24A5CA}"/>
    <cellStyle name="Normal 26 2 2" xfId="4362" xr:uid="{D1BA26F3-DFD9-43CD-915A-C8327EC990D7}"/>
    <cellStyle name="Normal 26 3" xfId="4361" xr:uid="{F8197752-124F-43F0-8462-A120905BE96C}"/>
    <cellStyle name="Normal 26 3 2" xfId="4436" xr:uid="{47D6877A-0ED4-4D2D-B91C-9DD93C1B93FD}"/>
    <cellStyle name="Normal 27" xfId="2507" xr:uid="{B5B354F0-D61A-41BC-8377-2FF68B40BB3C}"/>
    <cellStyle name="Normal 27 2" xfId="4364" xr:uid="{11058024-E47C-4CAB-8BDD-9A2C9E752569}"/>
    <cellStyle name="Normal 27 3" xfId="4363" xr:uid="{48F5C236-F596-4F29-8B06-A2208BD80AA6}"/>
    <cellStyle name="Normal 27 4" xfId="4599" xr:uid="{EA7FE551-9E32-4478-90AA-43EBE35AD376}"/>
    <cellStyle name="Normal 27 5" xfId="5320" xr:uid="{80FBBF07-3F2E-43F3-A9A6-E9F510C7EC59}"/>
    <cellStyle name="Normal 27 6" xfId="4589" xr:uid="{2244758D-6412-4EBD-9E42-B8A6ED16FF1D}"/>
    <cellStyle name="Normal 27 7" xfId="5332" xr:uid="{0B42D50E-1D39-4F13-8309-E6E473F53870}"/>
    <cellStyle name="Normal 28" xfId="4365" xr:uid="{40B69A88-0185-4C4C-97E8-94332381CD2C}"/>
    <cellStyle name="Normal 28 2" xfId="4366" xr:uid="{F01B0FC6-5C1B-42E1-B9FE-3ACBD74DBD0C}"/>
    <cellStyle name="Normal 28 3" xfId="4367" xr:uid="{09B06BCF-59D3-4358-BC4B-D4D776655703}"/>
    <cellStyle name="Normal 29" xfId="4368" xr:uid="{C073B93D-5E83-4633-BDB4-2B372BC2A51B}"/>
    <cellStyle name="Normal 29 2" xfId="4369" xr:uid="{F6247CD3-1789-44B6-B57D-0445250BFA0A}"/>
    <cellStyle name="Normal 3" xfId="2" xr:uid="{665067A7-73F8-4B7E-BFD2-7BB3B9468366}"/>
    <cellStyle name="Normal 3 2" xfId="81" xr:uid="{6BAC26B8-ADD1-4D01-BBF3-1F1C7F797E87}"/>
    <cellStyle name="Normal 3 2 2" xfId="82" xr:uid="{95490026-B2A3-4A65-A8CC-C48DE0721C27}"/>
    <cellStyle name="Normal 3 2 2 2" xfId="288" xr:uid="{0A384C87-877A-4179-A839-E68CF8229169}"/>
    <cellStyle name="Normal 3 2 2 2 2" xfId="4665" xr:uid="{7CB99356-DCB1-425A-BB64-60AD3C0B3AC7}"/>
    <cellStyle name="Normal 3 2 2 3" xfId="4556" xr:uid="{F723E931-0210-41A3-9415-C730CB422985}"/>
    <cellStyle name="Normal 3 2 3" xfId="83" xr:uid="{184BF291-68E1-4F73-B810-D8CE055028D8}"/>
    <cellStyle name="Normal 3 2 4" xfId="289" xr:uid="{62FF9F61-0FA7-47E3-9D9C-7AD31D449731}"/>
    <cellStyle name="Normal 3 2 4 2" xfId="4666" xr:uid="{29415C8D-2B19-4808-A252-4BC87B3704CE}"/>
    <cellStyle name="Normal 3 2 5" xfId="2506" xr:uid="{CDCCED58-AF64-43CD-92CF-1466442AAC75}"/>
    <cellStyle name="Normal 3 2 5 2" xfId="4509" xr:uid="{72573CFA-E2D4-43C3-BF9B-9E095F05A1C5}"/>
    <cellStyle name="Normal 3 2 5 3" xfId="5304" xr:uid="{92286973-A191-4A7C-9054-403D4416DF1E}"/>
    <cellStyle name="Normal 3 3" xfId="84" xr:uid="{B792B86D-62AE-4892-BF14-1DCED20C38B9}"/>
    <cellStyle name="Normal 3 3 2" xfId="290" xr:uid="{DB2CB009-0AFE-4A13-BB78-6D9C464E38C0}"/>
    <cellStyle name="Normal 3 3 2 2" xfId="4667" xr:uid="{8715DDF8-AFB2-4C99-A283-1252440B0F42}"/>
    <cellStyle name="Normal 3 3 3" xfId="4557" xr:uid="{23C8D3BD-EE2B-4C38-A25C-3A4BC8EEE9B0}"/>
    <cellStyle name="Normal 3 4" xfId="85" xr:uid="{724204AC-1A1A-4C2C-BEEA-1B79456DB642}"/>
    <cellStyle name="Normal 3 4 2" xfId="2502" xr:uid="{10D9EB3D-37BF-4877-B3BA-1EB5F0D03C24}"/>
    <cellStyle name="Normal 3 4 2 2" xfId="4668" xr:uid="{6E77B66B-7D50-466F-8341-AB442F7E1FAA}"/>
    <cellStyle name="Normal 3 5" xfId="2501" xr:uid="{A2E0DA77-9AFC-4CB1-8440-1C1DA7A815A9}"/>
    <cellStyle name="Normal 3 5 2" xfId="4669" xr:uid="{F2685994-BC77-420C-A1D4-5785179305B6}"/>
    <cellStyle name="Normal 3 5 3" xfId="4745" xr:uid="{B8A3D454-D2F3-40E2-96D6-0E3806B8D17C}"/>
    <cellStyle name="Normal 3 5 4" xfId="4713" xr:uid="{EF12A57E-30A3-4A5C-BA38-479C8A5AA95A}"/>
    <cellStyle name="Normal 3 6" xfId="4664" xr:uid="{D913852C-12A5-410C-9026-80F21C151620}"/>
    <cellStyle name="Normal 3 6 2" xfId="5336" xr:uid="{1896627E-3541-4E7B-8FCF-361D9A2BEB83}"/>
    <cellStyle name="Normal 3 6 2 2" xfId="5333" xr:uid="{1E49F1F0-3C17-4C98-A33B-A07EE98574D3}"/>
    <cellStyle name="Normal 30" xfId="4370" xr:uid="{784D1F84-8E6E-4AA2-A9F1-9202ACCF0CCC}"/>
    <cellStyle name="Normal 30 2" xfId="4371" xr:uid="{64F384B7-A463-4B2E-835E-A7DAA9B49B57}"/>
    <cellStyle name="Normal 31" xfId="4372" xr:uid="{0BC6AB07-1062-46BE-AC34-2FB950403916}"/>
    <cellStyle name="Normal 31 2" xfId="4373" xr:uid="{84D7777E-D83B-452A-AE5E-2E7F203CE6F3}"/>
    <cellStyle name="Normal 32" xfId="4374" xr:uid="{F1D3DECF-A510-4F52-B3A1-AE750B0E919B}"/>
    <cellStyle name="Normal 33" xfId="4375" xr:uid="{1BA68382-4A9E-47BE-BB42-CF394CA37830}"/>
    <cellStyle name="Normal 33 2" xfId="4376" xr:uid="{0697B6A5-3062-4877-8A58-065416A1AFAE}"/>
    <cellStyle name="Normal 34" xfId="4377" xr:uid="{2B9BAFB5-F9CD-45EC-8D75-4F0E1DE58A4A}"/>
    <cellStyle name="Normal 34 2" xfId="4378" xr:uid="{4E4079FA-9A4E-408D-AA47-7C8BECE12228}"/>
    <cellStyle name="Normal 35" xfId="4379" xr:uid="{63359CA2-873B-426C-B558-00508D82951E}"/>
    <cellStyle name="Normal 35 2" xfId="4380" xr:uid="{0363BCA1-A28F-468D-8C84-581569326A13}"/>
    <cellStyle name="Normal 36" xfId="4381" xr:uid="{0B4CB710-8F32-444E-A8C3-91F2111C6B7B}"/>
    <cellStyle name="Normal 36 2" xfId="4382" xr:uid="{99D37D54-4AD7-4829-9F4D-A2DBD337B9B7}"/>
    <cellStyle name="Normal 37" xfId="4383" xr:uid="{3B8FEB1E-271B-4C1F-A40E-0D9B4E114398}"/>
    <cellStyle name="Normal 37 2" xfId="4384" xr:uid="{74FC8C7D-175F-4709-BE5C-A8148AC9A4F7}"/>
    <cellStyle name="Normal 38" xfId="4385" xr:uid="{0E58F9EA-8D73-427F-A17F-5C39428C7634}"/>
    <cellStyle name="Normal 38 2" xfId="4386" xr:uid="{62018BAA-F9CB-4279-9E29-7263B3D1A9BC}"/>
    <cellStyle name="Normal 39" xfId="4387" xr:uid="{0AB895A4-25A0-4744-B414-8F877A73032E}"/>
    <cellStyle name="Normal 39 2" xfId="4388" xr:uid="{39A5686D-AEAB-495D-9E04-A938D8968031}"/>
    <cellStyle name="Normal 39 2 2" xfId="4389" xr:uid="{EF917B9E-0185-47BA-A687-5B575229FE7D}"/>
    <cellStyle name="Normal 39 3" xfId="4390" xr:uid="{808E8516-26E4-4830-A77D-1214B71EAA41}"/>
    <cellStyle name="Normal 4" xfId="86" xr:uid="{5880F9C9-B457-4885-9A72-C99BC329DE61}"/>
    <cellStyle name="Normal 4 2" xfId="87" xr:uid="{074F4BD5-B98D-4353-BB40-7E85055E22F8}"/>
    <cellStyle name="Normal 4 2 2" xfId="88" xr:uid="{8A3E9A17-644D-4296-A393-9B239DDFA0B4}"/>
    <cellStyle name="Normal 4 2 2 2" xfId="445" xr:uid="{CE1C8254-F816-4A4D-A8F3-FFF7F311D50B}"/>
    <cellStyle name="Normal 4 2 2 3" xfId="2807" xr:uid="{95E663CA-4B93-407C-86E6-9835AA24F9C6}"/>
    <cellStyle name="Normal 4 2 2 4" xfId="2808" xr:uid="{1A070447-8C14-44C6-9670-CE5478556270}"/>
    <cellStyle name="Normal 4 2 2 4 2" xfId="2809" xr:uid="{C6798A21-EA0C-4F19-A2E0-28DD58B547CD}"/>
    <cellStyle name="Normal 4 2 2 4 3" xfId="2810" xr:uid="{C36015B5-B928-4D98-BE13-9BBD9EA0FA6B}"/>
    <cellStyle name="Normal 4 2 2 4 3 2" xfId="2811" xr:uid="{530B4474-D335-4BDA-84A4-07A41EFB643E}"/>
    <cellStyle name="Normal 4 2 2 4 3 3" xfId="4312" xr:uid="{D4378313-7D99-495D-AC17-440987387BBD}"/>
    <cellStyle name="Normal 4 2 3" xfId="2493" xr:uid="{3ABBF346-D51A-48E9-A788-FAE77DE18C2D}"/>
    <cellStyle name="Normal 4 2 3 2" xfId="2504" xr:uid="{52F89BB2-1BD0-4BBA-9240-D56C29B70DFC}"/>
    <cellStyle name="Normal 4 2 3 2 2" xfId="4462" xr:uid="{FC0E4CFD-6441-40F1-878B-9449E9AD9C34}"/>
    <cellStyle name="Normal 4 2 3 3" xfId="4463" xr:uid="{E06B66A3-E9BC-45EE-9F2C-C2CC724BDEED}"/>
    <cellStyle name="Normal 4 2 3 3 2" xfId="4464" xr:uid="{17AF8534-670C-4CA9-A5D5-63B8ED469CFE}"/>
    <cellStyle name="Normal 4 2 3 4" xfId="4465" xr:uid="{50ABD231-D824-4727-9DE9-50AAB1E3EA04}"/>
    <cellStyle name="Normal 4 2 3 5" xfId="4466" xr:uid="{781B08DE-21D1-49A3-9B29-779CFFB50704}"/>
    <cellStyle name="Normal 4 2 4" xfId="2494" xr:uid="{B250973C-43F8-4290-B2D7-C846924BE3B4}"/>
    <cellStyle name="Normal 4 2 4 2" xfId="4392" xr:uid="{D7FE76A2-CA6B-4719-984F-C672DEB398FA}"/>
    <cellStyle name="Normal 4 2 4 2 2" xfId="4467" xr:uid="{D515E157-1979-42A3-861B-A2029845B097}"/>
    <cellStyle name="Normal 4 2 4 2 3" xfId="4694" xr:uid="{6D112AED-E64C-4782-B51C-9C2BEC381645}"/>
    <cellStyle name="Normal 4 2 4 2 4" xfId="4613" xr:uid="{F4293D64-EDA3-417B-85B0-FC4D4F2B5EC1}"/>
    <cellStyle name="Normal 4 2 4 3" xfId="4576" xr:uid="{B4CA9BF2-B0DC-4069-9471-48E9F0AA3D59}"/>
    <cellStyle name="Normal 4 2 4 4" xfId="4714" xr:uid="{D971AEB7-C14E-4ADE-BCFA-22B14C89D9E1}"/>
    <cellStyle name="Normal 4 2 5" xfId="1168" xr:uid="{0701B14F-6ADB-49B1-9BFD-5A34701E658D}"/>
    <cellStyle name="Normal 4 2 6" xfId="4558" xr:uid="{0555BD0C-37E4-4B3C-B0FD-2AB61A9E6731}"/>
    <cellStyle name="Normal 4 3" xfId="528" xr:uid="{BE183BE6-E13C-44EE-BA2C-434C95695DBC}"/>
    <cellStyle name="Normal 4 3 2" xfId="1170" xr:uid="{B096E8A9-2D8D-4679-AF85-77994FE336CB}"/>
    <cellStyle name="Normal 4 3 2 2" xfId="1171" xr:uid="{3711FB2A-23D2-4452-AD24-20620603772B}"/>
    <cellStyle name="Normal 4 3 2 3" xfId="1172" xr:uid="{8CABEEA2-96B7-4B2B-AC36-D835589778DC}"/>
    <cellStyle name="Normal 4 3 3" xfId="1169" xr:uid="{AE7CA4FA-3A37-4D5B-8B8A-35CADBAAA61C}"/>
    <cellStyle name="Normal 4 3 3 2" xfId="4434" xr:uid="{0A2129EB-9424-462F-B789-70268FC5CE1A}"/>
    <cellStyle name="Normal 4 3 4" xfId="2812" xr:uid="{03466784-AC4A-49AD-ABDD-D7EA8948A9DA}"/>
    <cellStyle name="Normal 4 3 5" xfId="2813" xr:uid="{FFAE878E-8281-4CA5-8222-41DA2AA4898A}"/>
    <cellStyle name="Normal 4 3 5 2" xfId="2814" xr:uid="{DBDE9C24-D270-4523-A094-E1E1B46ABE0C}"/>
    <cellStyle name="Normal 4 3 5 3" xfId="2815" xr:uid="{DC934514-0DA1-442F-B6F2-DD7FF3539987}"/>
    <cellStyle name="Normal 4 3 5 3 2" xfId="2816" xr:uid="{A9073E83-5B34-4599-977D-01BA87EC68CF}"/>
    <cellStyle name="Normal 4 3 5 3 3" xfId="4311" xr:uid="{A6EFB0BD-B6A2-4BFB-8C42-6D81BB9D1ECA}"/>
    <cellStyle name="Normal 4 3 6" xfId="4314" xr:uid="{7FF17B11-421C-4DB6-A465-4D32947D60F3}"/>
    <cellStyle name="Normal 4 4" xfId="453" xr:uid="{31CA650E-5FF3-44AD-BA63-576061B969C8}"/>
    <cellStyle name="Normal 4 4 2" xfId="2495" xr:uid="{187DE63A-0FB4-4DC0-BFF2-2C9CB50C400F}"/>
    <cellStyle name="Normal 4 4 2 2" xfId="5339" xr:uid="{B0497B15-AC9C-443C-A198-98904C5C79F0}"/>
    <cellStyle name="Normal 4 4 3" xfId="2503" xr:uid="{86B28B3D-A593-4A65-AA15-6509796907D6}"/>
    <cellStyle name="Normal 4 4 3 2" xfId="4317" xr:uid="{9800F7ED-DF6B-42D4-A794-B11B82CC65E7}"/>
    <cellStyle name="Normal 4 4 3 3" xfId="4316" xr:uid="{8C029B73-23F5-418B-AD7A-CCF85FF0B34F}"/>
    <cellStyle name="Normal 4 4 4" xfId="4747" xr:uid="{12DE96DB-BD3C-43D1-9DDC-73A164629F2F}"/>
    <cellStyle name="Normal 4 5" xfId="2496" xr:uid="{1A99B976-8B2B-4882-AB81-23010CF0DEA4}"/>
    <cellStyle name="Normal 4 5 2" xfId="4391" xr:uid="{8A068AB5-1597-404E-9D26-F42464FF0C5C}"/>
    <cellStyle name="Normal 4 6" xfId="2497" xr:uid="{ED3892B9-C72B-46D6-ACBA-409BDD50FDD5}"/>
    <cellStyle name="Normal 4 7" xfId="900" xr:uid="{A3857CEF-819B-413C-B4C5-208AE14837B0}"/>
    <cellStyle name="Normal 40" xfId="4393" xr:uid="{3C6D75DB-B795-423D-8BD7-B497D84F4794}"/>
    <cellStyle name="Normal 40 2" xfId="4394" xr:uid="{A5E69B6B-1FED-4CEB-8BB0-5F659BE26B1C}"/>
    <cellStyle name="Normal 40 2 2" xfId="4395" xr:uid="{24AA0C2E-CB2C-493A-BB14-4DDCFC6CD3E5}"/>
    <cellStyle name="Normal 40 3" xfId="4396" xr:uid="{F55CCC80-C6A3-4A74-8DCA-5DDEEBDF30E1}"/>
    <cellStyle name="Normal 41" xfId="4397" xr:uid="{ECE03FDD-70B0-4004-BEE6-9E153DCCDB1A}"/>
    <cellStyle name="Normal 41 2" xfId="4398" xr:uid="{393964A6-852D-4B08-975C-02F2F0041B0E}"/>
    <cellStyle name="Normal 42" xfId="4399" xr:uid="{0A5AF1ED-F643-4236-81F4-B40E465C5D87}"/>
    <cellStyle name="Normal 42 2" xfId="4400" xr:uid="{47E72F4F-52C1-4FCC-9C08-A1BC4A834304}"/>
    <cellStyle name="Normal 43" xfId="4401" xr:uid="{30ADF9D9-AF37-4A0C-BA66-365354201DBE}"/>
    <cellStyle name="Normal 43 2" xfId="4402" xr:uid="{7FF4E3C2-C2A9-4331-A88B-EA2031AC5AD0}"/>
    <cellStyle name="Normal 44" xfId="4412" xr:uid="{A644D913-6BC1-486E-82A1-14C5C109A893}"/>
    <cellStyle name="Normal 44 2" xfId="4413" xr:uid="{8C4779BC-26E8-48AC-A382-7371324F1401}"/>
    <cellStyle name="Normal 45" xfId="4674" xr:uid="{F0F03668-9D8F-4C7D-9D6D-E39E3EA170F0}"/>
    <cellStyle name="Normal 45 2" xfId="5324" xr:uid="{7AF0D1C5-1C6E-4479-832F-9937B4FE2DE3}"/>
    <cellStyle name="Normal 45 3" xfId="5323" xr:uid="{F73FC62C-E5EE-41AF-B6A3-6A279F113F84}"/>
    <cellStyle name="Normal 5" xfId="89" xr:uid="{C4D5BE07-FD7C-4E1F-94F1-4EAAF5BD8C97}"/>
    <cellStyle name="Normal 5 10" xfId="291" xr:uid="{94A7B471-378C-49B5-A382-52FE97DEC0FB}"/>
    <cellStyle name="Normal 5 10 2" xfId="529" xr:uid="{72694381-A41D-42D4-A502-35281C3CC76C}"/>
    <cellStyle name="Normal 5 10 2 2" xfId="1173" xr:uid="{FEFDEF66-E9AE-4838-9052-1080FA2F3CDE}"/>
    <cellStyle name="Normal 5 10 2 3" xfId="2817" xr:uid="{BC485B73-C4F2-4970-86D2-1594F8E3DFFF}"/>
    <cellStyle name="Normal 5 10 2 4" xfId="2818" xr:uid="{2C63D8A4-B9A7-47FF-BD86-199D673BE037}"/>
    <cellStyle name="Normal 5 10 3" xfId="1174" xr:uid="{A7E1039F-652A-4254-AFF5-90F633F9869B}"/>
    <cellStyle name="Normal 5 10 3 2" xfId="2819" xr:uid="{36A98FD7-FCE1-4D7C-B2FB-1D9812D53B01}"/>
    <cellStyle name="Normal 5 10 3 3" xfId="2820" xr:uid="{934A7524-8FF1-44BF-8F8E-487007F29402}"/>
    <cellStyle name="Normal 5 10 3 4" xfId="2821" xr:uid="{34E1E968-4A83-4998-9C8B-562B7CDEA5E6}"/>
    <cellStyle name="Normal 5 10 4" xfId="2822" xr:uid="{A96D54B9-FD00-4806-9190-7CEDBD4A5A69}"/>
    <cellStyle name="Normal 5 10 5" xfId="2823" xr:uid="{8EA27F55-DE47-4854-8F2E-79BA104E7BDB}"/>
    <cellStyle name="Normal 5 10 6" xfId="2824" xr:uid="{54D28F63-525D-4AC4-9A45-35C3A0705358}"/>
    <cellStyle name="Normal 5 11" xfId="292" xr:uid="{3F87CB92-B503-4D77-9D40-545AD22A9B8C}"/>
    <cellStyle name="Normal 5 11 2" xfId="1175" xr:uid="{BED346AF-E50B-4DDE-8DE2-4E87BE1AE79D}"/>
    <cellStyle name="Normal 5 11 2 2" xfId="2825" xr:uid="{8D95C19E-8C5C-4271-9835-2F7197B732CA}"/>
    <cellStyle name="Normal 5 11 2 2 2" xfId="4403" xr:uid="{C99DFD50-79CD-48E3-B735-F97ADD53E967}"/>
    <cellStyle name="Normal 5 11 2 2 3" xfId="4681" xr:uid="{BB4B5A64-E1E6-4F97-9919-D1C48E3EACC1}"/>
    <cellStyle name="Normal 5 11 2 3" xfId="2826" xr:uid="{1A05FFEC-0B00-4C48-B7D6-E45112CA0C08}"/>
    <cellStyle name="Normal 5 11 2 4" xfId="2827" xr:uid="{185FFFC4-A789-4CF5-BCE0-01DE8903AE7E}"/>
    <cellStyle name="Normal 5 11 3" xfId="2828" xr:uid="{547E6411-98BE-4A4A-97F8-13F3DD444025}"/>
    <cellStyle name="Normal 5 11 4" xfId="2829" xr:uid="{A68E7292-DF4B-484C-A7DC-DC2F671D1929}"/>
    <cellStyle name="Normal 5 11 4 2" xfId="4577" xr:uid="{9F4F6ABC-4992-4B41-B390-50DB5595C47A}"/>
    <cellStyle name="Normal 5 11 4 3" xfId="4682" xr:uid="{43A1C0A9-4772-4BF4-B309-7727D1112FDE}"/>
    <cellStyle name="Normal 5 11 4 4" xfId="4606" xr:uid="{A0206AB6-D84B-4ABD-AA9A-50638AFF0314}"/>
    <cellStyle name="Normal 5 11 5" xfId="2830" xr:uid="{114AD6E1-69C5-4709-90A2-28FF9ADE5A81}"/>
    <cellStyle name="Normal 5 12" xfId="1176" xr:uid="{6333B07D-6B3B-40F4-95CE-4AE376703B82}"/>
    <cellStyle name="Normal 5 12 2" xfId="2831" xr:uid="{F4828ED0-22CB-459E-B445-9A6506AF6EED}"/>
    <cellStyle name="Normal 5 12 3" xfId="2832" xr:uid="{E81D00E1-5E9D-4C10-BD7A-A4BB218BC835}"/>
    <cellStyle name="Normal 5 12 4" xfId="2833" xr:uid="{0D9CE2F8-2067-4B88-BD26-079DB817F5F0}"/>
    <cellStyle name="Normal 5 13" xfId="901" xr:uid="{DB266302-D115-4390-B20C-CC38ACE57D51}"/>
    <cellStyle name="Normal 5 13 2" xfId="2834" xr:uid="{9E7C4E99-D717-495A-B8FA-64E51423CE67}"/>
    <cellStyle name="Normal 5 13 3" xfId="2835" xr:uid="{71A25822-BEB4-49E3-9F8F-9F8FA5E1DFC6}"/>
    <cellStyle name="Normal 5 13 4" xfId="2836" xr:uid="{FA3E6A3A-7315-42C1-8AA9-6B94AE76D04E}"/>
    <cellStyle name="Normal 5 14" xfId="2837" xr:uid="{B49C30AF-FE37-4E47-A18D-0F7B5C935636}"/>
    <cellStyle name="Normal 5 14 2" xfId="2838" xr:uid="{24BA85E3-E105-47C2-89B9-D9AB1B9D1729}"/>
    <cellStyle name="Normal 5 15" xfId="2839" xr:uid="{64A48DD1-C6E1-49DB-ADDC-88F7679CF175}"/>
    <cellStyle name="Normal 5 16" xfId="2840" xr:uid="{33ECC043-2A66-4D78-ABB4-F2C16CC1F01D}"/>
    <cellStyle name="Normal 5 17" xfId="2841" xr:uid="{B97F9DE6-509B-404F-B860-694455E8BBEA}"/>
    <cellStyle name="Normal 5 2" xfId="90" xr:uid="{B76A70AA-21BD-4332-8CC4-1A38CCF63868}"/>
    <cellStyle name="Normal 5 2 2" xfId="187" xr:uid="{397E647C-69A6-4470-B934-E1AF5CB23A1F}"/>
    <cellStyle name="Normal 5 2 2 2" xfId="188" xr:uid="{E6EB3000-B465-46D0-90D9-EAD619B522F9}"/>
    <cellStyle name="Normal 5 2 2 2 2" xfId="189" xr:uid="{270E5F3B-0025-4377-9923-F6C1E8EEDAA2}"/>
    <cellStyle name="Normal 5 2 2 2 2 2" xfId="190" xr:uid="{174FCBC6-D207-4060-8540-63C1ED497B9D}"/>
    <cellStyle name="Normal 5 2 2 2 3" xfId="191" xr:uid="{956CF2B9-5FFD-4EF3-9EBC-CF586108B281}"/>
    <cellStyle name="Normal 5 2 2 2 4" xfId="4670" xr:uid="{B17283AF-BF49-48F4-9EAC-AC73F6EF0156}"/>
    <cellStyle name="Normal 5 2 2 2 5" xfId="5300" xr:uid="{483B9975-E6B0-4CF0-A8AA-17C241698C07}"/>
    <cellStyle name="Normal 5 2 2 3" xfId="192" xr:uid="{3565A8A7-0A68-4173-9982-24FF56CD0B69}"/>
    <cellStyle name="Normal 5 2 2 3 2" xfId="193" xr:uid="{449EDC31-6E70-4916-9400-958C3798579E}"/>
    <cellStyle name="Normal 5 2 2 4" xfId="194" xr:uid="{1AAAC0C0-2D5A-40EE-985C-AC0F0DE4F1C6}"/>
    <cellStyle name="Normal 5 2 2 5" xfId="293" xr:uid="{8BA20EC9-D1DE-4132-BED7-16372D8F6A73}"/>
    <cellStyle name="Normal 5 2 2 6" xfId="4596" xr:uid="{2B1003B3-B5FB-4B27-96C6-3E9F33A25CEF}"/>
    <cellStyle name="Normal 5 2 2 7" xfId="5329" xr:uid="{10D5B6BE-F07F-44DF-8BB7-86BA90459AD2}"/>
    <cellStyle name="Normal 5 2 3" xfId="195" xr:uid="{B96E4697-CA42-4F95-9F86-92B35769FAE6}"/>
    <cellStyle name="Normal 5 2 3 2" xfId="196" xr:uid="{43672C99-839A-4471-A333-D56CDC7FB575}"/>
    <cellStyle name="Normal 5 2 3 2 2" xfId="197" xr:uid="{D20EA367-A532-49C2-976A-616023335D6A}"/>
    <cellStyle name="Normal 5 2 3 2 3" xfId="4559" xr:uid="{88303944-35A6-4CBF-AE18-70519CA0F302}"/>
    <cellStyle name="Normal 5 2 3 2 4" xfId="5301" xr:uid="{D173C65F-9789-4BEC-844C-2064EEF69A02}"/>
    <cellStyle name="Normal 5 2 3 3" xfId="198" xr:uid="{4C04BC03-1D16-4DCA-BDF0-BE91FFCDCA40}"/>
    <cellStyle name="Normal 5 2 3 3 2" xfId="4742" xr:uid="{008BC1DE-E4A3-4E6A-AB5E-6AF04E0D1500}"/>
    <cellStyle name="Normal 5 2 3 4" xfId="4404" xr:uid="{997DB897-5B61-4D28-8D2B-E7695BAF474F}"/>
    <cellStyle name="Normal 5 2 3 4 2" xfId="4715" xr:uid="{73673951-F964-49D6-9E06-DC752BE6B2B5}"/>
    <cellStyle name="Normal 5 2 3 5" xfId="4597" xr:uid="{C954C587-7800-4BBA-9544-B9FAABFE111E}"/>
    <cellStyle name="Normal 5 2 3 6" xfId="5321" xr:uid="{00AD0936-2A79-4E06-8A76-109DD01A07AF}"/>
    <cellStyle name="Normal 5 2 3 7" xfId="5330" xr:uid="{25CE0800-27D0-418F-9A9E-C00FD435B53A}"/>
    <cellStyle name="Normal 5 2 4" xfId="199" xr:uid="{2E5C3329-8FBB-49B0-B45F-B744F4E08A5D}"/>
    <cellStyle name="Normal 5 2 4 2" xfId="200" xr:uid="{B3F172EF-EAC6-485A-B461-917200AD794F}"/>
    <cellStyle name="Normal 5 2 5" xfId="201" xr:uid="{FD7ACA61-BAEA-49EE-8D43-BE0FBE9B83FE}"/>
    <cellStyle name="Normal 5 2 6" xfId="186" xr:uid="{813E36C0-3F0C-426E-9468-6590F6542104}"/>
    <cellStyle name="Normal 5 3" xfId="91" xr:uid="{B74DDB52-0E06-4CDF-B635-35383C52131B}"/>
    <cellStyle name="Normal 5 3 2" xfId="4406" xr:uid="{A79E00C1-F526-4CB4-BE5E-33B00E0FE26E}"/>
    <cellStyle name="Normal 5 3 3" xfId="4405" xr:uid="{0AB16FD6-4F94-4529-9BD2-CB0D11013554}"/>
    <cellStyle name="Normal 5 4" xfId="92" xr:uid="{9CDDD716-6F4D-4C88-B501-A6E48B652824}"/>
    <cellStyle name="Normal 5 4 10" xfId="2842" xr:uid="{068A675B-601A-4BB1-AF22-C8F5B9E62BC0}"/>
    <cellStyle name="Normal 5 4 11" xfId="2843" xr:uid="{13D6D84A-99D9-483D-8F9C-1336133B887E}"/>
    <cellStyle name="Normal 5 4 2" xfId="93" xr:uid="{79410521-77E4-4C87-A985-A8B3ADE6A424}"/>
    <cellStyle name="Normal 5 4 2 2" xfId="94" xr:uid="{757127AA-D911-445C-8DFA-038E85B92F43}"/>
    <cellStyle name="Normal 5 4 2 2 2" xfId="294" xr:uid="{A270B889-D2C1-4220-AB8D-3522DA30903B}"/>
    <cellStyle name="Normal 5 4 2 2 2 2" xfId="530" xr:uid="{17163AC0-7649-42D5-B0B1-EC38AADF0776}"/>
    <cellStyle name="Normal 5 4 2 2 2 2 2" xfId="531" xr:uid="{B8C8967B-BDB1-4ED4-8B10-D5F9E495A758}"/>
    <cellStyle name="Normal 5 4 2 2 2 2 2 2" xfId="1177" xr:uid="{B1A3DF29-DD75-460C-972F-9EE196D30BBB}"/>
    <cellStyle name="Normal 5 4 2 2 2 2 2 2 2" xfId="1178" xr:uid="{965A3F42-CC84-4C45-B750-05BCEFBA325B}"/>
    <cellStyle name="Normal 5 4 2 2 2 2 2 3" xfId="1179" xr:uid="{C60D8D91-ACE7-492B-8688-AE34100167BE}"/>
    <cellStyle name="Normal 5 4 2 2 2 2 3" xfId="1180" xr:uid="{3F3547CA-2AF5-46C0-843B-466A36F8A2D8}"/>
    <cellStyle name="Normal 5 4 2 2 2 2 3 2" xfId="1181" xr:uid="{D29E2E50-C024-4BE0-B665-AB3F2D34CC3B}"/>
    <cellStyle name="Normal 5 4 2 2 2 2 4" xfId="1182" xr:uid="{068F6DCB-E403-40CA-85C3-C9AD1CE435B8}"/>
    <cellStyle name="Normal 5 4 2 2 2 3" xfId="532" xr:uid="{3B5C552E-6E44-4BCE-A293-AE784B69B577}"/>
    <cellStyle name="Normal 5 4 2 2 2 3 2" xfId="1183" xr:uid="{EE298D5F-CBEF-4115-B115-F483C64BB3E4}"/>
    <cellStyle name="Normal 5 4 2 2 2 3 2 2" xfId="1184" xr:uid="{73D4695A-DB5A-41A4-99F8-EF8432996C48}"/>
    <cellStyle name="Normal 5 4 2 2 2 3 3" xfId="1185" xr:uid="{4B4CD984-F36E-412D-831C-EF5849181244}"/>
    <cellStyle name="Normal 5 4 2 2 2 3 4" xfId="2844" xr:uid="{D67F5418-9211-4E70-974D-4E1212698DE7}"/>
    <cellStyle name="Normal 5 4 2 2 2 4" xfId="1186" xr:uid="{8A72F579-B1C5-4E68-BC6B-EE020257B857}"/>
    <cellStyle name="Normal 5 4 2 2 2 4 2" xfId="1187" xr:uid="{15903767-D807-4B29-A13F-A6A31B2F66B5}"/>
    <cellStyle name="Normal 5 4 2 2 2 5" xfId="1188" xr:uid="{F3BC88FC-5ADA-453B-9B0F-D2C5977A618E}"/>
    <cellStyle name="Normal 5 4 2 2 2 6" xfId="2845" xr:uid="{21E7CE2F-17F5-44F1-A214-65BD2EA87D04}"/>
    <cellStyle name="Normal 5 4 2 2 3" xfId="295" xr:uid="{F036E62E-D3CA-408A-BAA6-0C16A1DD7209}"/>
    <cellStyle name="Normal 5 4 2 2 3 2" xfId="533" xr:uid="{431326F0-DC4F-4B3A-8F53-32897B89420A}"/>
    <cellStyle name="Normal 5 4 2 2 3 2 2" xfId="534" xr:uid="{300B7C54-9F31-4FFE-9D76-7FDAD4AA3174}"/>
    <cellStyle name="Normal 5 4 2 2 3 2 2 2" xfId="1189" xr:uid="{E0134D27-840A-4BCC-A4AA-D6071CCBBBC1}"/>
    <cellStyle name="Normal 5 4 2 2 3 2 2 2 2" xfId="1190" xr:uid="{6B53D1D9-01A7-4985-B664-B29D7C9FE354}"/>
    <cellStyle name="Normal 5 4 2 2 3 2 2 3" xfId="1191" xr:uid="{FAF171EC-FFC5-47E8-B852-AAF63F069B50}"/>
    <cellStyle name="Normal 5 4 2 2 3 2 3" xfId="1192" xr:uid="{D9C0967E-62FA-4C1F-AD31-9D2B105B06F2}"/>
    <cellStyle name="Normal 5 4 2 2 3 2 3 2" xfId="1193" xr:uid="{89628844-4259-4C87-9889-9679D88C8DA5}"/>
    <cellStyle name="Normal 5 4 2 2 3 2 4" xfId="1194" xr:uid="{9D6E780A-DCB3-4F4C-B0E2-8683D4D0E9B2}"/>
    <cellStyle name="Normal 5 4 2 2 3 3" xfId="535" xr:uid="{B8B0BE4B-A8EB-4453-86F3-0462CCF89147}"/>
    <cellStyle name="Normal 5 4 2 2 3 3 2" xfId="1195" xr:uid="{8C4318C5-75E7-4E78-AB01-0C079DB946DC}"/>
    <cellStyle name="Normal 5 4 2 2 3 3 2 2" xfId="1196" xr:uid="{13F867C4-24F0-485E-9494-2B0FF445B596}"/>
    <cellStyle name="Normal 5 4 2 2 3 3 3" xfId="1197" xr:uid="{F75FB2A5-3696-4C68-8194-AB41C6CB1D61}"/>
    <cellStyle name="Normal 5 4 2 2 3 4" xfId="1198" xr:uid="{9EDF9E20-EDFF-47AE-93E2-8A7AA95777F8}"/>
    <cellStyle name="Normal 5 4 2 2 3 4 2" xfId="1199" xr:uid="{D0E7F36E-AE98-4993-8FB7-D164915DA64C}"/>
    <cellStyle name="Normal 5 4 2 2 3 5" xfId="1200" xr:uid="{11C2EEED-E232-429C-9CC9-9288C2769685}"/>
    <cellStyle name="Normal 5 4 2 2 4" xfId="536" xr:uid="{4B13D4F4-773E-487C-B227-9A733AB7D187}"/>
    <cellStyle name="Normal 5 4 2 2 4 2" xfId="537" xr:uid="{972AC483-AA30-4E26-AB3C-AC61F9E61B98}"/>
    <cellStyle name="Normal 5 4 2 2 4 2 2" xfId="1201" xr:uid="{70BBBCCC-CC48-47E6-B4EA-429D0A23EE7C}"/>
    <cellStyle name="Normal 5 4 2 2 4 2 2 2" xfId="1202" xr:uid="{2B20236F-6615-4CA4-B275-FA6E9855CFBD}"/>
    <cellStyle name="Normal 5 4 2 2 4 2 3" xfId="1203" xr:uid="{4AA61432-906C-4E77-8070-ADCBE30816EA}"/>
    <cellStyle name="Normal 5 4 2 2 4 3" xfId="1204" xr:uid="{8EBAEB0C-EB94-4158-A943-128C10A52822}"/>
    <cellStyle name="Normal 5 4 2 2 4 3 2" xfId="1205" xr:uid="{146BDF73-4394-411E-AA67-1318D29C33CB}"/>
    <cellStyle name="Normal 5 4 2 2 4 4" xfId="1206" xr:uid="{849442D0-8258-4404-8CD9-6F2340DD6840}"/>
    <cellStyle name="Normal 5 4 2 2 5" xfId="538" xr:uid="{1F728C33-DB4F-47C6-920C-7B251AEB98DE}"/>
    <cellStyle name="Normal 5 4 2 2 5 2" xfId="1207" xr:uid="{F5A02F7E-8D1D-4083-83B8-042575BA5415}"/>
    <cellStyle name="Normal 5 4 2 2 5 2 2" xfId="1208" xr:uid="{49AAA2C8-DA77-4544-A6E5-87157B98F56A}"/>
    <cellStyle name="Normal 5 4 2 2 5 3" xfId="1209" xr:uid="{344898B3-3968-4727-ADAE-5BE4AC0A6CBF}"/>
    <cellStyle name="Normal 5 4 2 2 5 4" xfId="2846" xr:uid="{80963C5E-74E5-4EDE-A7A0-FF53CD29A20A}"/>
    <cellStyle name="Normal 5 4 2 2 6" xfId="1210" xr:uid="{DB66CDB2-43C8-4C96-AF7B-282232EB4C8C}"/>
    <cellStyle name="Normal 5 4 2 2 6 2" xfId="1211" xr:uid="{B1EBF313-B3C2-4BAE-8683-D29441D29970}"/>
    <cellStyle name="Normal 5 4 2 2 7" xfId="1212" xr:uid="{69459AA6-BAE3-46AE-B74A-260F0A759EDE}"/>
    <cellStyle name="Normal 5 4 2 2 8" xfId="2847" xr:uid="{E3C4C1F7-3E3C-40C7-A9DC-6F0F9EEC6BED}"/>
    <cellStyle name="Normal 5 4 2 3" xfId="296" xr:uid="{08055254-63CE-44B9-B3FD-EDC3CD1AD606}"/>
    <cellStyle name="Normal 5 4 2 3 2" xfId="539" xr:uid="{099F8CE0-DF09-47A0-B85F-531ACEF19BA8}"/>
    <cellStyle name="Normal 5 4 2 3 2 2" xfId="540" xr:uid="{AA1470BF-B4A0-40D6-B2B2-9DA74D9A18D1}"/>
    <cellStyle name="Normal 5 4 2 3 2 2 2" xfId="1213" xr:uid="{A26A0BA9-2FD8-4EB2-A48F-6E0D1FE2375A}"/>
    <cellStyle name="Normal 5 4 2 3 2 2 2 2" xfId="1214" xr:uid="{2426A48B-4A33-46BC-ACAA-B78E22667396}"/>
    <cellStyle name="Normal 5 4 2 3 2 2 3" xfId="1215" xr:uid="{41D934C2-D1CF-4718-854F-BCA07DC815F4}"/>
    <cellStyle name="Normal 5 4 2 3 2 3" xfId="1216" xr:uid="{C713807E-6C9F-4DC7-B6CF-248F24EE2F8D}"/>
    <cellStyle name="Normal 5 4 2 3 2 3 2" xfId="1217" xr:uid="{5036C7B7-E3D8-4308-A46E-E61BEA734897}"/>
    <cellStyle name="Normal 5 4 2 3 2 4" xfId="1218" xr:uid="{1F5F177D-FD8D-4A83-BB52-539AFF02DAD7}"/>
    <cellStyle name="Normal 5 4 2 3 3" xfId="541" xr:uid="{D6CDF696-B480-449C-82EE-89015E4B274E}"/>
    <cellStyle name="Normal 5 4 2 3 3 2" xfId="1219" xr:uid="{F60D4C7F-930E-4476-B2A0-F2F31E37ED90}"/>
    <cellStyle name="Normal 5 4 2 3 3 2 2" xfId="1220" xr:uid="{68B1613A-7E0A-4516-A7F5-8F652C301EB3}"/>
    <cellStyle name="Normal 5 4 2 3 3 3" xfId="1221" xr:uid="{67515C5C-1209-4463-A90F-FBBD0EF1A0A0}"/>
    <cellStyle name="Normal 5 4 2 3 3 4" xfId="2848" xr:uid="{A8EBCD7B-B62A-46A4-AF93-A633AEFDBE59}"/>
    <cellStyle name="Normal 5 4 2 3 4" xfId="1222" xr:uid="{FCA723EC-64D6-4375-8BDA-BD8909EF4060}"/>
    <cellStyle name="Normal 5 4 2 3 4 2" xfId="1223" xr:uid="{18E1FD08-A317-4DA6-8F4F-75790A8D13F0}"/>
    <cellStyle name="Normal 5 4 2 3 5" xfId="1224" xr:uid="{DAEE6368-1C4D-43B3-9EBD-6310398D1F3E}"/>
    <cellStyle name="Normal 5 4 2 3 6" xfId="2849" xr:uid="{85CFD01A-CEA4-4A8C-88CD-98D07D8C8F2A}"/>
    <cellStyle name="Normal 5 4 2 4" xfId="297" xr:uid="{A48307A6-EF6C-477B-8F95-7EE35F05EB14}"/>
    <cellStyle name="Normal 5 4 2 4 2" xfId="542" xr:uid="{B10F77E0-E9FA-4F0F-963D-234D82B54570}"/>
    <cellStyle name="Normal 5 4 2 4 2 2" xfId="543" xr:uid="{600FD438-BB60-4CBD-9B71-446CF57A9791}"/>
    <cellStyle name="Normal 5 4 2 4 2 2 2" xfId="1225" xr:uid="{10533D85-001E-4252-91E3-A7C69E37CB78}"/>
    <cellStyle name="Normal 5 4 2 4 2 2 2 2" xfId="1226" xr:uid="{4490B6DA-5759-443D-A7D5-438B7F5F6881}"/>
    <cellStyle name="Normal 5 4 2 4 2 2 3" xfId="1227" xr:uid="{71CC0B5A-BAE9-4943-A2B3-C4FC440DD3BC}"/>
    <cellStyle name="Normal 5 4 2 4 2 3" xfId="1228" xr:uid="{1F0C17E3-55B7-4EA9-9ADA-C0CA9B5E634F}"/>
    <cellStyle name="Normal 5 4 2 4 2 3 2" xfId="1229" xr:uid="{B8E2FD36-5C8F-428C-AC27-482FCD690F57}"/>
    <cellStyle name="Normal 5 4 2 4 2 4" xfId="1230" xr:uid="{C3B4E52C-20DA-48CC-B20B-32666A8BE558}"/>
    <cellStyle name="Normal 5 4 2 4 3" xfId="544" xr:uid="{BE0F62D0-6CC1-4FEF-8D1E-7809506F7FBE}"/>
    <cellStyle name="Normal 5 4 2 4 3 2" xfId="1231" xr:uid="{31BD7B35-F6DB-48F6-A74A-682DC9A5042F}"/>
    <cellStyle name="Normal 5 4 2 4 3 2 2" xfId="1232" xr:uid="{932B3467-41E4-4F50-8610-F329CDE04CB6}"/>
    <cellStyle name="Normal 5 4 2 4 3 3" xfId="1233" xr:uid="{323BD3EA-33AF-48EF-966A-FB70FF216892}"/>
    <cellStyle name="Normal 5 4 2 4 4" xfId="1234" xr:uid="{6FB05582-424B-475A-9A24-E89D68EA3E7F}"/>
    <cellStyle name="Normal 5 4 2 4 4 2" xfId="1235" xr:uid="{B1A22EEE-6028-4221-81D7-DDFEF9208499}"/>
    <cellStyle name="Normal 5 4 2 4 5" xfId="1236" xr:uid="{08A981AA-1869-4ACD-B458-C0E2E14C207D}"/>
    <cellStyle name="Normal 5 4 2 5" xfId="298" xr:uid="{ABC80252-C0BF-4AA2-8F14-0135F97CF1F5}"/>
    <cellStyle name="Normal 5 4 2 5 2" xfId="545" xr:uid="{A216E677-E416-42A1-8D69-9666DF2AD06B}"/>
    <cellStyle name="Normal 5 4 2 5 2 2" xfId="1237" xr:uid="{FAD2DCDB-66C1-43BA-A561-51F48742EC02}"/>
    <cellStyle name="Normal 5 4 2 5 2 2 2" xfId="1238" xr:uid="{04AF40A5-8ECE-4A4B-A8C6-B693CFE89BCE}"/>
    <cellStyle name="Normal 5 4 2 5 2 3" xfId="1239" xr:uid="{D050151D-177F-403F-914C-9C030BBC57CB}"/>
    <cellStyle name="Normal 5 4 2 5 3" xfId="1240" xr:uid="{08B29984-AC52-4CE5-AD60-EE032678A807}"/>
    <cellStyle name="Normal 5 4 2 5 3 2" xfId="1241" xr:uid="{A9CD692B-C4F9-4E9C-9DD2-7B97A6B936DE}"/>
    <cellStyle name="Normal 5 4 2 5 4" xfId="1242" xr:uid="{57FC55A0-CED0-49EA-8595-290275B19CA5}"/>
    <cellStyle name="Normal 5 4 2 6" xfId="546" xr:uid="{0E5B0B44-7C8A-4B69-AC67-CFA66EDE5B8B}"/>
    <cellStyle name="Normal 5 4 2 6 2" xfId="1243" xr:uid="{DD4BF87B-FB46-438C-8B7D-030FD493A273}"/>
    <cellStyle name="Normal 5 4 2 6 2 2" xfId="1244" xr:uid="{3639CBFF-8923-464B-804A-C0C28154304A}"/>
    <cellStyle name="Normal 5 4 2 6 2 3" xfId="4419" xr:uid="{9D099970-7F09-40F8-8EE5-42B7AF09B6EE}"/>
    <cellStyle name="Normal 5 4 2 6 3" xfId="1245" xr:uid="{AE0CFF6E-4C45-4718-B777-2A7C2F62DAEF}"/>
    <cellStyle name="Normal 5 4 2 6 4" xfId="2850" xr:uid="{8C923EC0-CAFB-43EC-B5EC-E8E2F0715E00}"/>
    <cellStyle name="Normal 5 4 2 6 4 2" xfId="4584" xr:uid="{BE71A5D8-B8B1-44B2-AEFF-9557FF7B81E7}"/>
    <cellStyle name="Normal 5 4 2 6 4 3" xfId="4683" xr:uid="{26F9E4FC-F698-412A-AA4F-C1F51B7B0461}"/>
    <cellStyle name="Normal 5 4 2 6 4 4" xfId="4611" xr:uid="{F85CB350-D60C-4237-AD4A-870534BEA788}"/>
    <cellStyle name="Normal 5 4 2 7" xfId="1246" xr:uid="{FCD3DF1F-7A6B-41F2-8B4F-30C6CC146153}"/>
    <cellStyle name="Normal 5 4 2 7 2" xfId="1247" xr:uid="{355D00AE-05F9-4E6D-9204-4B00D98B4195}"/>
    <cellStyle name="Normal 5 4 2 8" xfId="1248" xr:uid="{A43D7A4B-ED4B-4B72-B21D-4848C5520708}"/>
    <cellStyle name="Normal 5 4 2 9" xfId="2851" xr:uid="{78A51582-A686-4EC8-9E02-CB2A326AFFB6}"/>
    <cellStyle name="Normal 5 4 3" xfId="95" xr:uid="{B39F4729-5511-4653-BBA2-BFD42E7727AB}"/>
    <cellStyle name="Normal 5 4 3 2" xfId="96" xr:uid="{1714B227-51EF-4319-BF72-63380ECBEC31}"/>
    <cellStyle name="Normal 5 4 3 2 2" xfId="547" xr:uid="{F3DB1498-295A-484A-83CC-48A47CDDAC3C}"/>
    <cellStyle name="Normal 5 4 3 2 2 2" xfId="548" xr:uid="{F8136116-7892-4239-AF30-58003DD84139}"/>
    <cellStyle name="Normal 5 4 3 2 2 2 2" xfId="1249" xr:uid="{E5491A3B-240A-44DC-A71D-D985CAF63547}"/>
    <cellStyle name="Normal 5 4 3 2 2 2 2 2" xfId="1250" xr:uid="{37979F2D-E514-481D-A8A1-3F29BF297068}"/>
    <cellStyle name="Normal 5 4 3 2 2 2 3" xfId="1251" xr:uid="{6971E1A1-76B7-419D-B2A4-84464233EF3E}"/>
    <cellStyle name="Normal 5 4 3 2 2 3" xfId="1252" xr:uid="{E6FEEA5B-407F-41B4-8EB7-320E9B7FEB5D}"/>
    <cellStyle name="Normal 5 4 3 2 2 3 2" xfId="1253" xr:uid="{98D12069-3824-434A-8DDA-C9D6DA631C41}"/>
    <cellStyle name="Normal 5 4 3 2 2 4" xfId="1254" xr:uid="{AEEF1E3E-0CA2-49C3-9C18-5FCCF062A3AA}"/>
    <cellStyle name="Normal 5 4 3 2 3" xfId="549" xr:uid="{D4F7DD21-55CF-4F33-8BB7-C66133157A96}"/>
    <cellStyle name="Normal 5 4 3 2 3 2" xfId="1255" xr:uid="{4264F27F-4BB1-46BD-A997-2A60852F227C}"/>
    <cellStyle name="Normal 5 4 3 2 3 2 2" xfId="1256" xr:uid="{E99D0344-F5D8-4252-8396-439C1D11492F}"/>
    <cellStyle name="Normal 5 4 3 2 3 3" xfId="1257" xr:uid="{3C2BE79A-A0C3-4B7A-804C-F4DCF7ED0A73}"/>
    <cellStyle name="Normal 5 4 3 2 3 4" xfId="2852" xr:uid="{2004F31F-4E40-4C0A-B257-FDD71CCC7971}"/>
    <cellStyle name="Normal 5 4 3 2 4" xfId="1258" xr:uid="{2023E828-3DD1-4FDD-A059-DCF9BBD2CB1C}"/>
    <cellStyle name="Normal 5 4 3 2 4 2" xfId="1259" xr:uid="{373E98B8-4CF0-40C6-813A-2E5DB39B4551}"/>
    <cellStyle name="Normal 5 4 3 2 5" xfId="1260" xr:uid="{57EE2921-8FD4-4CC1-AB23-03E3A31D68E4}"/>
    <cellStyle name="Normal 5 4 3 2 6" xfId="2853" xr:uid="{AD8DC163-EDC8-403B-9087-06585582950C}"/>
    <cellStyle name="Normal 5 4 3 3" xfId="299" xr:uid="{19EC23F3-9132-404F-8F88-DBF2B4AA89A8}"/>
    <cellStyle name="Normal 5 4 3 3 2" xfId="550" xr:uid="{7BBF4A4E-5BE2-4FF4-A20B-38E385AF90AE}"/>
    <cellStyle name="Normal 5 4 3 3 2 2" xfId="551" xr:uid="{01B9D377-6ABF-45A1-8E1E-52AEE10D28A0}"/>
    <cellStyle name="Normal 5 4 3 3 2 2 2" xfId="1261" xr:uid="{C51B22C7-0D3D-4A31-B149-88155AD4F69C}"/>
    <cellStyle name="Normal 5 4 3 3 2 2 2 2" xfId="1262" xr:uid="{C1D5C753-F1D1-4F7B-8072-E35A9380D624}"/>
    <cellStyle name="Normal 5 4 3 3 2 2 3" xfId="1263" xr:uid="{B2331F76-DB37-4070-BF58-EA99CA59FFE0}"/>
    <cellStyle name="Normal 5 4 3 3 2 3" xfId="1264" xr:uid="{96F4FA50-B51C-4DCA-8F89-B38A050972DB}"/>
    <cellStyle name="Normal 5 4 3 3 2 3 2" xfId="1265" xr:uid="{E2CDE362-76F3-423A-8B24-C8CFE4DED895}"/>
    <cellStyle name="Normal 5 4 3 3 2 4" xfId="1266" xr:uid="{E7EBC257-D20C-4D9A-BA62-D8FA9C64371A}"/>
    <cellStyle name="Normal 5 4 3 3 3" xfId="552" xr:uid="{A3A74AB1-96C3-473A-8EDF-FBBEF5135F8D}"/>
    <cellStyle name="Normal 5 4 3 3 3 2" xfId="1267" xr:uid="{A6BC9C84-6ECF-4A3F-BCFF-0F3A4D1F0BCC}"/>
    <cellStyle name="Normal 5 4 3 3 3 2 2" xfId="1268" xr:uid="{83606CFD-62C0-4897-A253-349E2AADDBB6}"/>
    <cellStyle name="Normal 5 4 3 3 3 3" xfId="1269" xr:uid="{0D6316F9-C796-4F5A-A93E-6D8431A56F9F}"/>
    <cellStyle name="Normal 5 4 3 3 4" xfId="1270" xr:uid="{F8983A73-DB84-4E48-98E5-D7D4A99834F3}"/>
    <cellStyle name="Normal 5 4 3 3 4 2" xfId="1271" xr:uid="{ED4858F4-FE18-4DEE-9D0D-0DE7EC245D5F}"/>
    <cellStyle name="Normal 5 4 3 3 5" xfId="1272" xr:uid="{13F9D6A7-6765-40B0-894F-F1F473D1E3B3}"/>
    <cellStyle name="Normal 5 4 3 4" xfId="300" xr:uid="{FBD3B20A-5913-4481-B908-1599D02712DA}"/>
    <cellStyle name="Normal 5 4 3 4 2" xfId="553" xr:uid="{DEB625C9-A6E5-4562-AAE7-08D591D741FF}"/>
    <cellStyle name="Normal 5 4 3 4 2 2" xfId="1273" xr:uid="{0E16B533-209C-443D-B445-61FD22CA19FB}"/>
    <cellStyle name="Normal 5 4 3 4 2 2 2" xfId="1274" xr:uid="{ACBECD01-8460-469F-B925-4493445B21CC}"/>
    <cellStyle name="Normal 5 4 3 4 2 3" xfId="1275" xr:uid="{379A7BFC-07F7-48E9-919F-F714BCB22684}"/>
    <cellStyle name="Normal 5 4 3 4 3" xfId="1276" xr:uid="{F74ADF5B-5BF4-4545-A83B-26C94EC218AC}"/>
    <cellStyle name="Normal 5 4 3 4 3 2" xfId="1277" xr:uid="{FE40A728-ED26-4ACE-941C-997ADC9A0020}"/>
    <cellStyle name="Normal 5 4 3 4 4" xfId="1278" xr:uid="{48575DD8-24F8-4E93-84BD-E3E15F3B29B1}"/>
    <cellStyle name="Normal 5 4 3 5" xfId="554" xr:uid="{FC3EC851-864D-430D-A90B-E37669FCA00C}"/>
    <cellStyle name="Normal 5 4 3 5 2" xfId="1279" xr:uid="{5BA23F76-8F98-457D-AC72-BFB64F94D967}"/>
    <cellStyle name="Normal 5 4 3 5 2 2" xfId="1280" xr:uid="{A50AA186-D54B-43BB-B74D-51628C3D0806}"/>
    <cellStyle name="Normal 5 4 3 5 3" xfId="1281" xr:uid="{C69F2534-6C52-4D50-B71E-74FC21FE6355}"/>
    <cellStyle name="Normal 5 4 3 5 4" xfId="2854" xr:uid="{712C51EB-7C17-482F-BBCA-BAE545E79EDE}"/>
    <cellStyle name="Normal 5 4 3 6" xfId="1282" xr:uid="{CDA4DF28-C2ED-4F6F-9E06-B90BAB89B24D}"/>
    <cellStyle name="Normal 5 4 3 6 2" xfId="1283" xr:uid="{D7A9E6A3-044C-4841-B4E0-BE59BB091347}"/>
    <cellStyle name="Normal 5 4 3 7" xfId="1284" xr:uid="{C5712E4E-3A4F-4D3E-B0F8-876ECEECE26B}"/>
    <cellStyle name="Normal 5 4 3 8" xfId="2855" xr:uid="{623FD9B9-6215-4111-8601-ED4422EC2226}"/>
    <cellStyle name="Normal 5 4 4" xfId="97" xr:uid="{12397EF9-3D3C-451E-B045-631FA14C0F4D}"/>
    <cellStyle name="Normal 5 4 4 2" xfId="446" xr:uid="{26CC2347-5208-4775-9793-B5E328B7FF21}"/>
    <cellStyle name="Normal 5 4 4 2 2" xfId="555" xr:uid="{56F6EE70-0076-4401-A88B-68EB9C9CE49B}"/>
    <cellStyle name="Normal 5 4 4 2 2 2" xfId="1285" xr:uid="{D377901F-A9FC-41B2-AA5B-327EF3D62BA7}"/>
    <cellStyle name="Normal 5 4 4 2 2 2 2" xfId="1286" xr:uid="{106A626A-3C36-4323-96F0-6081281DE2B8}"/>
    <cellStyle name="Normal 5 4 4 2 2 3" xfId="1287" xr:uid="{71C3AE42-C360-4F80-8AB4-7FC933FD5A7C}"/>
    <cellStyle name="Normal 5 4 4 2 2 4" xfId="2856" xr:uid="{16DDFB2B-3339-4E4D-B912-603084320544}"/>
    <cellStyle name="Normal 5 4 4 2 3" xfId="1288" xr:uid="{E59F66D0-B731-4020-AD38-2764641C8126}"/>
    <cellStyle name="Normal 5 4 4 2 3 2" xfId="1289" xr:uid="{98A709E0-E8C1-4D7A-B5E3-4C3B4F6EFE83}"/>
    <cellStyle name="Normal 5 4 4 2 4" xfId="1290" xr:uid="{3AB8144C-1225-4302-A0B7-F6C124B5B29F}"/>
    <cellStyle name="Normal 5 4 4 2 5" xfId="2857" xr:uid="{A036EE29-445E-4244-8ACC-51B74F2B935C}"/>
    <cellStyle name="Normal 5 4 4 3" xfId="556" xr:uid="{BB7D4B46-F04A-4AB7-87BE-CB49F3EEE743}"/>
    <cellStyle name="Normal 5 4 4 3 2" xfId="1291" xr:uid="{9BB8A138-DB1F-45EB-9502-2FFA3FD1F519}"/>
    <cellStyle name="Normal 5 4 4 3 2 2" xfId="1292" xr:uid="{3D7786C6-2C25-466C-AB09-2DDE8D3B3D95}"/>
    <cellStyle name="Normal 5 4 4 3 3" xfId="1293" xr:uid="{8BE4A2E0-39E9-4B36-A237-364455499C62}"/>
    <cellStyle name="Normal 5 4 4 3 4" xfId="2858" xr:uid="{3E3FFB65-EB19-4F28-B931-AA1BD8DDABAC}"/>
    <cellStyle name="Normal 5 4 4 4" xfId="1294" xr:uid="{3D7F6B4C-91E2-4191-A7A2-1FE3A30BAFB2}"/>
    <cellStyle name="Normal 5 4 4 4 2" xfId="1295" xr:uid="{0C409945-1063-43AB-A4A3-59A7B64B94B4}"/>
    <cellStyle name="Normal 5 4 4 4 3" xfId="2859" xr:uid="{A369742B-7EAD-4B57-9238-9132784EFC43}"/>
    <cellStyle name="Normal 5 4 4 4 4" xfId="2860" xr:uid="{5877F914-6F19-4624-BD98-B9E0C0666F6B}"/>
    <cellStyle name="Normal 5 4 4 5" xfId="1296" xr:uid="{0B5894E7-27B1-4C47-8D29-4284B5611C7C}"/>
    <cellStyle name="Normal 5 4 4 6" xfId="2861" xr:uid="{B1F5E488-7B96-4F25-A3F7-FCF728200D87}"/>
    <cellStyle name="Normal 5 4 4 7" xfId="2862" xr:uid="{E9456460-9BFC-4BA7-97F3-B8A84497B8AF}"/>
    <cellStyle name="Normal 5 4 5" xfId="301" xr:uid="{E888DC61-936D-474E-8459-BABB6D6E97BD}"/>
    <cellStyle name="Normal 5 4 5 2" xfId="557" xr:uid="{A84C362E-ED1A-46CC-BA83-103C48190074}"/>
    <cellStyle name="Normal 5 4 5 2 2" xfId="558" xr:uid="{EA052627-9ECD-467A-8B3D-E19BC47FE606}"/>
    <cellStyle name="Normal 5 4 5 2 2 2" xfId="1297" xr:uid="{1EC1093B-6E76-4CED-8D5B-641CB072C32E}"/>
    <cellStyle name="Normal 5 4 5 2 2 2 2" xfId="1298" xr:uid="{0E86AF96-D7C6-46E8-B95E-F082844D4B0A}"/>
    <cellStyle name="Normal 5 4 5 2 2 3" xfId="1299" xr:uid="{EFE4365A-7036-4D59-9051-9E0F2282EAAD}"/>
    <cellStyle name="Normal 5 4 5 2 3" xfId="1300" xr:uid="{588089A3-BC34-4D6A-BCF9-01509E2191E3}"/>
    <cellStyle name="Normal 5 4 5 2 3 2" xfId="1301" xr:uid="{E9622B43-B07C-4B81-BAF6-B0DCF71B7887}"/>
    <cellStyle name="Normal 5 4 5 2 4" xfId="1302" xr:uid="{6A43385B-A599-41ED-92CE-F94B03E7179B}"/>
    <cellStyle name="Normal 5 4 5 3" xfId="559" xr:uid="{E47BE20A-C4AC-4890-AA3C-A76B8C4A4729}"/>
    <cellStyle name="Normal 5 4 5 3 2" xfId="1303" xr:uid="{303DFA7F-99EF-459C-8CD7-E74B0B32D23B}"/>
    <cellStyle name="Normal 5 4 5 3 2 2" xfId="1304" xr:uid="{F4080160-E272-4472-853D-851030D8C7F3}"/>
    <cellStyle name="Normal 5 4 5 3 3" xfId="1305" xr:uid="{40BA0305-6942-4573-BE1D-8ABF82323F4F}"/>
    <cellStyle name="Normal 5 4 5 3 4" xfId="2863" xr:uid="{B41B7D66-B4E9-433F-A746-4F0D53F51C30}"/>
    <cellStyle name="Normal 5 4 5 4" xfId="1306" xr:uid="{4A315B02-3C0D-45FF-96DE-ECADE747601B}"/>
    <cellStyle name="Normal 5 4 5 4 2" xfId="1307" xr:uid="{B76EAA7B-09C6-44B8-B920-D91862941756}"/>
    <cellStyle name="Normal 5 4 5 5" xfId="1308" xr:uid="{099079C7-D7EC-4D24-BC46-2F213B65D680}"/>
    <cellStyle name="Normal 5 4 5 6" xfId="2864" xr:uid="{6AC5B5EF-2FC4-45ED-B590-DE5D618F8178}"/>
    <cellStyle name="Normal 5 4 6" xfId="302" xr:uid="{3321C211-1792-40EE-A6E0-59DC409196E2}"/>
    <cellStyle name="Normal 5 4 6 2" xfId="560" xr:uid="{4ACB9FFC-DA4F-4CDE-B9CB-4FC4C772CEE6}"/>
    <cellStyle name="Normal 5 4 6 2 2" xfId="1309" xr:uid="{FE0A8977-7778-40ED-B420-2EB4D2014595}"/>
    <cellStyle name="Normal 5 4 6 2 2 2" xfId="1310" xr:uid="{3CC9CC83-12D3-4A44-9F22-0387C070F9DA}"/>
    <cellStyle name="Normal 5 4 6 2 3" xfId="1311" xr:uid="{97468981-649D-4C1A-AC59-15A4494215F7}"/>
    <cellStyle name="Normal 5 4 6 2 4" xfId="2865" xr:uid="{1447E621-5552-4DBD-BE1A-3DDAEDF08F9F}"/>
    <cellStyle name="Normal 5 4 6 3" xfId="1312" xr:uid="{17A18D62-A630-4B81-8838-233CB5819E34}"/>
    <cellStyle name="Normal 5 4 6 3 2" xfId="1313" xr:uid="{297965FE-2B65-4431-B6C7-6085B5A6ACDA}"/>
    <cellStyle name="Normal 5 4 6 4" xfId="1314" xr:uid="{D93FE210-B866-4C73-B153-757E51C9AADC}"/>
    <cellStyle name="Normal 5 4 6 5" xfId="2866" xr:uid="{ABD0BFB3-BF7F-4D44-92E5-AC2206AEFBA2}"/>
    <cellStyle name="Normal 5 4 7" xfId="561" xr:uid="{A0BD7D43-BB03-45A7-89ED-B3DB79C5275B}"/>
    <cellStyle name="Normal 5 4 7 2" xfId="1315" xr:uid="{9B57BE3D-0474-477B-BE81-A53AD0A5FF7F}"/>
    <cellStyle name="Normal 5 4 7 2 2" xfId="1316" xr:uid="{33C6F190-5818-463F-9AF1-13D1EC831F04}"/>
    <cellStyle name="Normal 5 4 7 2 3" xfId="4418" xr:uid="{1E1C1F63-6BDB-41AC-A360-CAC10F9EAC4D}"/>
    <cellStyle name="Normal 5 4 7 3" xfId="1317" xr:uid="{8BFB19BA-02BB-4013-B8FE-2D87218F7535}"/>
    <cellStyle name="Normal 5 4 7 4" xfId="2867" xr:uid="{1DBC153B-C7DE-4A09-9054-917C3626D570}"/>
    <cellStyle name="Normal 5 4 7 4 2" xfId="4583" xr:uid="{78FCCA13-CE15-45E0-A9E5-85A792A71102}"/>
    <cellStyle name="Normal 5 4 7 4 3" xfId="4684" xr:uid="{43ED61D0-58F0-4F6B-98E2-F712DC5BE464}"/>
    <cellStyle name="Normal 5 4 7 4 4" xfId="4610" xr:uid="{71271F63-F31D-434C-A2F8-61AB03E89C83}"/>
    <cellStyle name="Normal 5 4 8" xfId="1318" xr:uid="{7DF5F447-AF42-4533-8983-49F7363B6373}"/>
    <cellStyle name="Normal 5 4 8 2" xfId="1319" xr:uid="{C46FBE9D-610E-4069-9082-B5805EC79E06}"/>
    <cellStyle name="Normal 5 4 8 3" xfId="2868" xr:uid="{98682D36-9C98-4B4E-A6EC-555ABDC1F984}"/>
    <cellStyle name="Normal 5 4 8 4" xfId="2869" xr:uid="{BBF80C6D-B310-4B9B-9C9C-9AEF5AB14177}"/>
    <cellStyle name="Normal 5 4 9" xfId="1320" xr:uid="{F6A209A6-2591-4C1B-9737-B85DC879FA28}"/>
    <cellStyle name="Normal 5 5" xfId="98" xr:uid="{D12F5315-9B0D-41C2-B7DE-DED748A6FF91}"/>
    <cellStyle name="Normal 5 5 10" xfId="2870" xr:uid="{9CC9C5CD-EF99-427A-A71D-3131B0981A14}"/>
    <cellStyle name="Normal 5 5 11" xfId="2871" xr:uid="{E3DA29C5-F1E6-4AB0-AABE-D85662BAF6E6}"/>
    <cellStyle name="Normal 5 5 2" xfId="99" xr:uid="{06AA628F-05E6-45F1-B9F4-DD4930AC7B5E}"/>
    <cellStyle name="Normal 5 5 2 2" xfId="100" xr:uid="{828B896D-D7E6-4D30-89AC-987DA9F04117}"/>
    <cellStyle name="Normal 5 5 2 2 2" xfId="303" xr:uid="{1D7C2D5A-E743-4C3D-91FF-C35EBBD19B01}"/>
    <cellStyle name="Normal 5 5 2 2 2 2" xfId="562" xr:uid="{49CFA78B-709A-4086-81C5-374162CCDF5F}"/>
    <cellStyle name="Normal 5 5 2 2 2 2 2" xfId="1321" xr:uid="{581A1434-5BEB-4E7D-A84B-6FD650F796EC}"/>
    <cellStyle name="Normal 5 5 2 2 2 2 2 2" xfId="1322" xr:uid="{CB8C92EB-91FE-43F6-89B2-D4ECA4909590}"/>
    <cellStyle name="Normal 5 5 2 2 2 2 3" xfId="1323" xr:uid="{4B8D7CF8-6411-40F4-9268-9D0FCE585DAB}"/>
    <cellStyle name="Normal 5 5 2 2 2 2 4" xfId="2872" xr:uid="{743904F0-9DF8-43C8-956C-473E508DDF85}"/>
    <cellStyle name="Normal 5 5 2 2 2 3" xfId="1324" xr:uid="{19B77259-FE54-4ADC-A0E5-E0C469BA6136}"/>
    <cellStyle name="Normal 5 5 2 2 2 3 2" xfId="1325" xr:uid="{C745DC78-24A1-433F-BA04-5521B3EB920F}"/>
    <cellStyle name="Normal 5 5 2 2 2 3 3" xfId="2873" xr:uid="{89ADD4A6-48BA-45CB-903E-6EEC6313386A}"/>
    <cellStyle name="Normal 5 5 2 2 2 3 4" xfId="2874" xr:uid="{104C461B-81A1-46F7-ABCA-B05761647F80}"/>
    <cellStyle name="Normal 5 5 2 2 2 4" xfId="1326" xr:uid="{AFDAB252-0749-4059-81A1-4252B6987770}"/>
    <cellStyle name="Normal 5 5 2 2 2 5" xfId="2875" xr:uid="{D51C5510-F25C-4B6D-82B6-A52A23D7F98D}"/>
    <cellStyle name="Normal 5 5 2 2 2 6" xfId="2876" xr:uid="{79E3278C-9761-45FC-BAD1-C39139D88CCC}"/>
    <cellStyle name="Normal 5 5 2 2 3" xfId="563" xr:uid="{8CFEAC94-09D8-4DF5-AFDE-E1834F761023}"/>
    <cellStyle name="Normal 5 5 2 2 3 2" xfId="1327" xr:uid="{CAF50C84-C4F8-4A78-A4FC-D08569EBA772}"/>
    <cellStyle name="Normal 5 5 2 2 3 2 2" xfId="1328" xr:uid="{DACB2571-5390-41E1-931E-B49F2779FE82}"/>
    <cellStyle name="Normal 5 5 2 2 3 2 3" xfId="2877" xr:uid="{796A83AA-A475-407B-A887-C7A8326D06CB}"/>
    <cellStyle name="Normal 5 5 2 2 3 2 4" xfId="2878" xr:uid="{0AA7397F-D411-4A92-A727-23D12CACD1F9}"/>
    <cellStyle name="Normal 5 5 2 2 3 3" xfId="1329" xr:uid="{D7EE4A71-ED5E-4425-AE24-CB6A2E8512B1}"/>
    <cellStyle name="Normal 5 5 2 2 3 4" xfId="2879" xr:uid="{0DAF6AA5-A419-4E92-A8F5-BBF872E12085}"/>
    <cellStyle name="Normal 5 5 2 2 3 5" xfId="2880" xr:uid="{51815217-DA5F-40FE-826E-BA79461E728F}"/>
    <cellStyle name="Normal 5 5 2 2 4" xfId="1330" xr:uid="{5788C183-EDDD-47F1-898F-1992C0BEE646}"/>
    <cellStyle name="Normal 5 5 2 2 4 2" xfId="1331" xr:uid="{3FA1F2E8-CBF9-41B3-9062-5BC98CB457A2}"/>
    <cellStyle name="Normal 5 5 2 2 4 3" xfId="2881" xr:uid="{5E686A70-72BB-4493-A58D-6510AC88F288}"/>
    <cellStyle name="Normal 5 5 2 2 4 4" xfId="2882" xr:uid="{C22D3DF0-8FF1-459E-BD48-65AC444DBB76}"/>
    <cellStyle name="Normal 5 5 2 2 5" xfId="1332" xr:uid="{F8608AA7-EE3E-4EF4-9123-A2FFD1F97CBA}"/>
    <cellStyle name="Normal 5 5 2 2 5 2" xfId="2883" xr:uid="{B4EBF4CD-1C4C-4261-AC1D-350A37A567A3}"/>
    <cellStyle name="Normal 5 5 2 2 5 3" xfId="2884" xr:uid="{010125AA-D37D-4E40-96F1-0921E2CB6653}"/>
    <cellStyle name="Normal 5 5 2 2 5 4" xfId="2885" xr:uid="{E55E07E4-877A-44C9-B89B-B50735D235C1}"/>
    <cellStyle name="Normal 5 5 2 2 6" xfId="2886" xr:uid="{E0ADF3A4-AD79-4DF7-AF22-E4D17223D1CA}"/>
    <cellStyle name="Normal 5 5 2 2 7" xfId="2887" xr:uid="{3F26D87D-14EB-4624-ADD4-2EE1B183BB4B}"/>
    <cellStyle name="Normal 5 5 2 2 8" xfId="2888" xr:uid="{CC4F9BB5-D198-4530-BE6E-86501F925762}"/>
    <cellStyle name="Normal 5 5 2 3" xfId="304" xr:uid="{5833CE05-4C6E-4ED6-BEFC-8466330DF4A5}"/>
    <cellStyle name="Normal 5 5 2 3 2" xfId="564" xr:uid="{95F4D668-1799-4E87-BC97-6A828AE6D5DC}"/>
    <cellStyle name="Normal 5 5 2 3 2 2" xfId="565" xr:uid="{5EF20A9A-5398-470C-8C6E-6B142569F6CD}"/>
    <cellStyle name="Normal 5 5 2 3 2 2 2" xfId="1333" xr:uid="{C37926D6-3043-46BE-930B-48173CF84808}"/>
    <cellStyle name="Normal 5 5 2 3 2 2 2 2" xfId="1334" xr:uid="{3DCA83A7-D414-48F3-BE29-BF5BDF86553F}"/>
    <cellStyle name="Normal 5 5 2 3 2 2 3" xfId="1335" xr:uid="{CC1E47B8-72F5-45C8-9220-ECAD7A4AC21C}"/>
    <cellStyle name="Normal 5 5 2 3 2 3" xfId="1336" xr:uid="{77A26DF2-2193-4D76-AB4A-E78DA6B15397}"/>
    <cellStyle name="Normal 5 5 2 3 2 3 2" xfId="1337" xr:uid="{7287091C-247E-46A4-88E4-4E22DC2E6105}"/>
    <cellStyle name="Normal 5 5 2 3 2 4" xfId="1338" xr:uid="{5B824EBC-7B88-49CE-96B1-159D2E13A4C4}"/>
    <cellStyle name="Normal 5 5 2 3 3" xfId="566" xr:uid="{2F0155D5-2D26-4A36-9668-FC80DC75A85A}"/>
    <cellStyle name="Normal 5 5 2 3 3 2" xfId="1339" xr:uid="{797A9062-6EDD-466A-95C0-B548C2D25A65}"/>
    <cellStyle name="Normal 5 5 2 3 3 2 2" xfId="1340" xr:uid="{1E8275FF-B2AF-4BB0-9F33-658F7BDEF9FC}"/>
    <cellStyle name="Normal 5 5 2 3 3 3" xfId="1341" xr:uid="{DBD5CBEB-77EF-4869-9449-1503D703970F}"/>
    <cellStyle name="Normal 5 5 2 3 3 4" xfId="2889" xr:uid="{10F9F3A2-74CB-4D77-A469-F73E05D8CBD8}"/>
    <cellStyle name="Normal 5 5 2 3 4" xfId="1342" xr:uid="{06AAD038-E1B9-4E60-A486-F166437BF643}"/>
    <cellStyle name="Normal 5 5 2 3 4 2" xfId="1343" xr:uid="{A4149431-8DFD-4113-873C-17D89317866B}"/>
    <cellStyle name="Normal 5 5 2 3 5" xfId="1344" xr:uid="{D5CD613A-6CA8-42B4-9F1C-08FF69FA1BF6}"/>
    <cellStyle name="Normal 5 5 2 3 6" xfId="2890" xr:uid="{19FA0398-A20A-497E-8B5B-2681FA8E59A0}"/>
    <cellStyle name="Normal 5 5 2 4" xfId="305" xr:uid="{57261064-2847-4C96-826D-EA98ECADC746}"/>
    <cellStyle name="Normal 5 5 2 4 2" xfId="567" xr:uid="{9238967F-37C6-4A7A-953F-A2AE1EAABA96}"/>
    <cellStyle name="Normal 5 5 2 4 2 2" xfId="1345" xr:uid="{C1ADAA60-2AEC-4E6C-A17D-ACFE3AC51E92}"/>
    <cellStyle name="Normal 5 5 2 4 2 2 2" xfId="1346" xr:uid="{A4E04D54-EE5E-401E-9E9F-298FF915B005}"/>
    <cellStyle name="Normal 5 5 2 4 2 3" xfId="1347" xr:uid="{B77F0AE1-356F-4E1B-BFC6-45ADB6B43056}"/>
    <cellStyle name="Normal 5 5 2 4 2 4" xfId="2891" xr:uid="{A09CDB3F-03FF-4B67-B3D0-F28520298359}"/>
    <cellStyle name="Normal 5 5 2 4 3" xfId="1348" xr:uid="{2F254866-4F93-4C14-B40C-D5BF4C793C79}"/>
    <cellStyle name="Normal 5 5 2 4 3 2" xfId="1349" xr:uid="{5276E3C3-37DD-423D-BB5D-CD3452A84470}"/>
    <cellStyle name="Normal 5 5 2 4 4" xfId="1350" xr:uid="{203C4379-5929-4FDC-9B7A-1DE096198B67}"/>
    <cellStyle name="Normal 5 5 2 4 5" xfId="2892" xr:uid="{E1352268-65E1-45F5-8D58-96CE5D97C1ED}"/>
    <cellStyle name="Normal 5 5 2 5" xfId="306" xr:uid="{8607DE4A-E27B-4BBE-A2B7-CC241F75C2D1}"/>
    <cellStyle name="Normal 5 5 2 5 2" xfId="1351" xr:uid="{A11D1725-D1CC-4D9E-A03D-E0579DF2D03C}"/>
    <cellStyle name="Normal 5 5 2 5 2 2" xfId="1352" xr:uid="{E0DA4670-AC3C-4647-98F3-960E7F46ABBC}"/>
    <cellStyle name="Normal 5 5 2 5 3" xfId="1353" xr:uid="{0076AEC8-3840-46F2-AA71-73B9D04658A7}"/>
    <cellStyle name="Normal 5 5 2 5 4" xfId="2893" xr:uid="{6DB5F7D9-71C5-4D28-9C36-12C8B76C5B37}"/>
    <cellStyle name="Normal 5 5 2 6" xfId="1354" xr:uid="{179D3C80-13F1-46B3-AA5F-213ED92B5DF9}"/>
    <cellStyle name="Normal 5 5 2 6 2" xfId="1355" xr:uid="{F134060C-3DD2-46D9-8EF6-14AB02810A88}"/>
    <cellStyle name="Normal 5 5 2 6 3" xfId="2894" xr:uid="{1C90A906-D567-49C1-9014-376A1E15692F}"/>
    <cellStyle name="Normal 5 5 2 6 4" xfId="2895" xr:uid="{B0DA929F-3C4E-4D3C-B89E-E567C747ABB0}"/>
    <cellStyle name="Normal 5 5 2 7" xfId="1356" xr:uid="{1DA93A0D-0877-4F99-9CC7-B6B96EFE066B}"/>
    <cellStyle name="Normal 5 5 2 8" xfId="2896" xr:uid="{D021B603-9232-436F-9260-C12B7453F60E}"/>
    <cellStyle name="Normal 5 5 2 9" xfId="2897" xr:uid="{C221A3A7-9F0A-4010-87AC-C75ED584A4B7}"/>
    <cellStyle name="Normal 5 5 3" xfId="101" xr:uid="{17073E3D-88C7-43F5-A411-FBD95E7FA67B}"/>
    <cellStyle name="Normal 5 5 3 2" xfId="102" xr:uid="{C779F283-46CE-4E89-A545-ACC19E93A48D}"/>
    <cellStyle name="Normal 5 5 3 2 2" xfId="568" xr:uid="{E34BDD7F-DF0D-42D1-BB85-9B218FE3943E}"/>
    <cellStyle name="Normal 5 5 3 2 2 2" xfId="1357" xr:uid="{7A9A49CA-0817-47E7-A537-5E9F00F30855}"/>
    <cellStyle name="Normal 5 5 3 2 2 2 2" xfId="1358" xr:uid="{D0EAB360-2348-475A-A5E9-5727656343E0}"/>
    <cellStyle name="Normal 5 5 3 2 2 2 2 2" xfId="4468" xr:uid="{3B3D9962-3FC0-41B6-AE1D-CA5F89A778C4}"/>
    <cellStyle name="Normal 5 5 3 2 2 2 3" xfId="4469" xr:uid="{AC48B73C-D958-4898-ACA7-D1370600BE8B}"/>
    <cellStyle name="Normal 5 5 3 2 2 3" xfId="1359" xr:uid="{1F689892-EABB-4F41-923C-510CBC87CED9}"/>
    <cellStyle name="Normal 5 5 3 2 2 3 2" xfId="4470" xr:uid="{DBBB9923-9677-41D1-B5C9-407C4C560ABF}"/>
    <cellStyle name="Normal 5 5 3 2 2 4" xfId="2898" xr:uid="{53B9D8E8-147F-4908-A4AC-F2FC57FFD662}"/>
    <cellStyle name="Normal 5 5 3 2 3" xfId="1360" xr:uid="{7F96A0B5-9ED2-42A0-8A67-CCD5AA5B58DF}"/>
    <cellStyle name="Normal 5 5 3 2 3 2" xfId="1361" xr:uid="{DD15B8AB-486E-4633-B125-7CCD2222B1BB}"/>
    <cellStyle name="Normal 5 5 3 2 3 2 2" xfId="4471" xr:uid="{7F7341AD-905E-4438-9BEA-AEDBAE506914}"/>
    <cellStyle name="Normal 5 5 3 2 3 3" xfId="2899" xr:uid="{27C4693A-43A7-4C26-9ADA-0053F8B0FBE2}"/>
    <cellStyle name="Normal 5 5 3 2 3 4" xfId="2900" xr:uid="{1F5B94A7-098B-4038-8BC0-D86A60D6C6C0}"/>
    <cellStyle name="Normal 5 5 3 2 4" xfId="1362" xr:uid="{4AE9AEE8-7D4F-49C3-BE17-F965047EF985}"/>
    <cellStyle name="Normal 5 5 3 2 4 2" xfId="4472" xr:uid="{9EDF38A8-4240-4985-8D1B-4F92940C9C6D}"/>
    <cellStyle name="Normal 5 5 3 2 5" xfId="2901" xr:uid="{145B8CF3-A6E8-4BEB-B6D4-28919218AE8C}"/>
    <cellStyle name="Normal 5 5 3 2 6" xfId="2902" xr:uid="{878CE8AD-5775-4A79-9BE9-AFDBC94802B6}"/>
    <cellStyle name="Normal 5 5 3 3" xfId="307" xr:uid="{E6316098-4D65-403B-A538-0E33C99D1BF8}"/>
    <cellStyle name="Normal 5 5 3 3 2" xfId="1363" xr:uid="{8CECA402-6C1C-4453-A595-3F52DF28773A}"/>
    <cellStyle name="Normal 5 5 3 3 2 2" xfId="1364" xr:uid="{E90D016A-21A5-45D9-9810-4B7CF2785952}"/>
    <cellStyle name="Normal 5 5 3 3 2 2 2" xfId="4473" xr:uid="{3B9E767F-2209-4835-BF8C-C50E525F63D3}"/>
    <cellStyle name="Normal 5 5 3 3 2 3" xfId="2903" xr:uid="{06B575FF-FAEE-47CE-96C2-5555E9AD39BB}"/>
    <cellStyle name="Normal 5 5 3 3 2 4" xfId="2904" xr:uid="{60C2993B-471D-4328-BD64-2ECB2DE64D59}"/>
    <cellStyle name="Normal 5 5 3 3 3" xfId="1365" xr:uid="{9527007C-16E9-4830-B294-E8CF9371E06C}"/>
    <cellStyle name="Normal 5 5 3 3 3 2" xfId="4474" xr:uid="{093195F1-D7DF-4080-899C-B81F62BF182B}"/>
    <cellStyle name="Normal 5 5 3 3 4" xfId="2905" xr:uid="{65F9EF59-8DE9-40D7-8B99-80765AD72744}"/>
    <cellStyle name="Normal 5 5 3 3 5" xfId="2906" xr:uid="{8E288148-82F2-4079-8DB9-C8795678CFF5}"/>
    <cellStyle name="Normal 5 5 3 4" xfId="1366" xr:uid="{CE15CEE9-5F84-4A54-A81C-3065618929AF}"/>
    <cellStyle name="Normal 5 5 3 4 2" xfId="1367" xr:uid="{DBE84E62-1DE7-486E-AF5C-19989F79252E}"/>
    <cellStyle name="Normal 5 5 3 4 2 2" xfId="4475" xr:uid="{04A77F9A-F0E6-4B62-B0D5-7F53BC630031}"/>
    <cellStyle name="Normal 5 5 3 4 3" xfId="2907" xr:uid="{4D5948E8-0979-4CA9-BB8C-7C20614199DA}"/>
    <cellStyle name="Normal 5 5 3 4 4" xfId="2908" xr:uid="{D5EA6F32-7965-44FE-BDF4-A15D71945F36}"/>
    <cellStyle name="Normal 5 5 3 5" xfId="1368" xr:uid="{D41D7718-C71B-4821-93C3-FB7845D54353}"/>
    <cellStyle name="Normal 5 5 3 5 2" xfId="2909" xr:uid="{D759CA57-B422-4F6A-B7B4-66EE8C0C61BA}"/>
    <cellStyle name="Normal 5 5 3 5 3" xfId="2910" xr:uid="{6E1781DD-DCAA-4539-B094-376872959D23}"/>
    <cellStyle name="Normal 5 5 3 5 4" xfId="2911" xr:uid="{7FB583B4-DAB2-426A-BC68-C944CC039A0C}"/>
    <cellStyle name="Normal 5 5 3 6" xfId="2912" xr:uid="{CD10957E-7876-4BD6-94E6-523A865A622F}"/>
    <cellStyle name="Normal 5 5 3 7" xfId="2913" xr:uid="{CC8BA80C-75AE-42DE-AC50-FF909A568975}"/>
    <cellStyle name="Normal 5 5 3 8" xfId="2914" xr:uid="{FBF87E21-8FEC-442F-9413-43C5A814758C}"/>
    <cellStyle name="Normal 5 5 4" xfId="103" xr:uid="{E70EEFDD-5B6F-4DF6-8E95-9A9B0B8C4CBE}"/>
    <cellStyle name="Normal 5 5 4 2" xfId="569" xr:uid="{75416027-18E6-42F1-9465-2C8B91F6840C}"/>
    <cellStyle name="Normal 5 5 4 2 2" xfId="570" xr:uid="{AEFADE48-4CFE-4E38-B049-FC391C288F22}"/>
    <cellStyle name="Normal 5 5 4 2 2 2" xfId="1369" xr:uid="{5F3ADC68-D659-4BE4-820C-C6E156E429A4}"/>
    <cellStyle name="Normal 5 5 4 2 2 2 2" xfId="1370" xr:uid="{651E24C5-BC37-4E30-9C44-56905068E6C7}"/>
    <cellStyle name="Normal 5 5 4 2 2 3" xfId="1371" xr:uid="{B6299267-3B6D-4AC1-940A-227025F1A07B}"/>
    <cellStyle name="Normal 5 5 4 2 2 4" xfId="2915" xr:uid="{20E4AA56-04C6-4220-AA5C-1D8CF4439ABF}"/>
    <cellStyle name="Normal 5 5 4 2 3" xfId="1372" xr:uid="{37DCF044-E884-4DF4-96B1-C1A5E4F818F9}"/>
    <cellStyle name="Normal 5 5 4 2 3 2" xfId="1373" xr:uid="{E7E07F58-E76B-4DB3-9476-F592B006527B}"/>
    <cellStyle name="Normal 5 5 4 2 4" xfId="1374" xr:uid="{94566C93-8C36-4DF8-991F-7382E3414D85}"/>
    <cellStyle name="Normal 5 5 4 2 5" xfId="2916" xr:uid="{68BE1C4D-48AD-41FB-BDE8-59F16326493A}"/>
    <cellStyle name="Normal 5 5 4 3" xfId="571" xr:uid="{F39EEB2E-E322-4585-892B-0E0573CE9714}"/>
    <cellStyle name="Normal 5 5 4 3 2" xfId="1375" xr:uid="{80306975-D121-4809-8601-77B6EB51A3B3}"/>
    <cellStyle name="Normal 5 5 4 3 2 2" xfId="1376" xr:uid="{040F95F4-9DDB-43A5-9B74-4B5ED7766522}"/>
    <cellStyle name="Normal 5 5 4 3 3" xfId="1377" xr:uid="{B54DF1A1-3193-4526-8D8E-E63E00221957}"/>
    <cellStyle name="Normal 5 5 4 3 4" xfId="2917" xr:uid="{3DDD903D-BD81-44BC-9827-4C8C15C1A646}"/>
    <cellStyle name="Normal 5 5 4 4" xfId="1378" xr:uid="{D62B6777-B939-42A9-AB95-D596E5037188}"/>
    <cellStyle name="Normal 5 5 4 4 2" xfId="1379" xr:uid="{B54B33CE-EE1C-496B-A588-DF1FEE6729B5}"/>
    <cellStyle name="Normal 5 5 4 4 3" xfId="2918" xr:uid="{F64046F2-A19B-4B7E-832D-3ABD4D48E8DF}"/>
    <cellStyle name="Normal 5 5 4 4 4" xfId="2919" xr:uid="{F0289F53-7100-4912-92D2-86CEFDFFA8DC}"/>
    <cellStyle name="Normal 5 5 4 5" xfId="1380" xr:uid="{4F2CDD68-FB7C-4D94-8508-35158E732EEC}"/>
    <cellStyle name="Normal 5 5 4 6" xfId="2920" xr:uid="{34AC4EDA-D0C0-4208-BEBE-DB297AE31F06}"/>
    <cellStyle name="Normal 5 5 4 7" xfId="2921" xr:uid="{C09C2342-8656-44B2-8A06-83FF9A879AC9}"/>
    <cellStyle name="Normal 5 5 5" xfId="308" xr:uid="{B885AFDB-1F4B-48C3-B4A0-1FF84E107730}"/>
    <cellStyle name="Normal 5 5 5 2" xfId="572" xr:uid="{50B7B480-5E79-46EB-8C61-97D30B97204A}"/>
    <cellStyle name="Normal 5 5 5 2 2" xfId="1381" xr:uid="{04B90F02-8A9E-4088-91DB-75E6E3A776E2}"/>
    <cellStyle name="Normal 5 5 5 2 2 2" xfId="1382" xr:uid="{002CC3F1-0B1A-408D-B7CD-9F6F525EAAF4}"/>
    <cellStyle name="Normal 5 5 5 2 3" xfId="1383" xr:uid="{F508E002-A434-475E-8207-1F88D15AEC05}"/>
    <cellStyle name="Normal 5 5 5 2 4" xfId="2922" xr:uid="{9FC0AF5D-C37B-4CFB-8782-89B986DF22CA}"/>
    <cellStyle name="Normal 5 5 5 3" xfId="1384" xr:uid="{A9694443-69C8-4C3E-AFB2-F1DB1DE3E906}"/>
    <cellStyle name="Normal 5 5 5 3 2" xfId="1385" xr:uid="{7ABD9002-0466-4663-995A-CAE5CC29BB39}"/>
    <cellStyle name="Normal 5 5 5 3 3" xfId="2923" xr:uid="{6BC5AC8F-CD08-4B4D-82F0-86A7D32750F9}"/>
    <cellStyle name="Normal 5 5 5 3 4" xfId="2924" xr:uid="{08A7B801-7AAE-4496-9AAA-CF3015EA69B0}"/>
    <cellStyle name="Normal 5 5 5 4" xfId="1386" xr:uid="{1DF6FD4C-00ED-47EC-AE94-14FCEF2B606D}"/>
    <cellStyle name="Normal 5 5 5 5" xfId="2925" xr:uid="{8F786A98-9CAB-434F-83AB-096F38E17AD8}"/>
    <cellStyle name="Normal 5 5 5 6" xfId="2926" xr:uid="{4BD26846-9852-4D2C-94C5-6821B8A469B8}"/>
    <cellStyle name="Normal 5 5 6" xfId="309" xr:uid="{0AF34D92-BE97-4B1A-8CAD-FFFBB56B71BD}"/>
    <cellStyle name="Normal 5 5 6 2" xfId="1387" xr:uid="{B63A9BE2-2EB0-46B3-986F-A2C087935BF8}"/>
    <cellStyle name="Normal 5 5 6 2 2" xfId="1388" xr:uid="{5E9726C2-A45A-4E8D-9E3E-E6767D3E6C15}"/>
    <cellStyle name="Normal 5 5 6 2 3" xfId="2927" xr:uid="{2421CACB-940A-46EB-82A2-E35C18D5F45D}"/>
    <cellStyle name="Normal 5 5 6 2 4" xfId="2928" xr:uid="{7742DA9C-E6AF-4701-9A36-2EE7B28EF089}"/>
    <cellStyle name="Normal 5 5 6 3" xfId="1389" xr:uid="{93F5FB3F-65C2-4318-BE55-E3041C256430}"/>
    <cellStyle name="Normal 5 5 6 4" xfId="2929" xr:uid="{C2F16E2A-7E3A-496A-9FBB-77F6D8448092}"/>
    <cellStyle name="Normal 5 5 6 5" xfId="2930" xr:uid="{588AFA9D-54F0-4618-BAE8-4A713EA19FC5}"/>
    <cellStyle name="Normal 5 5 7" xfId="1390" xr:uid="{51868C9F-EB79-4B08-B584-C6F660D5E47D}"/>
    <cellStyle name="Normal 5 5 7 2" xfId="1391" xr:uid="{94A1E6CA-7F62-45B5-83E9-A5A752E217DF}"/>
    <cellStyle name="Normal 5 5 7 3" xfId="2931" xr:uid="{9320FBBC-8D56-48CE-BDEF-4FA46EF7F620}"/>
    <cellStyle name="Normal 5 5 7 4" xfId="2932" xr:uid="{D554FAD0-F2D2-4DC9-ABAA-16D9AE0D1502}"/>
    <cellStyle name="Normal 5 5 8" xfId="1392" xr:uid="{CBD12802-351F-49DB-BCEE-8FAAF2633CDB}"/>
    <cellStyle name="Normal 5 5 8 2" xfId="2933" xr:uid="{C7219F59-24C5-451B-A23A-03A69D508D61}"/>
    <cellStyle name="Normal 5 5 8 3" xfId="2934" xr:uid="{B0888650-854F-40D5-B84A-672CB723A263}"/>
    <cellStyle name="Normal 5 5 8 4" xfId="2935" xr:uid="{C79B9015-C878-434E-A7E8-D3D31FAAF919}"/>
    <cellStyle name="Normal 5 5 9" xfId="2936" xr:uid="{C7C89803-0BDE-4517-8ED7-691F536DF0B9}"/>
    <cellStyle name="Normal 5 6" xfId="104" xr:uid="{AABAD752-20DD-431A-B277-699CB15EA1D6}"/>
    <cellStyle name="Normal 5 6 10" xfId="2937" xr:uid="{0A63EA37-B7EA-4D97-BF10-F349660CFB52}"/>
    <cellStyle name="Normal 5 6 11" xfId="2938" xr:uid="{408E9AF7-F6A4-4144-A42D-4055062A59AC}"/>
    <cellStyle name="Normal 5 6 2" xfId="105" xr:uid="{DF68F179-8B62-4216-8BD6-41B0162C75B5}"/>
    <cellStyle name="Normal 5 6 2 2" xfId="310" xr:uid="{278DCA9A-23FE-43B0-82F9-905D98DB7742}"/>
    <cellStyle name="Normal 5 6 2 2 2" xfId="573" xr:uid="{544AB2D0-AA09-4DA2-A408-563B04217FA8}"/>
    <cellStyle name="Normal 5 6 2 2 2 2" xfId="574" xr:uid="{8DA6A6EB-54C8-4C44-9A75-49957CEA562D}"/>
    <cellStyle name="Normal 5 6 2 2 2 2 2" xfId="1393" xr:uid="{596BABDE-3187-4188-809C-64C44EAF1B96}"/>
    <cellStyle name="Normal 5 6 2 2 2 2 3" xfId="2939" xr:uid="{022DE26F-2A2D-4ECB-B6CD-EE8A02467645}"/>
    <cellStyle name="Normal 5 6 2 2 2 2 4" xfId="2940" xr:uid="{330C6AFB-4C9E-4C75-80AD-C61C5300DA59}"/>
    <cellStyle name="Normal 5 6 2 2 2 3" xfId="1394" xr:uid="{3A596332-43ED-478A-A4FD-0E605EE10B54}"/>
    <cellStyle name="Normal 5 6 2 2 2 3 2" xfId="2941" xr:uid="{E4504043-BED6-4C2D-9B43-2F3F2106324F}"/>
    <cellStyle name="Normal 5 6 2 2 2 3 3" xfId="2942" xr:uid="{6998CB3D-3DCD-4637-A3BF-6726E9CBC94A}"/>
    <cellStyle name="Normal 5 6 2 2 2 3 4" xfId="2943" xr:uid="{37FA77D1-E3CF-4DB1-8DC1-C0B379528C73}"/>
    <cellStyle name="Normal 5 6 2 2 2 4" xfId="2944" xr:uid="{80CAE4FF-AE7F-477A-A56B-9E87A5751D59}"/>
    <cellStyle name="Normal 5 6 2 2 2 5" xfId="2945" xr:uid="{9AB6DC9A-D1AC-4C14-9A8C-CA5E8F61056F}"/>
    <cellStyle name="Normal 5 6 2 2 2 6" xfId="2946" xr:uid="{2D7C0741-47C7-4A8F-A7EB-4CEF3BA263EC}"/>
    <cellStyle name="Normal 5 6 2 2 3" xfId="575" xr:uid="{3831CBFE-9835-4D3D-AF2F-C56489547181}"/>
    <cellStyle name="Normal 5 6 2 2 3 2" xfId="1395" xr:uid="{B1794C9C-0FB9-4E77-A8F5-27208A9E9469}"/>
    <cellStyle name="Normal 5 6 2 2 3 2 2" xfId="2947" xr:uid="{CBFF362B-421B-4CEF-84A8-5D89592C266C}"/>
    <cellStyle name="Normal 5 6 2 2 3 2 3" xfId="2948" xr:uid="{28557235-C453-4215-B6DF-C8748B06DC98}"/>
    <cellStyle name="Normal 5 6 2 2 3 2 4" xfId="2949" xr:uid="{FDC7EB53-C9DA-46C9-99BF-149369050281}"/>
    <cellStyle name="Normal 5 6 2 2 3 3" xfId="2950" xr:uid="{90F71A6D-1AE3-42A4-BCA2-F07EC3D916BA}"/>
    <cellStyle name="Normal 5 6 2 2 3 4" xfId="2951" xr:uid="{7B599C49-C730-4CA2-AA24-EA41ACD27D83}"/>
    <cellStyle name="Normal 5 6 2 2 3 5" xfId="2952" xr:uid="{F8F07EBA-4CA7-462C-BF34-F04F7E26148C}"/>
    <cellStyle name="Normal 5 6 2 2 4" xfId="1396" xr:uid="{6D4802C9-0BEB-4750-875B-6A99889513E2}"/>
    <cellStyle name="Normal 5 6 2 2 4 2" xfId="2953" xr:uid="{5EB9D47A-87A4-4E10-9F47-CC695857B5EF}"/>
    <cellStyle name="Normal 5 6 2 2 4 3" xfId="2954" xr:uid="{29488054-8E7B-4668-A07B-CB2F21997CD4}"/>
    <cellStyle name="Normal 5 6 2 2 4 4" xfId="2955" xr:uid="{4BE792DF-7B50-4CEF-A09A-41F11CE1C7B4}"/>
    <cellStyle name="Normal 5 6 2 2 5" xfId="2956" xr:uid="{A556933F-4F0B-4BE6-9128-56EC589CE3F5}"/>
    <cellStyle name="Normal 5 6 2 2 5 2" xfId="2957" xr:uid="{FD5976DD-6378-459E-97BB-7339BC70C1B9}"/>
    <cellStyle name="Normal 5 6 2 2 5 3" xfId="2958" xr:uid="{831046EF-797E-47D4-B054-057161E44799}"/>
    <cellStyle name="Normal 5 6 2 2 5 4" xfId="2959" xr:uid="{777C8521-5F18-4DEA-989C-2B81FEDED74C}"/>
    <cellStyle name="Normal 5 6 2 2 6" xfId="2960" xr:uid="{A434F15A-979B-43E4-AB42-8FF2F301A581}"/>
    <cellStyle name="Normal 5 6 2 2 7" xfId="2961" xr:uid="{9F6A245D-85AE-4F4F-8B62-173D52B54E39}"/>
    <cellStyle name="Normal 5 6 2 2 8" xfId="2962" xr:uid="{C0EA56EA-9DE2-4765-B27E-C223A36988A3}"/>
    <cellStyle name="Normal 5 6 2 3" xfId="576" xr:uid="{9F30175C-5E8B-4576-B2DE-344A7F042343}"/>
    <cellStyle name="Normal 5 6 2 3 2" xfId="577" xr:uid="{20388A35-400C-4A3B-9A29-F1536A6DAF2E}"/>
    <cellStyle name="Normal 5 6 2 3 2 2" xfId="578" xr:uid="{9E57FA49-0310-4988-BF2B-03EA4D9D9026}"/>
    <cellStyle name="Normal 5 6 2 3 2 3" xfId="2963" xr:uid="{01866B16-81A8-4A09-B05C-D69C802F2CD0}"/>
    <cellStyle name="Normal 5 6 2 3 2 4" xfId="2964" xr:uid="{2E0301AE-30CB-4C15-80D4-502D1AB667F2}"/>
    <cellStyle name="Normal 5 6 2 3 3" xfId="579" xr:uid="{06CFEBC8-58FF-474B-8114-932D48411B2F}"/>
    <cellStyle name="Normal 5 6 2 3 3 2" xfId="2965" xr:uid="{147966E9-A5F0-4885-8462-07D4699AEE0B}"/>
    <cellStyle name="Normal 5 6 2 3 3 3" xfId="2966" xr:uid="{F9519087-B08A-4B32-81D1-B6D89543C1E3}"/>
    <cellStyle name="Normal 5 6 2 3 3 4" xfId="2967" xr:uid="{BEF95159-BE0B-43EA-802E-0FA170DD5D13}"/>
    <cellStyle name="Normal 5 6 2 3 4" xfId="2968" xr:uid="{A36EA3BC-B012-4E9B-87C2-05CB4FE79882}"/>
    <cellStyle name="Normal 5 6 2 3 5" xfId="2969" xr:uid="{136B6149-606E-4EE2-A721-24E761CC6B91}"/>
    <cellStyle name="Normal 5 6 2 3 6" xfId="2970" xr:uid="{98904052-B56F-4000-A131-0E2DF2D1AB48}"/>
    <cellStyle name="Normal 5 6 2 4" xfId="580" xr:uid="{37B09AF5-08D3-40D5-B477-B89B693437BA}"/>
    <cellStyle name="Normal 5 6 2 4 2" xfId="581" xr:uid="{F91A06BC-A2C4-4F3A-859D-93AB87B14346}"/>
    <cellStyle name="Normal 5 6 2 4 2 2" xfId="2971" xr:uid="{D688BCC5-E315-4186-9B1B-9BF2BB2A1BF4}"/>
    <cellStyle name="Normal 5 6 2 4 2 3" xfId="2972" xr:uid="{A266A74A-4A14-4EDF-9275-48028994BD6A}"/>
    <cellStyle name="Normal 5 6 2 4 2 4" xfId="2973" xr:uid="{B679F7D6-822A-4CF1-A603-24D67C178787}"/>
    <cellStyle name="Normal 5 6 2 4 3" xfId="2974" xr:uid="{7D19EAED-3DD4-4889-A6AE-A16849A7BF3B}"/>
    <cellStyle name="Normal 5 6 2 4 4" xfId="2975" xr:uid="{81411D31-B4A0-4CE9-8EFA-0B4F95749E7A}"/>
    <cellStyle name="Normal 5 6 2 4 5" xfId="2976" xr:uid="{38F1ABE9-10AF-44F1-8675-391A0AB28F3A}"/>
    <cellStyle name="Normal 5 6 2 5" xfId="582" xr:uid="{01416AFA-5963-47EF-A87A-BC1A27A93668}"/>
    <cellStyle name="Normal 5 6 2 5 2" xfId="2977" xr:uid="{6A8F030B-59E9-4FAD-9DB5-B043DD75949E}"/>
    <cellStyle name="Normal 5 6 2 5 3" xfId="2978" xr:uid="{F432401B-A3EC-4AD8-B94C-462F358DF3E6}"/>
    <cellStyle name="Normal 5 6 2 5 4" xfId="2979" xr:uid="{0BE00975-52E4-4F47-A77E-ED463D83FE4B}"/>
    <cellStyle name="Normal 5 6 2 6" xfId="2980" xr:uid="{50C9D9D5-5531-4328-B752-66C7DDDA8420}"/>
    <cellStyle name="Normal 5 6 2 6 2" xfId="2981" xr:uid="{B6089E94-7A2F-4233-8A55-6F4AFDF5A7BD}"/>
    <cellStyle name="Normal 5 6 2 6 3" xfId="2982" xr:uid="{F68008B4-6199-453F-AF90-13AA148F6E48}"/>
    <cellStyle name="Normal 5 6 2 6 4" xfId="2983" xr:uid="{456BA0AF-6A7A-4C58-B0BE-7E511E0E54A8}"/>
    <cellStyle name="Normal 5 6 2 7" xfId="2984" xr:uid="{F3EAD977-D13C-4705-8E95-14316B23DE7C}"/>
    <cellStyle name="Normal 5 6 2 8" xfId="2985" xr:uid="{906153CA-B110-4FAB-93C5-55E6A8F73A03}"/>
    <cellStyle name="Normal 5 6 2 9" xfId="2986" xr:uid="{49BCB2BD-075D-419F-AC4B-48BAFA019B2B}"/>
    <cellStyle name="Normal 5 6 3" xfId="311" xr:uid="{9CDB45B9-06AE-4EDE-AD06-2AAE1EBC92AA}"/>
    <cellStyle name="Normal 5 6 3 2" xfId="583" xr:uid="{F6672351-BA17-499B-B694-396DBCFA2F1D}"/>
    <cellStyle name="Normal 5 6 3 2 2" xfId="584" xr:uid="{0AFF23BC-F3E3-4DA8-8BBF-F200E4B6B3C6}"/>
    <cellStyle name="Normal 5 6 3 2 2 2" xfId="1397" xr:uid="{DD453906-6366-4E84-BAAE-C9ED2D86E231}"/>
    <cellStyle name="Normal 5 6 3 2 2 2 2" xfId="1398" xr:uid="{F98B73FE-0739-4D00-937D-A9F94CB57AB9}"/>
    <cellStyle name="Normal 5 6 3 2 2 3" xfId="1399" xr:uid="{886BCC07-5356-4211-B830-A94BE2FACFD0}"/>
    <cellStyle name="Normal 5 6 3 2 2 4" xfId="2987" xr:uid="{8A9D880D-BDFD-4507-B9D1-273C4B36D901}"/>
    <cellStyle name="Normal 5 6 3 2 3" xfId="1400" xr:uid="{231A43F1-439F-47B4-A771-DD7B6DF565FC}"/>
    <cellStyle name="Normal 5 6 3 2 3 2" xfId="1401" xr:uid="{48AA8ACE-1A1F-40C5-B05F-22C09D6AC7D9}"/>
    <cellStyle name="Normal 5 6 3 2 3 3" xfId="2988" xr:uid="{80DE4FB3-29EC-4300-AC9C-54591D7FF602}"/>
    <cellStyle name="Normal 5 6 3 2 3 4" xfId="2989" xr:uid="{C7373C59-CA5A-4D4E-8AF3-81A925A5C1AE}"/>
    <cellStyle name="Normal 5 6 3 2 4" xfId="1402" xr:uid="{F9CF8D60-C285-4916-936F-165284C27EA4}"/>
    <cellStyle name="Normal 5 6 3 2 5" xfId="2990" xr:uid="{9EA46B09-2EFD-498E-A376-1C555BE14881}"/>
    <cellStyle name="Normal 5 6 3 2 6" xfId="2991" xr:uid="{0FEFBDB4-FCA9-45E3-8B57-D543F1BE0D38}"/>
    <cellStyle name="Normal 5 6 3 3" xfId="585" xr:uid="{1866C99B-DFF8-48D4-851F-E3EA41A6EA08}"/>
    <cellStyle name="Normal 5 6 3 3 2" xfId="1403" xr:uid="{86A92038-E4F8-44AB-A3E6-0D7705989DAE}"/>
    <cellStyle name="Normal 5 6 3 3 2 2" xfId="1404" xr:uid="{8377AC39-1C43-47B0-AF7A-3E27CECA6E1B}"/>
    <cellStyle name="Normal 5 6 3 3 2 3" xfId="2992" xr:uid="{6D7918E8-CA5E-42FA-AD51-7B8E08A30159}"/>
    <cellStyle name="Normal 5 6 3 3 2 4" xfId="2993" xr:uid="{6FECAF90-1E00-457D-A91E-8FD6EB776225}"/>
    <cellStyle name="Normal 5 6 3 3 3" xfId="1405" xr:uid="{AA6E21B2-A039-4B23-BDC3-1A750E7601B1}"/>
    <cellStyle name="Normal 5 6 3 3 4" xfId="2994" xr:uid="{EBDA3ED9-7023-4D25-9545-0BE8D9437957}"/>
    <cellStyle name="Normal 5 6 3 3 5" xfId="2995" xr:uid="{9AF047CC-0F89-4A18-A857-B81576A3BD71}"/>
    <cellStyle name="Normal 5 6 3 4" xfId="1406" xr:uid="{985C7A5E-1B30-40F8-BF5C-15EF5F95EC5F}"/>
    <cellStyle name="Normal 5 6 3 4 2" xfId="1407" xr:uid="{F409E864-D122-4352-8FE2-8CCE27B6B915}"/>
    <cellStyle name="Normal 5 6 3 4 3" xfId="2996" xr:uid="{CFF4CD07-05FB-496E-8553-94672DE827A9}"/>
    <cellStyle name="Normal 5 6 3 4 4" xfId="2997" xr:uid="{30657AE6-59D7-4407-91A0-8C8E902475E8}"/>
    <cellStyle name="Normal 5 6 3 5" xfId="1408" xr:uid="{035A34BA-0FBE-4924-930E-F159F6E26BA5}"/>
    <cellStyle name="Normal 5 6 3 5 2" xfId="2998" xr:uid="{101B6D6B-68BD-4CD8-A3FB-9EB13A8183B5}"/>
    <cellStyle name="Normal 5 6 3 5 3" xfId="2999" xr:uid="{E5C0538A-DF08-4533-851B-E8B097A5D27F}"/>
    <cellStyle name="Normal 5 6 3 5 4" xfId="3000" xr:uid="{5C9069FC-51FD-461F-A208-E8AC94DEB094}"/>
    <cellStyle name="Normal 5 6 3 6" xfId="3001" xr:uid="{15613FC9-965A-45ED-8B18-50D7AF212BC3}"/>
    <cellStyle name="Normal 5 6 3 7" xfId="3002" xr:uid="{385781E7-BCF7-4442-93DA-9D49789D9B0F}"/>
    <cellStyle name="Normal 5 6 3 8" xfId="3003" xr:uid="{79134F24-0DD5-4073-A286-94C1ADA9565A}"/>
    <cellStyle name="Normal 5 6 4" xfId="312" xr:uid="{75655336-2E55-434E-A1D7-BB8B25B2D85C}"/>
    <cellStyle name="Normal 5 6 4 2" xfId="586" xr:uid="{C1FD8346-3987-48F2-9826-6C94742D5E92}"/>
    <cellStyle name="Normal 5 6 4 2 2" xfId="587" xr:uid="{FC5FC4AC-4CF8-4C54-A283-B2DB7DD77BCB}"/>
    <cellStyle name="Normal 5 6 4 2 2 2" xfId="1409" xr:uid="{12A4E097-6301-441A-9581-138C267A3195}"/>
    <cellStyle name="Normal 5 6 4 2 2 3" xfId="3004" xr:uid="{129AC48A-3EC8-473E-8372-E0C208BE40FA}"/>
    <cellStyle name="Normal 5 6 4 2 2 4" xfId="3005" xr:uid="{EDE5CEE1-4883-4F01-8606-A76617CB50A2}"/>
    <cellStyle name="Normal 5 6 4 2 3" xfId="1410" xr:uid="{62C688BE-25AA-4568-BE35-BCDA06F12FBB}"/>
    <cellStyle name="Normal 5 6 4 2 4" xfId="3006" xr:uid="{CADA2286-0452-4042-A452-FBAE72192686}"/>
    <cellStyle name="Normal 5 6 4 2 5" xfId="3007" xr:uid="{A3010561-2F82-4F3F-A869-35BFAC0B3A2B}"/>
    <cellStyle name="Normal 5 6 4 3" xfId="588" xr:uid="{DF28757F-29DD-409B-B4B9-4CF0C085FAA7}"/>
    <cellStyle name="Normal 5 6 4 3 2" xfId="1411" xr:uid="{31DE24DC-E47D-482D-A415-89A775AA3035}"/>
    <cellStyle name="Normal 5 6 4 3 3" xfId="3008" xr:uid="{EB5B59FD-ED65-4543-8FBE-9F2E7E5E2911}"/>
    <cellStyle name="Normal 5 6 4 3 4" xfId="3009" xr:uid="{B7F40636-B1BD-431E-AF14-BFB225C451BA}"/>
    <cellStyle name="Normal 5 6 4 4" xfId="1412" xr:uid="{7E48C63B-2323-4992-A736-736EB4430709}"/>
    <cellStyle name="Normal 5 6 4 4 2" xfId="3010" xr:uid="{DBE50751-1278-404C-94E9-2896AAC8B179}"/>
    <cellStyle name="Normal 5 6 4 4 3" xfId="3011" xr:uid="{288B47BE-8C18-40CD-8747-A54B4D465C9C}"/>
    <cellStyle name="Normal 5 6 4 4 4" xfId="3012" xr:uid="{FA2F5EA2-2CDD-4CE4-AB46-21CE5EEEC785}"/>
    <cellStyle name="Normal 5 6 4 5" xfId="3013" xr:uid="{A0910FEA-A843-4CB7-9113-EE5B854A996E}"/>
    <cellStyle name="Normal 5 6 4 6" xfId="3014" xr:uid="{C29AD367-29FE-4377-BAAA-1C2486405F3B}"/>
    <cellStyle name="Normal 5 6 4 7" xfId="3015" xr:uid="{8651A274-6838-4659-8D31-9A658F73C74C}"/>
    <cellStyle name="Normal 5 6 5" xfId="313" xr:uid="{58AD92E2-6FEF-4135-AA68-E45B346D65A7}"/>
    <cellStyle name="Normal 5 6 5 2" xfId="589" xr:uid="{0EF1BE19-9616-41A0-81AB-84E6CA7AC3C8}"/>
    <cellStyle name="Normal 5 6 5 2 2" xfId="1413" xr:uid="{B53A25B0-584C-4B4A-880B-38F276970AF2}"/>
    <cellStyle name="Normal 5 6 5 2 3" xfId="3016" xr:uid="{A1A82E1E-EBDB-4297-B06C-954D4443F237}"/>
    <cellStyle name="Normal 5 6 5 2 4" xfId="3017" xr:uid="{593C4505-F761-4074-9157-D4C461BE2CB3}"/>
    <cellStyle name="Normal 5 6 5 3" xfId="1414" xr:uid="{27C05C43-3A4A-45DD-9225-CAD1B72F9B08}"/>
    <cellStyle name="Normal 5 6 5 3 2" xfId="3018" xr:uid="{1943A189-CC34-4F85-8F48-A3817210E72D}"/>
    <cellStyle name="Normal 5 6 5 3 3" xfId="3019" xr:uid="{E688E502-3949-46D0-BFC7-14ECC44350B5}"/>
    <cellStyle name="Normal 5 6 5 3 4" xfId="3020" xr:uid="{7F367D23-FDF2-4E38-9C1E-51A08049C416}"/>
    <cellStyle name="Normal 5 6 5 4" xfId="3021" xr:uid="{4EAC27EC-2B26-4FEA-B50A-D2A6926491A6}"/>
    <cellStyle name="Normal 5 6 5 5" xfId="3022" xr:uid="{5173E3E6-1AC0-454F-AA47-E44C094A4408}"/>
    <cellStyle name="Normal 5 6 5 6" xfId="3023" xr:uid="{9A42D2C8-BFD9-40FE-841F-9D5092251290}"/>
    <cellStyle name="Normal 5 6 6" xfId="590" xr:uid="{51DC69E3-A3C9-495F-A2C7-0B15D5012C3E}"/>
    <cellStyle name="Normal 5 6 6 2" xfId="1415" xr:uid="{812732ED-5B1E-4533-8949-70A23F8D2E21}"/>
    <cellStyle name="Normal 5 6 6 2 2" xfId="3024" xr:uid="{FBA5EC3D-60D5-4735-B57D-26EA3FBE95ED}"/>
    <cellStyle name="Normal 5 6 6 2 3" xfId="3025" xr:uid="{7F314F80-807B-4F40-BE36-33B28B7E8AF2}"/>
    <cellStyle name="Normal 5 6 6 2 4" xfId="3026" xr:uid="{3B796AFE-3F1D-4AD8-AD20-2349F13EE656}"/>
    <cellStyle name="Normal 5 6 6 3" xfId="3027" xr:uid="{8B57DBA8-51FB-404B-9614-A0E82031AE61}"/>
    <cellStyle name="Normal 5 6 6 4" xfId="3028" xr:uid="{EAC29564-C620-4CB7-AF02-297C5535644B}"/>
    <cellStyle name="Normal 5 6 6 5" xfId="3029" xr:uid="{2745CA78-DF6C-447C-AF5F-65815CF9709A}"/>
    <cellStyle name="Normal 5 6 7" xfId="1416" xr:uid="{2E219AFF-10D1-4B13-96FB-2B7B44C86253}"/>
    <cellStyle name="Normal 5 6 7 2" xfId="3030" xr:uid="{A5364CBA-886D-463C-B364-855186277693}"/>
    <cellStyle name="Normal 5 6 7 3" xfId="3031" xr:uid="{0F012836-63B4-4EE2-8537-831A75713F1B}"/>
    <cellStyle name="Normal 5 6 7 4" xfId="3032" xr:uid="{FF0C9C33-F7D5-408B-9189-067EC1CF0098}"/>
    <cellStyle name="Normal 5 6 8" xfId="3033" xr:uid="{D597A56A-3339-49C5-B568-AD404F6D37CE}"/>
    <cellStyle name="Normal 5 6 8 2" xfId="3034" xr:uid="{58172DB0-1E7C-4310-94F3-90F6821034BF}"/>
    <cellStyle name="Normal 5 6 8 3" xfId="3035" xr:uid="{4A5EF756-973C-4F46-BA65-B1BC089EB694}"/>
    <cellStyle name="Normal 5 6 8 4" xfId="3036" xr:uid="{08FF2990-AF6A-4952-A135-E4FBFBE559D8}"/>
    <cellStyle name="Normal 5 6 9" xfId="3037" xr:uid="{022DCD7A-DAEF-407A-8880-4E49C0C5CAC0}"/>
    <cellStyle name="Normal 5 7" xfId="106" xr:uid="{D2108495-CBD8-4A50-8A9D-A7572B130A06}"/>
    <cellStyle name="Normal 5 7 2" xfId="107" xr:uid="{11F36581-BD99-4794-BA55-AB8B16259735}"/>
    <cellStyle name="Normal 5 7 2 2" xfId="314" xr:uid="{A5E44EF7-0F3C-4A5D-861E-593F554F223E}"/>
    <cellStyle name="Normal 5 7 2 2 2" xfId="591" xr:uid="{F7038DBA-EA36-44AB-B1C0-55134603A3C8}"/>
    <cellStyle name="Normal 5 7 2 2 2 2" xfId="1417" xr:uid="{BB760248-A6CD-4E8D-994F-4AD7481C07B3}"/>
    <cellStyle name="Normal 5 7 2 2 2 3" xfId="3038" xr:uid="{C9597068-3C41-485B-BF73-1EBBDED0EB22}"/>
    <cellStyle name="Normal 5 7 2 2 2 4" xfId="3039" xr:uid="{13CC455E-9243-4AC9-B905-E5759B7A2403}"/>
    <cellStyle name="Normal 5 7 2 2 3" xfId="1418" xr:uid="{00C53932-E56C-4D0B-880B-C24CD6B76720}"/>
    <cellStyle name="Normal 5 7 2 2 3 2" xfId="3040" xr:uid="{1E9DD842-6650-4869-B666-23B0FD783481}"/>
    <cellStyle name="Normal 5 7 2 2 3 3" xfId="3041" xr:uid="{D83671F1-B300-4A34-A339-0BD2433A1F99}"/>
    <cellStyle name="Normal 5 7 2 2 3 4" xfId="3042" xr:uid="{3B48B13C-AAD8-4F63-A4A8-9D2216676716}"/>
    <cellStyle name="Normal 5 7 2 2 4" xfId="3043" xr:uid="{C05D43F0-A88C-473D-95D2-B76B4074F645}"/>
    <cellStyle name="Normal 5 7 2 2 5" xfId="3044" xr:uid="{509F4792-9B47-4CEC-998C-78077D3BD085}"/>
    <cellStyle name="Normal 5 7 2 2 6" xfId="3045" xr:uid="{B5BA58A9-5396-44BC-BF41-0857036C68FD}"/>
    <cellStyle name="Normal 5 7 2 3" xfId="592" xr:uid="{E77C7AA6-6B8B-4969-B144-3813AF44175E}"/>
    <cellStyle name="Normal 5 7 2 3 2" xfId="1419" xr:uid="{78541083-63E0-4972-879E-2FAD8E6B52EC}"/>
    <cellStyle name="Normal 5 7 2 3 2 2" xfId="3046" xr:uid="{8F4E7C62-1084-49A8-8422-F11B3FE658AB}"/>
    <cellStyle name="Normal 5 7 2 3 2 3" xfId="3047" xr:uid="{FA4D9215-AE7F-4A92-A5CC-D8ADBBB99C91}"/>
    <cellStyle name="Normal 5 7 2 3 2 4" xfId="3048" xr:uid="{22499503-D640-4F8A-AB85-D61AE74C4C06}"/>
    <cellStyle name="Normal 5 7 2 3 3" xfId="3049" xr:uid="{302921E8-FDF5-460D-AAD5-F8AD8ED9EBBD}"/>
    <cellStyle name="Normal 5 7 2 3 4" xfId="3050" xr:uid="{19DBB5C9-D195-4050-8008-8582AA4C7DF3}"/>
    <cellStyle name="Normal 5 7 2 3 5" xfId="3051" xr:uid="{44108428-DABD-49E9-8EE2-D1740267BB4A}"/>
    <cellStyle name="Normal 5 7 2 4" xfId="1420" xr:uid="{D9D4DA37-C17B-49FC-B000-37435BD32A96}"/>
    <cellStyle name="Normal 5 7 2 4 2" xfId="3052" xr:uid="{03F5D05F-EA60-48E2-8E3A-35BBA16B537B}"/>
    <cellStyle name="Normal 5 7 2 4 3" xfId="3053" xr:uid="{2B52152B-D924-4155-94A1-94A91D62C2B9}"/>
    <cellStyle name="Normal 5 7 2 4 4" xfId="3054" xr:uid="{124FAD15-D754-4B9C-A2E3-368A8A48BA42}"/>
    <cellStyle name="Normal 5 7 2 5" xfId="3055" xr:uid="{6B8C2283-2821-43E5-BE65-B611A43A8ECB}"/>
    <cellStyle name="Normal 5 7 2 5 2" xfId="3056" xr:uid="{8AA7034A-8590-495A-8632-DB288FCE5D47}"/>
    <cellStyle name="Normal 5 7 2 5 3" xfId="3057" xr:uid="{FC2B3B27-FC45-4E66-A50B-AEB6ABA8F7C1}"/>
    <cellStyle name="Normal 5 7 2 5 4" xfId="3058" xr:uid="{75BEE5AF-BA89-4A6C-9AA3-258801376137}"/>
    <cellStyle name="Normal 5 7 2 6" xfId="3059" xr:uid="{55FEF5E7-A9E2-4DCE-96A5-8061A7D154B7}"/>
    <cellStyle name="Normal 5 7 2 7" xfId="3060" xr:uid="{F38F57EA-1C52-401D-BD12-D0ACC76DA7EE}"/>
    <cellStyle name="Normal 5 7 2 8" xfId="3061" xr:uid="{CFFA0E79-CAB5-46F5-B694-BEA84ACEC89C}"/>
    <cellStyle name="Normal 5 7 3" xfId="315" xr:uid="{39D12C3A-8353-4A64-97E2-81268C996DF3}"/>
    <cellStyle name="Normal 5 7 3 2" xfId="593" xr:uid="{6CF77D6A-564D-4FCD-9B7E-90BE143E5CC3}"/>
    <cellStyle name="Normal 5 7 3 2 2" xfId="594" xr:uid="{F0D511BE-F497-4AEE-9AC7-66635A27F482}"/>
    <cellStyle name="Normal 5 7 3 2 3" xfId="3062" xr:uid="{C91B145E-E145-49E4-86E1-CE8B45FD76CF}"/>
    <cellStyle name="Normal 5 7 3 2 4" xfId="3063" xr:uid="{38596BCE-8385-43C1-A8F5-C42C00E7FAE7}"/>
    <cellStyle name="Normal 5 7 3 3" xfId="595" xr:uid="{6F2DD925-D20C-4E41-8182-C41693B38984}"/>
    <cellStyle name="Normal 5 7 3 3 2" xfId="3064" xr:uid="{2722878F-8A23-4757-9248-3C77D9D5C056}"/>
    <cellStyle name="Normal 5 7 3 3 3" xfId="3065" xr:uid="{DEE8CC96-91A1-4C17-8326-DAAD78DB27C9}"/>
    <cellStyle name="Normal 5 7 3 3 4" xfId="3066" xr:uid="{33450E85-D7E8-4200-9126-CAC7E82BF3F8}"/>
    <cellStyle name="Normal 5 7 3 4" xfId="3067" xr:uid="{6EBDC4D8-F28B-4F0E-8A2E-A2A1D35EC902}"/>
    <cellStyle name="Normal 5 7 3 5" xfId="3068" xr:uid="{160C189C-A9DA-4F68-B4B6-CF6B2DD11574}"/>
    <cellStyle name="Normal 5 7 3 6" xfId="3069" xr:uid="{6DDA83A0-D0F9-4A77-8960-8A3DD8DAEF25}"/>
    <cellStyle name="Normal 5 7 4" xfId="316" xr:uid="{F733780A-0242-42F8-A8CC-B1EA210216EE}"/>
    <cellStyle name="Normal 5 7 4 2" xfId="596" xr:uid="{A5F14954-F7D8-4467-AB29-8DADCB12A99D}"/>
    <cellStyle name="Normal 5 7 4 2 2" xfId="3070" xr:uid="{D8E7FD6D-AA72-4CC4-B52F-AFFF7246B392}"/>
    <cellStyle name="Normal 5 7 4 2 3" xfId="3071" xr:uid="{A410B599-6CEA-4FE7-AE96-8E6EA2332139}"/>
    <cellStyle name="Normal 5 7 4 2 4" xfId="3072" xr:uid="{CBE30FF8-0221-4D61-A163-241496704D01}"/>
    <cellStyle name="Normal 5 7 4 3" xfId="3073" xr:uid="{F69FC9A0-5F3C-4442-BBD9-81876FD048A3}"/>
    <cellStyle name="Normal 5 7 4 4" xfId="3074" xr:uid="{7E37F422-ED05-4B10-965F-8590CD2141AD}"/>
    <cellStyle name="Normal 5 7 4 5" xfId="3075" xr:uid="{09799A2B-03E4-439E-8388-3BAC43F5624A}"/>
    <cellStyle name="Normal 5 7 5" xfId="597" xr:uid="{CE83E1DD-A2C1-4F8C-AF10-608741AA74D9}"/>
    <cellStyle name="Normal 5 7 5 2" xfId="3076" xr:uid="{B0E4593A-6633-41CF-A9F9-323ADF8D2376}"/>
    <cellStyle name="Normal 5 7 5 3" xfId="3077" xr:uid="{92F7C9DA-D08C-42AA-A83D-2922F8B486DA}"/>
    <cellStyle name="Normal 5 7 5 4" xfId="3078" xr:uid="{3B67E283-E77D-4181-803C-E2DE0B2F24A9}"/>
    <cellStyle name="Normal 5 7 6" xfId="3079" xr:uid="{4AE9DF0D-374F-48CA-BA29-8005367BA831}"/>
    <cellStyle name="Normal 5 7 6 2" xfId="3080" xr:uid="{AC1B4EF8-F7BB-46B9-B115-E1352594EF0A}"/>
    <cellStyle name="Normal 5 7 6 3" xfId="3081" xr:uid="{23D2EE6B-61A9-4845-B54A-BDD732F76E58}"/>
    <cellStyle name="Normal 5 7 6 4" xfId="3082" xr:uid="{442A8D72-F1A9-453E-94AF-5103CD989760}"/>
    <cellStyle name="Normal 5 7 7" xfId="3083" xr:uid="{4A95958D-F5F4-43E7-82BF-430A6C4C3CF5}"/>
    <cellStyle name="Normal 5 7 8" xfId="3084" xr:uid="{7A2FB00D-DDE1-49DB-B8AE-6829F9FDEF47}"/>
    <cellStyle name="Normal 5 7 9" xfId="3085" xr:uid="{FFC76A78-A62A-46C6-BA38-D9F6AD112B1E}"/>
    <cellStyle name="Normal 5 8" xfId="108" xr:uid="{7D06A479-AE29-468B-B367-F72517F4B73D}"/>
    <cellStyle name="Normal 5 8 2" xfId="317" xr:uid="{279DFD09-74E7-4324-A957-AB2AD62E6A2D}"/>
    <cellStyle name="Normal 5 8 2 2" xfId="598" xr:uid="{5E5BB7FA-0480-4ACA-A1C7-87CB48E95368}"/>
    <cellStyle name="Normal 5 8 2 2 2" xfId="1421" xr:uid="{B6D985D2-34CF-4E55-8FDC-8322441485A4}"/>
    <cellStyle name="Normal 5 8 2 2 2 2" xfId="1422" xr:uid="{24961550-B5AD-4997-8886-362430C114E5}"/>
    <cellStyle name="Normal 5 8 2 2 3" xfId="1423" xr:uid="{325ED099-E400-4796-A155-E87A425B86E7}"/>
    <cellStyle name="Normal 5 8 2 2 4" xfId="3086" xr:uid="{5E8F1735-BC3D-4A63-BDF2-52EAC75BE276}"/>
    <cellStyle name="Normal 5 8 2 3" xfId="1424" xr:uid="{051F3208-161A-4DF3-87AE-637B94194CF2}"/>
    <cellStyle name="Normal 5 8 2 3 2" xfId="1425" xr:uid="{B2F366DF-EC15-4B42-9769-27CD6F05188D}"/>
    <cellStyle name="Normal 5 8 2 3 3" xfId="3087" xr:uid="{A8A82663-7811-4DDE-AA70-4CF1C16F64B8}"/>
    <cellStyle name="Normal 5 8 2 3 4" xfId="3088" xr:uid="{FA0F8732-4CC8-4F47-8C3C-90B4C70A9CB1}"/>
    <cellStyle name="Normal 5 8 2 4" xfId="1426" xr:uid="{2B8A880A-756B-4F7B-8AA1-C9DBBC65C8F1}"/>
    <cellStyle name="Normal 5 8 2 5" xfId="3089" xr:uid="{71E4D941-E3B7-48E1-A41A-8157B2EDEE3B}"/>
    <cellStyle name="Normal 5 8 2 6" xfId="3090" xr:uid="{A99D0F12-C279-4FDC-BE82-5A9D7CA8FABD}"/>
    <cellStyle name="Normal 5 8 3" xfId="599" xr:uid="{1F3CF3D8-3A7F-498C-B506-B0148B323B03}"/>
    <cellStyle name="Normal 5 8 3 2" xfId="1427" xr:uid="{2DE6ADD1-F3F4-43A5-A2C5-25C1F7C4E282}"/>
    <cellStyle name="Normal 5 8 3 2 2" xfId="1428" xr:uid="{D3093686-B38D-47B8-B858-0B7F0F47F6A2}"/>
    <cellStyle name="Normal 5 8 3 2 3" xfId="3091" xr:uid="{02EF74AF-3C8C-412C-A435-212D980E2C08}"/>
    <cellStyle name="Normal 5 8 3 2 4" xfId="3092" xr:uid="{39D4C1CE-47D4-497A-B177-9A5FABDFED14}"/>
    <cellStyle name="Normal 5 8 3 3" xfId="1429" xr:uid="{37D60776-3A34-4F94-95A6-350DD833169E}"/>
    <cellStyle name="Normal 5 8 3 4" xfId="3093" xr:uid="{D5B4C88E-BF65-440C-8D87-D4DAC0EF14EE}"/>
    <cellStyle name="Normal 5 8 3 5" xfId="3094" xr:uid="{49585538-645A-455F-9664-709AD96FF988}"/>
    <cellStyle name="Normal 5 8 4" xfId="1430" xr:uid="{5F5701C0-71D8-489E-99B5-C09668A9738F}"/>
    <cellStyle name="Normal 5 8 4 2" xfId="1431" xr:uid="{82FF131F-1339-4951-A225-BB0B04E77BB4}"/>
    <cellStyle name="Normal 5 8 4 3" xfId="3095" xr:uid="{BD9F676F-9D49-4822-9F7A-5EDA639B2602}"/>
    <cellStyle name="Normal 5 8 4 4" xfId="3096" xr:uid="{8C917B40-B89B-476F-BF6C-8779CF3500BC}"/>
    <cellStyle name="Normal 5 8 5" xfId="1432" xr:uid="{3DF870D2-D2C1-43CF-B047-780645E09686}"/>
    <cellStyle name="Normal 5 8 5 2" xfId="3097" xr:uid="{184B3799-DE39-4A7E-B315-0194E80E5BB4}"/>
    <cellStyle name="Normal 5 8 5 3" xfId="3098" xr:uid="{395A6599-E762-4A17-A42E-61DCB7479067}"/>
    <cellStyle name="Normal 5 8 5 4" xfId="3099" xr:uid="{9C946FCA-4B0C-4752-B4D3-7F7DDE55713D}"/>
    <cellStyle name="Normal 5 8 6" xfId="3100" xr:uid="{54C15AD7-C1D2-44A0-B934-5692C1D60303}"/>
    <cellStyle name="Normal 5 8 7" xfId="3101" xr:uid="{9002A454-D002-4A34-B188-A2C8970AF168}"/>
    <cellStyle name="Normal 5 8 8" xfId="3102" xr:uid="{94CF9F33-4FE3-4E2D-8C30-D55084D69991}"/>
    <cellStyle name="Normal 5 9" xfId="318" xr:uid="{41E04ABD-9DC0-4365-BB29-A02CE58B4DD3}"/>
    <cellStyle name="Normal 5 9 2" xfId="600" xr:uid="{430753C2-6CCA-45AB-8D46-3B84CDE49F5E}"/>
    <cellStyle name="Normal 5 9 2 2" xfId="601" xr:uid="{D3604B22-6F28-4AB4-B185-7655167AD527}"/>
    <cellStyle name="Normal 5 9 2 2 2" xfId="1433" xr:uid="{BD4B4B80-A4E6-4462-8145-AA7ACA6F5E67}"/>
    <cellStyle name="Normal 5 9 2 2 3" xfId="3103" xr:uid="{69F45290-90BC-4D0F-AE7D-7AE3BC0F778F}"/>
    <cellStyle name="Normal 5 9 2 2 4" xfId="3104" xr:uid="{0CA4A7B0-20FB-4310-BDC7-BBC709FB3D7D}"/>
    <cellStyle name="Normal 5 9 2 3" xfId="1434" xr:uid="{CEC8C3DA-79AB-4085-8B1F-04C9A9090DAA}"/>
    <cellStyle name="Normal 5 9 2 4" xfId="3105" xr:uid="{6A64E69F-F06E-45E2-8788-254BF73615D2}"/>
    <cellStyle name="Normal 5 9 2 5" xfId="3106" xr:uid="{7E45A31A-4F9A-472A-8EB0-B36CD922D1FF}"/>
    <cellStyle name="Normal 5 9 3" xfId="602" xr:uid="{76BF61CA-A8E5-44B5-B91D-5AA1ADD1332E}"/>
    <cellStyle name="Normal 5 9 3 2" xfId="1435" xr:uid="{55E68B35-B8F1-4FED-A9FE-88BA0CBAB051}"/>
    <cellStyle name="Normal 5 9 3 3" xfId="3107" xr:uid="{1EA5E102-4EC0-4F2E-844C-BC61C9D8765C}"/>
    <cellStyle name="Normal 5 9 3 4" xfId="3108" xr:uid="{4EC51966-AFBC-4464-BDD2-BDCCACF4CE48}"/>
    <cellStyle name="Normal 5 9 4" xfId="1436" xr:uid="{3AB0AB55-9013-44CA-BA45-CADE364FB71D}"/>
    <cellStyle name="Normal 5 9 4 2" xfId="3109" xr:uid="{C316FC29-E7CA-43BE-A8DC-51605862FC97}"/>
    <cellStyle name="Normal 5 9 4 3" xfId="3110" xr:uid="{DC6CE223-ADCF-403A-AE36-8F947BC8DF3D}"/>
    <cellStyle name="Normal 5 9 4 4" xfId="3111" xr:uid="{24E699D2-228B-4E87-9046-35F394A197F6}"/>
    <cellStyle name="Normal 5 9 5" xfId="3112" xr:uid="{FE41CB42-E312-4D1C-AA1A-6D3B1E39E327}"/>
    <cellStyle name="Normal 5 9 6" xfId="3113" xr:uid="{9606F222-BA55-4379-A5D5-FAB9D4B89150}"/>
    <cellStyle name="Normal 5 9 7" xfId="3114" xr:uid="{CFBC72A6-17D8-45A0-8682-6A40F9194F00}"/>
    <cellStyle name="Normal 6" xfId="109" xr:uid="{2955466F-9749-4989-98BE-817007AEEAB9}"/>
    <cellStyle name="Normal 6 10" xfId="319" xr:uid="{3348E5C7-4D21-426F-9C3E-51A25CC6B018}"/>
    <cellStyle name="Normal 6 10 2" xfId="1437" xr:uid="{3AB44886-0318-4C84-AC74-8248C9467E03}"/>
    <cellStyle name="Normal 6 10 2 2" xfId="3115" xr:uid="{2813D2CC-EDB5-4A75-9381-168B02F217A8}"/>
    <cellStyle name="Normal 6 10 2 2 2" xfId="4588" xr:uid="{4416BB8A-458F-4E27-86A4-BC2B823BFA31}"/>
    <cellStyle name="Normal 6 10 2 3" xfId="3116" xr:uid="{5A9106F8-3CE8-4954-8668-0590B06AC6DE}"/>
    <cellStyle name="Normal 6 10 2 4" xfId="3117" xr:uid="{B60535EB-5E05-498F-BB13-7C91493D01E5}"/>
    <cellStyle name="Normal 6 10 3" xfId="3118" xr:uid="{BC5FCB59-DE45-4994-84A9-D6A9C5CD5A8D}"/>
    <cellStyle name="Normal 6 10 4" xfId="3119" xr:uid="{2AE128BE-ED5E-4F56-BE85-04214D84754F}"/>
    <cellStyle name="Normal 6 10 5" xfId="3120" xr:uid="{036147FF-BBC0-4C4B-9B31-C659A9F1607A}"/>
    <cellStyle name="Normal 6 11" xfId="1438" xr:uid="{C675296B-3857-443E-BFB0-82CAA7CD1D45}"/>
    <cellStyle name="Normal 6 11 2" xfId="3121" xr:uid="{86AB777F-3AE6-48CA-B308-C1866D850402}"/>
    <cellStyle name="Normal 6 11 3" xfId="3122" xr:uid="{4A8676E0-6D5E-43C0-82D5-9C654A2FB2B9}"/>
    <cellStyle name="Normal 6 11 4" xfId="3123" xr:uid="{15C67AB6-EF31-4994-8D02-931BE4759833}"/>
    <cellStyle name="Normal 6 12" xfId="902" xr:uid="{EC35A46F-237E-4D0C-BA70-BFBA07927F0C}"/>
    <cellStyle name="Normal 6 12 2" xfId="3124" xr:uid="{B0E645BC-23A4-4385-A3A2-EAB42292A597}"/>
    <cellStyle name="Normal 6 12 3" xfId="3125" xr:uid="{A95BFAC2-27CE-4636-9D15-0EA66B9EE212}"/>
    <cellStyle name="Normal 6 12 4" xfId="3126" xr:uid="{59DF40B9-E46B-4221-8D57-6E1CFD186A7B}"/>
    <cellStyle name="Normal 6 13" xfId="899" xr:uid="{7376FC55-500F-41F3-BBF8-707CA0E479E9}"/>
    <cellStyle name="Normal 6 13 2" xfId="3128" xr:uid="{6249AFF3-0F2C-4D98-B82F-266669796E0D}"/>
    <cellStyle name="Normal 6 13 3" xfId="4315" xr:uid="{FBC0D6D1-670C-4276-A665-E9A419F830E0}"/>
    <cellStyle name="Normal 6 13 4" xfId="3127" xr:uid="{AB2E7912-7DB0-4C3A-85C0-CA4DC6635A7F}"/>
    <cellStyle name="Normal 6 13 5" xfId="5319" xr:uid="{D8D8D09B-F0BC-44A3-87DC-42ED89ABDF58}"/>
    <cellStyle name="Normal 6 14" xfId="3129" xr:uid="{DD9CDC49-B9A9-4BEB-9FBF-15C34909CE5F}"/>
    <cellStyle name="Normal 6 15" xfId="3130" xr:uid="{F4AA3B22-8DAD-4085-8495-EB66F04E3985}"/>
    <cellStyle name="Normal 6 16" xfId="3131" xr:uid="{A760ADC7-9D6B-44F8-BF21-A9C84A799F9E}"/>
    <cellStyle name="Normal 6 2" xfId="110" xr:uid="{8F9959F9-7A8A-4C8D-B566-14DCB4837AAE}"/>
    <cellStyle name="Normal 6 2 2" xfId="320" xr:uid="{88D94605-9F5D-4A94-BC45-594BC5DEB627}"/>
    <cellStyle name="Normal 6 2 2 2" xfId="4671" xr:uid="{743A3A97-3E1C-40ED-B8DA-ED869B2A51EF}"/>
    <cellStyle name="Normal 6 2 3" xfId="4560" xr:uid="{7FD7AD21-3C1A-4E72-8364-43B9B312C96A}"/>
    <cellStyle name="Normal 6 3" xfId="111" xr:uid="{DF70AF1D-C0D4-4B40-B05A-950B8CAE540F}"/>
    <cellStyle name="Normal 6 3 10" xfId="3132" xr:uid="{D1E4B964-F562-4EBC-9667-9FE93AFA68BD}"/>
    <cellStyle name="Normal 6 3 11" xfId="3133" xr:uid="{AA97B0E4-21E1-42CD-9848-A5960F22FD64}"/>
    <cellStyle name="Normal 6 3 2" xfId="112" xr:uid="{3AA7F157-02AE-4B25-AB73-208EB77A3779}"/>
    <cellStyle name="Normal 6 3 2 2" xfId="113" xr:uid="{1FCE3BE8-E26B-4857-8E13-AB29AC57503F}"/>
    <cellStyle name="Normal 6 3 2 2 2" xfId="321" xr:uid="{AC8A778C-A82F-44C1-9A37-773EACE60798}"/>
    <cellStyle name="Normal 6 3 2 2 2 2" xfId="603" xr:uid="{FAE3B599-E088-4377-8440-6ACF9D7D2528}"/>
    <cellStyle name="Normal 6 3 2 2 2 2 2" xfId="604" xr:uid="{23DAE99C-B8C3-40A5-846B-9537F246E0F8}"/>
    <cellStyle name="Normal 6 3 2 2 2 2 2 2" xfId="1439" xr:uid="{A80EBAC1-E004-419F-ACBF-D83509450866}"/>
    <cellStyle name="Normal 6 3 2 2 2 2 2 2 2" xfId="1440" xr:uid="{FF5C396E-20D1-4E48-ADDF-F24283D32B92}"/>
    <cellStyle name="Normal 6 3 2 2 2 2 2 3" xfId="1441" xr:uid="{88F0A69F-454C-43A8-A804-6CDF2A491798}"/>
    <cellStyle name="Normal 6 3 2 2 2 2 3" xfId="1442" xr:uid="{A463B9EB-77A8-42E4-B9F3-A7F732CF4CB0}"/>
    <cellStyle name="Normal 6 3 2 2 2 2 3 2" xfId="1443" xr:uid="{00470F42-FC00-4DCE-898F-DE8F4BD7611A}"/>
    <cellStyle name="Normal 6 3 2 2 2 2 4" xfId="1444" xr:uid="{5F636797-CCE0-4BAF-B1AF-EAD91C2B8BD1}"/>
    <cellStyle name="Normal 6 3 2 2 2 3" xfId="605" xr:uid="{B8CE2254-EECE-4A21-AEB5-E57F7EF57773}"/>
    <cellStyle name="Normal 6 3 2 2 2 3 2" xfId="1445" xr:uid="{7148D8F2-A804-40C5-AE0E-6DDEE79962B5}"/>
    <cellStyle name="Normal 6 3 2 2 2 3 2 2" xfId="1446" xr:uid="{D4888E72-600D-4950-9233-C4EC8E66FAB4}"/>
    <cellStyle name="Normal 6 3 2 2 2 3 3" xfId="1447" xr:uid="{CDFD5C9F-4CF6-4F5D-B143-4328A88F66C1}"/>
    <cellStyle name="Normal 6 3 2 2 2 3 4" xfId="3134" xr:uid="{6D8D70DD-7DAF-4532-85D7-C9E5489A1D02}"/>
    <cellStyle name="Normal 6 3 2 2 2 4" xfId="1448" xr:uid="{19017E64-B73D-419D-8B6D-79949C089ED9}"/>
    <cellStyle name="Normal 6 3 2 2 2 4 2" xfId="1449" xr:uid="{AAD546E3-5F96-43B8-9FAB-6EA1C8F657ED}"/>
    <cellStyle name="Normal 6 3 2 2 2 5" xfId="1450" xr:uid="{9EA9771F-6734-405E-89A2-4A9B22B40193}"/>
    <cellStyle name="Normal 6 3 2 2 2 6" xfId="3135" xr:uid="{54550DB7-B6D0-4D38-BB14-28BE5A66A272}"/>
    <cellStyle name="Normal 6 3 2 2 3" xfId="322" xr:uid="{D3567868-E2A0-46D2-BC6C-20B2B8381E53}"/>
    <cellStyle name="Normal 6 3 2 2 3 2" xfId="606" xr:uid="{56D85129-37DA-4089-B325-7FB753378EB0}"/>
    <cellStyle name="Normal 6 3 2 2 3 2 2" xfId="607" xr:uid="{7F28AFAF-5D1B-48EE-9DD2-DD6910F2C7BE}"/>
    <cellStyle name="Normal 6 3 2 2 3 2 2 2" xfId="1451" xr:uid="{8F446C13-667D-4414-8F0C-18EF218C4D0F}"/>
    <cellStyle name="Normal 6 3 2 2 3 2 2 2 2" xfId="1452" xr:uid="{A31F7AF7-0525-4B54-AE5C-6E1FCA488578}"/>
    <cellStyle name="Normal 6 3 2 2 3 2 2 3" xfId="1453" xr:uid="{751D2938-551B-4C0A-80C7-91968DFDA37C}"/>
    <cellStyle name="Normal 6 3 2 2 3 2 3" xfId="1454" xr:uid="{5ED6E60B-2B06-4AD7-80DB-F8020D1499A2}"/>
    <cellStyle name="Normal 6 3 2 2 3 2 3 2" xfId="1455" xr:uid="{C9DD7AF4-24FD-4445-BC9D-4643FECBA071}"/>
    <cellStyle name="Normal 6 3 2 2 3 2 4" xfId="1456" xr:uid="{3FF0C604-C3DD-418D-A3C4-60604226A0A8}"/>
    <cellStyle name="Normal 6 3 2 2 3 3" xfId="608" xr:uid="{3F98D4DB-DB60-4197-8C84-6B8B82C24571}"/>
    <cellStyle name="Normal 6 3 2 2 3 3 2" xfId="1457" xr:uid="{AAAE51CC-8D2E-44ED-9059-C48B5B8946B0}"/>
    <cellStyle name="Normal 6 3 2 2 3 3 2 2" xfId="1458" xr:uid="{9B226DC4-36FE-4FD5-9C3F-F18F1A427213}"/>
    <cellStyle name="Normal 6 3 2 2 3 3 3" xfId="1459" xr:uid="{A2406F6A-0325-498E-90A0-69B20E87996A}"/>
    <cellStyle name="Normal 6 3 2 2 3 4" xfId="1460" xr:uid="{D379E1AD-DEE3-4226-B8C6-4D6F55AF27C2}"/>
    <cellStyle name="Normal 6 3 2 2 3 4 2" xfId="1461" xr:uid="{DB768FCD-20F0-434D-825D-EE0CAEAA3753}"/>
    <cellStyle name="Normal 6 3 2 2 3 5" xfId="1462" xr:uid="{BFDE0CDF-D813-42A2-AAA7-033E4D6D1ACD}"/>
    <cellStyle name="Normal 6 3 2 2 4" xfId="609" xr:uid="{2516F84A-560C-4BAC-A6E8-6ABBDEFC7545}"/>
    <cellStyle name="Normal 6 3 2 2 4 2" xfId="610" xr:uid="{2E5848F3-BF9F-4C47-94E8-89D67D801BBE}"/>
    <cellStyle name="Normal 6 3 2 2 4 2 2" xfId="1463" xr:uid="{FF45804D-4D07-4525-B8D5-FE8465A6C78F}"/>
    <cellStyle name="Normal 6 3 2 2 4 2 2 2" xfId="1464" xr:uid="{CFF62F41-0104-4C19-9433-9F134D2A713C}"/>
    <cellStyle name="Normal 6 3 2 2 4 2 3" xfId="1465" xr:uid="{18AAAE12-531B-4EB2-A716-47553FBEDF5A}"/>
    <cellStyle name="Normal 6 3 2 2 4 3" xfId="1466" xr:uid="{1B02ED50-988A-46F0-B3FD-2FEE2EE05D76}"/>
    <cellStyle name="Normal 6 3 2 2 4 3 2" xfId="1467" xr:uid="{CED114B1-94F3-4CBE-AF9D-9DF08D1C91CB}"/>
    <cellStyle name="Normal 6 3 2 2 4 4" xfId="1468" xr:uid="{C8C1C371-58A5-4C49-A7C9-02DA9F5DF41C}"/>
    <cellStyle name="Normal 6 3 2 2 5" xfId="611" xr:uid="{1AA214E2-4BBE-477A-8C16-BB7A7BA9E668}"/>
    <cellStyle name="Normal 6 3 2 2 5 2" xfId="1469" xr:uid="{6F68E56D-3C3B-4A53-A1F5-C9BAEA1C7301}"/>
    <cellStyle name="Normal 6 3 2 2 5 2 2" xfId="1470" xr:uid="{1BC28BC0-5E0B-4442-A6AD-DF370100BCC9}"/>
    <cellStyle name="Normal 6 3 2 2 5 3" xfId="1471" xr:uid="{F342D0CE-1403-4063-99D0-181A11C79CD6}"/>
    <cellStyle name="Normal 6 3 2 2 5 4" xfId="3136" xr:uid="{5D21C1FC-1168-4A90-BAE9-F17E81811FBB}"/>
    <cellStyle name="Normal 6 3 2 2 6" xfId="1472" xr:uid="{C64FDE06-0720-4849-9408-4333E6EE6E5D}"/>
    <cellStyle name="Normal 6 3 2 2 6 2" xfId="1473" xr:uid="{3FE693A0-3BE2-4243-B177-9CD9EA195842}"/>
    <cellStyle name="Normal 6 3 2 2 7" xfId="1474" xr:uid="{65A78485-350C-43E5-AEAB-9F21CC536147}"/>
    <cellStyle name="Normal 6 3 2 2 8" xfId="3137" xr:uid="{4E01B8EB-F60A-4FED-AEAB-98DF5D4054B6}"/>
    <cellStyle name="Normal 6 3 2 3" xfId="323" xr:uid="{E17CBD89-1D98-4D80-9B33-EF12D2586220}"/>
    <cellStyle name="Normal 6 3 2 3 2" xfId="612" xr:uid="{1E98531C-8548-4676-BA1A-C75D484F3F1E}"/>
    <cellStyle name="Normal 6 3 2 3 2 2" xfId="613" xr:uid="{C12D489D-E67F-4BB6-8307-911F74E5244B}"/>
    <cellStyle name="Normal 6 3 2 3 2 2 2" xfId="1475" xr:uid="{9C7AA43D-25EA-466D-A7C1-7C43BF1026C0}"/>
    <cellStyle name="Normal 6 3 2 3 2 2 2 2" xfId="1476" xr:uid="{88B10F8B-1816-4476-86B6-B4196D9514C5}"/>
    <cellStyle name="Normal 6 3 2 3 2 2 3" xfId="1477" xr:uid="{F6BCEB0E-D629-4F3A-A116-400690295E3B}"/>
    <cellStyle name="Normal 6 3 2 3 2 3" xfId="1478" xr:uid="{53E191A3-B308-4AF2-A424-9DAC17002F69}"/>
    <cellStyle name="Normal 6 3 2 3 2 3 2" xfId="1479" xr:uid="{559F6104-5564-44A0-B787-A0742929EFD9}"/>
    <cellStyle name="Normal 6 3 2 3 2 4" xfId="1480" xr:uid="{9A53D3EF-E7CD-4A3C-9903-D1FA6E62A0FB}"/>
    <cellStyle name="Normal 6 3 2 3 3" xfId="614" xr:uid="{EF98F3A5-1A93-4022-A972-AB80557D3467}"/>
    <cellStyle name="Normal 6 3 2 3 3 2" xfId="1481" xr:uid="{B4BBDC40-A199-4C96-9CBD-7511D4CA810B}"/>
    <cellStyle name="Normal 6 3 2 3 3 2 2" xfId="1482" xr:uid="{E071E5B6-8730-4860-80E6-3B4C95C737E1}"/>
    <cellStyle name="Normal 6 3 2 3 3 3" xfId="1483" xr:uid="{6502E447-C7EE-416B-80A6-131D03654377}"/>
    <cellStyle name="Normal 6 3 2 3 3 4" xfId="3138" xr:uid="{95B32133-79D7-4632-962E-BACBD9D72C16}"/>
    <cellStyle name="Normal 6 3 2 3 4" xfId="1484" xr:uid="{CDCD9270-DCD4-4E3C-8D45-574A6C54414F}"/>
    <cellStyle name="Normal 6 3 2 3 4 2" xfId="1485" xr:uid="{05F7AF15-4B6E-477B-B2AF-26127CA91E05}"/>
    <cellStyle name="Normal 6 3 2 3 5" xfId="1486" xr:uid="{BEFBA0CD-EC4C-4A98-9AED-2DEBB414984E}"/>
    <cellStyle name="Normal 6 3 2 3 6" xfId="3139" xr:uid="{5AE1D2E9-75E6-4FBF-BBDB-A5C1A0E1F558}"/>
    <cellStyle name="Normal 6 3 2 4" xfId="324" xr:uid="{D287E9D4-8C12-439E-8F7C-145493B8011C}"/>
    <cellStyle name="Normal 6 3 2 4 2" xfId="615" xr:uid="{AABE7319-F641-48E2-B11B-BFBD4CFF8793}"/>
    <cellStyle name="Normal 6 3 2 4 2 2" xfId="616" xr:uid="{3A864436-1398-4BD8-891F-2AB2D01E07CC}"/>
    <cellStyle name="Normal 6 3 2 4 2 2 2" xfId="1487" xr:uid="{4BD55C65-4AA3-4F17-B24A-241E7F3B912A}"/>
    <cellStyle name="Normal 6 3 2 4 2 2 2 2" xfId="1488" xr:uid="{6F2C51FE-C911-4D31-81EC-8E876A6A14CC}"/>
    <cellStyle name="Normal 6 3 2 4 2 2 3" xfId="1489" xr:uid="{7EBD11B6-EE7F-4950-B409-C1708C88D4A3}"/>
    <cellStyle name="Normal 6 3 2 4 2 3" xfId="1490" xr:uid="{4BB3EED6-AA3E-4F5E-BB64-4880785A3EB8}"/>
    <cellStyle name="Normal 6 3 2 4 2 3 2" xfId="1491" xr:uid="{F44FF559-0484-4DF0-8726-4BDC38FF6E5A}"/>
    <cellStyle name="Normal 6 3 2 4 2 4" xfId="1492" xr:uid="{0B92E421-3A21-43AF-BA68-23AC18702AF4}"/>
    <cellStyle name="Normal 6 3 2 4 3" xfId="617" xr:uid="{8309929D-4642-47C0-88DE-42833F6AFC0D}"/>
    <cellStyle name="Normal 6 3 2 4 3 2" xfId="1493" xr:uid="{BCDDB07A-1884-42ED-BAE0-236E5F558539}"/>
    <cellStyle name="Normal 6 3 2 4 3 2 2" xfId="1494" xr:uid="{E442E42E-EE09-4EBC-BFC0-8A692CCD5CB9}"/>
    <cellStyle name="Normal 6 3 2 4 3 3" xfId="1495" xr:uid="{1E358670-D88E-4648-BE88-BD927496F393}"/>
    <cellStyle name="Normal 6 3 2 4 4" xfId="1496" xr:uid="{C3AA7083-562A-4DEC-91C7-722F11011CBF}"/>
    <cellStyle name="Normal 6 3 2 4 4 2" xfId="1497" xr:uid="{005F9DC2-A3FD-44E8-AD9E-B0D78BFFC4FD}"/>
    <cellStyle name="Normal 6 3 2 4 5" xfId="1498" xr:uid="{2FD6C6E1-5B03-42B3-806A-A69E8BF1516E}"/>
    <cellStyle name="Normal 6 3 2 5" xfId="325" xr:uid="{CD4BACB4-B473-4015-83D1-830100D3F63E}"/>
    <cellStyle name="Normal 6 3 2 5 2" xfId="618" xr:uid="{CDFF7FA5-37D4-401B-B05C-B67624C81715}"/>
    <cellStyle name="Normal 6 3 2 5 2 2" xfId="1499" xr:uid="{B48F9FA7-C9A9-4AC4-92BE-C1253D03C2DC}"/>
    <cellStyle name="Normal 6 3 2 5 2 2 2" xfId="1500" xr:uid="{5A569438-FDC2-4D16-B689-9BA8CEF85CCE}"/>
    <cellStyle name="Normal 6 3 2 5 2 3" xfId="1501" xr:uid="{586B59F7-F2D0-4F52-B612-5F447B513150}"/>
    <cellStyle name="Normal 6 3 2 5 3" xfId="1502" xr:uid="{1520B7DC-57DA-45CB-A20B-C96005570979}"/>
    <cellStyle name="Normal 6 3 2 5 3 2" xfId="1503" xr:uid="{7DCCCA32-FF79-40F1-A4CB-9AE8CEF32D3C}"/>
    <cellStyle name="Normal 6 3 2 5 4" xfId="1504" xr:uid="{0EB8F54D-5309-4213-8B65-CDA2B9AD261E}"/>
    <cellStyle name="Normal 6 3 2 6" xfId="619" xr:uid="{011A5B0D-EADE-467F-A1D5-C226A6DC1F83}"/>
    <cellStyle name="Normal 6 3 2 6 2" xfId="1505" xr:uid="{EFB5CAA5-E667-48DE-8535-6E10FFE8F062}"/>
    <cellStyle name="Normal 6 3 2 6 2 2" xfId="1506" xr:uid="{D66373EC-19E4-4233-927C-7C5917992173}"/>
    <cellStyle name="Normal 6 3 2 6 3" xfId="1507" xr:uid="{C9B090E4-6A3E-49D9-9CBF-18C3BBB6E09E}"/>
    <cellStyle name="Normal 6 3 2 6 4" xfId="3140" xr:uid="{A3FA61F5-F206-42EA-8A3F-D6E6E35C8432}"/>
    <cellStyle name="Normal 6 3 2 7" xfId="1508" xr:uid="{8E0C3632-C384-48FD-912D-614EBC1E3767}"/>
    <cellStyle name="Normal 6 3 2 7 2" xfId="1509" xr:uid="{8956DA5B-4174-43FC-9FB8-D1211A74A55C}"/>
    <cellStyle name="Normal 6 3 2 8" xfId="1510" xr:uid="{89008992-0E18-41A3-94C4-09B78801575C}"/>
    <cellStyle name="Normal 6 3 2 9" xfId="3141" xr:uid="{0C9E94CF-90E9-41F5-97AE-4B78E5BA3EDA}"/>
    <cellStyle name="Normal 6 3 3" xfId="114" xr:uid="{193F5879-DA64-406A-9E47-5C05CD7679AA}"/>
    <cellStyle name="Normal 6 3 3 2" xfId="115" xr:uid="{ED000D4B-88C3-4392-90EE-6578D660381A}"/>
    <cellStyle name="Normal 6 3 3 2 2" xfId="620" xr:uid="{5D2159DA-6412-461B-ACFA-284E31B476A4}"/>
    <cellStyle name="Normal 6 3 3 2 2 2" xfId="621" xr:uid="{C7E5A4E4-F778-4E01-BB44-0BC7F153E3F6}"/>
    <cellStyle name="Normal 6 3 3 2 2 2 2" xfId="1511" xr:uid="{E0D0F066-7CD1-4EA8-93C7-6DCDE0D8E328}"/>
    <cellStyle name="Normal 6 3 3 2 2 2 2 2" xfId="1512" xr:uid="{54F57202-674E-404C-9EEF-F37C620D3C2C}"/>
    <cellStyle name="Normal 6 3 3 2 2 2 3" xfId="1513" xr:uid="{E9B55425-95CB-49DC-AB61-65B783337B39}"/>
    <cellStyle name="Normal 6 3 3 2 2 3" xfId="1514" xr:uid="{C2772CD2-E2A1-4207-8F93-7C132FA1F4AD}"/>
    <cellStyle name="Normal 6 3 3 2 2 3 2" xfId="1515" xr:uid="{1C52F497-877D-47C2-B0E7-7CA10C0DA5AE}"/>
    <cellStyle name="Normal 6 3 3 2 2 4" xfId="1516" xr:uid="{2DFD97CE-4530-4C8B-B5C7-81AAE30B79B6}"/>
    <cellStyle name="Normal 6 3 3 2 3" xfId="622" xr:uid="{A07A0250-C90B-4298-9365-330A1D006C05}"/>
    <cellStyle name="Normal 6 3 3 2 3 2" xfId="1517" xr:uid="{A40F0129-8A30-4E2A-BCD7-53B1D5B90EEF}"/>
    <cellStyle name="Normal 6 3 3 2 3 2 2" xfId="1518" xr:uid="{616920BC-C006-4998-B10E-56119B29EC4A}"/>
    <cellStyle name="Normal 6 3 3 2 3 3" xfId="1519" xr:uid="{FE033C07-90B1-474C-A349-F780FD754E33}"/>
    <cellStyle name="Normal 6 3 3 2 3 4" xfId="3142" xr:uid="{9999C5F3-F828-4CB7-8092-12D5B37B1732}"/>
    <cellStyle name="Normal 6 3 3 2 4" xfId="1520" xr:uid="{855C4FF0-D663-4F54-9D15-3D43E2D1EA1C}"/>
    <cellStyle name="Normal 6 3 3 2 4 2" xfId="1521" xr:uid="{71CE81CE-3B5C-43CE-B96E-39CCFFEF9634}"/>
    <cellStyle name="Normal 6 3 3 2 5" xfId="1522" xr:uid="{595A3B1D-E060-4666-998D-3E21356B2CB7}"/>
    <cellStyle name="Normal 6 3 3 2 6" xfId="3143" xr:uid="{71BD5117-E426-4413-B804-D3CE8A3B70E2}"/>
    <cellStyle name="Normal 6 3 3 3" xfId="326" xr:uid="{5CAFD029-D15A-4B31-972E-168BC2EE7694}"/>
    <cellStyle name="Normal 6 3 3 3 2" xfId="623" xr:uid="{6B1052EB-8BD8-4784-8FFF-496392B8E9D8}"/>
    <cellStyle name="Normal 6 3 3 3 2 2" xfId="624" xr:uid="{4D2DFBA5-70C1-4AD5-93CC-CE06F2BD41C0}"/>
    <cellStyle name="Normal 6 3 3 3 2 2 2" xfId="1523" xr:uid="{79D9502A-5127-4411-8FAB-8DA2EC01AE49}"/>
    <cellStyle name="Normal 6 3 3 3 2 2 2 2" xfId="1524" xr:uid="{0D184BF5-33DD-451D-8C41-F0314BAB13FD}"/>
    <cellStyle name="Normal 6 3 3 3 2 2 3" xfId="1525" xr:uid="{2078D364-5C0A-4CBA-BAA6-C94D7F326010}"/>
    <cellStyle name="Normal 6 3 3 3 2 3" xfId="1526" xr:uid="{B9DC9EA6-212D-430B-851E-1FE7D927D300}"/>
    <cellStyle name="Normal 6 3 3 3 2 3 2" xfId="1527" xr:uid="{ED182935-9060-4398-A1B0-1FC0575D717D}"/>
    <cellStyle name="Normal 6 3 3 3 2 4" xfId="1528" xr:uid="{C8876F59-BE13-4E41-B0DB-CB7046B85356}"/>
    <cellStyle name="Normal 6 3 3 3 3" xfId="625" xr:uid="{C6B903FA-D467-4F76-81CB-86F1D40908CE}"/>
    <cellStyle name="Normal 6 3 3 3 3 2" xfId="1529" xr:uid="{2273E87B-8BB6-409E-9B7E-047A81523DD7}"/>
    <cellStyle name="Normal 6 3 3 3 3 2 2" xfId="1530" xr:uid="{D790C299-9CE4-4ED9-99E9-5DD9A9E8CF56}"/>
    <cellStyle name="Normal 6 3 3 3 3 3" xfId="1531" xr:uid="{B67DFB0B-2BD7-4B74-AF88-9BB0AD1269CE}"/>
    <cellStyle name="Normal 6 3 3 3 4" xfId="1532" xr:uid="{CA1259D8-F6EC-4B4D-8FFF-E35E382C03A8}"/>
    <cellStyle name="Normal 6 3 3 3 4 2" xfId="1533" xr:uid="{63069DB5-79DA-4141-B967-FE83411789FC}"/>
    <cellStyle name="Normal 6 3 3 3 5" xfId="1534" xr:uid="{6684AC1F-F715-45D1-A552-67261D817DA8}"/>
    <cellStyle name="Normal 6 3 3 4" xfId="327" xr:uid="{7A3D6BE8-0F91-4B38-83E5-58CECF073B44}"/>
    <cellStyle name="Normal 6 3 3 4 2" xfId="626" xr:uid="{B5F5EF32-C3AA-486E-B98A-8FF8DE0F82BB}"/>
    <cellStyle name="Normal 6 3 3 4 2 2" xfId="1535" xr:uid="{7E4AC79D-0078-4762-AC41-D31C257314DA}"/>
    <cellStyle name="Normal 6 3 3 4 2 2 2" xfId="1536" xr:uid="{BCC873EA-E925-464F-A454-1E962D4B208E}"/>
    <cellStyle name="Normal 6 3 3 4 2 3" xfId="1537" xr:uid="{1E0004E6-78FA-48BA-B656-45C7D1B9777E}"/>
    <cellStyle name="Normal 6 3 3 4 3" xfId="1538" xr:uid="{79B7BE45-2155-4E8C-A8E3-17728D5B3398}"/>
    <cellStyle name="Normal 6 3 3 4 3 2" xfId="1539" xr:uid="{4162CF29-86E5-49A8-985A-CA36D4836126}"/>
    <cellStyle name="Normal 6 3 3 4 4" xfId="1540" xr:uid="{1292E1EA-1B25-4E49-85BF-AE2EB4DC9C06}"/>
    <cellStyle name="Normal 6 3 3 5" xfId="627" xr:uid="{7BBE3D91-1768-40DF-9F55-28DF9FE3CC88}"/>
    <cellStyle name="Normal 6 3 3 5 2" xfId="1541" xr:uid="{D6422336-0244-4F27-B5E2-DD53A0AA911A}"/>
    <cellStyle name="Normal 6 3 3 5 2 2" xfId="1542" xr:uid="{05B368BB-83CC-47DF-B7CB-EE79A3342727}"/>
    <cellStyle name="Normal 6 3 3 5 3" xfId="1543" xr:uid="{5A3BAA1F-52A6-46EF-B403-9A4E6383B0FC}"/>
    <cellStyle name="Normal 6 3 3 5 4" xfId="3144" xr:uid="{12B4696A-AF92-4618-8D48-CB3BE6D362B5}"/>
    <cellStyle name="Normal 6 3 3 6" xfId="1544" xr:uid="{3744DAA4-4EEE-41AA-8714-649EC9D7E724}"/>
    <cellStyle name="Normal 6 3 3 6 2" xfId="1545" xr:uid="{6C20F1DD-7756-4538-B418-A9ACBA92C429}"/>
    <cellStyle name="Normal 6 3 3 7" xfId="1546" xr:uid="{872BD697-0C27-4FD0-BEE5-BEE80A357A91}"/>
    <cellStyle name="Normal 6 3 3 8" xfId="3145" xr:uid="{46ED10B6-5A10-4D1A-87BE-3AB4C94EB458}"/>
    <cellStyle name="Normal 6 3 4" xfId="116" xr:uid="{92F1B988-0226-4829-B979-7F9BFEABF141}"/>
    <cellStyle name="Normal 6 3 4 2" xfId="447" xr:uid="{D830D316-9E27-4FDB-9523-7022A60FA545}"/>
    <cellStyle name="Normal 6 3 4 2 2" xfId="628" xr:uid="{16F12A8B-5D0C-4859-804D-B7E847FDAA1E}"/>
    <cellStyle name="Normal 6 3 4 2 2 2" xfId="1547" xr:uid="{C9695D95-40E5-4945-89D1-937A67D0E82C}"/>
    <cellStyle name="Normal 6 3 4 2 2 2 2" xfId="1548" xr:uid="{D62FCF00-316F-47E5-8999-9BD8FBA0CC03}"/>
    <cellStyle name="Normal 6 3 4 2 2 3" xfId="1549" xr:uid="{944D3C84-EB9E-4DAB-8984-1FFD03EBC18D}"/>
    <cellStyle name="Normal 6 3 4 2 2 4" xfId="3146" xr:uid="{CC9FC163-B598-4181-BC30-12DD8BEE6BCB}"/>
    <cellStyle name="Normal 6 3 4 2 3" xfId="1550" xr:uid="{91FBA7EF-EA0F-492D-9ABD-539FAA836C0F}"/>
    <cellStyle name="Normal 6 3 4 2 3 2" xfId="1551" xr:uid="{6D188F36-3E78-4430-8592-4B668B77E1F7}"/>
    <cellStyle name="Normal 6 3 4 2 4" xfId="1552" xr:uid="{C6002775-F49B-4068-9423-4F0464CC60B7}"/>
    <cellStyle name="Normal 6 3 4 2 5" xfId="3147" xr:uid="{2883530B-03C7-4397-931A-A10F3F976823}"/>
    <cellStyle name="Normal 6 3 4 3" xfId="629" xr:uid="{C0B23293-D08A-4C6D-8932-AC7BFCC2A652}"/>
    <cellStyle name="Normal 6 3 4 3 2" xfId="1553" xr:uid="{B386EE89-15EC-4EFD-A32F-BB7C9A497995}"/>
    <cellStyle name="Normal 6 3 4 3 2 2" xfId="1554" xr:uid="{1DE459BE-CF65-447B-B48F-07AE104388A6}"/>
    <cellStyle name="Normal 6 3 4 3 3" xfId="1555" xr:uid="{C75EC94F-A4DB-4E1A-8188-BE9CDB14FC5A}"/>
    <cellStyle name="Normal 6 3 4 3 4" xfId="3148" xr:uid="{D4F884D4-56F7-4CE6-8D6D-FF0DDA5CAEE0}"/>
    <cellStyle name="Normal 6 3 4 4" xfId="1556" xr:uid="{7C71DFF5-3DFF-4975-B311-57C588B3336B}"/>
    <cellStyle name="Normal 6 3 4 4 2" xfId="1557" xr:uid="{D685C6B2-1AFC-4C0F-972D-77830E67920A}"/>
    <cellStyle name="Normal 6 3 4 4 3" xfId="3149" xr:uid="{B9510EE9-8879-49CC-BD2F-C4C66743AF05}"/>
    <cellStyle name="Normal 6 3 4 4 4" xfId="3150" xr:uid="{689E5F7E-250C-4486-879F-C0755C3730D5}"/>
    <cellStyle name="Normal 6 3 4 5" xfId="1558" xr:uid="{DF25056E-45CF-40CC-9062-71F5EB57D8CC}"/>
    <cellStyle name="Normal 6 3 4 6" xfId="3151" xr:uid="{F0BB87C3-5950-4AE6-A99C-8BF531EBF5DC}"/>
    <cellStyle name="Normal 6 3 4 7" xfId="3152" xr:uid="{3072E11A-8B2C-4BE5-A009-0031DF363A3E}"/>
    <cellStyle name="Normal 6 3 5" xfId="328" xr:uid="{6DFE087C-6D05-4A50-87E4-3F20F7A6F730}"/>
    <cellStyle name="Normal 6 3 5 2" xfId="630" xr:uid="{48C9D6E3-760B-472D-B193-0BE2214A5DB3}"/>
    <cellStyle name="Normal 6 3 5 2 2" xfId="631" xr:uid="{CD2D51B3-F185-44EB-BD57-76EC4C0BF5A2}"/>
    <cellStyle name="Normal 6 3 5 2 2 2" xfId="1559" xr:uid="{8715F350-8EE7-4EE3-931F-F74C0F3BAB79}"/>
    <cellStyle name="Normal 6 3 5 2 2 2 2" xfId="1560" xr:uid="{3A24B9F8-37F8-4D3B-983B-A65D6E59980C}"/>
    <cellStyle name="Normal 6 3 5 2 2 3" xfId="1561" xr:uid="{575284F5-DAFA-4E0B-8796-5420043BE98E}"/>
    <cellStyle name="Normal 6 3 5 2 3" xfId="1562" xr:uid="{02A65829-FA6D-4B6E-84AF-0FBF7E15B670}"/>
    <cellStyle name="Normal 6 3 5 2 3 2" xfId="1563" xr:uid="{CE2861BC-E06E-4FBD-BDE4-B906F8BFEDBE}"/>
    <cellStyle name="Normal 6 3 5 2 4" xfId="1564" xr:uid="{F39CDDF8-3291-4C6C-A9D3-8E93AD7C57DC}"/>
    <cellStyle name="Normal 6 3 5 3" xfId="632" xr:uid="{13AE4E0D-5BDC-4F80-9431-9B3B5010694F}"/>
    <cellStyle name="Normal 6 3 5 3 2" xfId="1565" xr:uid="{FF2EDD08-E705-415B-AF03-C612C3FF2169}"/>
    <cellStyle name="Normal 6 3 5 3 2 2" xfId="1566" xr:uid="{42B3B56C-0202-4429-96FD-5E39F9A07ACD}"/>
    <cellStyle name="Normal 6 3 5 3 3" xfId="1567" xr:uid="{8CAB180A-9FFB-4469-AA1B-E9F66B946F35}"/>
    <cellStyle name="Normal 6 3 5 3 4" xfId="3153" xr:uid="{151A651D-0095-497C-8AB3-EA6126843784}"/>
    <cellStyle name="Normal 6 3 5 4" xfId="1568" xr:uid="{60C45779-2C30-457A-BE42-BD525B9A7668}"/>
    <cellStyle name="Normal 6 3 5 4 2" xfId="1569" xr:uid="{6D5E5456-9117-431B-8BC1-61E8A567553D}"/>
    <cellStyle name="Normal 6 3 5 5" xfId="1570" xr:uid="{92D8CD8A-360E-4D61-985F-B5E1CDB1119C}"/>
    <cellStyle name="Normal 6 3 5 6" xfId="3154" xr:uid="{3983AFF6-F723-4796-8297-A3B546AFF0AC}"/>
    <cellStyle name="Normal 6 3 6" xfId="329" xr:uid="{720A5286-EDA8-41A2-9801-2438F04B54DB}"/>
    <cellStyle name="Normal 6 3 6 2" xfId="633" xr:uid="{DEF6BFF2-6385-484B-A9FC-5B3C23BDC889}"/>
    <cellStyle name="Normal 6 3 6 2 2" xfId="1571" xr:uid="{A730B512-369D-4719-828A-D470E320676B}"/>
    <cellStyle name="Normal 6 3 6 2 2 2" xfId="1572" xr:uid="{7A611485-E4E0-434F-BB15-F4C3389A61CA}"/>
    <cellStyle name="Normal 6 3 6 2 3" xfId="1573" xr:uid="{5ED77481-A69C-4061-9498-ADD0513E4333}"/>
    <cellStyle name="Normal 6 3 6 2 4" xfId="3155" xr:uid="{624FDC34-60BF-4F2D-9EA8-68064B2209C3}"/>
    <cellStyle name="Normal 6 3 6 3" xfId="1574" xr:uid="{C84743CA-E3BD-4EA6-ADA0-0BDD0EA16948}"/>
    <cellStyle name="Normal 6 3 6 3 2" xfId="1575" xr:uid="{DD907CC0-69F4-4951-821A-7127A3263083}"/>
    <cellStyle name="Normal 6 3 6 4" xfId="1576" xr:uid="{FDF8CD7A-C984-41CE-BFB9-A8A19EFC05AB}"/>
    <cellStyle name="Normal 6 3 6 5" xfId="3156" xr:uid="{315CFA18-2F98-4271-98CB-007FD4C66392}"/>
    <cellStyle name="Normal 6 3 7" xfId="634" xr:uid="{6DF3CFF2-5F78-4E1E-933F-978913F5A8DA}"/>
    <cellStyle name="Normal 6 3 7 2" xfId="1577" xr:uid="{C7EA1FF0-D7BB-4324-9EC4-78AB373450AE}"/>
    <cellStyle name="Normal 6 3 7 2 2" xfId="1578" xr:uid="{895E820C-A0B0-478A-9946-308128172568}"/>
    <cellStyle name="Normal 6 3 7 3" xfId="1579" xr:uid="{CCC2A4CF-8D97-42BE-BEB8-FEA8C2336BE7}"/>
    <cellStyle name="Normal 6 3 7 4" xfId="3157" xr:uid="{6FEF9544-1374-4382-85CC-6932B5AEBA95}"/>
    <cellStyle name="Normal 6 3 8" xfId="1580" xr:uid="{6BC7A55A-80C8-4CAE-927D-E8DDABB7126A}"/>
    <cellStyle name="Normal 6 3 8 2" xfId="1581" xr:uid="{E09E1FD7-3505-4693-9666-435B98294377}"/>
    <cellStyle name="Normal 6 3 8 3" xfId="3158" xr:uid="{2349D9BF-591E-4379-9EDF-E859DF692460}"/>
    <cellStyle name="Normal 6 3 8 4" xfId="3159" xr:uid="{B17094E6-5F20-4A19-A436-669CF222FF23}"/>
    <cellStyle name="Normal 6 3 9" xfId="1582" xr:uid="{27CD48D4-E9AB-4319-9DF0-AA8A1A681D94}"/>
    <cellStyle name="Normal 6 3 9 2" xfId="4718" xr:uid="{186E8759-6013-4318-A9D3-73478438FEA9}"/>
    <cellStyle name="Normal 6 4" xfId="117" xr:uid="{D50330A5-7811-4763-9BF6-8370484D61CD}"/>
    <cellStyle name="Normal 6 4 10" xfId="3160" xr:uid="{3192CE62-B407-48C7-9DD9-3C8BCB2C6352}"/>
    <cellStyle name="Normal 6 4 11" xfId="3161" xr:uid="{2D8337AE-DB23-4431-A498-58529E969855}"/>
    <cellStyle name="Normal 6 4 2" xfId="118" xr:uid="{2D1C89CB-A036-4AD3-8312-9B7F57D1CBBF}"/>
    <cellStyle name="Normal 6 4 2 2" xfId="119" xr:uid="{1609DBE6-B0B4-4A47-8A46-27771897C5CB}"/>
    <cellStyle name="Normal 6 4 2 2 2" xfId="330" xr:uid="{1579E79B-ECB1-48A6-ABE1-1D3F1E4B9D86}"/>
    <cellStyle name="Normal 6 4 2 2 2 2" xfId="635" xr:uid="{0BF9861F-93B7-408D-8837-5C8956937B1C}"/>
    <cellStyle name="Normal 6 4 2 2 2 2 2" xfId="1583" xr:uid="{CB9F9B35-6306-418C-A9C3-B78AB1C8DFF0}"/>
    <cellStyle name="Normal 6 4 2 2 2 2 2 2" xfId="1584" xr:uid="{233D91CC-ADF9-40E6-B59A-7E34AAA6A650}"/>
    <cellStyle name="Normal 6 4 2 2 2 2 3" xfId="1585" xr:uid="{ABB7508B-340A-405D-830E-0C2B03783566}"/>
    <cellStyle name="Normal 6 4 2 2 2 2 4" xfId="3162" xr:uid="{23169773-393C-4F51-B44D-4366893D0284}"/>
    <cellStyle name="Normal 6 4 2 2 2 3" xfId="1586" xr:uid="{75A3A7D1-1B16-473B-B609-6ACD06C31BB9}"/>
    <cellStyle name="Normal 6 4 2 2 2 3 2" xfId="1587" xr:uid="{C90EE91E-EBB7-4C5D-8D83-63A588275D0A}"/>
    <cellStyle name="Normal 6 4 2 2 2 3 3" xfId="3163" xr:uid="{521443D9-1716-4FC4-B820-4C7F4B8678F6}"/>
    <cellStyle name="Normal 6 4 2 2 2 3 4" xfId="3164" xr:uid="{D18A3BFB-7333-4CAE-B978-DB1B13717B14}"/>
    <cellStyle name="Normal 6 4 2 2 2 4" xfId="1588" xr:uid="{402DC4D8-6C62-43C7-8093-E0A9764E6012}"/>
    <cellStyle name="Normal 6 4 2 2 2 5" xfId="3165" xr:uid="{CB49748D-0F66-428D-B09A-AE44508978A8}"/>
    <cellStyle name="Normal 6 4 2 2 2 6" xfId="3166" xr:uid="{A9443135-76AC-4B3F-BCEC-9426EA545B90}"/>
    <cellStyle name="Normal 6 4 2 2 3" xfId="636" xr:uid="{48401B24-514E-4157-A9A8-F5B5036DC5DA}"/>
    <cellStyle name="Normal 6 4 2 2 3 2" xfId="1589" xr:uid="{2B113558-BB75-45C8-BD9A-77BC541C8499}"/>
    <cellStyle name="Normal 6 4 2 2 3 2 2" xfId="1590" xr:uid="{638AFE41-2D50-4563-ABF6-BDBE4C98EF2B}"/>
    <cellStyle name="Normal 6 4 2 2 3 2 3" xfId="3167" xr:uid="{4B649F1D-8E25-4320-996E-D5C602D272DD}"/>
    <cellStyle name="Normal 6 4 2 2 3 2 4" xfId="3168" xr:uid="{3D62FC9E-F668-4384-B74F-B864DD30090F}"/>
    <cellStyle name="Normal 6 4 2 2 3 3" xfId="1591" xr:uid="{221F432B-CEE0-4A59-86FB-9414F3567087}"/>
    <cellStyle name="Normal 6 4 2 2 3 4" xfId="3169" xr:uid="{31C2BBBC-4058-465A-8286-176158F04383}"/>
    <cellStyle name="Normal 6 4 2 2 3 5" xfId="3170" xr:uid="{B5CBFE80-738A-4FBE-B554-ABE5F75F9269}"/>
    <cellStyle name="Normal 6 4 2 2 4" xfId="1592" xr:uid="{190F8008-875B-4772-B554-01ED83A3D935}"/>
    <cellStyle name="Normal 6 4 2 2 4 2" xfId="1593" xr:uid="{8C72CBBC-C7E2-49F0-B832-476685B00E1E}"/>
    <cellStyle name="Normal 6 4 2 2 4 3" xfId="3171" xr:uid="{C9C4019A-9314-46E6-BAFB-B8A6EA8E2550}"/>
    <cellStyle name="Normal 6 4 2 2 4 4" xfId="3172" xr:uid="{1B0C0B80-4440-4217-A110-45FAE93BBF35}"/>
    <cellStyle name="Normal 6 4 2 2 5" xfId="1594" xr:uid="{90A71641-9F62-47AE-AFEB-8E235AFD63F0}"/>
    <cellStyle name="Normal 6 4 2 2 5 2" xfId="3173" xr:uid="{C7C4427D-D498-4484-8B47-4E132AA8B7E8}"/>
    <cellStyle name="Normal 6 4 2 2 5 3" xfId="3174" xr:uid="{5F399DB3-1F86-4AF8-BF1A-D176420D7AA2}"/>
    <cellStyle name="Normal 6 4 2 2 5 4" xfId="3175" xr:uid="{DC5AE3BF-9983-4D19-BA9E-DC53CE51BA4B}"/>
    <cellStyle name="Normal 6 4 2 2 6" xfId="3176" xr:uid="{FC26A5C1-911F-445A-9CC0-DA88806291B9}"/>
    <cellStyle name="Normal 6 4 2 2 7" xfId="3177" xr:uid="{378BA1D3-4E46-47AE-A261-65919521BD9D}"/>
    <cellStyle name="Normal 6 4 2 2 8" xfId="3178" xr:uid="{26536670-5C6D-4906-85E6-C2DEBAD1BB23}"/>
    <cellStyle name="Normal 6 4 2 3" xfId="331" xr:uid="{2248F1B3-FA9B-4665-A1C5-CEF2CD4A2D01}"/>
    <cellStyle name="Normal 6 4 2 3 2" xfId="637" xr:uid="{420B7CF9-CE59-4212-A5C4-9F6FF03A7FB1}"/>
    <cellStyle name="Normal 6 4 2 3 2 2" xfId="638" xr:uid="{DA9B2B99-5400-406A-B56E-433F82516043}"/>
    <cellStyle name="Normal 6 4 2 3 2 2 2" xfId="1595" xr:uid="{874DE766-5516-4C24-BEDB-E15694083A61}"/>
    <cellStyle name="Normal 6 4 2 3 2 2 2 2" xfId="1596" xr:uid="{DD5FCFA1-1865-4680-907D-E58E7333C77C}"/>
    <cellStyle name="Normal 6 4 2 3 2 2 3" xfId="1597" xr:uid="{38AE4A4F-6F18-4DFD-A58B-808917E5E347}"/>
    <cellStyle name="Normal 6 4 2 3 2 3" xfId="1598" xr:uid="{D3157A56-8CDF-405A-8665-57E79E8D6BEC}"/>
    <cellStyle name="Normal 6 4 2 3 2 3 2" xfId="1599" xr:uid="{75295085-DB91-425E-AD72-C345D0EABC7E}"/>
    <cellStyle name="Normal 6 4 2 3 2 4" xfId="1600" xr:uid="{18CC277A-140E-40B4-9F4A-70D0015C5E9A}"/>
    <cellStyle name="Normal 6 4 2 3 3" xfId="639" xr:uid="{0CEC6CC5-9B59-4C63-A18F-4480B7AAD731}"/>
    <cellStyle name="Normal 6 4 2 3 3 2" xfId="1601" xr:uid="{E94E8B7F-8826-49F0-9A6A-1170BA5D37B7}"/>
    <cellStyle name="Normal 6 4 2 3 3 2 2" xfId="1602" xr:uid="{72DB0EC0-6A14-4630-B14D-403001A377E6}"/>
    <cellStyle name="Normal 6 4 2 3 3 3" xfId="1603" xr:uid="{84C1561B-AF84-4A82-BBBB-B765C7C87C5F}"/>
    <cellStyle name="Normal 6 4 2 3 3 4" xfId="3179" xr:uid="{33C649EE-BE16-4A30-9DA2-452A24472BCC}"/>
    <cellStyle name="Normal 6 4 2 3 4" xfId="1604" xr:uid="{2F0CC267-921C-42A1-93BC-720EB417BB3F}"/>
    <cellStyle name="Normal 6 4 2 3 4 2" xfId="1605" xr:uid="{D30085C1-EC24-4D1F-A23B-109567E38A49}"/>
    <cellStyle name="Normal 6 4 2 3 5" xfId="1606" xr:uid="{6913198B-7830-4DFC-AEA4-B15963B954DD}"/>
    <cellStyle name="Normal 6 4 2 3 6" xfId="3180" xr:uid="{D2830667-A24C-4E18-9C69-1F0186DD9138}"/>
    <cellStyle name="Normal 6 4 2 4" xfId="332" xr:uid="{2408A502-1C2F-4C94-9CFA-0FA4A801E7C9}"/>
    <cellStyle name="Normal 6 4 2 4 2" xfId="640" xr:uid="{20B20031-60B8-420B-A3A4-5805B2579CDF}"/>
    <cellStyle name="Normal 6 4 2 4 2 2" xfId="1607" xr:uid="{ED4801D4-B26F-4591-82CF-C91DDF99DDDF}"/>
    <cellStyle name="Normal 6 4 2 4 2 2 2" xfId="1608" xr:uid="{82D87C47-C3C8-48BB-9C70-9C871AD1FB78}"/>
    <cellStyle name="Normal 6 4 2 4 2 3" xfId="1609" xr:uid="{CB93FD6B-E098-469E-A646-EDFF2C87AD73}"/>
    <cellStyle name="Normal 6 4 2 4 2 4" xfId="3181" xr:uid="{ADAC331B-4DFF-4D64-957C-CE1BEF39F67A}"/>
    <cellStyle name="Normal 6 4 2 4 3" xfId="1610" xr:uid="{0FE83C55-7471-49DD-BCA2-7BBF3E1CD6FB}"/>
    <cellStyle name="Normal 6 4 2 4 3 2" xfId="1611" xr:uid="{F273262A-0C92-4931-9CCD-7DC4FE3D381B}"/>
    <cellStyle name="Normal 6 4 2 4 4" xfId="1612" xr:uid="{EACBE20F-55B7-44B1-B227-095E93B2FB77}"/>
    <cellStyle name="Normal 6 4 2 4 5" xfId="3182" xr:uid="{EC4A8EFC-C98F-4F3B-B2FF-32CD551A14C0}"/>
    <cellStyle name="Normal 6 4 2 5" xfId="333" xr:uid="{5F3EF992-9244-4379-A107-2F8CC178D849}"/>
    <cellStyle name="Normal 6 4 2 5 2" xfId="1613" xr:uid="{51901934-0B4D-4A1D-B752-EB82076D88DB}"/>
    <cellStyle name="Normal 6 4 2 5 2 2" xfId="1614" xr:uid="{7083C4F9-4BBD-410A-83C7-065B192CFA00}"/>
    <cellStyle name="Normal 6 4 2 5 3" xfId="1615" xr:uid="{2E57626B-A56A-4390-BAF5-068229760CD8}"/>
    <cellStyle name="Normal 6 4 2 5 4" xfId="3183" xr:uid="{74935F7A-159E-4600-B7E4-F0DC3EE1D071}"/>
    <cellStyle name="Normal 6 4 2 6" xfId="1616" xr:uid="{164B0F6D-8A85-4AB7-86F1-55F5C7D0B5FD}"/>
    <cellStyle name="Normal 6 4 2 6 2" xfId="1617" xr:uid="{748682B7-D590-439C-8146-FBCAB97EEB3E}"/>
    <cellStyle name="Normal 6 4 2 6 3" xfId="3184" xr:uid="{D96E934C-CFA6-4ADD-ABD5-3548C48FEEEF}"/>
    <cellStyle name="Normal 6 4 2 6 4" xfId="3185" xr:uid="{3BC0663F-02C3-4E8E-8AC3-8B7AEE4AFFA2}"/>
    <cellStyle name="Normal 6 4 2 7" xfId="1618" xr:uid="{A47363F3-273B-45EC-B557-299A47AF0C4A}"/>
    <cellStyle name="Normal 6 4 2 8" xfId="3186" xr:uid="{1E9EC4D9-E47F-438F-9592-4FF1442353ED}"/>
    <cellStyle name="Normal 6 4 2 9" xfId="3187" xr:uid="{FB76AE66-7152-4D39-B6CE-8A98C0FF94E1}"/>
    <cellStyle name="Normal 6 4 3" xfId="120" xr:uid="{724D9CB0-EB0E-4D15-9FCF-044490841BCB}"/>
    <cellStyle name="Normal 6 4 3 2" xfId="121" xr:uid="{B9ABC44D-D12E-4E7A-A00D-E37F2351C45E}"/>
    <cellStyle name="Normal 6 4 3 2 2" xfId="641" xr:uid="{42A35DAA-88F6-4DE7-A38E-0855BF6FFED0}"/>
    <cellStyle name="Normal 6 4 3 2 2 2" xfId="1619" xr:uid="{96E9E82B-35F0-4E02-AA32-3B6A457A0008}"/>
    <cellStyle name="Normal 6 4 3 2 2 2 2" xfId="1620" xr:uid="{2BC5317E-D661-43D4-87FA-8F40D3DC6C5B}"/>
    <cellStyle name="Normal 6 4 3 2 2 2 2 2" xfId="4476" xr:uid="{D87A9535-56DE-46F0-8732-9D6A85586233}"/>
    <cellStyle name="Normal 6 4 3 2 2 2 3" xfId="4477" xr:uid="{0D8B057F-5505-4F37-B5C0-0B9E6DBB3446}"/>
    <cellStyle name="Normal 6 4 3 2 2 3" xfId="1621" xr:uid="{ED9DB94E-F642-4C3E-82D1-B04F35293485}"/>
    <cellStyle name="Normal 6 4 3 2 2 3 2" xfId="4478" xr:uid="{E1F133FE-DE3F-4BBB-8987-7480CC2FFE98}"/>
    <cellStyle name="Normal 6 4 3 2 2 4" xfId="3188" xr:uid="{988283DD-39D0-41F4-85DA-3C83526E30A5}"/>
    <cellStyle name="Normal 6 4 3 2 3" xfId="1622" xr:uid="{BA4F1CE0-9940-428D-BE92-86B35832780B}"/>
    <cellStyle name="Normal 6 4 3 2 3 2" xfId="1623" xr:uid="{61B14878-17F3-4FCE-A4EE-774347798556}"/>
    <cellStyle name="Normal 6 4 3 2 3 2 2" xfId="4479" xr:uid="{AA400E79-271C-43FF-9F4D-622471C68B9B}"/>
    <cellStyle name="Normal 6 4 3 2 3 3" xfId="3189" xr:uid="{6674CAAE-7C38-4F3D-B13B-7537357264EC}"/>
    <cellStyle name="Normal 6 4 3 2 3 4" xfId="3190" xr:uid="{733A5877-12E3-4C34-9768-11D644E0E71B}"/>
    <cellStyle name="Normal 6 4 3 2 4" xfId="1624" xr:uid="{64A1C35C-D6EB-487F-B5B3-02F97BE7829B}"/>
    <cellStyle name="Normal 6 4 3 2 4 2" xfId="4480" xr:uid="{C13A132A-E73B-418B-9909-70ABEF70A137}"/>
    <cellStyle name="Normal 6 4 3 2 5" xfId="3191" xr:uid="{D564EF18-6990-43D7-9432-C5632B07E9C2}"/>
    <cellStyle name="Normal 6 4 3 2 6" xfId="3192" xr:uid="{995B229C-0CB0-4448-B2DD-E181422B95EE}"/>
    <cellStyle name="Normal 6 4 3 3" xfId="334" xr:uid="{DD4A3AB4-6FB1-49A8-B3D8-12637660A629}"/>
    <cellStyle name="Normal 6 4 3 3 2" xfId="1625" xr:uid="{A8CB2E03-0708-4666-BA63-47FF5C1AFCF7}"/>
    <cellStyle name="Normal 6 4 3 3 2 2" xfId="1626" xr:uid="{62664BFB-945E-4CE7-A95D-8A956B4E580D}"/>
    <cellStyle name="Normal 6 4 3 3 2 2 2" xfId="4481" xr:uid="{DF6A7974-CAFD-42EC-8EB5-72BFDB02B871}"/>
    <cellStyle name="Normal 6 4 3 3 2 3" xfId="3193" xr:uid="{953C53DD-D20C-47E2-AAF3-C47985B6F841}"/>
    <cellStyle name="Normal 6 4 3 3 2 4" xfId="3194" xr:uid="{27EC4B85-01FC-45F0-BADF-3A7E2F54DD58}"/>
    <cellStyle name="Normal 6 4 3 3 3" xfId="1627" xr:uid="{6D998336-D9E3-47AC-851F-B27F00B65363}"/>
    <cellStyle name="Normal 6 4 3 3 3 2" xfId="4482" xr:uid="{4AE9E5AC-1D0D-4A84-8395-CF7BD0DD3EE3}"/>
    <cellStyle name="Normal 6 4 3 3 4" xfId="3195" xr:uid="{BDE56971-7818-4DAB-8563-C4494A8D8794}"/>
    <cellStyle name="Normal 6 4 3 3 5" xfId="3196" xr:uid="{7795A515-9670-4083-ADF0-323BB0FF8037}"/>
    <cellStyle name="Normal 6 4 3 4" xfId="1628" xr:uid="{6FFDAE5A-51F7-4B78-BFED-E325B05E3772}"/>
    <cellStyle name="Normal 6 4 3 4 2" xfId="1629" xr:uid="{A620C42B-8A2A-45F1-B56A-0324196FA51C}"/>
    <cellStyle name="Normal 6 4 3 4 2 2" xfId="4483" xr:uid="{BB8A32F6-262C-4582-A778-8665BACEE25B}"/>
    <cellStyle name="Normal 6 4 3 4 3" xfId="3197" xr:uid="{382DDA0A-2071-4AB1-A058-406D20BFC928}"/>
    <cellStyle name="Normal 6 4 3 4 4" xfId="3198" xr:uid="{22B3D998-B531-4E3B-AB4C-949ABBC72782}"/>
    <cellStyle name="Normal 6 4 3 5" xfId="1630" xr:uid="{6FD839D4-9681-4F45-99C0-D9AC957EC9A7}"/>
    <cellStyle name="Normal 6 4 3 5 2" xfId="3199" xr:uid="{29E51D2E-A7F4-446B-83AA-B490AF31C9DB}"/>
    <cellStyle name="Normal 6 4 3 5 3" xfId="3200" xr:uid="{D511D273-7435-4880-9137-302EE91A3DE3}"/>
    <cellStyle name="Normal 6 4 3 5 4" xfId="3201" xr:uid="{393C7B6C-94C3-46BA-A0AD-968377EBE3E6}"/>
    <cellStyle name="Normal 6 4 3 6" xfId="3202" xr:uid="{8AD558FB-9307-4344-A62E-0C7922CA4D8C}"/>
    <cellStyle name="Normal 6 4 3 7" xfId="3203" xr:uid="{5A3D085B-D136-41D5-8301-C6C244B21865}"/>
    <cellStyle name="Normal 6 4 3 8" xfId="3204" xr:uid="{A29072E7-3D3B-45AD-B356-EE098D06ABFC}"/>
    <cellStyle name="Normal 6 4 4" xfId="122" xr:uid="{32B1CCFD-7572-4581-9266-4844EE29CCBA}"/>
    <cellStyle name="Normal 6 4 4 2" xfId="642" xr:uid="{D55C2F32-50FF-47CB-9080-4BA7C02C9A40}"/>
    <cellStyle name="Normal 6 4 4 2 2" xfId="643" xr:uid="{4596904B-363E-4826-BBDA-DBDC1BA4ED46}"/>
    <cellStyle name="Normal 6 4 4 2 2 2" xfId="1631" xr:uid="{EE57B7AB-F1D2-40AC-88AF-B75F6A20067F}"/>
    <cellStyle name="Normal 6 4 4 2 2 2 2" xfId="1632" xr:uid="{27A92B3A-B482-4D2F-8492-882875403F32}"/>
    <cellStyle name="Normal 6 4 4 2 2 3" xfId="1633" xr:uid="{0F921CEE-DA36-4FBA-8C7E-358C77417575}"/>
    <cellStyle name="Normal 6 4 4 2 2 4" xfId="3205" xr:uid="{E1063395-7AE9-4716-BBF5-145F826C3C4D}"/>
    <cellStyle name="Normal 6 4 4 2 3" xfId="1634" xr:uid="{2C4FF9C2-9EAA-46D6-A7A5-C9465D79CAA7}"/>
    <cellStyle name="Normal 6 4 4 2 3 2" xfId="1635" xr:uid="{0FDD1B23-397F-46D8-A997-26552891D9DE}"/>
    <cellStyle name="Normal 6 4 4 2 4" xfId="1636" xr:uid="{BEF3C07E-0DD5-4F7F-AB46-EA8B9B67A848}"/>
    <cellStyle name="Normal 6 4 4 2 5" xfId="3206" xr:uid="{EEC890FA-5BFB-4789-9040-AD92B212AA13}"/>
    <cellStyle name="Normal 6 4 4 3" xfId="644" xr:uid="{4E8CC386-F230-44BE-9060-005E4EAA268F}"/>
    <cellStyle name="Normal 6 4 4 3 2" xfId="1637" xr:uid="{C0527BC4-923E-4A1E-B357-5C8D6D77EDBF}"/>
    <cellStyle name="Normal 6 4 4 3 2 2" xfId="1638" xr:uid="{08ACBFD5-E3C0-4BD6-B56E-6F632F270801}"/>
    <cellStyle name="Normal 6 4 4 3 3" xfId="1639" xr:uid="{053998D7-4140-41AA-B50E-19FD283949A5}"/>
    <cellStyle name="Normal 6 4 4 3 4" xfId="3207" xr:uid="{AD8EF16E-2E4F-4847-BBA6-03DFE88C6CC1}"/>
    <cellStyle name="Normal 6 4 4 4" xfId="1640" xr:uid="{61F8091C-D1D6-4231-A4E6-3CAC54797E87}"/>
    <cellStyle name="Normal 6 4 4 4 2" xfId="1641" xr:uid="{132003D8-B037-4246-9183-77033976B1C2}"/>
    <cellStyle name="Normal 6 4 4 4 3" xfId="3208" xr:uid="{EE5853C8-76F9-42EA-A5CB-EDA33937A9DB}"/>
    <cellStyle name="Normal 6 4 4 4 4" xfId="3209" xr:uid="{FDDD7EE5-5A1D-4B7C-8F57-15F131FB3B05}"/>
    <cellStyle name="Normal 6 4 4 5" xfId="1642" xr:uid="{770E4FC0-E60D-405D-8252-AD86AAAF331E}"/>
    <cellStyle name="Normal 6 4 4 6" xfId="3210" xr:uid="{00162CF6-6D40-4817-8C73-7730C02CBFFA}"/>
    <cellStyle name="Normal 6 4 4 7" xfId="3211" xr:uid="{A67157B4-7A06-4D33-8E0E-7482905B24EA}"/>
    <cellStyle name="Normal 6 4 5" xfId="335" xr:uid="{865C9E89-94DD-48B6-9428-E21B5E58F520}"/>
    <cellStyle name="Normal 6 4 5 2" xfId="645" xr:uid="{EAB6D011-AE94-437D-92F8-B9AFCC58DF40}"/>
    <cellStyle name="Normal 6 4 5 2 2" xfId="1643" xr:uid="{0D66D98F-2E38-44E4-B794-1D01AFF4F11D}"/>
    <cellStyle name="Normal 6 4 5 2 2 2" xfId="1644" xr:uid="{DAB3D008-01AE-44CE-9BD1-4EBCD169DAC9}"/>
    <cellStyle name="Normal 6 4 5 2 3" xfId="1645" xr:uid="{525E8481-1F3E-4F19-8AAA-DE9F8D4C2619}"/>
    <cellStyle name="Normal 6 4 5 2 4" xfId="3212" xr:uid="{46A43712-0C4E-4582-A753-2978DECEA8C0}"/>
    <cellStyle name="Normal 6 4 5 3" xfId="1646" xr:uid="{9BDAE400-212A-42AF-8BE8-165B26BCBDE2}"/>
    <cellStyle name="Normal 6 4 5 3 2" xfId="1647" xr:uid="{19D5DA8D-B214-407B-92B4-0F51C27D12DC}"/>
    <cellStyle name="Normal 6 4 5 3 3" xfId="3213" xr:uid="{DBA8A562-A2EA-4C76-A7AB-7A80254BCA5D}"/>
    <cellStyle name="Normal 6 4 5 3 4" xfId="3214" xr:uid="{84B5CEF2-E53E-452C-BB93-54E7D734293C}"/>
    <cellStyle name="Normal 6 4 5 4" xfId="1648" xr:uid="{C7C9008E-1AD7-4FB8-80C6-0F8D14DB0A08}"/>
    <cellStyle name="Normal 6 4 5 5" xfId="3215" xr:uid="{D7B851CD-4084-4A3D-94B2-E892689BC0DC}"/>
    <cellStyle name="Normal 6 4 5 6" xfId="3216" xr:uid="{60798169-1440-4854-B218-C1544CD27028}"/>
    <cellStyle name="Normal 6 4 6" xfId="336" xr:uid="{581C22A1-7ED6-4F94-BE4C-9ECF7AF61372}"/>
    <cellStyle name="Normal 6 4 6 2" xfId="1649" xr:uid="{2E5776E0-65C0-4E37-B37A-27C26765E2B3}"/>
    <cellStyle name="Normal 6 4 6 2 2" xfId="1650" xr:uid="{4F3C6463-26D6-473E-A979-6683F40487E9}"/>
    <cellStyle name="Normal 6 4 6 2 3" xfId="3217" xr:uid="{95B1B444-8FE9-4250-A740-C4527781A8AF}"/>
    <cellStyle name="Normal 6 4 6 2 4" xfId="3218" xr:uid="{F7340913-E9EF-4126-8C06-764A5ABDF747}"/>
    <cellStyle name="Normal 6 4 6 3" xfId="1651" xr:uid="{ADEFAA75-BEC6-4CCC-9D5D-89790BD09C49}"/>
    <cellStyle name="Normal 6 4 6 4" xfId="3219" xr:uid="{D4362692-C987-4D6F-A294-D26C82AD25B6}"/>
    <cellStyle name="Normal 6 4 6 5" xfId="3220" xr:uid="{48BCECF5-F7D6-474B-80BD-6A014348661A}"/>
    <cellStyle name="Normal 6 4 7" xfId="1652" xr:uid="{B53B01F2-72E9-4916-B4DF-81C26346ECD2}"/>
    <cellStyle name="Normal 6 4 7 2" xfId="1653" xr:uid="{17D95F8D-D7B4-404E-A004-4DF430FEC004}"/>
    <cellStyle name="Normal 6 4 7 3" xfId="3221" xr:uid="{B97B1853-42E4-4673-A8E1-E81994E8889E}"/>
    <cellStyle name="Normal 6 4 7 3 2" xfId="4407" xr:uid="{7B03EDFE-E4C3-4A1F-9DDD-277D5F64D47E}"/>
    <cellStyle name="Normal 6 4 7 3 3" xfId="4685" xr:uid="{51F46294-8453-40A7-9E0E-EC1864F50DB2}"/>
    <cellStyle name="Normal 6 4 7 4" xfId="3222" xr:uid="{8A67F36B-FBB6-4A9E-B3DF-E0BFCDA57DCA}"/>
    <cellStyle name="Normal 6 4 8" xfId="1654" xr:uid="{71BD1172-E423-44FC-973E-FC92B2657829}"/>
    <cellStyle name="Normal 6 4 8 2" xfId="3223" xr:uid="{2F151148-F69B-4F34-A2C0-8EA4F8CEC4A1}"/>
    <cellStyle name="Normal 6 4 8 3" xfId="3224" xr:uid="{8E43C993-59B7-493D-AB1D-305CAB1160A3}"/>
    <cellStyle name="Normal 6 4 8 4" xfId="3225" xr:uid="{4CEB0DD1-AAC7-4C15-BAA4-11871C89A06D}"/>
    <cellStyle name="Normal 6 4 9" xfId="3226" xr:uid="{8B3AFBCF-959A-4527-AC67-6C93ACCACF0F}"/>
    <cellStyle name="Normal 6 5" xfId="123" xr:uid="{95D244B3-DDEC-4FB5-B2B9-B5B88C084211}"/>
    <cellStyle name="Normal 6 5 10" xfId="3227" xr:uid="{FD135815-3CF5-4D8A-BC11-74D2B6535D89}"/>
    <cellStyle name="Normal 6 5 11" xfId="3228" xr:uid="{17BF7252-8959-4880-9102-5C24B630D8B6}"/>
    <cellStyle name="Normal 6 5 2" xfId="124" xr:uid="{A082433F-24CA-4079-8380-E6F062983A38}"/>
    <cellStyle name="Normal 6 5 2 2" xfId="337" xr:uid="{5E2A162A-35A5-4BAB-9A7D-34D18A0C32D3}"/>
    <cellStyle name="Normal 6 5 2 2 2" xfId="646" xr:uid="{BA65F25B-C207-4DD5-BAD8-280423D4273A}"/>
    <cellStyle name="Normal 6 5 2 2 2 2" xfId="647" xr:uid="{E2185633-B0B2-4D17-839B-EE5AF97165D5}"/>
    <cellStyle name="Normal 6 5 2 2 2 2 2" xfId="1655" xr:uid="{F202DE0F-F8D0-45B2-988B-677F3BD2D0BB}"/>
    <cellStyle name="Normal 6 5 2 2 2 2 3" xfId="3229" xr:uid="{29E0B630-089E-4F40-A604-8535324A38C2}"/>
    <cellStyle name="Normal 6 5 2 2 2 2 4" xfId="3230" xr:uid="{A7CC602D-EBA9-4093-A097-C958B550E185}"/>
    <cellStyle name="Normal 6 5 2 2 2 3" xfId="1656" xr:uid="{647D55AE-3819-4494-A7EC-F0BFF2F9E997}"/>
    <cellStyle name="Normal 6 5 2 2 2 3 2" xfId="3231" xr:uid="{2D22288A-6EDE-429C-9E33-E319B74D4237}"/>
    <cellStyle name="Normal 6 5 2 2 2 3 3" xfId="3232" xr:uid="{F7894304-DD74-465E-BE0E-A70B6CE9808E}"/>
    <cellStyle name="Normal 6 5 2 2 2 3 4" xfId="3233" xr:uid="{8CE00F6D-0D4E-4B64-9DF8-A6060ACF82E5}"/>
    <cellStyle name="Normal 6 5 2 2 2 4" xfId="3234" xr:uid="{742A0A67-5DFF-4AD0-98BC-F38667FFA2E6}"/>
    <cellStyle name="Normal 6 5 2 2 2 5" xfId="3235" xr:uid="{C04847EC-72E7-4496-A801-5D6A77E171A8}"/>
    <cellStyle name="Normal 6 5 2 2 2 6" xfId="3236" xr:uid="{09836510-A834-4BAB-96F8-419073FDF8C3}"/>
    <cellStyle name="Normal 6 5 2 2 3" xfId="648" xr:uid="{DF5AFE96-39D8-4B0F-AA38-41360CB9F933}"/>
    <cellStyle name="Normal 6 5 2 2 3 2" xfId="1657" xr:uid="{4F61E646-AF3C-416E-8355-071A023B7D00}"/>
    <cellStyle name="Normal 6 5 2 2 3 2 2" xfId="3237" xr:uid="{91FDC70C-0F3E-42E5-880B-8F649E4C31C4}"/>
    <cellStyle name="Normal 6 5 2 2 3 2 3" xfId="3238" xr:uid="{8B798568-B0D2-412E-87BC-F80EE6222F18}"/>
    <cellStyle name="Normal 6 5 2 2 3 2 4" xfId="3239" xr:uid="{609EADAD-D63A-491E-8E03-A500E7D7D0BE}"/>
    <cellStyle name="Normal 6 5 2 2 3 3" xfId="3240" xr:uid="{C87C9AF8-D865-4BA4-A099-230461BF8E79}"/>
    <cellStyle name="Normal 6 5 2 2 3 4" xfId="3241" xr:uid="{02CEBF3C-71EE-42F2-8174-BF7F240ED387}"/>
    <cellStyle name="Normal 6 5 2 2 3 5" xfId="3242" xr:uid="{0371D789-9613-4B37-B93D-340800FF49D6}"/>
    <cellStyle name="Normal 6 5 2 2 4" xfId="1658" xr:uid="{89997C02-4605-4E40-97A0-67A9CDE1CD6A}"/>
    <cellStyle name="Normal 6 5 2 2 4 2" xfId="3243" xr:uid="{CDA6A05F-C322-4E00-866C-B1D0F6429FCF}"/>
    <cellStyle name="Normal 6 5 2 2 4 3" xfId="3244" xr:uid="{50BB8CFE-736F-43CB-9E2B-477D8E66F612}"/>
    <cellStyle name="Normal 6 5 2 2 4 4" xfId="3245" xr:uid="{54294F31-949A-4678-A7EF-C44B98BDEC46}"/>
    <cellStyle name="Normal 6 5 2 2 5" xfId="3246" xr:uid="{F3B0D283-7AE8-4C4A-937D-12FF7D36C5A4}"/>
    <cellStyle name="Normal 6 5 2 2 5 2" xfId="3247" xr:uid="{B4667911-8003-41A4-AC78-BF7773D38F37}"/>
    <cellStyle name="Normal 6 5 2 2 5 3" xfId="3248" xr:uid="{24F69B1E-04E7-4A47-B033-25C1B3766664}"/>
    <cellStyle name="Normal 6 5 2 2 5 4" xfId="3249" xr:uid="{32E09F47-68AC-43C9-9A41-A91854F6139E}"/>
    <cellStyle name="Normal 6 5 2 2 6" xfId="3250" xr:uid="{756E9E19-9402-4EA9-AFE1-280BE2796A31}"/>
    <cellStyle name="Normal 6 5 2 2 7" xfId="3251" xr:uid="{32E23398-4F58-457E-9906-8F1B1D55ADB4}"/>
    <cellStyle name="Normal 6 5 2 2 8" xfId="3252" xr:uid="{9124ABA7-4489-4A2A-AE9D-A5440BA63639}"/>
    <cellStyle name="Normal 6 5 2 3" xfId="649" xr:uid="{6EBE3D77-52CB-4E00-9BC8-ABF5FC0B142D}"/>
    <cellStyle name="Normal 6 5 2 3 2" xfId="650" xr:uid="{5052ACC2-584D-490C-9A80-BAF0322623DE}"/>
    <cellStyle name="Normal 6 5 2 3 2 2" xfId="651" xr:uid="{549A73DA-5BE1-4C95-9FF7-5C3BFCEFB528}"/>
    <cellStyle name="Normal 6 5 2 3 2 3" xfId="3253" xr:uid="{7AC5D70B-FC6C-485A-B1EE-CD006AE671A4}"/>
    <cellStyle name="Normal 6 5 2 3 2 4" xfId="3254" xr:uid="{5F3FFDD5-8EB0-4696-B2C5-E12197957BE3}"/>
    <cellStyle name="Normal 6 5 2 3 3" xfId="652" xr:uid="{CAF8AEFE-5275-49AA-9ADA-71FD19C7843A}"/>
    <cellStyle name="Normal 6 5 2 3 3 2" xfId="3255" xr:uid="{4360C313-813D-4FB4-B6E3-F62C5FD3ABC3}"/>
    <cellStyle name="Normal 6 5 2 3 3 3" xfId="3256" xr:uid="{11774608-6DB8-4D45-93D6-4DA440B1D344}"/>
    <cellStyle name="Normal 6 5 2 3 3 4" xfId="3257" xr:uid="{109405FD-50D4-44A0-98C4-256422586AA9}"/>
    <cellStyle name="Normal 6 5 2 3 4" xfId="3258" xr:uid="{841304B0-514A-46AC-8BEE-3C626FB34275}"/>
    <cellStyle name="Normal 6 5 2 3 5" xfId="3259" xr:uid="{52B8BF79-BD9A-4C07-9C88-F32A887EDCFE}"/>
    <cellStyle name="Normal 6 5 2 3 6" xfId="3260" xr:uid="{18B87509-66F4-42BE-93A0-CE3BEEFEE9AA}"/>
    <cellStyle name="Normal 6 5 2 4" xfId="653" xr:uid="{0116DE17-F22A-4057-A905-8AD013607F5E}"/>
    <cellStyle name="Normal 6 5 2 4 2" xfId="654" xr:uid="{754A3212-B963-4E85-A8B6-C9FEE60A4B40}"/>
    <cellStyle name="Normal 6 5 2 4 2 2" xfId="3261" xr:uid="{A40090AC-7EE6-4CF7-AFA5-4B1C25D3F86C}"/>
    <cellStyle name="Normal 6 5 2 4 2 3" xfId="3262" xr:uid="{9F60CA52-A7EC-4245-8C82-1A02CB53EEA2}"/>
    <cellStyle name="Normal 6 5 2 4 2 4" xfId="3263" xr:uid="{DDF9A2C7-334D-44BD-A385-DF091DCAF43A}"/>
    <cellStyle name="Normal 6 5 2 4 3" xfId="3264" xr:uid="{11C5E8D5-CBBE-4A9A-B668-DCA4CB816C91}"/>
    <cellStyle name="Normal 6 5 2 4 4" xfId="3265" xr:uid="{1C012659-603D-4552-ABCF-749629971942}"/>
    <cellStyle name="Normal 6 5 2 4 5" xfId="3266" xr:uid="{6720B63F-B5B5-433D-9667-7CDA0ECF7A4C}"/>
    <cellStyle name="Normal 6 5 2 5" xfId="655" xr:uid="{D478EE76-1472-447A-8DD4-FD30BB735587}"/>
    <cellStyle name="Normal 6 5 2 5 2" xfId="3267" xr:uid="{2E9B34A5-99AF-46A8-AA01-F79101F210F9}"/>
    <cellStyle name="Normal 6 5 2 5 3" xfId="3268" xr:uid="{7D1A98AF-6A30-4EA7-AB92-5674DB5F8E60}"/>
    <cellStyle name="Normal 6 5 2 5 4" xfId="3269" xr:uid="{7DE0EF32-8F3E-446B-92A9-DE6770F9D704}"/>
    <cellStyle name="Normal 6 5 2 6" xfId="3270" xr:uid="{9957BD92-DC4C-4309-861F-3CDF85C28266}"/>
    <cellStyle name="Normal 6 5 2 6 2" xfId="3271" xr:uid="{E9EAFBD0-661E-4F64-B2A8-AE3D835A314F}"/>
    <cellStyle name="Normal 6 5 2 6 3" xfId="3272" xr:uid="{BE82F8BD-5CAB-4684-98CB-84F4FC0594F6}"/>
    <cellStyle name="Normal 6 5 2 6 4" xfId="3273" xr:uid="{2740A902-897D-4AA3-8AC1-D31562871171}"/>
    <cellStyle name="Normal 6 5 2 7" xfId="3274" xr:uid="{35DB111F-63B0-43DB-A199-88A3DEF3EAE4}"/>
    <cellStyle name="Normal 6 5 2 8" xfId="3275" xr:uid="{420D6BD2-80D7-466C-A349-25AE718F8C16}"/>
    <cellStyle name="Normal 6 5 2 9" xfId="3276" xr:uid="{F6E6A278-6C3C-4399-A344-B606EA0BD676}"/>
    <cellStyle name="Normal 6 5 3" xfId="338" xr:uid="{B1222199-3C91-4311-BA4E-D1A1196DE1B8}"/>
    <cellStyle name="Normal 6 5 3 2" xfId="656" xr:uid="{10A0856E-C27A-42C2-9161-2AA9A4F732AD}"/>
    <cellStyle name="Normal 6 5 3 2 2" xfId="657" xr:uid="{FF097E54-CF47-403D-814E-5B5FAB263578}"/>
    <cellStyle name="Normal 6 5 3 2 2 2" xfId="1659" xr:uid="{A6398B58-97C9-4975-99E6-3E716824EAC2}"/>
    <cellStyle name="Normal 6 5 3 2 2 2 2" xfId="1660" xr:uid="{AD2C1A2D-4248-4D35-8D64-65E4C61937D8}"/>
    <cellStyle name="Normal 6 5 3 2 2 3" xfId="1661" xr:uid="{635FEB3C-0DC7-4426-A5BD-25D79817858A}"/>
    <cellStyle name="Normal 6 5 3 2 2 4" xfId="3277" xr:uid="{2C82561C-3DD9-4269-93C0-423FBE688192}"/>
    <cellStyle name="Normal 6 5 3 2 3" xfId="1662" xr:uid="{D7C76B38-47B8-4A63-AD66-0A402E3B9737}"/>
    <cellStyle name="Normal 6 5 3 2 3 2" xfId="1663" xr:uid="{B0D2B9EF-AD78-4021-A90B-196BB04EF0C3}"/>
    <cellStyle name="Normal 6 5 3 2 3 3" xfId="3278" xr:uid="{FB903D8C-ADC9-42C8-93F9-6150420CB860}"/>
    <cellStyle name="Normal 6 5 3 2 3 4" xfId="3279" xr:uid="{FB050AF0-297C-41EF-B29B-D7413781F9B1}"/>
    <cellStyle name="Normal 6 5 3 2 4" xfId="1664" xr:uid="{8E76ABF3-A7DC-437F-8ADA-F51994C8F14E}"/>
    <cellStyle name="Normal 6 5 3 2 5" xfId="3280" xr:uid="{A53823C5-F605-4F3A-B43A-C256AFEDF779}"/>
    <cellStyle name="Normal 6 5 3 2 6" xfId="3281" xr:uid="{826F79E0-887A-4B90-8BDF-AC1AE7E6914B}"/>
    <cellStyle name="Normal 6 5 3 3" xfId="658" xr:uid="{9FE1CE04-8061-49A2-AFC3-F9DD7FC767D0}"/>
    <cellStyle name="Normal 6 5 3 3 2" xfId="1665" xr:uid="{EB1FEF80-E055-494E-8ED5-30C23AE968BE}"/>
    <cellStyle name="Normal 6 5 3 3 2 2" xfId="1666" xr:uid="{A81B3F4D-6D11-4C7D-A565-79A7A81A023D}"/>
    <cellStyle name="Normal 6 5 3 3 2 3" xfId="3282" xr:uid="{94CD2A93-4DD2-4E6E-9ACE-9BD9D7ED559F}"/>
    <cellStyle name="Normal 6 5 3 3 2 4" xfId="3283" xr:uid="{55C06201-F490-45BA-9129-17CCF13A7155}"/>
    <cellStyle name="Normal 6 5 3 3 3" xfId="1667" xr:uid="{705D4373-5735-4BFD-9239-C6AE9E5E5FBB}"/>
    <cellStyle name="Normal 6 5 3 3 4" xfId="3284" xr:uid="{0D44EC8E-6D83-43A4-BD1E-FE6EA2957F50}"/>
    <cellStyle name="Normal 6 5 3 3 5" xfId="3285" xr:uid="{8FBD11AF-D226-49B6-928E-08F9BC926613}"/>
    <cellStyle name="Normal 6 5 3 4" xfId="1668" xr:uid="{E66D4837-1FAF-48D8-B68E-A79991781224}"/>
    <cellStyle name="Normal 6 5 3 4 2" xfId="1669" xr:uid="{99BC4DAC-CC71-416E-B1CD-0E231C38F284}"/>
    <cellStyle name="Normal 6 5 3 4 3" xfId="3286" xr:uid="{D8B1B207-8D50-4357-9AA6-97C0852F11A6}"/>
    <cellStyle name="Normal 6 5 3 4 4" xfId="3287" xr:uid="{3560D4B3-B3EF-4FE7-AD1E-CEA92EA660EF}"/>
    <cellStyle name="Normal 6 5 3 5" xfId="1670" xr:uid="{CBA62CFA-E846-4D11-8E04-36B956D2FB2D}"/>
    <cellStyle name="Normal 6 5 3 5 2" xfId="3288" xr:uid="{BABC6085-0550-4E40-A7D4-7876015EE773}"/>
    <cellStyle name="Normal 6 5 3 5 3" xfId="3289" xr:uid="{E63A6CE7-793D-4703-91FE-C0A782C0698B}"/>
    <cellStyle name="Normal 6 5 3 5 4" xfId="3290" xr:uid="{603B47B5-CE4C-4EB2-982F-787EF2370C05}"/>
    <cellStyle name="Normal 6 5 3 6" xfId="3291" xr:uid="{2366C345-C844-4230-9F90-39385949E0C1}"/>
    <cellStyle name="Normal 6 5 3 7" xfId="3292" xr:uid="{75CDDD61-6167-41B9-98CD-707DB142E9E8}"/>
    <cellStyle name="Normal 6 5 3 8" xfId="3293" xr:uid="{CC92590D-6E90-4FEC-AD72-066C072910B0}"/>
    <cellStyle name="Normal 6 5 4" xfId="339" xr:uid="{906978B3-743F-4374-8FCB-4217F58DF18E}"/>
    <cellStyle name="Normal 6 5 4 2" xfId="659" xr:uid="{43DDF8BB-4118-4F11-B2F0-A87CD2527116}"/>
    <cellStyle name="Normal 6 5 4 2 2" xfId="660" xr:uid="{ECC96ACE-329C-4479-B3C2-5B6B84BBC3FE}"/>
    <cellStyle name="Normal 6 5 4 2 2 2" xfId="1671" xr:uid="{CD051457-453B-4915-8C82-CDE7CA755158}"/>
    <cellStyle name="Normal 6 5 4 2 2 3" xfId="3294" xr:uid="{43B17C6A-51A5-45DA-843C-F96971C4F532}"/>
    <cellStyle name="Normal 6 5 4 2 2 4" xfId="3295" xr:uid="{842383E8-CBF4-436E-AB46-86F975303639}"/>
    <cellStyle name="Normal 6 5 4 2 3" xfId="1672" xr:uid="{5EA6426F-EAC9-4031-9975-7091D7CA2919}"/>
    <cellStyle name="Normal 6 5 4 2 4" xfId="3296" xr:uid="{27E8A5CC-5379-43FC-A48D-9D61C432BC33}"/>
    <cellStyle name="Normal 6 5 4 2 5" xfId="3297" xr:uid="{9C2F60F2-1D69-48B2-B446-B93B93F407DB}"/>
    <cellStyle name="Normal 6 5 4 3" xfId="661" xr:uid="{2C6CDDE1-064A-4C42-B6DB-19F9B951CD6E}"/>
    <cellStyle name="Normal 6 5 4 3 2" xfId="1673" xr:uid="{C892ABAF-1FCB-4DB5-BECC-4A226FF30D0B}"/>
    <cellStyle name="Normal 6 5 4 3 3" xfId="3298" xr:uid="{2CFD3273-5519-4066-9F56-F6094228530A}"/>
    <cellStyle name="Normal 6 5 4 3 4" xfId="3299" xr:uid="{A5EF02A6-5F2C-495C-BC4D-4E16385A7A36}"/>
    <cellStyle name="Normal 6 5 4 4" xfId="1674" xr:uid="{9B1018C4-2B1B-4AD8-98A4-CA7FC6ECF4D4}"/>
    <cellStyle name="Normal 6 5 4 4 2" xfId="3300" xr:uid="{3EB5CFEA-97E0-43A9-95D0-B863B74B7A5A}"/>
    <cellStyle name="Normal 6 5 4 4 3" xfId="3301" xr:uid="{B56B80A5-DB0D-4C6A-908F-DB1890C37D3B}"/>
    <cellStyle name="Normal 6 5 4 4 4" xfId="3302" xr:uid="{8327A994-0040-40DD-8726-7A5969151EEE}"/>
    <cellStyle name="Normal 6 5 4 5" xfId="3303" xr:uid="{668CF989-A5D7-406C-8E94-9228193D44A6}"/>
    <cellStyle name="Normal 6 5 4 6" xfId="3304" xr:uid="{878DE101-4601-4164-AE2A-A291AC795B61}"/>
    <cellStyle name="Normal 6 5 4 7" xfId="3305" xr:uid="{95298230-FA49-4A36-AD89-744E17C2892A}"/>
    <cellStyle name="Normal 6 5 5" xfId="340" xr:uid="{1DEA4FCE-3C2B-40BE-924B-BE3A6D8FA278}"/>
    <cellStyle name="Normal 6 5 5 2" xfId="662" xr:uid="{FAE4B9C3-8BB3-4F9D-A700-000ED607F027}"/>
    <cellStyle name="Normal 6 5 5 2 2" xfId="1675" xr:uid="{43F9C7D6-22AF-4B47-98F9-FAE1D6F022F6}"/>
    <cellStyle name="Normal 6 5 5 2 3" xfId="3306" xr:uid="{B8037C68-833A-484C-95F2-87E812D061D8}"/>
    <cellStyle name="Normal 6 5 5 2 4" xfId="3307" xr:uid="{954F7FB1-6651-4A1F-B01F-C037948771DB}"/>
    <cellStyle name="Normal 6 5 5 3" xfId="1676" xr:uid="{2050A4BB-5550-4E8A-B8BF-5D440CCB6EED}"/>
    <cellStyle name="Normal 6 5 5 3 2" xfId="3308" xr:uid="{4D4B519E-C4A1-420D-8332-A77479DD942E}"/>
    <cellStyle name="Normal 6 5 5 3 3" xfId="3309" xr:uid="{9F810375-1DCB-405A-AE0D-0D3DA7E56967}"/>
    <cellStyle name="Normal 6 5 5 3 4" xfId="3310" xr:uid="{A191B62D-5283-4D23-963A-58B453AE021A}"/>
    <cellStyle name="Normal 6 5 5 4" xfId="3311" xr:uid="{75929FF1-70C4-4F17-9F46-278237E6215D}"/>
    <cellStyle name="Normal 6 5 5 5" xfId="3312" xr:uid="{2F158EA8-0447-43AA-BB58-3C0ED323B7CA}"/>
    <cellStyle name="Normal 6 5 5 6" xfId="3313" xr:uid="{F84DB4CD-1285-48EF-B9EB-65193B8E0D8F}"/>
    <cellStyle name="Normal 6 5 6" xfId="663" xr:uid="{BF91FD09-95A2-4523-A27B-1B660C3C75EF}"/>
    <cellStyle name="Normal 6 5 6 2" xfId="1677" xr:uid="{CEDC9470-6373-49B1-845C-090D0A6063A8}"/>
    <cellStyle name="Normal 6 5 6 2 2" xfId="3314" xr:uid="{F3C571C8-D188-441D-81A2-760E73464AFF}"/>
    <cellStyle name="Normal 6 5 6 2 3" xfId="3315" xr:uid="{A60CED7A-53D5-4177-9E55-91522D466415}"/>
    <cellStyle name="Normal 6 5 6 2 4" xfId="3316" xr:uid="{CF2D848C-C667-4149-BF9C-EDD09C5A7FFE}"/>
    <cellStyle name="Normal 6 5 6 3" xfId="3317" xr:uid="{FAB52276-DB45-49C5-B99C-14113A8D6733}"/>
    <cellStyle name="Normal 6 5 6 4" xfId="3318" xr:uid="{1C823D29-AB97-445E-877D-D78234F5DB59}"/>
    <cellStyle name="Normal 6 5 6 5" xfId="3319" xr:uid="{BFE35C0B-1B22-46B9-997C-886F95F0B3CF}"/>
    <cellStyle name="Normal 6 5 7" xfId="1678" xr:uid="{217B9366-387B-4DED-82F0-F7D8A08BCB09}"/>
    <cellStyle name="Normal 6 5 7 2" xfId="3320" xr:uid="{31053AF8-1E13-40EC-9C9B-1FE8BF1E9550}"/>
    <cellStyle name="Normal 6 5 7 3" xfId="3321" xr:uid="{52E5F88D-155A-4A02-BE13-971400B971E1}"/>
    <cellStyle name="Normal 6 5 7 4" xfId="3322" xr:uid="{5A5C2248-5F81-46E0-A310-3F26004D1C05}"/>
    <cellStyle name="Normal 6 5 8" xfId="3323" xr:uid="{F15B682A-5C7B-430A-916D-CF21402EC30E}"/>
    <cellStyle name="Normal 6 5 8 2" xfId="3324" xr:uid="{B57D8F4B-B7C8-4C8A-97C7-EA0EDD9DCC7A}"/>
    <cellStyle name="Normal 6 5 8 3" xfId="3325" xr:uid="{842B901D-A8D8-4106-827C-1E21D3BB35D2}"/>
    <cellStyle name="Normal 6 5 8 4" xfId="3326" xr:uid="{8C319BAA-2FDB-47D3-9635-FC69A8E8D9AB}"/>
    <cellStyle name="Normal 6 5 9" xfId="3327" xr:uid="{6A23CD05-644E-4EA8-8B79-6B77B3CB292F}"/>
    <cellStyle name="Normal 6 6" xfId="125" xr:uid="{535B3D59-1B75-4541-9D0C-26A80609D2DA}"/>
    <cellStyle name="Normal 6 6 2" xfId="126" xr:uid="{8678834B-9A7F-4660-A0AB-B42BA0ADF26E}"/>
    <cellStyle name="Normal 6 6 2 2" xfId="341" xr:uid="{E8D7C2A1-F834-4295-8EDF-377D0B8CAE07}"/>
    <cellStyle name="Normal 6 6 2 2 2" xfId="664" xr:uid="{0AA8AE50-0742-4797-9933-9078AE54EC2D}"/>
    <cellStyle name="Normal 6 6 2 2 2 2" xfId="1679" xr:uid="{86F46493-5112-438C-9159-4E9159B1A0D1}"/>
    <cellStyle name="Normal 6 6 2 2 2 3" xfId="3328" xr:uid="{367C6B27-F192-4E7F-ABDC-5192564DC6A1}"/>
    <cellStyle name="Normal 6 6 2 2 2 4" xfId="3329" xr:uid="{9543530C-E856-40CC-92A4-BA6A319591C0}"/>
    <cellStyle name="Normal 6 6 2 2 3" xfId="1680" xr:uid="{9B4ADD6A-BA36-40E5-9191-9D7FEF23A46F}"/>
    <cellStyle name="Normal 6 6 2 2 3 2" xfId="3330" xr:uid="{4C01E393-FC0D-4E68-ABCC-5A9A536798FD}"/>
    <cellStyle name="Normal 6 6 2 2 3 3" xfId="3331" xr:uid="{CDFAC35E-BC1C-4AC8-B63D-D8B937284EF5}"/>
    <cellStyle name="Normal 6 6 2 2 3 4" xfId="3332" xr:uid="{DF69B62C-07D0-4BCF-B237-498750A254CE}"/>
    <cellStyle name="Normal 6 6 2 2 4" xfId="3333" xr:uid="{24A105DC-E758-41F7-BDD4-4E611598FDE7}"/>
    <cellStyle name="Normal 6 6 2 2 5" xfId="3334" xr:uid="{2B396624-AD2D-4F71-9E6D-74019C39C530}"/>
    <cellStyle name="Normal 6 6 2 2 6" xfId="3335" xr:uid="{25324661-411D-4A02-B922-DCAF1F24FE01}"/>
    <cellStyle name="Normal 6 6 2 3" xfId="665" xr:uid="{F9E9383C-6DB4-4D98-8240-F6A0F03EE4CE}"/>
    <cellStyle name="Normal 6 6 2 3 2" xfId="1681" xr:uid="{17FA4C02-2C3E-451F-A85E-DAAF6B788B33}"/>
    <cellStyle name="Normal 6 6 2 3 2 2" xfId="3336" xr:uid="{ECFF7B3D-92FF-40A3-8555-E4F618738F4A}"/>
    <cellStyle name="Normal 6 6 2 3 2 3" xfId="3337" xr:uid="{2C60E632-F56F-46C7-813D-F5FF012DF450}"/>
    <cellStyle name="Normal 6 6 2 3 2 4" xfId="3338" xr:uid="{8BE83680-4F01-4B43-849A-5402C14E1238}"/>
    <cellStyle name="Normal 6 6 2 3 3" xfId="3339" xr:uid="{3DAD7A1D-21C2-407D-A494-8E14947635F1}"/>
    <cellStyle name="Normal 6 6 2 3 4" xfId="3340" xr:uid="{304F7600-4320-4690-997E-D8C5921FB829}"/>
    <cellStyle name="Normal 6 6 2 3 5" xfId="3341" xr:uid="{5C947C75-42AA-4943-8246-A602D82BBA3B}"/>
    <cellStyle name="Normal 6 6 2 4" xfId="1682" xr:uid="{62CF6D73-65EA-4B6E-8EC3-316BFA155833}"/>
    <cellStyle name="Normal 6 6 2 4 2" xfId="3342" xr:uid="{FB870A36-C6D8-4B83-BD9B-6C500C23B608}"/>
    <cellStyle name="Normal 6 6 2 4 3" xfId="3343" xr:uid="{4A1DA328-E07C-4542-8262-8680DCFB521B}"/>
    <cellStyle name="Normal 6 6 2 4 4" xfId="3344" xr:uid="{0E8D8E44-877C-41CA-891D-811957CC66BF}"/>
    <cellStyle name="Normal 6 6 2 5" xfId="3345" xr:uid="{F627E927-D30D-4067-AFF1-F3C018C419D1}"/>
    <cellStyle name="Normal 6 6 2 5 2" xfId="3346" xr:uid="{17A4E595-91CA-4390-8C61-8A0B20923DF7}"/>
    <cellStyle name="Normal 6 6 2 5 3" xfId="3347" xr:uid="{8A64B6CC-041E-4BEE-85DA-06747396EECD}"/>
    <cellStyle name="Normal 6 6 2 5 4" xfId="3348" xr:uid="{D6E27565-43BD-4B98-8C86-FE6069A5C5A5}"/>
    <cellStyle name="Normal 6 6 2 6" xfId="3349" xr:uid="{23821B44-802F-421D-B990-AD4FB0091741}"/>
    <cellStyle name="Normal 6 6 2 7" xfId="3350" xr:uid="{8E0100F0-51E1-468F-81EA-62A1E602741B}"/>
    <cellStyle name="Normal 6 6 2 8" xfId="3351" xr:uid="{2A1ED160-9C92-47D9-9A42-1735792E87F0}"/>
    <cellStyle name="Normal 6 6 3" xfId="342" xr:uid="{A97B2208-8CE2-4C36-8C2E-359707E9760F}"/>
    <cellStyle name="Normal 6 6 3 2" xfId="666" xr:uid="{B8E03D15-A6C7-448C-864E-E538DD76FF66}"/>
    <cellStyle name="Normal 6 6 3 2 2" xfId="667" xr:uid="{9492A017-C05F-4ADD-A4AC-6179BAC3A173}"/>
    <cellStyle name="Normal 6 6 3 2 3" xfId="3352" xr:uid="{CFB6E7C2-0CBF-4D8D-B4A5-B6776F3C8EC0}"/>
    <cellStyle name="Normal 6 6 3 2 4" xfId="3353" xr:uid="{AB62F961-CBA4-4BE8-BC01-0BFD8335E635}"/>
    <cellStyle name="Normal 6 6 3 3" xfId="668" xr:uid="{365B64F8-B15E-4523-BF11-A0DA7EA4107D}"/>
    <cellStyle name="Normal 6 6 3 3 2" xfId="3354" xr:uid="{B4D65EC9-84BA-488E-A0BC-F29A384F1D91}"/>
    <cellStyle name="Normal 6 6 3 3 3" xfId="3355" xr:uid="{594914BA-15FC-4C8C-BC29-F1C7406D3730}"/>
    <cellStyle name="Normal 6 6 3 3 4" xfId="3356" xr:uid="{B9DBB9B1-90DE-4A85-AB01-022490A51247}"/>
    <cellStyle name="Normal 6 6 3 4" xfId="3357" xr:uid="{134E7BF9-82DC-47D0-B708-42B9BEE16610}"/>
    <cellStyle name="Normal 6 6 3 5" xfId="3358" xr:uid="{C3B5C3C1-18E8-4583-BF13-81362DA52297}"/>
    <cellStyle name="Normal 6 6 3 6" xfId="3359" xr:uid="{7D8AB6FD-98EC-42A8-9613-9ED73A3EA290}"/>
    <cellStyle name="Normal 6 6 4" xfId="343" xr:uid="{C0B29810-21E5-4C1D-B26C-C2AAC51DCB51}"/>
    <cellStyle name="Normal 6 6 4 2" xfId="669" xr:uid="{A5692C00-C7FB-497F-B040-3C0A9E104E8F}"/>
    <cellStyle name="Normal 6 6 4 2 2" xfId="3360" xr:uid="{7E5E03CF-37B6-4943-8DC0-C53B402B8461}"/>
    <cellStyle name="Normal 6 6 4 2 3" xfId="3361" xr:uid="{979BE0F3-AD67-4EFF-8663-5AD8F9488754}"/>
    <cellStyle name="Normal 6 6 4 2 4" xfId="3362" xr:uid="{CFDCA012-0D05-41A6-B11F-00247AEE93A4}"/>
    <cellStyle name="Normal 6 6 4 3" xfId="3363" xr:uid="{2AEB8E29-F4A1-40EF-8136-3F4E28FE2070}"/>
    <cellStyle name="Normal 6 6 4 4" xfId="3364" xr:uid="{FDF9B54A-90DA-45C0-BB3E-A31C174C1876}"/>
    <cellStyle name="Normal 6 6 4 5" xfId="3365" xr:uid="{EEA84C77-96A4-4955-9759-3553EBDF872F}"/>
    <cellStyle name="Normal 6 6 5" xfId="670" xr:uid="{323C49CA-2FA6-4ABC-B218-49ABD3175ED3}"/>
    <cellStyle name="Normal 6 6 5 2" xfId="3366" xr:uid="{554CA45F-2ACC-4FD6-9EDC-29B5E6D11335}"/>
    <cellStyle name="Normal 6 6 5 3" xfId="3367" xr:uid="{5BFD6ABA-C5B8-49A4-9E3E-87B5F19EDBA7}"/>
    <cellStyle name="Normal 6 6 5 4" xfId="3368" xr:uid="{5AD6E538-1A45-4CB0-9E89-6D81346E5974}"/>
    <cellStyle name="Normal 6 6 6" xfId="3369" xr:uid="{AB85CB3A-7B58-40D3-A763-2D97A90B0395}"/>
    <cellStyle name="Normal 6 6 6 2" xfId="3370" xr:uid="{15B3EEB1-FE5A-4C67-8BDF-ECBA066F4187}"/>
    <cellStyle name="Normal 6 6 6 3" xfId="3371" xr:uid="{E3EC1DCD-BAF8-4F18-83EB-59B4754D57B2}"/>
    <cellStyle name="Normal 6 6 6 4" xfId="3372" xr:uid="{DF523630-7BFC-4D77-B1AF-6BB177963E25}"/>
    <cellStyle name="Normal 6 6 7" xfId="3373" xr:uid="{9137B3AF-E165-478F-897A-CAB2780CAA23}"/>
    <cellStyle name="Normal 6 6 8" xfId="3374" xr:uid="{FB620918-AC94-40D7-B965-5D305D51FD20}"/>
    <cellStyle name="Normal 6 6 9" xfId="3375" xr:uid="{4B591227-B706-4E90-8BFC-5C3F70E984B2}"/>
    <cellStyle name="Normal 6 7" xfId="127" xr:uid="{884AB7A4-0B05-41B4-ACF4-B733ED454EAC}"/>
    <cellStyle name="Normal 6 7 2" xfId="344" xr:uid="{EBFF47C5-CF9A-4B02-8EB1-FA60E83F8505}"/>
    <cellStyle name="Normal 6 7 2 2" xfId="671" xr:uid="{2EA6AAB6-E0DD-403E-A8C2-3693BCE4DABE}"/>
    <cellStyle name="Normal 6 7 2 2 2" xfId="1683" xr:uid="{980CD33D-20BB-4C77-A4BD-AD1B71E06BC2}"/>
    <cellStyle name="Normal 6 7 2 2 2 2" xfId="1684" xr:uid="{F667AA12-F97D-457B-BEA3-E862BC4F3BBA}"/>
    <cellStyle name="Normal 6 7 2 2 3" xfId="1685" xr:uid="{AFA99C0B-9BF2-4167-9DB3-3DE767A4D2A3}"/>
    <cellStyle name="Normal 6 7 2 2 4" xfId="3376" xr:uid="{E2BB1BF4-DB31-49FA-84B4-7B54C660404B}"/>
    <cellStyle name="Normal 6 7 2 3" xfId="1686" xr:uid="{F4B2E5D4-02E6-4695-ACEE-C62C649C535F}"/>
    <cellStyle name="Normal 6 7 2 3 2" xfId="1687" xr:uid="{D80E51AB-C000-44FE-886D-A7C0B2866C4A}"/>
    <cellStyle name="Normal 6 7 2 3 3" xfId="3377" xr:uid="{BBA76146-1DF6-428E-98B3-323B59E77AC4}"/>
    <cellStyle name="Normal 6 7 2 3 4" xfId="3378" xr:uid="{01C50F4D-2065-453C-9A69-AD7F11D5C3F2}"/>
    <cellStyle name="Normal 6 7 2 4" xfId="1688" xr:uid="{F9E1D418-AADF-49F5-B802-AB94B0395549}"/>
    <cellStyle name="Normal 6 7 2 5" xfId="3379" xr:uid="{0CDFB746-BE92-43A9-8C4E-6BE6D4E920EA}"/>
    <cellStyle name="Normal 6 7 2 6" xfId="3380" xr:uid="{7B693E85-FD74-4D3A-8994-030E2C9EB65F}"/>
    <cellStyle name="Normal 6 7 3" xfId="672" xr:uid="{6B5FD7DB-5CAF-4808-8AD1-C8F7DED659B4}"/>
    <cellStyle name="Normal 6 7 3 2" xfId="1689" xr:uid="{09725CB8-3C9C-41F3-A3F1-A0D2800FE496}"/>
    <cellStyle name="Normal 6 7 3 2 2" xfId="1690" xr:uid="{6EB808E6-CF99-46B8-B908-D75640DA13A2}"/>
    <cellStyle name="Normal 6 7 3 2 3" xfId="3381" xr:uid="{528A1E44-5392-479B-9769-F0CFFB324DFC}"/>
    <cellStyle name="Normal 6 7 3 2 4" xfId="3382" xr:uid="{421A8183-83DD-42C3-9E87-8A19BDE6FA64}"/>
    <cellStyle name="Normal 6 7 3 3" xfId="1691" xr:uid="{99772232-ED8F-4426-B3ED-1A66E1E52A37}"/>
    <cellStyle name="Normal 6 7 3 4" xfId="3383" xr:uid="{6876F658-8CBB-457F-8460-8AB4BBD773F1}"/>
    <cellStyle name="Normal 6 7 3 5" xfId="3384" xr:uid="{B002E381-EBEB-4E05-B996-C6D9DE853F48}"/>
    <cellStyle name="Normal 6 7 4" xfId="1692" xr:uid="{1437E94F-9BA8-42EF-B386-C5FCAC9CAA20}"/>
    <cellStyle name="Normal 6 7 4 2" xfId="1693" xr:uid="{735D40FC-385B-4DF4-AF6C-C152963B88A7}"/>
    <cellStyle name="Normal 6 7 4 3" xfId="3385" xr:uid="{92FCD575-B9D0-4795-984E-85D0C3354C99}"/>
    <cellStyle name="Normal 6 7 4 4" xfId="3386" xr:uid="{93F15FC5-6926-4678-B776-2E42A07BA1D5}"/>
    <cellStyle name="Normal 6 7 5" xfId="1694" xr:uid="{D3754C49-FEB4-4941-ADDF-A4FCADBE9B45}"/>
    <cellStyle name="Normal 6 7 5 2" xfId="3387" xr:uid="{E23188F0-6C5F-4817-A515-573466A2E9E1}"/>
    <cellStyle name="Normal 6 7 5 3" xfId="3388" xr:uid="{63A62DAA-8E82-4124-BF31-3512EA8BE80D}"/>
    <cellStyle name="Normal 6 7 5 4" xfId="3389" xr:uid="{D39C5055-0A4A-41E7-AF76-44A37A87EEE3}"/>
    <cellStyle name="Normal 6 7 6" xfId="3390" xr:uid="{02B08063-88A2-437F-908B-DAFDD27185DA}"/>
    <cellStyle name="Normal 6 7 7" xfId="3391" xr:uid="{E29C5F90-A2DB-4D8D-B0B2-CD8E6279704B}"/>
    <cellStyle name="Normal 6 7 8" xfId="3392" xr:uid="{43A9B34B-5F2E-4919-87BB-5BB4819DCA41}"/>
    <cellStyle name="Normal 6 8" xfId="345" xr:uid="{B22F8D94-A2C0-4E46-A162-187744076BEB}"/>
    <cellStyle name="Normal 6 8 2" xfId="673" xr:uid="{4D8985DB-AFF6-4F9B-8759-8BB76DA598D0}"/>
    <cellStyle name="Normal 6 8 2 2" xfId="674" xr:uid="{E0E250EA-ABDE-4A19-9FE8-924B1BBDD132}"/>
    <cellStyle name="Normal 6 8 2 2 2" xfId="1695" xr:uid="{2C76D053-968D-4D8F-BE29-8FE9EECE6547}"/>
    <cellStyle name="Normal 6 8 2 2 3" xfId="3393" xr:uid="{32D7A132-1BD9-48F8-B17B-02DDA6E8AD0F}"/>
    <cellStyle name="Normal 6 8 2 2 4" xfId="3394" xr:uid="{A9423BA5-44DD-4C0C-BA4C-B7D3B696CDF6}"/>
    <cellStyle name="Normal 6 8 2 3" xfId="1696" xr:uid="{ECD6FBD8-51BB-48BF-9E86-0BA0C118A24A}"/>
    <cellStyle name="Normal 6 8 2 4" xfId="3395" xr:uid="{D0C1E391-15D2-434F-BFF8-E860B589BF70}"/>
    <cellStyle name="Normal 6 8 2 5" xfId="3396" xr:uid="{39F632BC-2083-44E8-BDAB-19CC16505823}"/>
    <cellStyle name="Normal 6 8 3" xfId="675" xr:uid="{3154C048-9A6C-4A23-9BF2-E9B64A6EB72B}"/>
    <cellStyle name="Normal 6 8 3 2" xfId="1697" xr:uid="{27CD8707-BF56-41D7-8FD1-8DDCA0C4F00A}"/>
    <cellStyle name="Normal 6 8 3 3" xfId="3397" xr:uid="{F919AD52-C2B5-4352-B5B6-8315493A4B7E}"/>
    <cellStyle name="Normal 6 8 3 4" xfId="3398" xr:uid="{F074A8FC-B0D7-4004-94A1-4E3022183C42}"/>
    <cellStyle name="Normal 6 8 4" xfId="1698" xr:uid="{3A414EB0-5C20-4577-85E9-CBD93D5A7B9E}"/>
    <cellStyle name="Normal 6 8 4 2" xfId="3399" xr:uid="{646847EC-F22F-42F5-B8B6-49A933BDB8C4}"/>
    <cellStyle name="Normal 6 8 4 3" xfId="3400" xr:uid="{86319416-228A-4249-BC0F-1B31D192B136}"/>
    <cellStyle name="Normal 6 8 4 4" xfId="3401" xr:uid="{492698BE-6E99-4B44-AF5E-8AADFA43E20B}"/>
    <cellStyle name="Normal 6 8 5" xfId="3402" xr:uid="{6CC7BA41-ECD0-47B4-9B54-A3E7BB553208}"/>
    <cellStyle name="Normal 6 8 6" xfId="3403" xr:uid="{B1B4B9A0-0EF9-4445-B2DE-B9CDC1B57A32}"/>
    <cellStyle name="Normal 6 8 7" xfId="3404" xr:uid="{DC9C3C57-9574-463E-BC61-163C0C544FEE}"/>
    <cellStyle name="Normal 6 9" xfId="346" xr:uid="{FD79B2D7-76C7-4CD7-BB8B-C381F577EC06}"/>
    <cellStyle name="Normal 6 9 2" xfId="676" xr:uid="{89FBD54A-CB0C-486A-9D01-162232690D82}"/>
    <cellStyle name="Normal 6 9 2 2" xfId="1699" xr:uid="{F9B2CF44-8494-478B-BBAE-979A551044C3}"/>
    <cellStyle name="Normal 6 9 2 3" xfId="3405" xr:uid="{18E8B0E9-DC94-4E39-8BCB-748C88E88CB5}"/>
    <cellStyle name="Normal 6 9 2 4" xfId="3406" xr:uid="{32653085-792E-4A5B-8139-5703C98C065D}"/>
    <cellStyle name="Normal 6 9 3" xfId="1700" xr:uid="{6D31AFDF-E9E0-43C3-8061-14B4BE3EC35D}"/>
    <cellStyle name="Normal 6 9 3 2" xfId="3407" xr:uid="{8CD72A51-F703-450B-9A66-FDEA66CEEF34}"/>
    <cellStyle name="Normal 6 9 3 3" xfId="3408" xr:uid="{0008944C-D53C-4750-9ACC-B8C453732DA4}"/>
    <cellStyle name="Normal 6 9 3 4" xfId="3409" xr:uid="{E2AB14F2-D26D-44BD-89F8-FDB5A5DEFDE3}"/>
    <cellStyle name="Normal 6 9 4" xfId="3410" xr:uid="{C84C899D-769D-4E5E-B909-8CA9E7D943A0}"/>
    <cellStyle name="Normal 6 9 5" xfId="3411" xr:uid="{64536888-8D0E-46AE-B2B2-A49C570C1C64}"/>
    <cellStyle name="Normal 6 9 6" xfId="3412" xr:uid="{6DE765BE-329F-4DB7-8009-61E86B2C5C8B}"/>
    <cellStyle name="Normal 7" xfId="128" xr:uid="{987A0236-2419-452C-A721-506FDEE9C2C8}"/>
    <cellStyle name="Normal 7 10" xfId="1701" xr:uid="{0816066B-3E56-4979-9CBE-8E5ACD288E80}"/>
    <cellStyle name="Normal 7 10 2" xfId="3413" xr:uid="{47501035-6D2B-4A89-9AEA-B1958ED847A4}"/>
    <cellStyle name="Normal 7 10 3" xfId="3414" xr:uid="{D4D3CB21-95D2-4CF9-A815-8C2EF0AB176B}"/>
    <cellStyle name="Normal 7 10 4" xfId="3415" xr:uid="{496B137F-D44D-49C7-A71F-A581269B5E5D}"/>
    <cellStyle name="Normal 7 11" xfId="3416" xr:uid="{D7B4C611-7731-44A2-AD36-857B21DF2DDB}"/>
    <cellStyle name="Normal 7 11 2" xfId="3417" xr:uid="{DF1B4FB2-54E1-4ACE-B9A3-955E93AE80E8}"/>
    <cellStyle name="Normal 7 11 3" xfId="3418" xr:uid="{276977D7-E5B5-426A-ACDC-C648639CB4B1}"/>
    <cellStyle name="Normal 7 11 4" xfId="3419" xr:uid="{4E652FB0-B157-4DFD-A630-B2FDAE3D21AC}"/>
    <cellStyle name="Normal 7 12" xfId="3420" xr:uid="{03040F77-E577-4A34-997C-F6066972D516}"/>
    <cellStyle name="Normal 7 12 2" xfId="3421" xr:uid="{3AB6D712-C6B4-45F2-AC48-110CA00E9094}"/>
    <cellStyle name="Normal 7 13" xfId="3422" xr:uid="{ADE1994B-9D8B-4DDB-B682-B9FDAA0C2408}"/>
    <cellStyle name="Normal 7 14" xfId="3423" xr:uid="{8DF07B98-C793-4B5B-A38C-1F9C8F53D6C7}"/>
    <cellStyle name="Normal 7 15" xfId="3424" xr:uid="{6051DD69-7F53-413E-9E15-EA5D24E4D942}"/>
    <cellStyle name="Normal 7 2" xfId="129" xr:uid="{0FCC3FB1-E57D-4405-A913-36AB0D22DCEA}"/>
    <cellStyle name="Normal 7 2 10" xfId="3425" xr:uid="{BFE6E26F-3E06-4A6B-AF58-90196C26947A}"/>
    <cellStyle name="Normal 7 2 11" xfId="3426" xr:uid="{D62521F7-5AB7-4274-BFF2-2CE7A9A468A4}"/>
    <cellStyle name="Normal 7 2 2" xfId="130" xr:uid="{211749F4-C3D7-4098-B64A-2783D2AC1726}"/>
    <cellStyle name="Normal 7 2 2 2" xfId="131" xr:uid="{C188C7D2-8D10-49CF-A4C1-4EB657B210B4}"/>
    <cellStyle name="Normal 7 2 2 2 2" xfId="347" xr:uid="{A5495FB2-818E-496A-AD2D-AF7F8C04027A}"/>
    <cellStyle name="Normal 7 2 2 2 2 2" xfId="677" xr:uid="{ECC87246-9EA8-43F9-84AE-B23E28A6B3B5}"/>
    <cellStyle name="Normal 7 2 2 2 2 2 2" xfId="678" xr:uid="{07604D6D-5D51-4A59-B215-B5203685B5D1}"/>
    <cellStyle name="Normal 7 2 2 2 2 2 2 2" xfId="1702" xr:uid="{2DCFC4D8-4D6B-48A0-96B3-0312C9AB7714}"/>
    <cellStyle name="Normal 7 2 2 2 2 2 2 2 2" xfId="1703" xr:uid="{373350D1-EDA2-405D-85DE-C926EE04FB73}"/>
    <cellStyle name="Normal 7 2 2 2 2 2 2 3" xfId="1704" xr:uid="{9543E806-5BD3-474E-AA70-31826F6BF25D}"/>
    <cellStyle name="Normal 7 2 2 2 2 2 3" xfId="1705" xr:uid="{21E79370-8B65-4034-84A3-D224E2DDE46F}"/>
    <cellStyle name="Normal 7 2 2 2 2 2 3 2" xfId="1706" xr:uid="{354F5B46-64EB-4CCC-A767-85D25E8F3837}"/>
    <cellStyle name="Normal 7 2 2 2 2 2 4" xfId="1707" xr:uid="{79691920-9B39-4AB5-BCB6-6CF2D2051D53}"/>
    <cellStyle name="Normal 7 2 2 2 2 3" xfId="679" xr:uid="{B03291EF-E0FB-485C-B8DE-87DDF217FB1A}"/>
    <cellStyle name="Normal 7 2 2 2 2 3 2" xfId="1708" xr:uid="{53D5F228-1A7A-49B1-A8F4-616AB8A16FC1}"/>
    <cellStyle name="Normal 7 2 2 2 2 3 2 2" xfId="1709" xr:uid="{378E6F01-005D-4D30-BBA2-65653E99195B}"/>
    <cellStyle name="Normal 7 2 2 2 2 3 3" xfId="1710" xr:uid="{295284A1-C1D0-4AE0-9C4C-9635CAE9F395}"/>
    <cellStyle name="Normal 7 2 2 2 2 3 4" xfId="3427" xr:uid="{E92C2FFA-5ECE-40DD-AA2A-CBE265F6ADD8}"/>
    <cellStyle name="Normal 7 2 2 2 2 4" xfId="1711" xr:uid="{0E225008-C5EB-4443-8D55-700729BDFBBB}"/>
    <cellStyle name="Normal 7 2 2 2 2 4 2" xfId="1712" xr:uid="{601CE709-6394-4C1B-A470-F9E10DAAEA07}"/>
    <cellStyle name="Normal 7 2 2 2 2 5" xfId="1713" xr:uid="{E9F738DE-0405-423D-848B-A0BEBA3DF14A}"/>
    <cellStyle name="Normal 7 2 2 2 2 6" xfId="3428" xr:uid="{A51B5B25-4F80-4F3F-BAD2-E606D0175471}"/>
    <cellStyle name="Normal 7 2 2 2 3" xfId="348" xr:uid="{932C22EE-71C8-48A1-A42D-D7FB5D829592}"/>
    <cellStyle name="Normal 7 2 2 2 3 2" xfId="680" xr:uid="{9B34E1B1-1FDD-46C8-B8A6-31158CB54E40}"/>
    <cellStyle name="Normal 7 2 2 2 3 2 2" xfId="681" xr:uid="{229543DB-AD02-45FE-BF84-05EAF5EC7D37}"/>
    <cellStyle name="Normal 7 2 2 2 3 2 2 2" xfId="1714" xr:uid="{771400FF-D687-4430-AA7C-E03037E90837}"/>
    <cellStyle name="Normal 7 2 2 2 3 2 2 2 2" xfId="1715" xr:uid="{A5D2F741-6CBD-48B7-AAC9-CF5CF16ED187}"/>
    <cellStyle name="Normal 7 2 2 2 3 2 2 3" xfId="1716" xr:uid="{FB9BA8D7-4F78-48B6-B646-EDA340EC3007}"/>
    <cellStyle name="Normal 7 2 2 2 3 2 3" xfId="1717" xr:uid="{FC69C734-D3C2-43BB-8E80-575841DC3B0F}"/>
    <cellStyle name="Normal 7 2 2 2 3 2 3 2" xfId="1718" xr:uid="{1B5F7BBD-7F4C-478F-9A2C-2F80F49081C9}"/>
    <cellStyle name="Normal 7 2 2 2 3 2 4" xfId="1719" xr:uid="{C6594CC6-6EDE-4D25-8EDA-04177167F0D6}"/>
    <cellStyle name="Normal 7 2 2 2 3 3" xfId="682" xr:uid="{011A3C78-03E5-4F8D-8AAD-54F4EFE0E970}"/>
    <cellStyle name="Normal 7 2 2 2 3 3 2" xfId="1720" xr:uid="{18C86E36-0132-4D32-8CBF-11494298D8E6}"/>
    <cellStyle name="Normal 7 2 2 2 3 3 2 2" xfId="1721" xr:uid="{FE67BA4A-6D3B-4E85-A8BD-6911B46B1D46}"/>
    <cellStyle name="Normal 7 2 2 2 3 3 3" xfId="1722" xr:uid="{7746A8CB-0888-4C86-9466-2BABBCFBCCC4}"/>
    <cellStyle name="Normal 7 2 2 2 3 4" xfId="1723" xr:uid="{0741F008-93AC-425D-BABD-2328C6809D8A}"/>
    <cellStyle name="Normal 7 2 2 2 3 4 2" xfId="1724" xr:uid="{2FE8E5C7-0122-4DF6-BA60-0109A9D8857B}"/>
    <cellStyle name="Normal 7 2 2 2 3 5" xfId="1725" xr:uid="{7139E7E6-C916-420C-A58B-7C251E438B07}"/>
    <cellStyle name="Normal 7 2 2 2 4" xfId="683" xr:uid="{42504E39-933C-4B3A-B7E6-320631112FB5}"/>
    <cellStyle name="Normal 7 2 2 2 4 2" xfId="684" xr:uid="{76ABA783-6948-48EB-8770-935553AB3BAF}"/>
    <cellStyle name="Normal 7 2 2 2 4 2 2" xfId="1726" xr:uid="{CD09C872-6E3A-4F97-851A-A37C1B85FC56}"/>
    <cellStyle name="Normal 7 2 2 2 4 2 2 2" xfId="1727" xr:uid="{0A952943-7EAD-44A4-970C-851DFA6B146E}"/>
    <cellStyle name="Normal 7 2 2 2 4 2 3" xfId="1728" xr:uid="{CA9E781F-0F5C-4204-A2B3-8D8476C0BDCD}"/>
    <cellStyle name="Normal 7 2 2 2 4 3" xfId="1729" xr:uid="{A201A515-98F7-4356-B228-55C0100D54E3}"/>
    <cellStyle name="Normal 7 2 2 2 4 3 2" xfId="1730" xr:uid="{D2A09695-C1B6-4238-9C5D-DE9F0BF09418}"/>
    <cellStyle name="Normal 7 2 2 2 4 4" xfId="1731" xr:uid="{39ACD88E-9692-457A-B0D6-7A0522A0BDE0}"/>
    <cellStyle name="Normal 7 2 2 2 5" xfId="685" xr:uid="{32DEC5BA-C0EF-4475-AA0E-E63FDBBB8A31}"/>
    <cellStyle name="Normal 7 2 2 2 5 2" xfId="1732" xr:uid="{E6124EFE-ECC1-4096-A489-29D975328744}"/>
    <cellStyle name="Normal 7 2 2 2 5 2 2" xfId="1733" xr:uid="{EC7413DD-A307-4D5D-98A1-ABFB23C5A10E}"/>
    <cellStyle name="Normal 7 2 2 2 5 3" xfId="1734" xr:uid="{0991AE35-BD9D-46B3-9972-16A9E2650223}"/>
    <cellStyle name="Normal 7 2 2 2 5 4" xfId="3429" xr:uid="{8A81A377-F58D-45EE-B93B-662946A8C917}"/>
    <cellStyle name="Normal 7 2 2 2 6" xfId="1735" xr:uid="{38FDDCBF-5040-4965-937E-42C7E0F5FE28}"/>
    <cellStyle name="Normal 7 2 2 2 6 2" xfId="1736" xr:uid="{7DB155E3-119E-4DCE-BA88-FF0E2BE1D4C3}"/>
    <cellStyle name="Normal 7 2 2 2 7" xfId="1737" xr:uid="{EA409187-C967-4C38-A274-FF9AC5E26628}"/>
    <cellStyle name="Normal 7 2 2 2 8" xfId="3430" xr:uid="{AB693A0A-D724-4855-9165-790827C9BE1B}"/>
    <cellStyle name="Normal 7 2 2 3" xfId="349" xr:uid="{2988C95A-EFBF-4F76-9F25-DC87444656C0}"/>
    <cellStyle name="Normal 7 2 2 3 2" xfId="686" xr:uid="{A8BE7FF0-1DD2-4260-9EAB-18644FB66257}"/>
    <cellStyle name="Normal 7 2 2 3 2 2" xfId="687" xr:uid="{08A7AC3E-8158-42AF-908B-2E1A8B19E0D4}"/>
    <cellStyle name="Normal 7 2 2 3 2 2 2" xfId="1738" xr:uid="{F2F1723F-8620-4C8D-87C6-2180EB7B40B1}"/>
    <cellStyle name="Normal 7 2 2 3 2 2 2 2" xfId="1739" xr:uid="{FDA581AB-6FFA-4D38-80A4-4176EE9A97BD}"/>
    <cellStyle name="Normal 7 2 2 3 2 2 3" xfId="1740" xr:uid="{8E127FF7-250B-499F-BEAF-1939DCED3F71}"/>
    <cellStyle name="Normal 7 2 2 3 2 3" xfId="1741" xr:uid="{1FED1222-2CCF-4868-9A79-8ED0CB8A59DA}"/>
    <cellStyle name="Normal 7 2 2 3 2 3 2" xfId="1742" xr:uid="{20D82437-7656-44C9-9E62-E52E2B0390C4}"/>
    <cellStyle name="Normal 7 2 2 3 2 4" xfId="1743" xr:uid="{59D9233A-30BC-4737-944D-1EE04235A0E2}"/>
    <cellStyle name="Normal 7 2 2 3 3" xfId="688" xr:uid="{76CC4D69-EE65-45EA-9F93-1C9B003ED462}"/>
    <cellStyle name="Normal 7 2 2 3 3 2" xfId="1744" xr:uid="{6918DC8F-0FF6-4F40-BBEA-17FFBD83C383}"/>
    <cellStyle name="Normal 7 2 2 3 3 2 2" xfId="1745" xr:uid="{4A1B2A3C-10DD-4FB1-84CA-4D62E9E1E708}"/>
    <cellStyle name="Normal 7 2 2 3 3 3" xfId="1746" xr:uid="{B444FA21-156D-4589-9E1B-3A76E29F4B59}"/>
    <cellStyle name="Normal 7 2 2 3 3 4" xfId="3431" xr:uid="{84C02BA2-D6E4-4AC9-9763-CF770133A007}"/>
    <cellStyle name="Normal 7 2 2 3 4" xfId="1747" xr:uid="{90FD3DBB-AF90-4BCD-8FDE-19F7EF047B59}"/>
    <cellStyle name="Normal 7 2 2 3 4 2" xfId="1748" xr:uid="{D1A8B2DE-A388-4D0C-ACF2-34DF641F783D}"/>
    <cellStyle name="Normal 7 2 2 3 5" xfId="1749" xr:uid="{3CC7202B-982E-4772-B3D5-BA753AE03C5B}"/>
    <cellStyle name="Normal 7 2 2 3 6" xfId="3432" xr:uid="{8C890561-3BB2-491A-A868-B125275169D3}"/>
    <cellStyle name="Normal 7 2 2 4" xfId="350" xr:uid="{11362C76-7CC0-4211-9008-32E39D5CE8D5}"/>
    <cellStyle name="Normal 7 2 2 4 2" xfId="689" xr:uid="{6CDAFB66-14DD-49EE-8C21-5B9A887247D4}"/>
    <cellStyle name="Normal 7 2 2 4 2 2" xfId="690" xr:uid="{6B6AD770-6B4C-42EE-9A3D-957C25263EFB}"/>
    <cellStyle name="Normal 7 2 2 4 2 2 2" xfId="1750" xr:uid="{DAC891BF-4095-41F3-9AB8-F8C73EFEE9CC}"/>
    <cellStyle name="Normal 7 2 2 4 2 2 2 2" xfId="1751" xr:uid="{9B772B00-8E87-438B-817A-780EF1B7232F}"/>
    <cellStyle name="Normal 7 2 2 4 2 2 3" xfId="1752" xr:uid="{7ED3AAFE-5CD5-427A-9D1A-BD485CDF839B}"/>
    <cellStyle name="Normal 7 2 2 4 2 3" xfId="1753" xr:uid="{3471F9B4-E556-4826-8789-E9D0E5095E59}"/>
    <cellStyle name="Normal 7 2 2 4 2 3 2" xfId="1754" xr:uid="{DCFCF23D-9525-4EAA-825E-3D7D642BFFA5}"/>
    <cellStyle name="Normal 7 2 2 4 2 4" xfId="1755" xr:uid="{5F7B1874-5323-4716-BFD7-1DAF7AE4FBE2}"/>
    <cellStyle name="Normal 7 2 2 4 3" xfId="691" xr:uid="{73C0E3D5-50B5-47FD-B16C-B9F243DBE6BB}"/>
    <cellStyle name="Normal 7 2 2 4 3 2" xfId="1756" xr:uid="{97907068-F9EA-40C9-8266-98F312E2C3A7}"/>
    <cellStyle name="Normal 7 2 2 4 3 2 2" xfId="1757" xr:uid="{15488CA3-636F-4CED-9D1F-BC0CD9264744}"/>
    <cellStyle name="Normal 7 2 2 4 3 3" xfId="1758" xr:uid="{01E37D18-D5E2-4F37-A55A-B10ABEFEED32}"/>
    <cellStyle name="Normal 7 2 2 4 4" xfId="1759" xr:uid="{E1FCF14D-53F2-4306-B542-E981078AB9E1}"/>
    <cellStyle name="Normal 7 2 2 4 4 2" xfId="1760" xr:uid="{F801576C-CC61-48A2-8AA6-4D2294F66388}"/>
    <cellStyle name="Normal 7 2 2 4 5" xfId="1761" xr:uid="{1AAE90E4-E348-4740-B4AA-80629F0B7221}"/>
    <cellStyle name="Normal 7 2 2 5" xfId="351" xr:uid="{78BADF61-846E-49E4-BE3C-9F7BC3ED140E}"/>
    <cellStyle name="Normal 7 2 2 5 2" xfId="692" xr:uid="{9836CDC3-71F4-4EC5-8DB9-D5206E17999E}"/>
    <cellStyle name="Normal 7 2 2 5 2 2" xfId="1762" xr:uid="{817DE7EF-DFA5-4691-A07B-FBFDC437F9D2}"/>
    <cellStyle name="Normal 7 2 2 5 2 2 2" xfId="1763" xr:uid="{373FE9A8-2B9B-419C-B911-3F0709724D19}"/>
    <cellStyle name="Normal 7 2 2 5 2 3" xfId="1764" xr:uid="{73F8BD02-9DBE-4820-841E-FEB410D8AE62}"/>
    <cellStyle name="Normal 7 2 2 5 3" xfId="1765" xr:uid="{496C1911-65F5-484D-B8FD-33611A524B21}"/>
    <cellStyle name="Normal 7 2 2 5 3 2" xfId="1766" xr:uid="{4C157A94-C66D-4C8A-83A7-32C866BAF0CD}"/>
    <cellStyle name="Normal 7 2 2 5 4" xfId="1767" xr:uid="{53F6A352-40EA-4AED-8FD3-3C152BDD4A30}"/>
    <cellStyle name="Normal 7 2 2 6" xfId="693" xr:uid="{03001417-3F4B-4F8E-B65E-1FA367C0071A}"/>
    <cellStyle name="Normal 7 2 2 6 2" xfId="1768" xr:uid="{4CD72281-E174-4D87-BF8B-955A36E5AD40}"/>
    <cellStyle name="Normal 7 2 2 6 2 2" xfId="1769" xr:uid="{19C285AB-39DD-4963-B752-E5FEF0B5FE46}"/>
    <cellStyle name="Normal 7 2 2 6 3" xfId="1770" xr:uid="{F52D9B93-2172-4CD8-9FB5-9CD93034B814}"/>
    <cellStyle name="Normal 7 2 2 6 4" xfId="3433" xr:uid="{3B877AC7-43A5-4367-BC69-0D226A680A85}"/>
    <cellStyle name="Normal 7 2 2 7" xfId="1771" xr:uid="{52578C66-3ECE-4FA0-948E-585256E99268}"/>
    <cellStyle name="Normal 7 2 2 7 2" xfId="1772" xr:uid="{7EBBCF79-1C33-47A0-8D37-8C9F6E55073D}"/>
    <cellStyle name="Normal 7 2 2 8" xfId="1773" xr:uid="{AE439FE1-87A4-4F3C-BAB8-25F26D0BD712}"/>
    <cellStyle name="Normal 7 2 2 9" xfId="3434" xr:uid="{7A2003D5-90D9-46BB-99F0-D93D7BBE913A}"/>
    <cellStyle name="Normal 7 2 3" xfId="132" xr:uid="{894D5E39-52B3-40B6-9400-3C898CB7487C}"/>
    <cellStyle name="Normal 7 2 3 2" xfId="133" xr:uid="{0041A4F1-E2EA-4409-978E-7C9F5C95218A}"/>
    <cellStyle name="Normal 7 2 3 2 2" xfId="694" xr:uid="{622CF7F0-521C-4BCE-805C-5DB853EDCE5A}"/>
    <cellStyle name="Normal 7 2 3 2 2 2" xfId="695" xr:uid="{16F0123A-AF0E-4DC7-82BD-88B0B051E827}"/>
    <cellStyle name="Normal 7 2 3 2 2 2 2" xfId="1774" xr:uid="{89A8397A-EFB1-434D-9B09-A7E584ED654F}"/>
    <cellStyle name="Normal 7 2 3 2 2 2 2 2" xfId="1775" xr:uid="{3DDE4C3B-2406-4E01-964A-D806E61499FD}"/>
    <cellStyle name="Normal 7 2 3 2 2 2 3" xfId="1776" xr:uid="{04D349A8-46EE-4EE3-86B3-7D26EF7E20EE}"/>
    <cellStyle name="Normal 7 2 3 2 2 3" xfId="1777" xr:uid="{62BC6997-4211-467C-BE45-CBF2C1F9DAB8}"/>
    <cellStyle name="Normal 7 2 3 2 2 3 2" xfId="1778" xr:uid="{4D991E05-E281-41F9-A25D-4D051FE34FC3}"/>
    <cellStyle name="Normal 7 2 3 2 2 4" xfId="1779" xr:uid="{89DC9A4E-A2D1-441D-A1C4-C36B72B74EA1}"/>
    <cellStyle name="Normal 7 2 3 2 3" xfId="696" xr:uid="{F5A8E17F-8A4A-4C26-8CF6-25DF8174A0E4}"/>
    <cellStyle name="Normal 7 2 3 2 3 2" xfId="1780" xr:uid="{0BA4B1E0-D48E-4439-810F-CEB5F05D1A1A}"/>
    <cellStyle name="Normal 7 2 3 2 3 2 2" xfId="1781" xr:uid="{5C077C21-2F59-48A0-A338-C1D4E554612F}"/>
    <cellStyle name="Normal 7 2 3 2 3 3" xfId="1782" xr:uid="{C721DEA4-B56E-4D98-9B83-7D625BE7FC46}"/>
    <cellStyle name="Normal 7 2 3 2 3 4" xfId="3435" xr:uid="{27A4B442-9C8E-4329-8F1B-DEA96E78637D}"/>
    <cellStyle name="Normal 7 2 3 2 4" xfId="1783" xr:uid="{13264060-2E8C-4D2B-85BB-0B72C56E832E}"/>
    <cellStyle name="Normal 7 2 3 2 4 2" xfId="1784" xr:uid="{FA62ECE1-966D-47B8-9CAF-5715E23B70DB}"/>
    <cellStyle name="Normal 7 2 3 2 5" xfId="1785" xr:uid="{603B9B2A-E364-455F-A546-86D22BA6D9D4}"/>
    <cellStyle name="Normal 7 2 3 2 6" xfId="3436" xr:uid="{370B344F-6A2D-4FD4-A14C-CB46254360D8}"/>
    <cellStyle name="Normal 7 2 3 3" xfId="352" xr:uid="{C8F9D799-8B21-446B-9FCD-F60CE5409F1B}"/>
    <cellStyle name="Normal 7 2 3 3 2" xfId="697" xr:uid="{9EC95EF5-987A-4E45-AD4D-45EDCFC6A12F}"/>
    <cellStyle name="Normal 7 2 3 3 2 2" xfId="698" xr:uid="{21FDF690-B816-444C-9592-30531C141DE3}"/>
    <cellStyle name="Normal 7 2 3 3 2 2 2" xfId="1786" xr:uid="{A2F78551-F650-4FAC-AE1E-9B907CE3A271}"/>
    <cellStyle name="Normal 7 2 3 3 2 2 2 2" xfId="1787" xr:uid="{0988C570-D197-40A5-9343-4E5554ED051C}"/>
    <cellStyle name="Normal 7 2 3 3 2 2 3" xfId="1788" xr:uid="{9B438B72-ECFD-41F0-B9DC-2A54D4D03735}"/>
    <cellStyle name="Normal 7 2 3 3 2 3" xfId="1789" xr:uid="{32AF8FC2-8089-4A57-A13C-35583B7B2E16}"/>
    <cellStyle name="Normal 7 2 3 3 2 3 2" xfId="1790" xr:uid="{EBF726B4-4D7F-4D33-B861-6E33B4797D50}"/>
    <cellStyle name="Normal 7 2 3 3 2 4" xfId="1791" xr:uid="{E10020D8-4FB9-4754-8307-75AA5E6F8D1E}"/>
    <cellStyle name="Normal 7 2 3 3 3" xfId="699" xr:uid="{8153634F-B827-4C97-8FFD-DA2BAECDB8EB}"/>
    <cellStyle name="Normal 7 2 3 3 3 2" xfId="1792" xr:uid="{FC673BBD-EE62-48BC-8617-FDC2461622EB}"/>
    <cellStyle name="Normal 7 2 3 3 3 2 2" xfId="1793" xr:uid="{E4B8DCEB-D411-4B34-A05E-B458C5D82B11}"/>
    <cellStyle name="Normal 7 2 3 3 3 3" xfId="1794" xr:uid="{700855B2-94C7-466E-BE81-23C7BF27B788}"/>
    <cellStyle name="Normal 7 2 3 3 4" xfId="1795" xr:uid="{32E740F4-2680-438C-AC4A-A164399BE81D}"/>
    <cellStyle name="Normal 7 2 3 3 4 2" xfId="1796" xr:uid="{F9FD9C44-1C85-470A-8478-AE398CA79253}"/>
    <cellStyle name="Normal 7 2 3 3 5" xfId="1797" xr:uid="{80997AC7-1CDB-49DE-BB8D-03714890F179}"/>
    <cellStyle name="Normal 7 2 3 4" xfId="353" xr:uid="{53F94488-89BE-4B16-B12F-6CD30BF334AB}"/>
    <cellStyle name="Normal 7 2 3 4 2" xfId="700" xr:uid="{27D78735-7002-44CF-A37F-071824C1B028}"/>
    <cellStyle name="Normal 7 2 3 4 2 2" xfId="1798" xr:uid="{49A73033-D713-4421-B524-29C28AD3C5AB}"/>
    <cellStyle name="Normal 7 2 3 4 2 2 2" xfId="1799" xr:uid="{312FD18F-1A94-410C-BC39-6A7C9A144573}"/>
    <cellStyle name="Normal 7 2 3 4 2 3" xfId="1800" xr:uid="{4E736DD2-1CCF-4312-AB9F-0A93616B7AB6}"/>
    <cellStyle name="Normal 7 2 3 4 3" xfId="1801" xr:uid="{9A2E45C0-2D59-49E2-B8DA-B9C4A89A0063}"/>
    <cellStyle name="Normal 7 2 3 4 3 2" xfId="1802" xr:uid="{AAC17201-A62D-4DC1-A82C-0B391D6A1876}"/>
    <cellStyle name="Normal 7 2 3 4 4" xfId="1803" xr:uid="{3A1A16CF-D4C0-490D-9D31-BF2B1BE09240}"/>
    <cellStyle name="Normal 7 2 3 5" xfId="701" xr:uid="{54CA58DD-735E-41F7-A03C-F7C94D387BA3}"/>
    <cellStyle name="Normal 7 2 3 5 2" xfId="1804" xr:uid="{9426CFB7-65AF-47FB-9F76-646F4C0EC93E}"/>
    <cellStyle name="Normal 7 2 3 5 2 2" xfId="1805" xr:uid="{000CF1A1-91DC-408C-A1D0-B5F5AED94FCE}"/>
    <cellStyle name="Normal 7 2 3 5 3" xfId="1806" xr:uid="{77B7155D-BBF5-430A-AD29-16BE3875B256}"/>
    <cellStyle name="Normal 7 2 3 5 4" xfId="3437" xr:uid="{F6B19990-2203-47FE-98DB-05AE483A50CE}"/>
    <cellStyle name="Normal 7 2 3 6" xfId="1807" xr:uid="{B0527C5F-5196-4024-B960-879257C824C9}"/>
    <cellStyle name="Normal 7 2 3 6 2" xfId="1808" xr:uid="{3C56AB8A-F4B3-499E-8FDF-062A612AA373}"/>
    <cellStyle name="Normal 7 2 3 7" xfId="1809" xr:uid="{E4BCAF6E-0766-4055-8ED0-C9DC6ECDAAD3}"/>
    <cellStyle name="Normal 7 2 3 8" xfId="3438" xr:uid="{52DD665B-E866-489F-BF25-B098816BF6E9}"/>
    <cellStyle name="Normal 7 2 4" xfId="134" xr:uid="{23E4D7ED-FB90-4CD7-A1EB-C006003CC947}"/>
    <cellStyle name="Normal 7 2 4 2" xfId="448" xr:uid="{F780D098-C3DF-4508-9547-5EC1ECF66F59}"/>
    <cellStyle name="Normal 7 2 4 2 2" xfId="702" xr:uid="{082B31EC-7411-4F87-9264-EBB78291987C}"/>
    <cellStyle name="Normal 7 2 4 2 2 2" xfId="1810" xr:uid="{54A93877-B70A-47DA-8579-04F26B3D90ED}"/>
    <cellStyle name="Normal 7 2 4 2 2 2 2" xfId="1811" xr:uid="{34D8A2F9-8117-4DC0-A040-F5FD2C68EF1B}"/>
    <cellStyle name="Normal 7 2 4 2 2 3" xfId="1812" xr:uid="{6C47E629-CFEB-4D97-9F5D-A125E5C3484C}"/>
    <cellStyle name="Normal 7 2 4 2 2 4" xfId="3439" xr:uid="{E30C2987-F9C2-491B-A5CD-0A17340BBD6E}"/>
    <cellStyle name="Normal 7 2 4 2 3" xfId="1813" xr:uid="{AE186DFF-04BC-41C1-A30D-6B5BE174CDB7}"/>
    <cellStyle name="Normal 7 2 4 2 3 2" xfId="1814" xr:uid="{A659E468-C7FC-4B22-AFC2-7C2C6CF815C9}"/>
    <cellStyle name="Normal 7 2 4 2 4" xfId="1815" xr:uid="{63EE47C1-D868-42A9-83F0-31C4101A6C14}"/>
    <cellStyle name="Normal 7 2 4 2 5" xfId="3440" xr:uid="{F9F3AB0E-8EAD-437D-87EC-724B6F6C94A7}"/>
    <cellStyle name="Normal 7 2 4 3" xfId="703" xr:uid="{F080953A-0B9A-4D7C-BD6D-C03A2DD65477}"/>
    <cellStyle name="Normal 7 2 4 3 2" xfId="1816" xr:uid="{8F9349C3-49BF-4342-85EA-334CE57D1FE6}"/>
    <cellStyle name="Normal 7 2 4 3 2 2" xfId="1817" xr:uid="{1AD9B905-5DED-4B89-A4DE-1C2C7F3FA1E7}"/>
    <cellStyle name="Normal 7 2 4 3 3" xfId="1818" xr:uid="{24169F08-4DDD-418F-BFCA-3C2DEA67382C}"/>
    <cellStyle name="Normal 7 2 4 3 4" xfId="3441" xr:uid="{72D7898A-CAA7-471D-98DA-20B95493BE86}"/>
    <cellStyle name="Normal 7 2 4 4" xfId="1819" xr:uid="{042A763E-3438-4C31-BBEA-F8156D705D9C}"/>
    <cellStyle name="Normal 7 2 4 4 2" xfId="1820" xr:uid="{92BC2005-C038-4100-94D9-1B7FE5AD53E5}"/>
    <cellStyle name="Normal 7 2 4 4 3" xfId="3442" xr:uid="{04041C12-B32A-4EB7-95F1-78DA3619F0D3}"/>
    <cellStyle name="Normal 7 2 4 4 4" xfId="3443" xr:uid="{0D7858A5-295D-4F3D-A9B3-C9729D3A8952}"/>
    <cellStyle name="Normal 7 2 4 5" xfId="1821" xr:uid="{9AC44C79-B3A2-42FB-921F-2F71D2F6C1CD}"/>
    <cellStyle name="Normal 7 2 4 6" xfId="3444" xr:uid="{3E1278B1-1333-403D-A31C-643EDDA1ECDE}"/>
    <cellStyle name="Normal 7 2 4 7" xfId="3445" xr:uid="{86A438B2-D6E2-4423-940B-762EA84F8CCD}"/>
    <cellStyle name="Normal 7 2 5" xfId="354" xr:uid="{557AF4B7-A9BF-4F55-9FCB-C3243C3FFB5B}"/>
    <cellStyle name="Normal 7 2 5 2" xfId="704" xr:uid="{179B1D7F-F586-4532-9B51-B88866866958}"/>
    <cellStyle name="Normal 7 2 5 2 2" xfId="705" xr:uid="{062D6584-072A-4601-B6E6-56192278F274}"/>
    <cellStyle name="Normal 7 2 5 2 2 2" xfId="1822" xr:uid="{053B4E24-2DFA-4C9E-825C-8B42CE9D6D2C}"/>
    <cellStyle name="Normal 7 2 5 2 2 2 2" xfId="1823" xr:uid="{3CDF92ED-32AE-4782-97A8-16ABE6DB7A7E}"/>
    <cellStyle name="Normal 7 2 5 2 2 3" xfId="1824" xr:uid="{422FEF2D-BC4C-43D9-A230-4D6131937B49}"/>
    <cellStyle name="Normal 7 2 5 2 3" xfId="1825" xr:uid="{3494FBD3-94AC-4801-B572-9823189BBF16}"/>
    <cellStyle name="Normal 7 2 5 2 3 2" xfId="1826" xr:uid="{F6CF2058-6DDD-493E-9645-2FF40434B805}"/>
    <cellStyle name="Normal 7 2 5 2 4" xfId="1827" xr:uid="{1F664C55-6C0F-4D5E-8F21-AF854F35E0EA}"/>
    <cellStyle name="Normal 7 2 5 3" xfId="706" xr:uid="{9AC71402-7DE3-4435-8CB0-DA2C039F2253}"/>
    <cellStyle name="Normal 7 2 5 3 2" xfId="1828" xr:uid="{B13ED853-8ED8-49C4-8DAB-0D009ADAE69B}"/>
    <cellStyle name="Normal 7 2 5 3 2 2" xfId="1829" xr:uid="{52AC654A-B2ED-4E86-BBB8-5C1D92B0F877}"/>
    <cellStyle name="Normal 7 2 5 3 3" xfId="1830" xr:uid="{87E32F3F-7257-4DC3-92B8-D63195ED3666}"/>
    <cellStyle name="Normal 7 2 5 3 4" xfId="3446" xr:uid="{905F4BC8-32DA-4A31-AD8F-9C713406FFEB}"/>
    <cellStyle name="Normal 7 2 5 4" xfId="1831" xr:uid="{8D4D4B9E-7EBE-40E3-9B94-24E25C6ACFA4}"/>
    <cellStyle name="Normal 7 2 5 4 2" xfId="1832" xr:uid="{41CF15C5-A586-48BE-9344-FCA06D75337F}"/>
    <cellStyle name="Normal 7 2 5 5" xfId="1833" xr:uid="{7EE317EA-47A0-4A9C-A5D4-FB60B0D41BEE}"/>
    <cellStyle name="Normal 7 2 5 6" xfId="3447" xr:uid="{853E5E4C-C939-4E43-8BD5-FA0B569D2E7E}"/>
    <cellStyle name="Normal 7 2 6" xfId="355" xr:uid="{98DE1729-7613-4CC3-B7CD-31D1D91902A2}"/>
    <cellStyle name="Normal 7 2 6 2" xfId="707" xr:uid="{1F7044E5-668F-4817-B319-97FF1BA5D47D}"/>
    <cellStyle name="Normal 7 2 6 2 2" xfId="1834" xr:uid="{41079F8D-CCBF-45E8-AFA7-90D215BECAB9}"/>
    <cellStyle name="Normal 7 2 6 2 2 2" xfId="1835" xr:uid="{B2D1FE29-76DE-49F9-B63A-5FC8A14E8B10}"/>
    <cellStyle name="Normal 7 2 6 2 3" xfId="1836" xr:uid="{9821E4F1-2434-4123-8433-C75EE719049E}"/>
    <cellStyle name="Normal 7 2 6 2 4" xfId="3448" xr:uid="{E4C31675-7901-4086-A8BB-16D2F37590FA}"/>
    <cellStyle name="Normal 7 2 6 3" xfId="1837" xr:uid="{87A880E2-92A7-4437-BF0C-04C1808D50B9}"/>
    <cellStyle name="Normal 7 2 6 3 2" xfId="1838" xr:uid="{6B8A54C4-2E9A-4563-9144-568A453F027F}"/>
    <cellStyle name="Normal 7 2 6 4" xfId="1839" xr:uid="{AF2B1157-CA6E-4EC7-9AC4-E36BB41D6F5F}"/>
    <cellStyle name="Normal 7 2 6 5" xfId="3449" xr:uid="{F564AA25-6BEB-4A6C-AB43-BBF90392CD4B}"/>
    <cellStyle name="Normal 7 2 7" xfId="708" xr:uid="{33666072-0A37-4299-AC45-7F9CD46CF1EF}"/>
    <cellStyle name="Normal 7 2 7 2" xfId="1840" xr:uid="{439F8F4F-4D84-4066-9617-32BFD76622F9}"/>
    <cellStyle name="Normal 7 2 7 2 2" xfId="1841" xr:uid="{C3CBDB8F-4E79-4386-9CF0-5D898F04FE5F}"/>
    <cellStyle name="Normal 7 2 7 2 3" xfId="4409" xr:uid="{69CA58B2-07C8-4159-B8B3-1E1D717C1AE3}"/>
    <cellStyle name="Normal 7 2 7 3" xfId="1842" xr:uid="{A411747B-790A-4FBF-BBCE-10183E800FAA}"/>
    <cellStyle name="Normal 7 2 7 4" xfId="3450" xr:uid="{9CC1B495-431F-4271-B9FA-B32768AB46D9}"/>
    <cellStyle name="Normal 7 2 7 4 2" xfId="4579" xr:uid="{4FF50D18-C12F-43A2-9C06-079006F64A43}"/>
    <cellStyle name="Normal 7 2 7 4 3" xfId="4686" xr:uid="{8481BA27-047C-43F2-87AC-4EF7EA30C52D}"/>
    <cellStyle name="Normal 7 2 7 4 4" xfId="4608" xr:uid="{27E82905-7A1B-4D4D-83C4-17A0F0971740}"/>
    <cellStyle name="Normal 7 2 8" xfId="1843" xr:uid="{85AD1812-F6E2-434F-912C-F66B92F00A77}"/>
    <cellStyle name="Normal 7 2 8 2" xfId="1844" xr:uid="{8D538A01-75CA-4834-9236-5CDE908A4DCA}"/>
    <cellStyle name="Normal 7 2 8 3" xfId="3451" xr:uid="{31F81357-DB41-4A15-8CCB-E1B6054CD953}"/>
    <cellStyle name="Normal 7 2 8 4" xfId="3452" xr:uid="{FC7F729A-15E9-4517-B33B-F90ED38E9901}"/>
    <cellStyle name="Normal 7 2 9" xfId="1845" xr:uid="{3A51D8B9-6414-46BC-8791-8B0B315D8BB3}"/>
    <cellStyle name="Normal 7 3" xfId="135" xr:uid="{B4313C6E-F068-4FE7-A41A-59DF1F61C555}"/>
    <cellStyle name="Normal 7 3 10" xfId="3453" xr:uid="{661A6088-C3EB-403F-AABC-BD7513721D65}"/>
    <cellStyle name="Normal 7 3 11" xfId="3454" xr:uid="{69BC80AC-47C7-4EDB-BC82-48974A0D6A00}"/>
    <cellStyle name="Normal 7 3 2" xfId="136" xr:uid="{1BFF93F3-3DBA-4193-8DE9-DAF4339ABBD8}"/>
    <cellStyle name="Normal 7 3 2 2" xfId="137" xr:uid="{9DDAB353-9CA4-4124-8888-2EDFABF10C3D}"/>
    <cellStyle name="Normal 7 3 2 2 2" xfId="356" xr:uid="{4B64E2DD-591A-4E08-81F6-058138682BA3}"/>
    <cellStyle name="Normal 7 3 2 2 2 2" xfId="709" xr:uid="{3B169BFA-2F08-4CB2-B724-80010B954B93}"/>
    <cellStyle name="Normal 7 3 2 2 2 2 2" xfId="1846" xr:uid="{FDE2AE0B-D71B-4214-B8B3-612B94B80AE4}"/>
    <cellStyle name="Normal 7 3 2 2 2 2 2 2" xfId="1847" xr:uid="{EC2428F9-554B-48B7-863C-FEB1A01D63DD}"/>
    <cellStyle name="Normal 7 3 2 2 2 2 3" xfId="1848" xr:uid="{EE5E8665-36F4-48C9-97D1-31F725C429A7}"/>
    <cellStyle name="Normal 7 3 2 2 2 2 4" xfId="3455" xr:uid="{F2EF2AD0-3DC1-498D-B123-6B60EB756E80}"/>
    <cellStyle name="Normal 7 3 2 2 2 3" xfId="1849" xr:uid="{FF781167-CFC0-4787-B98D-9BF9E54CA4A1}"/>
    <cellStyle name="Normal 7 3 2 2 2 3 2" xfId="1850" xr:uid="{5CBB69D5-FC1B-44B4-A8B2-BDD26A9E1A8C}"/>
    <cellStyle name="Normal 7 3 2 2 2 3 3" xfId="3456" xr:uid="{5B747EFB-8E6E-4139-94AA-4D7C72FF5D47}"/>
    <cellStyle name="Normal 7 3 2 2 2 3 4" xfId="3457" xr:uid="{3027086A-4EC1-4D21-B8E3-97ADCE586B87}"/>
    <cellStyle name="Normal 7 3 2 2 2 4" xfId="1851" xr:uid="{862D3271-AAF8-4DEC-B7D6-869FE1C2C7EA}"/>
    <cellStyle name="Normal 7 3 2 2 2 5" xfId="3458" xr:uid="{9D895EE4-BDF9-49F8-B387-78EAFC728609}"/>
    <cellStyle name="Normal 7 3 2 2 2 6" xfId="3459" xr:uid="{AE36A10D-9ACE-43DE-BD16-EF5AE44FC4FA}"/>
    <cellStyle name="Normal 7 3 2 2 3" xfId="710" xr:uid="{F23736B2-90E1-498C-BF5D-D0558F5D58F0}"/>
    <cellStyle name="Normal 7 3 2 2 3 2" xfId="1852" xr:uid="{D2F4A1D5-7712-4798-B4D7-61184B5289DA}"/>
    <cellStyle name="Normal 7 3 2 2 3 2 2" xfId="1853" xr:uid="{B1FADDD4-9BF9-495C-85F5-665A65ADFEAB}"/>
    <cellStyle name="Normal 7 3 2 2 3 2 3" xfId="3460" xr:uid="{CF0BD256-76B7-4EB9-9AE8-04CDD133FED0}"/>
    <cellStyle name="Normal 7 3 2 2 3 2 4" xfId="3461" xr:uid="{4D55EDE4-6C66-4EF4-81A0-92AF2921E754}"/>
    <cellStyle name="Normal 7 3 2 2 3 3" xfId="1854" xr:uid="{EAB609D9-51B9-4CCF-861F-8A3A700746DE}"/>
    <cellStyle name="Normal 7 3 2 2 3 4" xfId="3462" xr:uid="{346EBDB9-1B12-4EF0-BDE8-080A56FF7325}"/>
    <cellStyle name="Normal 7 3 2 2 3 5" xfId="3463" xr:uid="{A261A896-AEA7-4381-84A9-A5738C09F629}"/>
    <cellStyle name="Normal 7 3 2 2 4" xfId="1855" xr:uid="{9E0F0E75-0935-42C1-9CF4-01BF96C8E4E0}"/>
    <cellStyle name="Normal 7 3 2 2 4 2" xfId="1856" xr:uid="{D308464A-BAE3-45C5-A3B7-CE5B72BBC1C1}"/>
    <cellStyle name="Normal 7 3 2 2 4 3" xfId="3464" xr:uid="{917C19FB-ADD6-4A69-90E8-530CA08D4A43}"/>
    <cellStyle name="Normal 7 3 2 2 4 4" xfId="3465" xr:uid="{D333726D-F8F3-427F-9D6E-E0287D9F4E1D}"/>
    <cellStyle name="Normal 7 3 2 2 5" xfId="1857" xr:uid="{FE04111D-A502-47E7-AA65-BDD69010EDED}"/>
    <cellStyle name="Normal 7 3 2 2 5 2" xfId="3466" xr:uid="{94D03DDC-58C6-4A4E-8067-10F18B1084B8}"/>
    <cellStyle name="Normal 7 3 2 2 5 3" xfId="3467" xr:uid="{852D0A0C-7D1C-45B3-925E-177E09FC260B}"/>
    <cellStyle name="Normal 7 3 2 2 5 4" xfId="3468" xr:uid="{AFB6852B-F20B-4044-A4CC-D110A7F5EF50}"/>
    <cellStyle name="Normal 7 3 2 2 6" xfId="3469" xr:uid="{70F276B4-E987-40E5-A030-E9F3571CEC09}"/>
    <cellStyle name="Normal 7 3 2 2 7" xfId="3470" xr:uid="{AEB651EB-648F-48EF-B21E-D3F702AAD573}"/>
    <cellStyle name="Normal 7 3 2 2 8" xfId="3471" xr:uid="{5023689A-1281-42EC-B698-36F7D8A417D5}"/>
    <cellStyle name="Normal 7 3 2 3" xfId="357" xr:uid="{BD639B32-ED99-456E-8623-E5BB4BC86D79}"/>
    <cellStyle name="Normal 7 3 2 3 2" xfId="711" xr:uid="{922A4746-17E5-41E8-B846-C250D17851E5}"/>
    <cellStyle name="Normal 7 3 2 3 2 2" xfId="712" xr:uid="{9ED4E6DE-483B-4270-9D48-8C9CFCA03631}"/>
    <cellStyle name="Normal 7 3 2 3 2 2 2" xfId="1858" xr:uid="{78AEA807-B578-44EA-B5D0-504B869FC82C}"/>
    <cellStyle name="Normal 7 3 2 3 2 2 2 2" xfId="1859" xr:uid="{CE2FF8C1-D29F-42F3-B2B5-1371FF06AE9B}"/>
    <cellStyle name="Normal 7 3 2 3 2 2 3" xfId="1860" xr:uid="{59DBB983-4227-4670-9265-8EB4F06F8579}"/>
    <cellStyle name="Normal 7 3 2 3 2 3" xfId="1861" xr:uid="{97841F6B-EC89-40F3-8FC3-E7736AE77243}"/>
    <cellStyle name="Normal 7 3 2 3 2 3 2" xfId="1862" xr:uid="{DDF50D12-C41D-4923-B434-6D016CA45590}"/>
    <cellStyle name="Normal 7 3 2 3 2 4" xfId="1863" xr:uid="{FF01EE35-FE05-43E2-8A34-825D2866A076}"/>
    <cellStyle name="Normal 7 3 2 3 3" xfId="713" xr:uid="{B786C8B4-5839-407E-9FF9-33FC8DC2789C}"/>
    <cellStyle name="Normal 7 3 2 3 3 2" xfId="1864" xr:uid="{4578EB2F-2D85-43EC-91E9-3F6D2CC9C255}"/>
    <cellStyle name="Normal 7 3 2 3 3 2 2" xfId="1865" xr:uid="{F4CF889A-C0CD-4ECD-83E2-C6A5727F81DB}"/>
    <cellStyle name="Normal 7 3 2 3 3 3" xfId="1866" xr:uid="{B0F822CE-9D16-46B5-910D-33D213C3E744}"/>
    <cellStyle name="Normal 7 3 2 3 3 4" xfId="3472" xr:uid="{1B09BD0F-4C03-4028-A68A-B7541F531519}"/>
    <cellStyle name="Normal 7 3 2 3 4" xfId="1867" xr:uid="{838D28A1-08D4-4F47-A423-F7E34499E138}"/>
    <cellStyle name="Normal 7 3 2 3 4 2" xfId="1868" xr:uid="{54B20592-593A-4F0D-B0E7-BCD7BC4BBEAA}"/>
    <cellStyle name="Normal 7 3 2 3 5" xfId="1869" xr:uid="{DBEE422A-6E3F-4B86-91E2-F53EA61558D6}"/>
    <cellStyle name="Normal 7 3 2 3 6" xfId="3473" xr:uid="{465A666B-DC9E-489F-A604-0E513DA80681}"/>
    <cellStyle name="Normal 7 3 2 4" xfId="358" xr:uid="{94157E62-75CB-401A-9247-BC6160FEBD07}"/>
    <cellStyle name="Normal 7 3 2 4 2" xfId="714" xr:uid="{E5F2100B-E8E8-4877-929F-9C897C7603A3}"/>
    <cellStyle name="Normal 7 3 2 4 2 2" xfId="1870" xr:uid="{5F6FEA06-FCA1-4A5A-8567-6785943FF791}"/>
    <cellStyle name="Normal 7 3 2 4 2 2 2" xfId="1871" xr:uid="{77FB3093-46BB-46C1-88E7-F6B137030E1B}"/>
    <cellStyle name="Normal 7 3 2 4 2 3" xfId="1872" xr:uid="{E1AFFD0F-FAAE-47B3-979F-1B97F52BB6D7}"/>
    <cellStyle name="Normal 7 3 2 4 2 4" xfId="3474" xr:uid="{6C032104-F63E-46FA-94B5-D6B6B3B96874}"/>
    <cellStyle name="Normal 7 3 2 4 3" xfId="1873" xr:uid="{BA220CFB-6A4D-4FEC-9559-3008EBF34C10}"/>
    <cellStyle name="Normal 7 3 2 4 3 2" xfId="1874" xr:uid="{5374ADC6-CCA3-4D64-B82F-3794B0C67B68}"/>
    <cellStyle name="Normal 7 3 2 4 4" xfId="1875" xr:uid="{5621DDF9-7E09-44C5-9F54-A8669C022B0A}"/>
    <cellStyle name="Normal 7 3 2 4 5" xfId="3475" xr:uid="{5BB88DAE-1529-4560-900C-AE5152D5D4CF}"/>
    <cellStyle name="Normal 7 3 2 5" xfId="359" xr:uid="{911B1EE4-D94D-4010-94CF-BEB5F103BFE9}"/>
    <cellStyle name="Normal 7 3 2 5 2" xfId="1876" xr:uid="{D41B5EEC-6E2E-45F1-9FF7-DDB32F71C6CE}"/>
    <cellStyle name="Normal 7 3 2 5 2 2" xfId="1877" xr:uid="{F626827D-7A01-4F65-91B9-8DA7747AB414}"/>
    <cellStyle name="Normal 7 3 2 5 3" xfId="1878" xr:uid="{8B21B642-86A7-44C8-9E81-91AD3B1A0EF5}"/>
    <cellStyle name="Normal 7 3 2 5 4" xfId="3476" xr:uid="{09B29353-AA19-4199-9FFA-EFA4D79173AB}"/>
    <cellStyle name="Normal 7 3 2 6" xfId="1879" xr:uid="{A05FE618-73F3-4B28-A530-FEEE721AD47A}"/>
    <cellStyle name="Normal 7 3 2 6 2" xfId="1880" xr:uid="{05E56FDA-323D-4878-9B7C-4CB9C0B09C7C}"/>
    <cellStyle name="Normal 7 3 2 6 3" xfId="3477" xr:uid="{DC575807-1D48-46FE-8310-0D1ECE73291C}"/>
    <cellStyle name="Normal 7 3 2 6 4" xfId="3478" xr:uid="{E1AFCBFC-FA6E-4BF6-92E1-E1FA9075CED9}"/>
    <cellStyle name="Normal 7 3 2 7" xfId="1881" xr:uid="{F45645C9-A179-4E4B-BC21-2F496A4199C1}"/>
    <cellStyle name="Normal 7 3 2 8" xfId="3479" xr:uid="{697E00E3-28C4-4910-935F-8815EC030E93}"/>
    <cellStyle name="Normal 7 3 2 9" xfId="3480" xr:uid="{B3A09DCF-E1C0-4010-8D69-52E6955AEFDB}"/>
    <cellStyle name="Normal 7 3 3" xfId="138" xr:uid="{AAD8F1FF-5CF4-4A7E-A21C-621FF4E3B717}"/>
    <cellStyle name="Normal 7 3 3 2" xfId="139" xr:uid="{69899B17-AA1B-421A-A40C-2F964F203D70}"/>
    <cellStyle name="Normal 7 3 3 2 2" xfId="715" xr:uid="{07E53FBE-7CBF-4DB5-90C3-7268F8D15BDD}"/>
    <cellStyle name="Normal 7 3 3 2 2 2" xfId="1882" xr:uid="{DF90EB75-3A9D-4A1F-9BD5-ACE90E8C8136}"/>
    <cellStyle name="Normal 7 3 3 2 2 2 2" xfId="1883" xr:uid="{ED080E82-17B5-4A29-80C9-EED437BEC9B5}"/>
    <cellStyle name="Normal 7 3 3 2 2 2 2 2" xfId="4484" xr:uid="{19EB0DB8-B035-4482-B484-01974364E97D}"/>
    <cellStyle name="Normal 7 3 3 2 2 2 3" xfId="4485" xr:uid="{E79D0951-228C-4FA6-8F57-22C6673DB13D}"/>
    <cellStyle name="Normal 7 3 3 2 2 3" xfId="1884" xr:uid="{181C1CB7-C608-4E22-861A-4BE800D2FD27}"/>
    <cellStyle name="Normal 7 3 3 2 2 3 2" xfId="4486" xr:uid="{0D7B2700-E10D-4FB3-84DF-19D1CD68C2CA}"/>
    <cellStyle name="Normal 7 3 3 2 2 4" xfId="3481" xr:uid="{8850D9FC-33E6-4597-9C49-3700CACE3142}"/>
    <cellStyle name="Normal 7 3 3 2 3" xfId="1885" xr:uid="{FAF155D8-7897-4E08-B39F-F86C5D2A9EC5}"/>
    <cellStyle name="Normal 7 3 3 2 3 2" xfId="1886" xr:uid="{CD0A4AEA-924F-40D8-98E9-9294D5EE2710}"/>
    <cellStyle name="Normal 7 3 3 2 3 2 2" xfId="4487" xr:uid="{737FA4E6-32EB-4267-A3C1-44B9644642D6}"/>
    <cellStyle name="Normal 7 3 3 2 3 3" xfId="3482" xr:uid="{0E47C9F8-4F0F-48ED-9656-9CF0D5444F59}"/>
    <cellStyle name="Normal 7 3 3 2 3 4" xfId="3483" xr:uid="{297ECB3C-D39C-4BA9-911C-4333197D3AE2}"/>
    <cellStyle name="Normal 7 3 3 2 4" xfId="1887" xr:uid="{C5786350-1461-44B0-B29B-92B0146DAA19}"/>
    <cellStyle name="Normal 7 3 3 2 4 2" xfId="4488" xr:uid="{B22D32C9-B523-41D5-9A26-B370FEE8622B}"/>
    <cellStyle name="Normal 7 3 3 2 5" xfId="3484" xr:uid="{DD94A7C3-EB89-4D94-95C0-F9DBD512A142}"/>
    <cellStyle name="Normal 7 3 3 2 6" xfId="3485" xr:uid="{DA8D5A13-4551-4253-A6A8-2FBF55FC3483}"/>
    <cellStyle name="Normal 7 3 3 3" xfId="360" xr:uid="{FAEC66D9-C6FB-448C-9F4C-AE3C30750AC1}"/>
    <cellStyle name="Normal 7 3 3 3 2" xfId="1888" xr:uid="{6D687A30-498D-4BC9-A07B-419BE020E4DD}"/>
    <cellStyle name="Normal 7 3 3 3 2 2" xfId="1889" xr:uid="{78477692-FA34-4BCA-9058-BA8E00FC361B}"/>
    <cellStyle name="Normal 7 3 3 3 2 2 2" xfId="4489" xr:uid="{0E30B2FD-18C4-4003-A125-CB27B4A67B8C}"/>
    <cellStyle name="Normal 7 3 3 3 2 3" xfId="3486" xr:uid="{867C9874-B558-4157-B7A3-89428AEA580C}"/>
    <cellStyle name="Normal 7 3 3 3 2 4" xfId="3487" xr:uid="{5F2C188E-F49C-4AC9-B5D3-E095891F0FBC}"/>
    <cellStyle name="Normal 7 3 3 3 3" xfId="1890" xr:uid="{2F2EB80D-AD2C-4124-9B87-312AED9A5726}"/>
    <cellStyle name="Normal 7 3 3 3 3 2" xfId="4490" xr:uid="{16BEC42D-86A1-407C-84B9-03E46F02FC37}"/>
    <cellStyle name="Normal 7 3 3 3 4" xfId="3488" xr:uid="{BA342817-4FDC-4B21-8C6C-91E7B162CC6B}"/>
    <cellStyle name="Normal 7 3 3 3 5" xfId="3489" xr:uid="{0DB7971F-8EE9-4DD8-A1BD-8AD819F8BFD5}"/>
    <cellStyle name="Normal 7 3 3 4" xfId="1891" xr:uid="{F31AD8FA-DFAD-415D-A7BA-C1775E139D45}"/>
    <cellStyle name="Normal 7 3 3 4 2" xfId="1892" xr:uid="{DCAE0DAE-FF8F-4062-A798-D5920C5AD740}"/>
    <cellStyle name="Normal 7 3 3 4 2 2" xfId="4491" xr:uid="{24AB1254-DF28-4A2F-A86D-E47B2C5EB1DF}"/>
    <cellStyle name="Normal 7 3 3 4 3" xfId="3490" xr:uid="{998F1D0A-43DD-4716-939F-66DA478AEDB4}"/>
    <cellStyle name="Normal 7 3 3 4 4" xfId="3491" xr:uid="{D1164981-E19F-420C-AA70-2CDD0E99C1FE}"/>
    <cellStyle name="Normal 7 3 3 5" xfId="1893" xr:uid="{520EEBF4-67FE-4E20-AD99-E2A0080AC787}"/>
    <cellStyle name="Normal 7 3 3 5 2" xfId="3492" xr:uid="{463B2B85-3720-4B94-84A0-88A637980CB2}"/>
    <cellStyle name="Normal 7 3 3 5 3" xfId="3493" xr:uid="{59293B9C-8A30-4B24-A268-7E7ED55C9924}"/>
    <cellStyle name="Normal 7 3 3 5 4" xfId="3494" xr:uid="{03B32862-38F2-4812-B1DC-CEDE419E6448}"/>
    <cellStyle name="Normal 7 3 3 6" xfId="3495" xr:uid="{06347942-ABC4-4AAE-9077-94BCD0DF5870}"/>
    <cellStyle name="Normal 7 3 3 7" xfId="3496" xr:uid="{10EDAE3F-533C-471E-96D7-D6BA0DABAD2F}"/>
    <cellStyle name="Normal 7 3 3 8" xfId="3497" xr:uid="{CF42D7BC-ABE8-457F-8997-14F452AD4A12}"/>
    <cellStyle name="Normal 7 3 4" xfId="140" xr:uid="{31C57A0A-38EC-4358-94C5-71CB07E1E908}"/>
    <cellStyle name="Normal 7 3 4 2" xfId="716" xr:uid="{1A9A7180-8CCF-49DC-AEC9-2E2BF1298FFC}"/>
    <cellStyle name="Normal 7 3 4 2 2" xfId="717" xr:uid="{B840E724-6047-4413-B7B3-CBC93A295AB5}"/>
    <cellStyle name="Normal 7 3 4 2 2 2" xfId="1894" xr:uid="{250F492E-6B45-42CF-B9F8-12E7296B3664}"/>
    <cellStyle name="Normal 7 3 4 2 2 2 2" xfId="1895" xr:uid="{4DBDCC21-DBF1-40F7-972D-F7B718B8FF24}"/>
    <cellStyle name="Normal 7 3 4 2 2 3" xfId="1896" xr:uid="{1239A363-66A6-45AD-87E9-9C8ECD45DE8A}"/>
    <cellStyle name="Normal 7 3 4 2 2 4" xfId="3498" xr:uid="{95BF2A0B-243A-4957-9804-29A9B0A1A73C}"/>
    <cellStyle name="Normal 7 3 4 2 3" xfId="1897" xr:uid="{52482B3D-D518-4512-9938-B0C54B797687}"/>
    <cellStyle name="Normal 7 3 4 2 3 2" xfId="1898" xr:uid="{A86C4EAE-6B18-4BD4-A164-FF8B157B5F0F}"/>
    <cellStyle name="Normal 7 3 4 2 4" xfId="1899" xr:uid="{23E4C92B-1624-4431-86ED-C55A48608E98}"/>
    <cellStyle name="Normal 7 3 4 2 5" xfId="3499" xr:uid="{F50EE06E-AF09-40EE-8AA5-1952B27803D6}"/>
    <cellStyle name="Normal 7 3 4 3" xfId="718" xr:uid="{51728255-892A-4187-951A-8F419922A04B}"/>
    <cellStyle name="Normal 7 3 4 3 2" xfId="1900" xr:uid="{89657647-EAC6-4C53-9969-1CD8AA6F494A}"/>
    <cellStyle name="Normal 7 3 4 3 2 2" xfId="1901" xr:uid="{6858E9CC-FCB7-4562-B083-3B73026C60C1}"/>
    <cellStyle name="Normal 7 3 4 3 3" xfId="1902" xr:uid="{4534D446-5549-483E-8571-FFC2B4876188}"/>
    <cellStyle name="Normal 7 3 4 3 4" xfId="3500" xr:uid="{37AE3B22-5B68-47D1-8BDA-F002CA15473E}"/>
    <cellStyle name="Normal 7 3 4 4" xfId="1903" xr:uid="{C2836217-10ED-49B6-8F1D-A824282C4481}"/>
    <cellStyle name="Normal 7 3 4 4 2" xfId="1904" xr:uid="{8AEA5D3E-3297-48BC-B42A-A0E65D753B9B}"/>
    <cellStyle name="Normal 7 3 4 4 3" xfId="3501" xr:uid="{0A818F4C-DD60-46D9-BDF0-E7051122AE35}"/>
    <cellStyle name="Normal 7 3 4 4 4" xfId="3502" xr:uid="{9E9BD552-F006-4B25-BA5D-1C3F699295F0}"/>
    <cellStyle name="Normal 7 3 4 5" xfId="1905" xr:uid="{FBE64245-4089-43E9-8910-7D8704851627}"/>
    <cellStyle name="Normal 7 3 4 6" xfId="3503" xr:uid="{39C67D83-AE1D-4A25-9DFA-04FE22A1C2A9}"/>
    <cellStyle name="Normal 7 3 4 7" xfId="3504" xr:uid="{22ADFB70-3429-41DF-BC0F-1714D395F59B}"/>
    <cellStyle name="Normal 7 3 5" xfId="361" xr:uid="{5022FABE-2C6D-41DA-A28F-C12C7EF2F704}"/>
    <cellStyle name="Normal 7 3 5 2" xfId="719" xr:uid="{99E0E062-B142-4FED-998E-A2F7D82AAA6D}"/>
    <cellStyle name="Normal 7 3 5 2 2" xfId="1906" xr:uid="{41D20287-7B2A-44E5-A329-8F305B6C1739}"/>
    <cellStyle name="Normal 7 3 5 2 2 2" xfId="1907" xr:uid="{8A083912-F681-45FF-884A-76355DFE7DD6}"/>
    <cellStyle name="Normal 7 3 5 2 3" xfId="1908" xr:uid="{0A4C68A7-17C0-41F3-9346-9B3C52BA0DCB}"/>
    <cellStyle name="Normal 7 3 5 2 4" xfId="3505" xr:uid="{AFDDC0A4-A3DD-4236-A7DF-9327FB9BC02E}"/>
    <cellStyle name="Normal 7 3 5 3" xfId="1909" xr:uid="{933FCC36-F98E-47B7-A4D0-86FD94977C5F}"/>
    <cellStyle name="Normal 7 3 5 3 2" xfId="1910" xr:uid="{FC54F6E9-4053-46F5-998C-3B09E5BBFFA0}"/>
    <cellStyle name="Normal 7 3 5 3 3" xfId="3506" xr:uid="{4C84FD89-BD2A-4CD3-AFB2-3C783824FF9D}"/>
    <cellStyle name="Normal 7 3 5 3 4" xfId="3507" xr:uid="{014D6B0C-65FD-45C0-BF5B-FBBFB37B15C7}"/>
    <cellStyle name="Normal 7 3 5 4" xfId="1911" xr:uid="{10C070E5-0B27-4494-A187-936440027C24}"/>
    <cellStyle name="Normal 7 3 5 5" xfId="3508" xr:uid="{7F3F7696-CE88-416A-9BD4-E2AD868B8380}"/>
    <cellStyle name="Normal 7 3 5 6" xfId="3509" xr:uid="{169F2EC6-A9EA-4434-9C16-A8FA9D178CD2}"/>
    <cellStyle name="Normal 7 3 6" xfId="362" xr:uid="{AF40F5C4-36F9-4390-A80E-F44BADEDAE9D}"/>
    <cellStyle name="Normal 7 3 6 2" xfId="1912" xr:uid="{E57C210E-6C39-474E-866E-86C653CEC4EB}"/>
    <cellStyle name="Normal 7 3 6 2 2" xfId="1913" xr:uid="{2C59B02D-2736-4A6F-B93C-75208AC951EC}"/>
    <cellStyle name="Normal 7 3 6 2 3" xfId="3510" xr:uid="{CA07DA32-1AC7-4532-9A46-DC9B93F963F5}"/>
    <cellStyle name="Normal 7 3 6 2 4" xfId="3511" xr:uid="{0610E40E-B7E7-49F0-BA59-6AA015B9A285}"/>
    <cellStyle name="Normal 7 3 6 3" xfId="1914" xr:uid="{B8FA9B9E-BAAD-4447-AD24-84A6014EC3AC}"/>
    <cellStyle name="Normal 7 3 6 4" xfId="3512" xr:uid="{A5A61662-941B-4192-ACFE-E2F9AD01FCB4}"/>
    <cellStyle name="Normal 7 3 6 5" xfId="3513" xr:uid="{B1F1F01D-7C21-418B-9FED-8ADB11C77873}"/>
    <cellStyle name="Normal 7 3 7" xfId="1915" xr:uid="{21EA7DEF-9FA0-4B0D-977D-F05CF6653CDF}"/>
    <cellStyle name="Normal 7 3 7 2" xfId="1916" xr:uid="{6919C7AF-F75E-45B6-98D8-592918A3FE9A}"/>
    <cellStyle name="Normal 7 3 7 3" xfId="3514" xr:uid="{00335381-7352-4FB2-B302-94F8D66EBC4E}"/>
    <cellStyle name="Normal 7 3 7 4" xfId="3515" xr:uid="{19EE6D42-3AD7-40A8-BC4F-5B2B1E5B4F7A}"/>
    <cellStyle name="Normal 7 3 8" xfId="1917" xr:uid="{71FA5C98-39E1-4F89-991C-D70024BEAFF6}"/>
    <cellStyle name="Normal 7 3 8 2" xfId="3516" xr:uid="{CA766109-D836-4F8B-8F5E-49B17F5D5FFC}"/>
    <cellStyle name="Normal 7 3 8 3" xfId="3517" xr:uid="{5BBE8E30-8703-4732-82B2-75459FBFE2EE}"/>
    <cellStyle name="Normal 7 3 8 4" xfId="3518" xr:uid="{AED3C5E3-77C9-464B-92E6-B78B6673C7DA}"/>
    <cellStyle name="Normal 7 3 9" xfId="3519" xr:uid="{9E9C6DBF-7263-4E8C-875B-AC98096B515D}"/>
    <cellStyle name="Normal 7 4" xfId="141" xr:uid="{E30EBEB0-A25F-448A-A1F4-CB76B60D1792}"/>
    <cellStyle name="Normal 7 4 10" xfId="3520" xr:uid="{1E143591-5A7B-4265-AE50-A017FEB3B972}"/>
    <cellStyle name="Normal 7 4 11" xfId="3521" xr:uid="{DDB14302-10C4-4180-A74B-1145077F6AAB}"/>
    <cellStyle name="Normal 7 4 2" xfId="142" xr:uid="{72CDA9D0-DB9D-43DE-8018-9540CB8C6481}"/>
    <cellStyle name="Normal 7 4 2 2" xfId="363" xr:uid="{C7307D1E-44B8-47F2-B4F9-281C70C8190A}"/>
    <cellStyle name="Normal 7 4 2 2 2" xfId="720" xr:uid="{B7D7E3FC-3442-4F7D-BAAD-B4341D3F44DA}"/>
    <cellStyle name="Normal 7 4 2 2 2 2" xfId="721" xr:uid="{AA7958A6-B2C1-4F11-8110-64B32045C372}"/>
    <cellStyle name="Normal 7 4 2 2 2 2 2" xfId="1918" xr:uid="{6FEBB58E-ECEB-41F9-8AB3-89DE7879B964}"/>
    <cellStyle name="Normal 7 4 2 2 2 2 3" xfId="3522" xr:uid="{1D04353A-8FC8-4548-89C0-99E5BA4B52A9}"/>
    <cellStyle name="Normal 7 4 2 2 2 2 4" xfId="3523" xr:uid="{AA87A9B5-FB46-4730-9DD3-41C60E202D96}"/>
    <cellStyle name="Normal 7 4 2 2 2 3" xfId="1919" xr:uid="{78061E18-1F23-493A-83FF-D960BC57B9A0}"/>
    <cellStyle name="Normal 7 4 2 2 2 3 2" xfId="3524" xr:uid="{3BC5F78E-8459-4C7C-8B33-599EF6E9C453}"/>
    <cellStyle name="Normal 7 4 2 2 2 3 3" xfId="3525" xr:uid="{E7AFB834-A417-40A8-9925-06E669ECEE94}"/>
    <cellStyle name="Normal 7 4 2 2 2 3 4" xfId="3526" xr:uid="{AA756ACE-A764-4C56-8A3E-C60ACE17E305}"/>
    <cellStyle name="Normal 7 4 2 2 2 4" xfId="3527" xr:uid="{E045C7CF-AA9B-4303-BD63-19461D525D68}"/>
    <cellStyle name="Normal 7 4 2 2 2 5" xfId="3528" xr:uid="{9B032FDB-FB5C-4614-BE4A-B0B45DFB4F7C}"/>
    <cellStyle name="Normal 7 4 2 2 2 6" xfId="3529" xr:uid="{197874CC-FA3F-4750-BA6A-BBC1148A8BDF}"/>
    <cellStyle name="Normal 7 4 2 2 3" xfId="722" xr:uid="{06F6DF08-8560-41E4-8363-8E34CDEA04DF}"/>
    <cellStyle name="Normal 7 4 2 2 3 2" xfId="1920" xr:uid="{2C2BCC71-9550-4F6F-835C-4277BA5DAD38}"/>
    <cellStyle name="Normal 7 4 2 2 3 2 2" xfId="3530" xr:uid="{FC87F62D-44C9-4DF3-BDF9-E5BA28DE5740}"/>
    <cellStyle name="Normal 7 4 2 2 3 2 3" xfId="3531" xr:uid="{2605DC5A-0ADB-4428-8B02-56CB8796FEAD}"/>
    <cellStyle name="Normal 7 4 2 2 3 2 4" xfId="3532" xr:uid="{C91447BD-A4E0-4D6A-AD88-687004A0F539}"/>
    <cellStyle name="Normal 7 4 2 2 3 3" xfId="3533" xr:uid="{DF36AAC2-918F-4AAB-AA69-14BD051E4FE5}"/>
    <cellStyle name="Normal 7 4 2 2 3 4" xfId="3534" xr:uid="{4F6720C5-B131-49E7-9694-B75430531219}"/>
    <cellStyle name="Normal 7 4 2 2 3 5" xfId="3535" xr:uid="{43D9A183-0BB7-47A8-8377-7A9784ED8FAF}"/>
    <cellStyle name="Normal 7 4 2 2 4" xfId="1921" xr:uid="{F9403792-5338-49CF-9922-20454D37D5BE}"/>
    <cellStyle name="Normal 7 4 2 2 4 2" xfId="3536" xr:uid="{3EC791D5-676C-4D33-97E8-00054B8247C2}"/>
    <cellStyle name="Normal 7 4 2 2 4 3" xfId="3537" xr:uid="{9F21A090-9059-4FAD-A79B-814C81072FD2}"/>
    <cellStyle name="Normal 7 4 2 2 4 4" xfId="3538" xr:uid="{04D779C5-23CA-444B-91F7-05F7495DB14F}"/>
    <cellStyle name="Normal 7 4 2 2 5" xfId="3539" xr:uid="{F6B9A3A9-1CF4-4AF0-A914-ABFF27FD22CF}"/>
    <cellStyle name="Normal 7 4 2 2 5 2" xfId="3540" xr:uid="{96192639-B752-48B8-88E3-B6448F9700A5}"/>
    <cellStyle name="Normal 7 4 2 2 5 3" xfId="3541" xr:uid="{074BCA38-8F66-40F3-9ABF-6E129AEDA42B}"/>
    <cellStyle name="Normal 7 4 2 2 5 4" xfId="3542" xr:uid="{17DCCBB2-701C-4672-BFBC-B71F4D024C6F}"/>
    <cellStyle name="Normal 7 4 2 2 6" xfId="3543" xr:uid="{E023D207-2A02-4B43-9D9D-E257CE47B54A}"/>
    <cellStyle name="Normal 7 4 2 2 7" xfId="3544" xr:uid="{1FB18849-7E74-4DEE-949E-B202EADD069F}"/>
    <cellStyle name="Normal 7 4 2 2 8" xfId="3545" xr:uid="{5FC23053-8268-411C-A984-D0B450587872}"/>
    <cellStyle name="Normal 7 4 2 3" xfId="723" xr:uid="{205FD4B9-798E-40C6-ADD4-C14170EFEBB4}"/>
    <cellStyle name="Normal 7 4 2 3 2" xfId="724" xr:uid="{1AE3FDED-D27E-44A0-BC69-A715746D10E0}"/>
    <cellStyle name="Normal 7 4 2 3 2 2" xfId="725" xr:uid="{69DA90A1-8CE4-44BC-B181-FE76FEF2FA8F}"/>
    <cellStyle name="Normal 7 4 2 3 2 3" xfId="3546" xr:uid="{1B4191F2-9D58-4147-AF45-840053922C1D}"/>
    <cellStyle name="Normal 7 4 2 3 2 4" xfId="3547" xr:uid="{F7908EC0-6BD0-48E4-9084-F3469DB1B4F0}"/>
    <cellStyle name="Normal 7 4 2 3 3" xfId="726" xr:uid="{3BE2936B-26D9-46A6-8CA1-87065923C9A2}"/>
    <cellStyle name="Normal 7 4 2 3 3 2" xfId="3548" xr:uid="{0CE832D9-5270-4009-A7C4-DF0EE2A923AE}"/>
    <cellStyle name="Normal 7 4 2 3 3 3" xfId="3549" xr:uid="{FF786702-6F28-4C5A-BAAC-49F62D9AD1C6}"/>
    <cellStyle name="Normal 7 4 2 3 3 4" xfId="3550" xr:uid="{2DFE962F-9F01-40FB-8EA7-F377B4DE81E0}"/>
    <cellStyle name="Normal 7 4 2 3 4" xfId="3551" xr:uid="{AFF7559F-4A28-4107-86D6-9001240507D5}"/>
    <cellStyle name="Normal 7 4 2 3 5" xfId="3552" xr:uid="{2A1A2E06-A308-4C4D-9798-BE69236BAFD2}"/>
    <cellStyle name="Normal 7 4 2 3 6" xfId="3553" xr:uid="{CCD91ACD-6231-48EF-86FD-B313FE9C993B}"/>
    <cellStyle name="Normal 7 4 2 4" xfId="727" xr:uid="{5319DA3F-89F8-434E-AE4F-93E4F977742C}"/>
    <cellStyle name="Normal 7 4 2 4 2" xfId="728" xr:uid="{CEC414BF-F26E-400D-82F5-CF651EC06D4C}"/>
    <cellStyle name="Normal 7 4 2 4 2 2" xfId="3554" xr:uid="{623255BB-02D1-475E-95A9-102FDF306AD0}"/>
    <cellStyle name="Normal 7 4 2 4 2 3" xfId="3555" xr:uid="{590C8C77-E58E-42AF-A1BE-3C7F7B2AC2C1}"/>
    <cellStyle name="Normal 7 4 2 4 2 4" xfId="3556" xr:uid="{6BABD6A0-70EA-4747-A409-0AE71F5241A3}"/>
    <cellStyle name="Normal 7 4 2 4 3" xfId="3557" xr:uid="{2EAB382F-C43F-4033-901D-6372713485AA}"/>
    <cellStyle name="Normal 7 4 2 4 4" xfId="3558" xr:uid="{BD96C004-3429-4EED-8270-C2B61E99B6BB}"/>
    <cellStyle name="Normal 7 4 2 4 5" xfId="3559" xr:uid="{0CC7B3ED-3388-431F-8B61-238C8B1B1E00}"/>
    <cellStyle name="Normal 7 4 2 5" xfId="729" xr:uid="{34720894-2A9C-4D42-9C2B-4366667E5CEC}"/>
    <cellStyle name="Normal 7 4 2 5 2" xfId="3560" xr:uid="{3347D313-11FF-44AB-955D-DD6DBD7E545C}"/>
    <cellStyle name="Normal 7 4 2 5 3" xfId="3561" xr:uid="{211CDF46-D7EC-4376-B5C4-02BC86E0FE45}"/>
    <cellStyle name="Normal 7 4 2 5 4" xfId="3562" xr:uid="{3ADF7917-6000-44A7-A399-3C95559F8313}"/>
    <cellStyle name="Normal 7 4 2 6" xfId="3563" xr:uid="{B4486BC1-F402-4DC8-9E2D-BC7030F71D05}"/>
    <cellStyle name="Normal 7 4 2 6 2" xfId="3564" xr:uid="{B2F17B0F-889F-42B6-AEDC-D2231EE9D56E}"/>
    <cellStyle name="Normal 7 4 2 6 3" xfId="3565" xr:uid="{745738A0-6011-4F09-8BFC-0EE217CDB600}"/>
    <cellStyle name="Normal 7 4 2 6 4" xfId="3566" xr:uid="{E94B0AE7-3352-46DC-8AE7-B5AB08BBBBE4}"/>
    <cellStyle name="Normal 7 4 2 7" xfId="3567" xr:uid="{6ECC4D3D-252F-4E5F-8BC3-B52BBCF0E2BC}"/>
    <cellStyle name="Normal 7 4 2 8" xfId="3568" xr:uid="{0960A3A3-7B0E-4544-8073-1C6F2824BD6A}"/>
    <cellStyle name="Normal 7 4 2 9" xfId="3569" xr:uid="{94BB6B7D-6ABD-463B-81DF-01CAA40C725F}"/>
    <cellStyle name="Normal 7 4 3" xfId="364" xr:uid="{61FAB76A-658D-45D3-9EAE-E5BF756BB5FF}"/>
    <cellStyle name="Normal 7 4 3 2" xfId="730" xr:uid="{E4E84A1A-6FB6-4B25-A252-0198E888ED3E}"/>
    <cellStyle name="Normal 7 4 3 2 2" xfId="731" xr:uid="{71CB8419-69C4-4A1F-8051-E660AD21A075}"/>
    <cellStyle name="Normal 7 4 3 2 2 2" xfId="1922" xr:uid="{B6162E4E-C010-4D42-8E95-6EC1BC3CEC57}"/>
    <cellStyle name="Normal 7 4 3 2 2 2 2" xfId="1923" xr:uid="{DE154CEB-AA90-41CD-94A5-D8827AE4F08B}"/>
    <cellStyle name="Normal 7 4 3 2 2 3" xfId="1924" xr:uid="{1E44AC50-56D5-4C6A-A5B1-1286A825C3E0}"/>
    <cellStyle name="Normal 7 4 3 2 2 4" xfId="3570" xr:uid="{674C8C2C-4D57-4C2B-96B3-47DBFF9C9A2D}"/>
    <cellStyle name="Normal 7 4 3 2 3" xfId="1925" xr:uid="{3B4AAA11-07BE-4F2D-9390-78C63EA583CB}"/>
    <cellStyle name="Normal 7 4 3 2 3 2" xfId="1926" xr:uid="{95DFF13A-4F1F-4AD7-9E31-E81B39E476EE}"/>
    <cellStyle name="Normal 7 4 3 2 3 3" xfId="3571" xr:uid="{4FBBCFED-6C29-4FBE-8D6D-285AB3352A4E}"/>
    <cellStyle name="Normal 7 4 3 2 3 4" xfId="3572" xr:uid="{33C537FE-1B98-4CBA-A136-81B7BD8B1295}"/>
    <cellStyle name="Normal 7 4 3 2 4" xfId="1927" xr:uid="{CECFAF7F-44E0-434B-8727-C16ADAD5EFED}"/>
    <cellStyle name="Normal 7 4 3 2 5" xfId="3573" xr:uid="{A5E0D570-68CD-4BB2-A68C-F86C6E834B94}"/>
    <cellStyle name="Normal 7 4 3 2 6" xfId="3574" xr:uid="{64372647-78F2-4423-A13C-9C80C3DB25B8}"/>
    <cellStyle name="Normal 7 4 3 3" xfId="732" xr:uid="{D149EFA3-3A36-4AB8-B55B-9964B0C2FD55}"/>
    <cellStyle name="Normal 7 4 3 3 2" xfId="1928" xr:uid="{738D4FAF-B11E-4633-9F30-ACBC09EF88AB}"/>
    <cellStyle name="Normal 7 4 3 3 2 2" xfId="1929" xr:uid="{ABE79042-0B47-47B9-B99B-718AC5D68F07}"/>
    <cellStyle name="Normal 7 4 3 3 2 3" xfId="3575" xr:uid="{959EF1C1-2444-4B24-9E24-DB9FB2BBB48E}"/>
    <cellStyle name="Normal 7 4 3 3 2 4" xfId="3576" xr:uid="{CD174105-42B9-4EFC-A49E-9C4BF6AF60C6}"/>
    <cellStyle name="Normal 7 4 3 3 3" xfId="1930" xr:uid="{04F50584-4A5D-4219-8CBB-F9D519A5E650}"/>
    <cellStyle name="Normal 7 4 3 3 4" xfId="3577" xr:uid="{958C0E1E-8A03-461B-BC2E-F8C27843AF40}"/>
    <cellStyle name="Normal 7 4 3 3 5" xfId="3578" xr:uid="{386983D1-26A1-44F5-8EA5-8F37ACAEA128}"/>
    <cellStyle name="Normal 7 4 3 4" xfId="1931" xr:uid="{34E2EB30-7845-4286-985F-C933F78DCA07}"/>
    <cellStyle name="Normal 7 4 3 4 2" xfId="1932" xr:uid="{704A4BFF-C6F2-45AE-9631-08F3075AAAE6}"/>
    <cellStyle name="Normal 7 4 3 4 3" xfId="3579" xr:uid="{D9BFAD31-AF29-49F9-BB75-B3047EA6007D}"/>
    <cellStyle name="Normal 7 4 3 4 4" xfId="3580" xr:uid="{441E6B4B-8A17-4853-AADA-9F5643B0E4CB}"/>
    <cellStyle name="Normal 7 4 3 5" xfId="1933" xr:uid="{2F64D5A4-9644-4953-93CF-A0CB3B20B5DD}"/>
    <cellStyle name="Normal 7 4 3 5 2" xfId="3581" xr:uid="{DE52173A-A68D-4138-B822-21A838E7FF2F}"/>
    <cellStyle name="Normal 7 4 3 5 3" xfId="3582" xr:uid="{D6485C41-053D-49DC-991B-9767860E82F0}"/>
    <cellStyle name="Normal 7 4 3 5 4" xfId="3583" xr:uid="{134FBF38-56AE-4BE2-8926-1EFF107832F7}"/>
    <cellStyle name="Normal 7 4 3 6" xfId="3584" xr:uid="{498B087B-886E-40A1-84C2-FEC137895A88}"/>
    <cellStyle name="Normal 7 4 3 7" xfId="3585" xr:uid="{D1E45913-95FE-4AAF-B35B-AD405AE7B83C}"/>
    <cellStyle name="Normal 7 4 3 8" xfId="3586" xr:uid="{9E7494E5-A2D6-4048-B4FD-3593B4D3B93D}"/>
    <cellStyle name="Normal 7 4 4" xfId="365" xr:uid="{15619B7A-E8B4-4252-92A2-4A4BEF0A08E9}"/>
    <cellStyle name="Normal 7 4 4 2" xfId="733" xr:uid="{0502A34E-55D4-405C-90EE-611AE25EEE7C}"/>
    <cellStyle name="Normal 7 4 4 2 2" xfId="734" xr:uid="{E9AFE8E4-1CDD-4E47-A119-98711A9EB634}"/>
    <cellStyle name="Normal 7 4 4 2 2 2" xfId="1934" xr:uid="{AE52AE70-CDE5-43C9-99F0-4C45ACB14106}"/>
    <cellStyle name="Normal 7 4 4 2 2 3" xfId="3587" xr:uid="{3F9662F4-CC49-4D49-8AC7-2CA9CECB070C}"/>
    <cellStyle name="Normal 7 4 4 2 2 4" xfId="3588" xr:uid="{B32B774E-C43E-4B99-8F4D-05406FAA6CCB}"/>
    <cellStyle name="Normal 7 4 4 2 3" xfId="1935" xr:uid="{5708D283-485C-4EB8-B017-0F1D510FC258}"/>
    <cellStyle name="Normal 7 4 4 2 4" xfId="3589" xr:uid="{568BDF34-1BD4-482B-889F-6482CF59D8C7}"/>
    <cellStyle name="Normal 7 4 4 2 5" xfId="3590" xr:uid="{EC27A0B0-DD33-4C1A-AC5E-B3D1D95085C1}"/>
    <cellStyle name="Normal 7 4 4 3" xfId="735" xr:uid="{F35B43F7-DE70-4C92-B151-3D309ECC7A98}"/>
    <cellStyle name="Normal 7 4 4 3 2" xfId="1936" xr:uid="{BD6C3D56-96C0-4091-8DC7-5FBBFCD3E67D}"/>
    <cellStyle name="Normal 7 4 4 3 3" xfId="3591" xr:uid="{8B30B5C1-3408-47D4-830E-D51B2DB98EF7}"/>
    <cellStyle name="Normal 7 4 4 3 4" xfId="3592" xr:uid="{2A83AAFC-E200-411F-8F5B-0409D484B9C3}"/>
    <cellStyle name="Normal 7 4 4 4" xfId="1937" xr:uid="{9DB439D6-C861-4CAA-82A9-82515C454152}"/>
    <cellStyle name="Normal 7 4 4 4 2" xfId="3593" xr:uid="{307542D3-9627-438D-A780-E4ED698F90DE}"/>
    <cellStyle name="Normal 7 4 4 4 3" xfId="3594" xr:uid="{06693322-C727-4787-9A96-9D1EC34ECF38}"/>
    <cellStyle name="Normal 7 4 4 4 4" xfId="3595" xr:uid="{0A69D89C-0E8B-4C91-87F6-1909E25648EA}"/>
    <cellStyle name="Normal 7 4 4 5" xfId="3596" xr:uid="{F38C638E-D791-4A27-B8F3-A0CCFE236223}"/>
    <cellStyle name="Normal 7 4 4 6" xfId="3597" xr:uid="{8DA62338-6555-4ACF-B4A6-EDABEF63EAF5}"/>
    <cellStyle name="Normal 7 4 4 7" xfId="3598" xr:uid="{10B2419B-29E4-4E57-88A2-9AE714F2F2A8}"/>
    <cellStyle name="Normal 7 4 5" xfId="366" xr:uid="{5C41DBFA-7439-4E2A-AE73-A501EB8C6B4E}"/>
    <cellStyle name="Normal 7 4 5 2" xfId="736" xr:uid="{AC72B5F2-E06C-4079-AC1F-1F27E2A416DF}"/>
    <cellStyle name="Normal 7 4 5 2 2" xfId="1938" xr:uid="{FC2D69AC-B3AE-4A0A-BB69-7C6A5F2EA820}"/>
    <cellStyle name="Normal 7 4 5 2 3" xfId="3599" xr:uid="{15B2F296-7898-4979-95B6-F04B5693D799}"/>
    <cellStyle name="Normal 7 4 5 2 4" xfId="3600" xr:uid="{6E7757F8-120F-497E-8889-44FF6779CC2C}"/>
    <cellStyle name="Normal 7 4 5 3" xfId="1939" xr:uid="{C775AACC-D2E3-42C5-91F2-0D152D1B7210}"/>
    <cellStyle name="Normal 7 4 5 3 2" xfId="3601" xr:uid="{8B61403E-9B07-4EF3-92FC-0ED7444260D0}"/>
    <cellStyle name="Normal 7 4 5 3 3" xfId="3602" xr:uid="{0390ABFD-427B-47C5-AABF-BD6427BAA068}"/>
    <cellStyle name="Normal 7 4 5 3 4" xfId="3603" xr:uid="{C12FE6A2-2E0A-46F6-9A69-F90EE5745C62}"/>
    <cellStyle name="Normal 7 4 5 4" xfId="3604" xr:uid="{6E0A133C-6856-41E6-B05F-54E00ED5A468}"/>
    <cellStyle name="Normal 7 4 5 5" xfId="3605" xr:uid="{ACB266C7-99E3-473C-BC27-E8640B538D5F}"/>
    <cellStyle name="Normal 7 4 5 6" xfId="3606" xr:uid="{28EDFC1A-4BC0-424C-9703-287E51783ABE}"/>
    <cellStyle name="Normal 7 4 6" xfId="737" xr:uid="{588F2FC2-F070-4EB7-AFCD-6892CF300C07}"/>
    <cellStyle name="Normal 7 4 6 2" xfId="1940" xr:uid="{8FE90DD5-3E2F-4ABD-9422-47540E0B4066}"/>
    <cellStyle name="Normal 7 4 6 2 2" xfId="3607" xr:uid="{767C06B5-BC45-4F3C-AF06-A76DBBC65D59}"/>
    <cellStyle name="Normal 7 4 6 2 3" xfId="3608" xr:uid="{1BAC3035-4A82-4BAC-9EF2-32ACCBDCAF11}"/>
    <cellStyle name="Normal 7 4 6 2 4" xfId="3609" xr:uid="{DCAC63C8-248B-4710-8614-8BF492BA4C38}"/>
    <cellStyle name="Normal 7 4 6 3" xfId="3610" xr:uid="{AB686FDC-94EC-4776-A5F9-5A124B259084}"/>
    <cellStyle name="Normal 7 4 6 4" xfId="3611" xr:uid="{FC1DAB6E-C650-4C6A-928C-278B9AACDD3A}"/>
    <cellStyle name="Normal 7 4 6 5" xfId="3612" xr:uid="{7E74CAE7-D2E9-4C07-8CD9-978FC0D3AB06}"/>
    <cellStyle name="Normal 7 4 7" xfId="1941" xr:uid="{DAFC0995-0D60-4721-ABF8-E933AE4F4693}"/>
    <cellStyle name="Normal 7 4 7 2" xfId="3613" xr:uid="{34E1DAAF-FD08-46E8-8175-1150EF0798F9}"/>
    <cellStyle name="Normal 7 4 7 3" xfId="3614" xr:uid="{E830316E-FBDD-4258-97FE-94980A2A8147}"/>
    <cellStyle name="Normal 7 4 7 4" xfId="3615" xr:uid="{60F9E3C9-81AF-45EC-B09C-913F4926BA98}"/>
    <cellStyle name="Normal 7 4 8" xfId="3616" xr:uid="{89D599E1-0C4A-4DEA-AC50-5099FA6F10D8}"/>
    <cellStyle name="Normal 7 4 8 2" xfId="3617" xr:uid="{33D9DB62-7FFB-4C66-B736-11FB61A56320}"/>
    <cellStyle name="Normal 7 4 8 3" xfId="3618" xr:uid="{2D5790FB-8C4D-489A-8DB3-7800A8ADE3A5}"/>
    <cellStyle name="Normal 7 4 8 4" xfId="3619" xr:uid="{F1E6714D-02AA-4C99-9381-CFDB3BB0210D}"/>
    <cellStyle name="Normal 7 4 9" xfId="3620" xr:uid="{BFD4B4E7-F0E9-4B5A-8174-C0B1C3215DAF}"/>
    <cellStyle name="Normal 7 5" xfId="143" xr:uid="{745E610E-FA7F-4378-A02D-261EE1F28C58}"/>
    <cellStyle name="Normal 7 5 2" xfId="144" xr:uid="{D71A5932-7606-447A-A92B-F42E1E1FE0C0}"/>
    <cellStyle name="Normal 7 5 2 2" xfId="367" xr:uid="{A9B4A900-F759-4E4D-BDC3-89CE34B3B0B8}"/>
    <cellStyle name="Normal 7 5 2 2 2" xfId="738" xr:uid="{B63FD784-CB0F-419D-A59A-10D4C856E34D}"/>
    <cellStyle name="Normal 7 5 2 2 2 2" xfId="1942" xr:uid="{A3083993-CF81-49C1-A853-99F0F66EE856}"/>
    <cellStyle name="Normal 7 5 2 2 2 3" xfId="3621" xr:uid="{7631B783-C8DA-4FC5-B0A0-C0390713B80E}"/>
    <cellStyle name="Normal 7 5 2 2 2 4" xfId="3622" xr:uid="{51AC1E4B-FE15-44B5-8E92-4885C0CFE184}"/>
    <cellStyle name="Normal 7 5 2 2 3" xfId="1943" xr:uid="{C804A376-1382-4393-A53F-DBD570AE373D}"/>
    <cellStyle name="Normal 7 5 2 2 3 2" xfId="3623" xr:uid="{281524D9-EDB0-40D9-85DA-CB5406F178F8}"/>
    <cellStyle name="Normal 7 5 2 2 3 3" xfId="3624" xr:uid="{3DE306EF-797D-4E02-AB82-43DF6597419A}"/>
    <cellStyle name="Normal 7 5 2 2 3 4" xfId="3625" xr:uid="{BBF06638-2E98-4124-9CFD-80A0840BB996}"/>
    <cellStyle name="Normal 7 5 2 2 4" xfId="3626" xr:uid="{E3579127-0063-420E-A370-AD30DCC06FCF}"/>
    <cellStyle name="Normal 7 5 2 2 5" xfId="3627" xr:uid="{F78DABE0-4D6F-4E4A-B43F-6F140720FACC}"/>
    <cellStyle name="Normal 7 5 2 2 6" xfId="3628" xr:uid="{8B055173-5149-4999-B183-5DD0A495D0DF}"/>
    <cellStyle name="Normal 7 5 2 3" xfId="739" xr:uid="{10A4D935-A1DF-4F0E-9DAA-251ECBF81085}"/>
    <cellStyle name="Normal 7 5 2 3 2" xfId="1944" xr:uid="{4FAD4F0B-3AEB-4741-BAD4-2647A511212B}"/>
    <cellStyle name="Normal 7 5 2 3 2 2" xfId="3629" xr:uid="{EA1176D1-A506-4FBD-A64F-0B8BEFA50686}"/>
    <cellStyle name="Normal 7 5 2 3 2 3" xfId="3630" xr:uid="{208B8CED-69AA-40A6-AFCB-6E7EC9DFC2E7}"/>
    <cellStyle name="Normal 7 5 2 3 2 4" xfId="3631" xr:uid="{001082D1-98DE-4F82-B7F0-5BB7DCA4275D}"/>
    <cellStyle name="Normal 7 5 2 3 3" xfId="3632" xr:uid="{214E3544-7EC9-4F50-8820-3FB4B9B467CA}"/>
    <cellStyle name="Normal 7 5 2 3 4" xfId="3633" xr:uid="{92EBEDFC-14B9-4196-A27A-6F2126CAEED6}"/>
    <cellStyle name="Normal 7 5 2 3 5" xfId="3634" xr:uid="{9B0C148C-37F7-4B81-8615-68C92A03DCF3}"/>
    <cellStyle name="Normal 7 5 2 4" xfId="1945" xr:uid="{6D1F2464-8330-48E5-BF2D-5C546FA53523}"/>
    <cellStyle name="Normal 7 5 2 4 2" xfId="3635" xr:uid="{94564D13-91A2-4F49-AF6A-D5AC1492C17A}"/>
    <cellStyle name="Normal 7 5 2 4 3" xfId="3636" xr:uid="{D672BFA2-148A-4ADC-BC6C-ED4520C8219F}"/>
    <cellStyle name="Normal 7 5 2 4 4" xfId="3637" xr:uid="{4B404AA3-433D-4009-9496-75EDFCFBD80E}"/>
    <cellStyle name="Normal 7 5 2 5" xfId="3638" xr:uid="{1C92FE0C-F79D-4E60-BA68-F4826202B6A3}"/>
    <cellStyle name="Normal 7 5 2 5 2" xfId="3639" xr:uid="{841B1EAC-1935-4BAD-B2B4-A1209BFA86E6}"/>
    <cellStyle name="Normal 7 5 2 5 3" xfId="3640" xr:uid="{540E9A40-EFA7-43C3-919C-24924AE40652}"/>
    <cellStyle name="Normal 7 5 2 5 4" xfId="3641" xr:uid="{01745DF2-976E-416F-8633-34BA172C925C}"/>
    <cellStyle name="Normal 7 5 2 6" xfId="3642" xr:uid="{4E711E83-1CF3-40B5-BD12-368C36812955}"/>
    <cellStyle name="Normal 7 5 2 7" xfId="3643" xr:uid="{DA4E25E0-C652-49AB-889D-D27CBB3EE5F5}"/>
    <cellStyle name="Normal 7 5 2 8" xfId="3644" xr:uid="{D9504088-82DC-47B4-BCEC-A6D34FA8E661}"/>
    <cellStyle name="Normal 7 5 3" xfId="368" xr:uid="{4D8C3F19-7D9A-4FCA-AF72-1DA448F81911}"/>
    <cellStyle name="Normal 7 5 3 2" xfId="740" xr:uid="{BF1E39FD-DE91-4FDC-85CB-6F644DE2F24A}"/>
    <cellStyle name="Normal 7 5 3 2 2" xfId="741" xr:uid="{A6F4B538-E7E5-415F-83DB-65D7BE5370F1}"/>
    <cellStyle name="Normal 7 5 3 2 3" xfId="3645" xr:uid="{F0D0043F-6356-4453-8C20-EB9D1F188905}"/>
    <cellStyle name="Normal 7 5 3 2 4" xfId="3646" xr:uid="{E10DAC3E-12B7-4CCC-AEE7-19462C4E8021}"/>
    <cellStyle name="Normal 7 5 3 3" xfId="742" xr:uid="{C433D4E0-D425-41B2-9084-0C1748D16B43}"/>
    <cellStyle name="Normal 7 5 3 3 2" xfId="3647" xr:uid="{CCDEACDC-BE8F-4A58-83A4-D4BFA9DF75BB}"/>
    <cellStyle name="Normal 7 5 3 3 3" xfId="3648" xr:uid="{8F0EE844-D925-4DD2-90EE-8CA2A108EA39}"/>
    <cellStyle name="Normal 7 5 3 3 4" xfId="3649" xr:uid="{FA2384CB-232F-4238-BA85-6155B4809C85}"/>
    <cellStyle name="Normal 7 5 3 4" xfId="3650" xr:uid="{86B0238D-4A3D-45AF-8CEF-EDE200CB65E0}"/>
    <cellStyle name="Normal 7 5 3 5" xfId="3651" xr:uid="{2C6B8764-6AF8-43A2-9F29-1C8F3FDA6AAB}"/>
    <cellStyle name="Normal 7 5 3 6" xfId="3652" xr:uid="{EBB87D0E-3484-49C8-A05E-485E2783D651}"/>
    <cellStyle name="Normal 7 5 4" xfId="369" xr:uid="{B843B895-595D-407F-B237-B3DFCD2B3D1F}"/>
    <cellStyle name="Normal 7 5 4 2" xfId="743" xr:uid="{509832A6-B929-4ADE-8C4B-6D061B73D38F}"/>
    <cellStyle name="Normal 7 5 4 2 2" xfId="3653" xr:uid="{E24DD206-A9FF-434B-96CF-7B64B9F28E82}"/>
    <cellStyle name="Normal 7 5 4 2 3" xfId="3654" xr:uid="{6EC59FA5-827A-4038-894C-9E6E5AE0E57B}"/>
    <cellStyle name="Normal 7 5 4 2 4" xfId="3655" xr:uid="{04EDB48E-FEEE-4B03-A03B-5B0C57773C68}"/>
    <cellStyle name="Normal 7 5 4 3" xfId="3656" xr:uid="{CC3907B9-F2EC-4BD7-BA75-1AC513E73521}"/>
    <cellStyle name="Normal 7 5 4 4" xfId="3657" xr:uid="{5B0BC672-4531-45C9-B4B1-B0B68DEA6C42}"/>
    <cellStyle name="Normal 7 5 4 5" xfId="3658" xr:uid="{6F997C98-9E1F-45D6-9D43-6E5ACB38CCC9}"/>
    <cellStyle name="Normal 7 5 5" xfId="744" xr:uid="{03E327AD-D55D-453D-AF23-6CA67E241D39}"/>
    <cellStyle name="Normal 7 5 5 2" xfId="3659" xr:uid="{DB3986C5-F5A6-4A07-8180-E65F956FCC3D}"/>
    <cellStyle name="Normal 7 5 5 3" xfId="3660" xr:uid="{D51318F9-90A0-4F11-8EDE-103080C23C50}"/>
    <cellStyle name="Normal 7 5 5 4" xfId="3661" xr:uid="{856F328E-5B53-46C3-AF45-F17F1A05D502}"/>
    <cellStyle name="Normal 7 5 6" xfId="3662" xr:uid="{3059072D-7845-4CF9-A677-710CACF9C861}"/>
    <cellStyle name="Normal 7 5 6 2" xfId="3663" xr:uid="{0E2C255F-680B-4457-AA8C-4C9C42F595DF}"/>
    <cellStyle name="Normal 7 5 6 3" xfId="3664" xr:uid="{229EF5A9-686D-4AE1-BCC2-81017FD41145}"/>
    <cellStyle name="Normal 7 5 6 4" xfId="3665" xr:uid="{7696B177-C624-46B5-B995-3A979A89C089}"/>
    <cellStyle name="Normal 7 5 7" xfId="3666" xr:uid="{448FAFF3-BA1C-4239-AE21-A79C43AD4BFC}"/>
    <cellStyle name="Normal 7 5 8" xfId="3667" xr:uid="{45DD5522-C2CD-400C-8EBD-6DDDD69D13A5}"/>
    <cellStyle name="Normal 7 5 9" xfId="3668" xr:uid="{0F4C66AC-CAD3-4299-B79B-7D84FACD7428}"/>
    <cellStyle name="Normal 7 6" xfId="145" xr:uid="{9B826DBB-ED01-44F8-90A4-0D1FB8975DC9}"/>
    <cellStyle name="Normal 7 6 2" xfId="370" xr:uid="{B14D94C0-4BED-4C2F-B8BB-C8FED1B6602F}"/>
    <cellStyle name="Normal 7 6 2 2" xfId="745" xr:uid="{2FB620C4-B0B1-41F2-9E8A-BCBA88FAC34C}"/>
    <cellStyle name="Normal 7 6 2 2 2" xfId="1946" xr:uid="{1B827155-BC3C-4D69-BFCC-4FE216666ABD}"/>
    <cellStyle name="Normal 7 6 2 2 2 2" xfId="1947" xr:uid="{A7140A6F-B236-4921-BCB9-93077CD62B09}"/>
    <cellStyle name="Normal 7 6 2 2 3" xfId="1948" xr:uid="{15003293-1D32-4C44-838B-4551AC934D65}"/>
    <cellStyle name="Normal 7 6 2 2 4" xfId="3669" xr:uid="{EFFBDDE7-7A5C-4EDF-A1EC-BBF1BA31DC92}"/>
    <cellStyle name="Normal 7 6 2 3" xfId="1949" xr:uid="{37F235CD-C0C3-475D-B226-7AA579853555}"/>
    <cellStyle name="Normal 7 6 2 3 2" xfId="1950" xr:uid="{0D917A67-31D7-4935-8AE0-DEE558BF2EF5}"/>
    <cellStyle name="Normal 7 6 2 3 3" xfId="3670" xr:uid="{664F17CD-6019-42EA-BC48-CB89CA7E8473}"/>
    <cellStyle name="Normal 7 6 2 3 4" xfId="3671" xr:uid="{DBA3CFA0-F46B-4FB2-8DE0-B0C64B5039A7}"/>
    <cellStyle name="Normal 7 6 2 4" xfId="1951" xr:uid="{D7319156-5447-4D7F-BCB6-222F13220FBE}"/>
    <cellStyle name="Normal 7 6 2 5" xfId="3672" xr:uid="{F6CBFAD3-DA92-4E58-8311-9EF585608D79}"/>
    <cellStyle name="Normal 7 6 2 6" xfId="3673" xr:uid="{E4D1A3B4-6BB4-46B7-BDF4-CA2A8BCDCB2D}"/>
    <cellStyle name="Normal 7 6 3" xfId="746" xr:uid="{20CBC8E7-DDF6-4019-9C58-04C59B05888F}"/>
    <cellStyle name="Normal 7 6 3 2" xfId="1952" xr:uid="{AC649D43-9536-4D2E-BD84-B044BC0F9263}"/>
    <cellStyle name="Normal 7 6 3 2 2" xfId="1953" xr:uid="{983DA4A7-6863-41E0-93F1-0BAA61D383D9}"/>
    <cellStyle name="Normal 7 6 3 2 3" xfId="3674" xr:uid="{EC91F802-2A1D-4BF6-B00B-E3272A293C87}"/>
    <cellStyle name="Normal 7 6 3 2 4" xfId="3675" xr:uid="{16F44445-A5A7-41EF-A9AE-BE7ECA1B5B68}"/>
    <cellStyle name="Normal 7 6 3 3" xfId="1954" xr:uid="{A9A93318-DA66-40E1-BBC0-5CA1ED0DDD6F}"/>
    <cellStyle name="Normal 7 6 3 4" xfId="3676" xr:uid="{A7EDD823-87BC-4EB1-93E0-22DBAB146739}"/>
    <cellStyle name="Normal 7 6 3 5" xfId="3677" xr:uid="{AA964CE7-FBF7-4880-80F9-D498B5E99382}"/>
    <cellStyle name="Normal 7 6 4" xfId="1955" xr:uid="{AEADEBAC-3072-44BA-AFE7-7593E9D90FF4}"/>
    <cellStyle name="Normal 7 6 4 2" xfId="1956" xr:uid="{6E8780CD-4325-4699-BF70-20572FAAA94D}"/>
    <cellStyle name="Normal 7 6 4 3" xfId="3678" xr:uid="{8DBDAC4E-D3BE-4A5F-BF4D-C887E9A16060}"/>
    <cellStyle name="Normal 7 6 4 4" xfId="3679" xr:uid="{80588969-E2B6-4666-9664-E9ADCA806039}"/>
    <cellStyle name="Normal 7 6 5" xfId="1957" xr:uid="{CE7226E6-197A-4F67-A211-9BF24B3960A5}"/>
    <cellStyle name="Normal 7 6 5 2" xfId="3680" xr:uid="{0F398DE2-1B70-49DC-B8FA-F64D7C48D875}"/>
    <cellStyle name="Normal 7 6 5 3" xfId="3681" xr:uid="{61B8B69F-D52C-41D9-B2B7-BB1242BF3107}"/>
    <cellStyle name="Normal 7 6 5 4" xfId="3682" xr:uid="{D5121222-4CD9-4B5A-A03F-52C1DB63187C}"/>
    <cellStyle name="Normal 7 6 6" xfId="3683" xr:uid="{A87CA8AF-F9F4-443D-8105-921E7E370F08}"/>
    <cellStyle name="Normal 7 6 7" xfId="3684" xr:uid="{B71F1AB7-BF53-4EB5-96BB-056BF7C0C9FF}"/>
    <cellStyle name="Normal 7 6 8" xfId="3685" xr:uid="{11FED395-938C-4020-859C-02A20F900928}"/>
    <cellStyle name="Normal 7 7" xfId="371" xr:uid="{C8A81818-C58F-4835-A8EB-57BE718E6844}"/>
    <cellStyle name="Normal 7 7 2" xfId="747" xr:uid="{1432C841-1566-4EE6-B836-29A1D40196A8}"/>
    <cellStyle name="Normal 7 7 2 2" xfId="748" xr:uid="{CB95ACCC-4EAE-4880-8A55-38B91BC435A8}"/>
    <cellStyle name="Normal 7 7 2 2 2" xfId="1958" xr:uid="{CE3E045C-6326-4354-95BA-06641C0D1003}"/>
    <cellStyle name="Normal 7 7 2 2 3" xfId="3686" xr:uid="{C5095FE1-0E3D-4EE2-AD55-9115ACDCADE9}"/>
    <cellStyle name="Normal 7 7 2 2 4" xfId="3687" xr:uid="{AF042A00-7D8A-4B00-BA58-574BF1D89535}"/>
    <cellStyle name="Normal 7 7 2 3" xfId="1959" xr:uid="{EB68CB4B-F3FA-496B-B4AD-3B7A40589CAD}"/>
    <cellStyle name="Normal 7 7 2 4" xfId="3688" xr:uid="{125C1A29-D1E4-4F2E-9021-7C26EC596B64}"/>
    <cellStyle name="Normal 7 7 2 5" xfId="3689" xr:uid="{FBFB2BF0-73BB-46F2-9670-04F95738F419}"/>
    <cellStyle name="Normal 7 7 3" xfId="749" xr:uid="{85B98A5F-1F3D-41AD-B143-73F9776A6ADD}"/>
    <cellStyle name="Normal 7 7 3 2" xfId="1960" xr:uid="{D30E7386-66BA-4639-AF18-8E91490F2DB3}"/>
    <cellStyle name="Normal 7 7 3 3" xfId="3690" xr:uid="{AF05F7C7-BF0B-45F7-B8D8-1FD81F548F72}"/>
    <cellStyle name="Normal 7 7 3 4" xfId="3691" xr:uid="{69C89ADF-3AEE-40A0-9BED-7CA5146D981A}"/>
    <cellStyle name="Normal 7 7 4" xfId="1961" xr:uid="{E8AFEE9D-63AE-4512-AE9B-1FA344D8C379}"/>
    <cellStyle name="Normal 7 7 4 2" xfId="3692" xr:uid="{2EA779E8-E347-457A-9E0F-F8490243352A}"/>
    <cellStyle name="Normal 7 7 4 3" xfId="3693" xr:uid="{A9E38B76-7B7D-4567-9ABA-BEE5AFD0A319}"/>
    <cellStyle name="Normal 7 7 4 4" xfId="3694" xr:uid="{C2E066B8-8D3A-49F4-9155-CD0A4337F936}"/>
    <cellStyle name="Normal 7 7 5" xfId="3695" xr:uid="{F2EB6713-A34A-4934-9F48-84420B69D1A4}"/>
    <cellStyle name="Normal 7 7 6" xfId="3696" xr:uid="{FB28840B-E66D-4462-B665-E2612FA7D7DE}"/>
    <cellStyle name="Normal 7 7 7" xfId="3697" xr:uid="{AEA92137-CE27-40C3-BFE5-D4AD1BB10B30}"/>
    <cellStyle name="Normal 7 8" xfId="372" xr:uid="{9D6EBCE5-EBE6-47F0-BB35-1AED738FFA7F}"/>
    <cellStyle name="Normal 7 8 2" xfId="750" xr:uid="{E523D0DB-A5A3-49E3-8464-2F85F1391CAB}"/>
    <cellStyle name="Normal 7 8 2 2" xfId="1962" xr:uid="{D6063714-5049-47AD-949B-0107D7D08679}"/>
    <cellStyle name="Normal 7 8 2 3" xfId="3698" xr:uid="{DE3FE511-617F-4523-8B71-4138355C414E}"/>
    <cellStyle name="Normal 7 8 2 4" xfId="3699" xr:uid="{1298156B-4024-4965-9112-502A66F95889}"/>
    <cellStyle name="Normal 7 8 3" xfId="1963" xr:uid="{87FE268B-7315-45BB-98CC-6384D8E41CD6}"/>
    <cellStyle name="Normal 7 8 3 2" xfId="3700" xr:uid="{708821D3-1912-4F58-AC77-506AF8D216A9}"/>
    <cellStyle name="Normal 7 8 3 3" xfId="3701" xr:uid="{32F5C6BB-5F00-40A7-9853-9850064B4524}"/>
    <cellStyle name="Normal 7 8 3 4" xfId="3702" xr:uid="{9EF9DC49-815F-45E5-A1B2-90E2CBBB1468}"/>
    <cellStyle name="Normal 7 8 4" xfId="3703" xr:uid="{BF38E4C8-879F-4E4B-BDDA-A44759215C76}"/>
    <cellStyle name="Normal 7 8 5" xfId="3704" xr:uid="{F62812FA-AD55-4CD8-8FFD-4F7AA734FECB}"/>
    <cellStyle name="Normal 7 8 6" xfId="3705" xr:uid="{BDB86C6A-7725-4EA8-B53B-AE13B0F581EF}"/>
    <cellStyle name="Normal 7 9" xfId="373" xr:uid="{57CD6125-78B4-43EA-BDCD-50C3A4AB9A51}"/>
    <cellStyle name="Normal 7 9 2" xfId="1964" xr:uid="{A7F3714F-81E7-4939-B7CA-54628DA146BC}"/>
    <cellStyle name="Normal 7 9 2 2" xfId="3706" xr:uid="{1D6A0458-014C-44D7-8687-C0F9776281A9}"/>
    <cellStyle name="Normal 7 9 2 2 2" xfId="4408" xr:uid="{E1899D15-CDEE-4125-B8C7-CA6A71E8EDA6}"/>
    <cellStyle name="Normal 7 9 2 2 3" xfId="4687" xr:uid="{002B713B-09C3-4FDD-B93F-2D4641A870CF}"/>
    <cellStyle name="Normal 7 9 2 3" xfId="3707" xr:uid="{69B01A68-4A1C-4B4A-A8E7-1ECE3AC9C8C5}"/>
    <cellStyle name="Normal 7 9 2 4" xfId="3708" xr:uid="{B91DAD06-CBBE-47E7-AC4E-5D7DF17FD3F9}"/>
    <cellStyle name="Normal 7 9 3" xfId="3709" xr:uid="{1ED4E078-D3FB-4E3A-A880-1DC4C309098A}"/>
    <cellStyle name="Normal 7 9 4" xfId="3710" xr:uid="{6AA41704-14BA-4FE8-A06C-0EF507C7A326}"/>
    <cellStyle name="Normal 7 9 4 2" xfId="4578" xr:uid="{408B4F6F-21AC-47A6-90CD-F16EA0200BF4}"/>
    <cellStyle name="Normal 7 9 4 3" xfId="4688" xr:uid="{3F654C3E-FA1A-4DE8-9DF4-1A19196317DC}"/>
    <cellStyle name="Normal 7 9 4 4" xfId="4607" xr:uid="{A4549524-7273-4729-98AE-6A03AF0F7A9B}"/>
    <cellStyle name="Normal 7 9 5" xfId="3711" xr:uid="{A993EBC0-7438-45D1-8389-88B5141C07F1}"/>
    <cellStyle name="Normal 8" xfId="146" xr:uid="{05FB9B60-ACE4-4EDA-8F12-191650F35B51}"/>
    <cellStyle name="Normal 8 10" xfId="1965" xr:uid="{E8400396-B9EF-48E5-8762-9A9DF8CDE0BE}"/>
    <cellStyle name="Normal 8 10 2" xfId="3712" xr:uid="{CE1BFB1C-DC88-4BEB-A0F1-366049049695}"/>
    <cellStyle name="Normal 8 10 3" xfId="3713" xr:uid="{144FF5BE-0ABD-41D3-898D-B05F4E0FA209}"/>
    <cellStyle name="Normal 8 10 4" xfId="3714" xr:uid="{2BE06EDD-354B-4D38-9B0B-016B18597C9F}"/>
    <cellStyle name="Normal 8 11" xfId="3715" xr:uid="{F0319D1E-4D07-4C9E-AABA-4B6EB45A9194}"/>
    <cellStyle name="Normal 8 11 2" xfId="3716" xr:uid="{DB625E22-BF19-411C-826A-41A99E1BECAB}"/>
    <cellStyle name="Normal 8 11 3" xfId="3717" xr:uid="{7EBF865D-19E6-4DE8-97E9-19A470A94569}"/>
    <cellStyle name="Normal 8 11 4" xfId="3718" xr:uid="{1D055557-419C-4AF2-B83C-70D6F33A8B19}"/>
    <cellStyle name="Normal 8 12" xfId="3719" xr:uid="{BAB531C7-E95B-4CCF-8D3A-9B0AC368F095}"/>
    <cellStyle name="Normal 8 12 2" xfId="3720" xr:uid="{138753C3-1CAD-49E5-B68B-7582911428C5}"/>
    <cellStyle name="Normal 8 13" xfId="3721" xr:uid="{F83E61B2-8776-4077-9231-5318CCD19C77}"/>
    <cellStyle name="Normal 8 14" xfId="3722" xr:uid="{06BE513E-DCAD-48E2-B3D7-95983CE12C51}"/>
    <cellStyle name="Normal 8 15" xfId="3723" xr:uid="{812B9D8C-3775-4966-86B2-02DA871663AC}"/>
    <cellStyle name="Normal 8 2" xfId="147" xr:uid="{B78076AE-3905-4D1A-BE46-2DB04D33EE5F}"/>
    <cellStyle name="Normal 8 2 10" xfId="3724" xr:uid="{D908F3C1-63CC-4E23-B322-BB736467F2EF}"/>
    <cellStyle name="Normal 8 2 11" xfId="3725" xr:uid="{EB30BBFC-8BAE-41EE-BF9F-EE0428CD1599}"/>
    <cellStyle name="Normal 8 2 2" xfId="148" xr:uid="{5A2C638B-3BAD-4C64-AB85-4ED61A3395B4}"/>
    <cellStyle name="Normal 8 2 2 2" xfId="149" xr:uid="{718BB6F2-0626-4486-B69E-01C068225577}"/>
    <cellStyle name="Normal 8 2 2 2 2" xfId="374" xr:uid="{4CE76023-888A-4265-9751-2960C0692B22}"/>
    <cellStyle name="Normal 8 2 2 2 2 2" xfId="751" xr:uid="{E47140E1-D0A5-4FE9-8AE8-18913B821896}"/>
    <cellStyle name="Normal 8 2 2 2 2 2 2" xfId="752" xr:uid="{64A236DB-7B54-4DFE-A298-95406B3DFBE0}"/>
    <cellStyle name="Normal 8 2 2 2 2 2 2 2" xfId="1966" xr:uid="{8C1136F1-7278-4959-B030-7662DF349126}"/>
    <cellStyle name="Normal 8 2 2 2 2 2 2 2 2" xfId="1967" xr:uid="{02E6E63D-4C68-4012-8936-B5624CED831D}"/>
    <cellStyle name="Normal 8 2 2 2 2 2 2 3" xfId="1968" xr:uid="{A7AFFAD8-BF24-4D25-A18D-594AEA5C6A61}"/>
    <cellStyle name="Normal 8 2 2 2 2 2 3" xfId="1969" xr:uid="{DF541D87-0710-4DD4-BD7A-900F026E0B25}"/>
    <cellStyle name="Normal 8 2 2 2 2 2 3 2" xfId="1970" xr:uid="{521ECEAE-6047-4F4B-8F2F-FDCD1CDCFC01}"/>
    <cellStyle name="Normal 8 2 2 2 2 2 4" xfId="1971" xr:uid="{D1098D8D-DB38-41DD-82BF-0E7C7160C863}"/>
    <cellStyle name="Normal 8 2 2 2 2 3" xfId="753" xr:uid="{F9ED8834-A449-4138-94A2-AFC475704784}"/>
    <cellStyle name="Normal 8 2 2 2 2 3 2" xfId="1972" xr:uid="{8AC34520-FA9F-483A-9CB4-6C6DC1AA5A80}"/>
    <cellStyle name="Normal 8 2 2 2 2 3 2 2" xfId="1973" xr:uid="{567AC14F-FE46-497D-9803-0F873512C4B3}"/>
    <cellStyle name="Normal 8 2 2 2 2 3 3" xfId="1974" xr:uid="{CE4357AD-CC84-4B59-BDA6-8390E06891CD}"/>
    <cellStyle name="Normal 8 2 2 2 2 3 4" xfId="3726" xr:uid="{1284FB11-76CE-434F-B23E-3EE2DB3C01B6}"/>
    <cellStyle name="Normal 8 2 2 2 2 4" xfId="1975" xr:uid="{F75BCCB2-7D5F-4EDE-9665-AFEBB072804E}"/>
    <cellStyle name="Normal 8 2 2 2 2 4 2" xfId="1976" xr:uid="{8E754245-54AD-45A2-B339-94B1ADA8830D}"/>
    <cellStyle name="Normal 8 2 2 2 2 5" xfId="1977" xr:uid="{0910A124-98A7-4B17-A231-1D635AF5DB29}"/>
    <cellStyle name="Normal 8 2 2 2 2 6" xfId="3727" xr:uid="{39ADDDE6-A484-4B54-B09A-D917BB679CD7}"/>
    <cellStyle name="Normal 8 2 2 2 3" xfId="375" xr:uid="{1E54AF5F-1170-47FA-85B2-606285BE8BBC}"/>
    <cellStyle name="Normal 8 2 2 2 3 2" xfId="754" xr:uid="{78BD01B7-58C4-4250-BE6C-1BF37C85D926}"/>
    <cellStyle name="Normal 8 2 2 2 3 2 2" xfId="755" xr:uid="{89039744-73E1-4373-AD4D-DF0A0181AB39}"/>
    <cellStyle name="Normal 8 2 2 2 3 2 2 2" xfId="1978" xr:uid="{06733C54-F7A7-4B84-9404-FA741128C908}"/>
    <cellStyle name="Normal 8 2 2 2 3 2 2 2 2" xfId="1979" xr:uid="{AD29DDAE-C765-4E34-9AE7-7F2B943C3C52}"/>
    <cellStyle name="Normal 8 2 2 2 3 2 2 3" xfId="1980" xr:uid="{C039A780-C133-48EF-BD9A-77E73DF5A420}"/>
    <cellStyle name="Normal 8 2 2 2 3 2 3" xfId="1981" xr:uid="{D1B05581-EE77-45BE-946B-D4EE31090AD4}"/>
    <cellStyle name="Normal 8 2 2 2 3 2 3 2" xfId="1982" xr:uid="{EC8C18D8-C030-4849-8EB5-AF30C6F33543}"/>
    <cellStyle name="Normal 8 2 2 2 3 2 4" xfId="1983" xr:uid="{9FECAFAD-3D8F-4D5A-B412-14A6FFD51B73}"/>
    <cellStyle name="Normal 8 2 2 2 3 3" xfId="756" xr:uid="{B941BB94-B6B2-4E26-BC6B-2DAFC6EF1C8D}"/>
    <cellStyle name="Normal 8 2 2 2 3 3 2" xfId="1984" xr:uid="{BFC7CE27-EC91-4026-A807-CD57290A5E21}"/>
    <cellStyle name="Normal 8 2 2 2 3 3 2 2" xfId="1985" xr:uid="{1F61A099-F637-49DD-9C72-761725A786DC}"/>
    <cellStyle name="Normal 8 2 2 2 3 3 3" xfId="1986" xr:uid="{1BA5513A-4E2E-4917-8C85-8CDDE6CBD1B9}"/>
    <cellStyle name="Normal 8 2 2 2 3 4" xfId="1987" xr:uid="{3AE21966-18CF-4ECE-B5A1-5AA03EF0412D}"/>
    <cellStyle name="Normal 8 2 2 2 3 4 2" xfId="1988" xr:uid="{047AC983-2421-437E-A677-1972ACC28026}"/>
    <cellStyle name="Normal 8 2 2 2 3 5" xfId="1989" xr:uid="{CDA694EC-CFE7-400F-89CB-AA08EAC97EA6}"/>
    <cellStyle name="Normal 8 2 2 2 4" xfId="757" xr:uid="{C6CE3539-825C-4EFF-97D8-E118700F5832}"/>
    <cellStyle name="Normal 8 2 2 2 4 2" xfId="758" xr:uid="{AA0109E5-68B8-46ED-A5C6-68CD77827783}"/>
    <cellStyle name="Normal 8 2 2 2 4 2 2" xfId="1990" xr:uid="{B3E56074-8EEF-4E84-901B-D92971263F27}"/>
    <cellStyle name="Normal 8 2 2 2 4 2 2 2" xfId="1991" xr:uid="{D26DFFC7-AEB0-4607-8B27-1B5011C689DD}"/>
    <cellStyle name="Normal 8 2 2 2 4 2 3" xfId="1992" xr:uid="{BC31538C-1C64-4500-81D2-BA1A3A4F290F}"/>
    <cellStyle name="Normal 8 2 2 2 4 3" xfId="1993" xr:uid="{414F705C-509F-48C0-9384-9495AA04AFC6}"/>
    <cellStyle name="Normal 8 2 2 2 4 3 2" xfId="1994" xr:uid="{01A66F8C-EBAD-4E23-86CA-E663660061AC}"/>
    <cellStyle name="Normal 8 2 2 2 4 4" xfId="1995" xr:uid="{40C0CFF4-2541-41D1-B80C-62C0A7D1C4FD}"/>
    <cellStyle name="Normal 8 2 2 2 5" xfId="759" xr:uid="{99F88586-1009-4432-88A7-940F91D7520B}"/>
    <cellStyle name="Normal 8 2 2 2 5 2" xfId="1996" xr:uid="{7BEA7F3D-3E84-4745-8171-669EE6F31128}"/>
    <cellStyle name="Normal 8 2 2 2 5 2 2" xfId="1997" xr:uid="{EC4C96E4-6B42-47FB-8C2A-B1035B5D2E39}"/>
    <cellStyle name="Normal 8 2 2 2 5 3" xfId="1998" xr:uid="{A7EEEFCD-1B39-4D07-A014-CC3B8EDEBE82}"/>
    <cellStyle name="Normal 8 2 2 2 5 4" xfId="3728" xr:uid="{3C459CFB-7CC7-47AF-BE01-012703F74C1A}"/>
    <cellStyle name="Normal 8 2 2 2 6" xfId="1999" xr:uid="{E60C363C-A9F6-460C-A38D-16D286681857}"/>
    <cellStyle name="Normal 8 2 2 2 6 2" xfId="2000" xr:uid="{D1315E66-84B3-4F1A-891D-2B4C53BAC454}"/>
    <cellStyle name="Normal 8 2 2 2 7" xfId="2001" xr:uid="{3DCEB122-E158-4C08-BB23-38D12054B9E5}"/>
    <cellStyle name="Normal 8 2 2 2 8" xfId="3729" xr:uid="{562F00D6-D4D8-49E7-8F93-ED630872E4E2}"/>
    <cellStyle name="Normal 8 2 2 3" xfId="376" xr:uid="{F91BC349-8EEA-4689-908D-18362D94EA53}"/>
    <cellStyle name="Normal 8 2 2 3 2" xfId="760" xr:uid="{CF89DC4C-00D5-44D8-9FC9-AB7FB630F06E}"/>
    <cellStyle name="Normal 8 2 2 3 2 2" xfId="761" xr:uid="{7FDDB8CB-1414-4BD6-BD2B-5FF88023D1CE}"/>
    <cellStyle name="Normal 8 2 2 3 2 2 2" xfId="2002" xr:uid="{EF42BD7F-D1A4-41C2-9377-6E18B70C2EDF}"/>
    <cellStyle name="Normal 8 2 2 3 2 2 2 2" xfId="2003" xr:uid="{417D74E7-CCA9-41ED-B3D4-FD69BC879E50}"/>
    <cellStyle name="Normal 8 2 2 3 2 2 3" xfId="2004" xr:uid="{40FD76A2-90B7-4F67-9159-76CA233408D8}"/>
    <cellStyle name="Normal 8 2 2 3 2 3" xfId="2005" xr:uid="{ECCF5C93-ACA8-440A-A86F-7AC4C7C40169}"/>
    <cellStyle name="Normal 8 2 2 3 2 3 2" xfId="2006" xr:uid="{A67B1BC0-84E7-444D-992A-3B34975B7220}"/>
    <cellStyle name="Normal 8 2 2 3 2 4" xfId="2007" xr:uid="{AD54677A-7639-4BE6-8657-F4F4CEEC2F8C}"/>
    <cellStyle name="Normal 8 2 2 3 3" xfId="762" xr:uid="{4FF30B88-FDE1-4819-A7F7-B32DC6BDD74F}"/>
    <cellStyle name="Normal 8 2 2 3 3 2" xfId="2008" xr:uid="{D13C446C-9472-4308-9202-A16EB147B5F7}"/>
    <cellStyle name="Normal 8 2 2 3 3 2 2" xfId="2009" xr:uid="{8798FE34-14CC-4FC4-A533-4AEB5D58E56F}"/>
    <cellStyle name="Normal 8 2 2 3 3 3" xfId="2010" xr:uid="{9538F66F-E83A-4EA5-BD94-94B647100313}"/>
    <cellStyle name="Normal 8 2 2 3 3 4" xfId="3730" xr:uid="{B9AFB6EB-FEA1-499B-8DE9-80BD810C6DC4}"/>
    <cellStyle name="Normal 8 2 2 3 4" xfId="2011" xr:uid="{19EE638A-9725-43F0-8AE3-F43011BB6FCC}"/>
    <cellStyle name="Normal 8 2 2 3 4 2" xfId="2012" xr:uid="{2581AF6D-B11C-48AE-941C-10892A04195E}"/>
    <cellStyle name="Normal 8 2 2 3 5" xfId="2013" xr:uid="{761C8681-0E54-4494-862F-37B231237023}"/>
    <cellStyle name="Normal 8 2 2 3 6" xfId="3731" xr:uid="{A652ADEF-B9C6-46F3-9685-C98361460F33}"/>
    <cellStyle name="Normal 8 2 2 4" xfId="377" xr:uid="{F42BA6CC-A4D4-4BFA-AE7B-32688DDE4CAA}"/>
    <cellStyle name="Normal 8 2 2 4 2" xfId="763" xr:uid="{763115C7-B542-4AA9-B9CA-33CF497C9600}"/>
    <cellStyle name="Normal 8 2 2 4 2 2" xfId="764" xr:uid="{74776287-47AB-4FE2-95E3-FC419000871D}"/>
    <cellStyle name="Normal 8 2 2 4 2 2 2" xfId="2014" xr:uid="{8A21DE55-3873-4928-AE36-0F713DB5516B}"/>
    <cellStyle name="Normal 8 2 2 4 2 2 2 2" xfId="2015" xr:uid="{F93C636B-4AAF-4551-A5C1-D5F0B196FDCF}"/>
    <cellStyle name="Normal 8 2 2 4 2 2 3" xfId="2016" xr:uid="{E5E0A9BD-39E4-47CA-B32B-2B609B183926}"/>
    <cellStyle name="Normal 8 2 2 4 2 3" xfId="2017" xr:uid="{054664F8-E5F3-41EB-AD59-31608EED70E4}"/>
    <cellStyle name="Normal 8 2 2 4 2 3 2" xfId="2018" xr:uid="{4185CF62-F2D4-45F8-B60E-486EA183343F}"/>
    <cellStyle name="Normal 8 2 2 4 2 4" xfId="2019" xr:uid="{1E42ECB3-B808-4736-8E62-8B37ED861112}"/>
    <cellStyle name="Normal 8 2 2 4 3" xfId="765" xr:uid="{B885FC7B-7B3C-4CAD-91FC-C1E1B76A5CB9}"/>
    <cellStyle name="Normal 8 2 2 4 3 2" xfId="2020" xr:uid="{C1564E2B-13D2-4CC6-999A-081DE4E7A0BD}"/>
    <cellStyle name="Normal 8 2 2 4 3 2 2" xfId="2021" xr:uid="{3DA81FA9-F249-422E-9A12-8A8389FAE559}"/>
    <cellStyle name="Normal 8 2 2 4 3 3" xfId="2022" xr:uid="{D4E3B660-CF3C-4BE5-9B81-4C6CF352FC56}"/>
    <cellStyle name="Normal 8 2 2 4 4" xfId="2023" xr:uid="{059438A9-D4E1-4335-935B-FF824EC7AA89}"/>
    <cellStyle name="Normal 8 2 2 4 4 2" xfId="2024" xr:uid="{11ABF924-1427-4ED0-AAFA-784E06DE99AD}"/>
    <cellStyle name="Normal 8 2 2 4 5" xfId="2025" xr:uid="{7A69A701-E613-418F-B20C-921B8923170A}"/>
    <cellStyle name="Normal 8 2 2 5" xfId="378" xr:uid="{86516A99-C6D5-4E50-9AC5-C996618C7DEE}"/>
    <cellStyle name="Normal 8 2 2 5 2" xfId="766" xr:uid="{DFBE488D-F8BD-4DCD-9A5C-7AF0AF88D30A}"/>
    <cellStyle name="Normal 8 2 2 5 2 2" xfId="2026" xr:uid="{5491CFA4-D7CD-4BA6-86D5-EE6A0F019BF2}"/>
    <cellStyle name="Normal 8 2 2 5 2 2 2" xfId="2027" xr:uid="{F46CB92F-0906-4418-8DF5-CCF702C9392F}"/>
    <cellStyle name="Normal 8 2 2 5 2 3" xfId="2028" xr:uid="{DC941526-3ED4-4C02-A475-B508E7B78958}"/>
    <cellStyle name="Normal 8 2 2 5 3" xfId="2029" xr:uid="{B20D8151-3BD6-4980-9F2A-78998D2522DD}"/>
    <cellStyle name="Normal 8 2 2 5 3 2" xfId="2030" xr:uid="{A3AEF5DA-20AA-4C2D-854C-EB187EDB9108}"/>
    <cellStyle name="Normal 8 2 2 5 4" xfId="2031" xr:uid="{38DA6FA7-2EA5-4BAF-B68E-162A60A69628}"/>
    <cellStyle name="Normal 8 2 2 6" xfId="767" xr:uid="{0CD315B6-E935-4407-9AEB-4D7AC78C02D7}"/>
    <cellStyle name="Normal 8 2 2 6 2" xfId="2032" xr:uid="{BBB1D7D0-1B09-4022-9707-0F43D99B92D6}"/>
    <cellStyle name="Normal 8 2 2 6 2 2" xfId="2033" xr:uid="{12EC5943-51AB-4D7E-AED0-1CE8465B8F73}"/>
    <cellStyle name="Normal 8 2 2 6 3" xfId="2034" xr:uid="{381F2D3E-9603-4997-ADEA-125A5F23C50F}"/>
    <cellStyle name="Normal 8 2 2 6 4" xfId="3732" xr:uid="{062C9B55-EE7C-4883-9A53-86677C24F712}"/>
    <cellStyle name="Normal 8 2 2 7" xfId="2035" xr:uid="{D6A61BFD-9812-4C95-8915-CFF36ED34678}"/>
    <cellStyle name="Normal 8 2 2 7 2" xfId="2036" xr:uid="{D47D5E55-7F60-45B2-9C76-4F6FD0E43D52}"/>
    <cellStyle name="Normal 8 2 2 8" xfId="2037" xr:uid="{42B0E2E6-0A36-4141-B3AA-BBBBA0AEA096}"/>
    <cellStyle name="Normal 8 2 2 9" xfId="3733" xr:uid="{1CA92975-0147-4EEA-BCFA-F3053699C42F}"/>
    <cellStyle name="Normal 8 2 3" xfId="150" xr:uid="{B5C1336F-67B9-461A-AA2E-C4E4D84BAA5F}"/>
    <cellStyle name="Normal 8 2 3 2" xfId="151" xr:uid="{75D6DD93-D20F-4F7F-A0FC-25E95894CA4F}"/>
    <cellStyle name="Normal 8 2 3 2 2" xfId="768" xr:uid="{642B4FF6-95F7-4C17-97F2-35719F1946D8}"/>
    <cellStyle name="Normal 8 2 3 2 2 2" xfId="769" xr:uid="{842B16C8-486A-4E6C-BBAF-CDBE992DCF9F}"/>
    <cellStyle name="Normal 8 2 3 2 2 2 2" xfId="2038" xr:uid="{D6F07E9D-F0DB-4AA6-A75B-4F43FE0C803B}"/>
    <cellStyle name="Normal 8 2 3 2 2 2 2 2" xfId="2039" xr:uid="{8DD7F6D1-AB39-4E9B-97D0-B89BB8E30B8A}"/>
    <cellStyle name="Normal 8 2 3 2 2 2 3" xfId="2040" xr:uid="{CDCAC781-F43A-42F0-8F63-4DE3AD16E308}"/>
    <cellStyle name="Normal 8 2 3 2 2 3" xfId="2041" xr:uid="{8A076F7C-7A50-45D4-B4AA-8411755B0647}"/>
    <cellStyle name="Normal 8 2 3 2 2 3 2" xfId="2042" xr:uid="{6FDE57C4-4985-4AAE-8BD4-C8038AFDD077}"/>
    <cellStyle name="Normal 8 2 3 2 2 4" xfId="2043" xr:uid="{BE912731-DDFF-49C8-8C6C-7F731F3D5CF0}"/>
    <cellStyle name="Normal 8 2 3 2 3" xfId="770" xr:uid="{1E65AE61-54D9-48C6-9846-057A5DB7A2C1}"/>
    <cellStyle name="Normal 8 2 3 2 3 2" xfId="2044" xr:uid="{6A65718E-95F9-4882-A49C-278204087548}"/>
    <cellStyle name="Normal 8 2 3 2 3 2 2" xfId="2045" xr:uid="{2D02C479-F473-47C6-A4E0-B90D7BA8F7ED}"/>
    <cellStyle name="Normal 8 2 3 2 3 3" xfId="2046" xr:uid="{CF1E9818-1CB9-452F-A88A-496FF614B653}"/>
    <cellStyle name="Normal 8 2 3 2 3 4" xfId="3734" xr:uid="{0F42BBD6-1A3F-4E84-BD7E-5559A84274C6}"/>
    <cellStyle name="Normal 8 2 3 2 4" xfId="2047" xr:uid="{DB02A59C-E79D-442E-A979-146D39807988}"/>
    <cellStyle name="Normal 8 2 3 2 4 2" xfId="2048" xr:uid="{7214F81E-FEEA-45E3-B025-B20200AB46EF}"/>
    <cellStyle name="Normal 8 2 3 2 5" xfId="2049" xr:uid="{09643126-C5FE-464C-AC07-ED85E772B7F4}"/>
    <cellStyle name="Normal 8 2 3 2 6" xfId="3735" xr:uid="{788CFCF9-6CA3-4323-8864-641944418F51}"/>
    <cellStyle name="Normal 8 2 3 3" xfId="379" xr:uid="{3AF55597-C579-485E-B12B-2089B90E0586}"/>
    <cellStyle name="Normal 8 2 3 3 2" xfId="771" xr:uid="{3FAB3021-68B2-4B07-B268-FD1FDE3ED441}"/>
    <cellStyle name="Normal 8 2 3 3 2 2" xfId="772" xr:uid="{478C7CC5-F961-4C8D-B8A9-E0F30043B29B}"/>
    <cellStyle name="Normal 8 2 3 3 2 2 2" xfId="2050" xr:uid="{E4282D94-2665-42DF-A3CF-A316E426E753}"/>
    <cellStyle name="Normal 8 2 3 3 2 2 2 2" xfId="2051" xr:uid="{0C82FF3E-E1C7-4B4A-8D96-91F0E3ABC825}"/>
    <cellStyle name="Normal 8 2 3 3 2 2 3" xfId="2052" xr:uid="{ACFF147F-DE34-4DC2-9757-493C618F472C}"/>
    <cellStyle name="Normal 8 2 3 3 2 3" xfId="2053" xr:uid="{D266D513-B50E-4E68-96CB-68F737EE21C0}"/>
    <cellStyle name="Normal 8 2 3 3 2 3 2" xfId="2054" xr:uid="{868CF740-FB77-43C2-8B91-5EF87D3F3545}"/>
    <cellStyle name="Normal 8 2 3 3 2 4" xfId="2055" xr:uid="{51CA81E4-5648-47FE-98BE-F872CDDEE129}"/>
    <cellStyle name="Normal 8 2 3 3 3" xfId="773" xr:uid="{C473AC6C-6B62-43A7-B614-70063A78D41A}"/>
    <cellStyle name="Normal 8 2 3 3 3 2" xfId="2056" xr:uid="{BDE506C5-41CD-4D0A-8D2C-76EC54EF7D5E}"/>
    <cellStyle name="Normal 8 2 3 3 3 2 2" xfId="2057" xr:uid="{B5CE54D9-C6EE-45F8-9D12-D48F4B9946E8}"/>
    <cellStyle name="Normal 8 2 3 3 3 3" xfId="2058" xr:uid="{9AD064E8-4089-4506-97E7-BA7B22A62974}"/>
    <cellStyle name="Normal 8 2 3 3 4" xfId="2059" xr:uid="{0C1701E3-424B-4181-B43D-D19C89EF4D71}"/>
    <cellStyle name="Normal 8 2 3 3 4 2" xfId="2060" xr:uid="{2537A2A4-39AC-46D6-B90F-C6364304E279}"/>
    <cellStyle name="Normal 8 2 3 3 5" xfId="2061" xr:uid="{84D91828-CE7A-48AB-AEFF-EA5A03FC6674}"/>
    <cellStyle name="Normal 8 2 3 4" xfId="380" xr:uid="{B423910F-BBF5-496B-8A3C-824143EB60AA}"/>
    <cellStyle name="Normal 8 2 3 4 2" xfId="774" xr:uid="{1ECFD68F-5EFB-4800-BEFA-FA978B282A96}"/>
    <cellStyle name="Normal 8 2 3 4 2 2" xfId="2062" xr:uid="{D8B23112-963C-413C-8FE4-814E3D212771}"/>
    <cellStyle name="Normal 8 2 3 4 2 2 2" xfId="2063" xr:uid="{FAB9BE43-0F51-493C-AC57-F148917CACC8}"/>
    <cellStyle name="Normal 8 2 3 4 2 3" xfId="2064" xr:uid="{FFEF8FE1-E511-4175-9AA6-AA4F8CA87A95}"/>
    <cellStyle name="Normal 8 2 3 4 3" xfId="2065" xr:uid="{4B2BD6A2-8193-4E1B-ABC1-319707534E48}"/>
    <cellStyle name="Normal 8 2 3 4 3 2" xfId="2066" xr:uid="{FF13CC3C-1C81-4D38-B63C-8DEF130D2767}"/>
    <cellStyle name="Normal 8 2 3 4 4" xfId="2067" xr:uid="{6BFFDA13-5C51-4F1F-9818-9B0134CF450E}"/>
    <cellStyle name="Normal 8 2 3 5" xfId="775" xr:uid="{4A98B7FE-6948-4401-87B9-3F6035C72E89}"/>
    <cellStyle name="Normal 8 2 3 5 2" xfId="2068" xr:uid="{D9F8F94A-AD5E-43D7-9014-74C460E6B8E8}"/>
    <cellStyle name="Normal 8 2 3 5 2 2" xfId="2069" xr:uid="{1E60AC6E-1CC9-4C02-A966-A199A48CC32D}"/>
    <cellStyle name="Normal 8 2 3 5 3" xfId="2070" xr:uid="{B896943E-0A10-4AC0-9785-99197C25E01F}"/>
    <cellStyle name="Normal 8 2 3 5 4" xfId="3736" xr:uid="{13782BCD-7381-4540-825F-7F104791568E}"/>
    <cellStyle name="Normal 8 2 3 6" xfId="2071" xr:uid="{26B2C747-47D8-42DF-9EF3-57D1FB7E67DD}"/>
    <cellStyle name="Normal 8 2 3 6 2" xfId="2072" xr:uid="{984D5A61-F43E-4A03-A6E5-204F7312BC1E}"/>
    <cellStyle name="Normal 8 2 3 7" xfId="2073" xr:uid="{08FDBDA3-DFCB-4401-819E-F86AA85D3B03}"/>
    <cellStyle name="Normal 8 2 3 8" xfId="3737" xr:uid="{78778AAB-FA9E-41F5-80A0-31A9B82C6964}"/>
    <cellStyle name="Normal 8 2 4" xfId="152" xr:uid="{F9FCB069-BE75-4A37-A03E-87692388DF05}"/>
    <cellStyle name="Normal 8 2 4 2" xfId="449" xr:uid="{870A832A-DF19-4E84-BDBB-29CF6DF86F1F}"/>
    <cellStyle name="Normal 8 2 4 2 2" xfId="776" xr:uid="{C995B844-F153-4E88-918F-46A9510E45B6}"/>
    <cellStyle name="Normal 8 2 4 2 2 2" xfId="2074" xr:uid="{DCEDD239-E851-4ABD-9E78-380A78545A98}"/>
    <cellStyle name="Normal 8 2 4 2 2 2 2" xfId="2075" xr:uid="{7C91D3AD-D13A-4C8D-9943-F2E1BA5FDB88}"/>
    <cellStyle name="Normal 8 2 4 2 2 3" xfId="2076" xr:uid="{52AF2311-13F1-4330-A75F-91DC9962E6AC}"/>
    <cellStyle name="Normal 8 2 4 2 2 4" xfId="3738" xr:uid="{913B162F-0549-45F1-9A2A-5C89F2794667}"/>
    <cellStyle name="Normal 8 2 4 2 3" xfId="2077" xr:uid="{3BBC7680-FB38-4F67-BF04-9AB582839DF2}"/>
    <cellStyle name="Normal 8 2 4 2 3 2" xfId="2078" xr:uid="{FC9AC9A2-98E7-45CD-AD6E-6246D3B609DD}"/>
    <cellStyle name="Normal 8 2 4 2 4" xfId="2079" xr:uid="{6B6289E6-3233-44AE-8027-98230EEC746A}"/>
    <cellStyle name="Normal 8 2 4 2 5" xfId="3739" xr:uid="{816FB26C-8329-4DEC-91AF-3F63FB288AD4}"/>
    <cellStyle name="Normal 8 2 4 3" xfId="777" xr:uid="{D2C26226-C0FD-4D0F-BE02-01A8475E0917}"/>
    <cellStyle name="Normal 8 2 4 3 2" xfId="2080" xr:uid="{65980D04-CDC4-4887-8E02-081DFDACE51A}"/>
    <cellStyle name="Normal 8 2 4 3 2 2" xfId="2081" xr:uid="{3FF798E0-9F8A-4E2A-B4EF-F9DDF81C0462}"/>
    <cellStyle name="Normal 8 2 4 3 3" xfId="2082" xr:uid="{D045C979-3DBF-489F-B266-E2A09D04E933}"/>
    <cellStyle name="Normal 8 2 4 3 4" xfId="3740" xr:uid="{BFBDE369-A3B1-44D8-B7CA-59BCF555FDBC}"/>
    <cellStyle name="Normal 8 2 4 4" xfId="2083" xr:uid="{E6F55BCB-AAF7-4FDC-B14A-03D4E2755F4D}"/>
    <cellStyle name="Normal 8 2 4 4 2" xfId="2084" xr:uid="{C00103BA-85F7-4804-A50A-81235E8CD20F}"/>
    <cellStyle name="Normal 8 2 4 4 3" xfId="3741" xr:uid="{6E783073-9559-4523-A338-732616496990}"/>
    <cellStyle name="Normal 8 2 4 4 4" xfId="3742" xr:uid="{5788F8FA-856B-4B86-8C43-28D6F9C78214}"/>
    <cellStyle name="Normal 8 2 4 5" xfId="2085" xr:uid="{E90160D6-A3C2-46BA-BBE2-95C2EB9C019B}"/>
    <cellStyle name="Normal 8 2 4 6" xfId="3743" xr:uid="{936119EA-F4B8-4D3B-853E-2C54D82A2B1B}"/>
    <cellStyle name="Normal 8 2 4 7" xfId="3744" xr:uid="{12AD1AB5-913E-488B-843F-F4FB62E8AF70}"/>
    <cellStyle name="Normal 8 2 5" xfId="381" xr:uid="{CC279DB0-B5AD-45A2-B2E1-8178949C6D1E}"/>
    <cellStyle name="Normal 8 2 5 2" xfId="778" xr:uid="{E12C961A-5C53-44B1-96C3-EEBC84501768}"/>
    <cellStyle name="Normal 8 2 5 2 2" xfId="779" xr:uid="{C4E2B7CE-2BDB-465B-8F4B-A13848434829}"/>
    <cellStyle name="Normal 8 2 5 2 2 2" xfId="2086" xr:uid="{6A886F0A-D00A-45B9-9DC7-B0465BA2B935}"/>
    <cellStyle name="Normal 8 2 5 2 2 2 2" xfId="2087" xr:uid="{8A98658B-93C2-4FBE-B73A-5674BB5F3B4D}"/>
    <cellStyle name="Normal 8 2 5 2 2 3" xfId="2088" xr:uid="{357D9A11-6A09-475F-8383-B63F2A8B0548}"/>
    <cellStyle name="Normal 8 2 5 2 3" xfId="2089" xr:uid="{9601386C-E7D7-4291-8D8C-453591459F70}"/>
    <cellStyle name="Normal 8 2 5 2 3 2" xfId="2090" xr:uid="{9F09E1E7-105F-4E59-857E-E2086F77AC46}"/>
    <cellStyle name="Normal 8 2 5 2 4" xfId="2091" xr:uid="{98288854-ADCE-46A9-90F3-08140C962BEA}"/>
    <cellStyle name="Normal 8 2 5 3" xfId="780" xr:uid="{C53A356A-5BD7-4DAC-839A-A023200D9E9E}"/>
    <cellStyle name="Normal 8 2 5 3 2" xfId="2092" xr:uid="{9DECCA9D-E384-424C-A572-C454AECAEECA}"/>
    <cellStyle name="Normal 8 2 5 3 2 2" xfId="2093" xr:uid="{EC2E053A-8700-4BA5-8522-79C68F788A44}"/>
    <cellStyle name="Normal 8 2 5 3 3" xfId="2094" xr:uid="{2B5A29C7-A7FE-4611-943D-DCBE3A37F73A}"/>
    <cellStyle name="Normal 8 2 5 3 4" xfId="3745" xr:uid="{E2CF5B67-3688-4A4E-9B9E-335CB72E168D}"/>
    <cellStyle name="Normal 8 2 5 4" xfId="2095" xr:uid="{DC811A85-F1AD-49D0-A8A8-9933935447FE}"/>
    <cellStyle name="Normal 8 2 5 4 2" xfId="2096" xr:uid="{4AC64B55-C248-4142-881F-8B159F5F228B}"/>
    <cellStyle name="Normal 8 2 5 5" xfId="2097" xr:uid="{4F9A653C-42B1-48E1-AD85-4BCAAE0E5A50}"/>
    <cellStyle name="Normal 8 2 5 6" xfId="3746" xr:uid="{0468CDDF-40B0-4F9E-9F38-A4726BF6AD8B}"/>
    <cellStyle name="Normal 8 2 6" xfId="382" xr:uid="{8731F92F-73EF-4AEE-A588-4261AD6FF1D2}"/>
    <cellStyle name="Normal 8 2 6 2" xfId="781" xr:uid="{3979E207-8BF2-4CDB-B6D9-CB548317B907}"/>
    <cellStyle name="Normal 8 2 6 2 2" xfId="2098" xr:uid="{0566BA8B-C37B-4E53-9DB9-F60B5D1A5019}"/>
    <cellStyle name="Normal 8 2 6 2 2 2" xfId="2099" xr:uid="{331E1196-5F44-4BE0-8374-2086B9860269}"/>
    <cellStyle name="Normal 8 2 6 2 3" xfId="2100" xr:uid="{45422D48-94B8-4073-AEF6-6EBDCFC5FAE9}"/>
    <cellStyle name="Normal 8 2 6 2 4" xfId="3747" xr:uid="{590A794B-218E-45D6-90EA-69AE4C813DB5}"/>
    <cellStyle name="Normal 8 2 6 3" xfId="2101" xr:uid="{DE3E57D4-A361-431A-A449-E64B5D61F631}"/>
    <cellStyle name="Normal 8 2 6 3 2" xfId="2102" xr:uid="{9812A648-BB25-408C-9EDF-B05FF46BCABB}"/>
    <cellStyle name="Normal 8 2 6 4" xfId="2103" xr:uid="{ACBDA9A2-1574-47F2-8E9A-F64045320AB8}"/>
    <cellStyle name="Normal 8 2 6 5" xfId="3748" xr:uid="{4B8733BC-857E-4908-B246-446275E5417F}"/>
    <cellStyle name="Normal 8 2 7" xfId="782" xr:uid="{F4D8548C-93CF-4BC5-B8A3-3726E70AE14B}"/>
    <cellStyle name="Normal 8 2 7 2" xfId="2104" xr:uid="{06A57D8F-0B72-433F-9AB3-041F897D2EC9}"/>
    <cellStyle name="Normal 8 2 7 2 2" xfId="2105" xr:uid="{1ECAC191-D900-4A73-98EB-F952B196CE36}"/>
    <cellStyle name="Normal 8 2 7 3" xfId="2106" xr:uid="{584C53E5-0D37-4951-805B-8741415088A9}"/>
    <cellStyle name="Normal 8 2 7 4" xfId="3749" xr:uid="{9F82C111-231D-48B5-841C-F8B1F39B6136}"/>
    <cellStyle name="Normal 8 2 8" xfId="2107" xr:uid="{16558075-2170-42A0-9287-7D40BC158A40}"/>
    <cellStyle name="Normal 8 2 8 2" xfId="2108" xr:uid="{604EF88C-87C6-4EE8-87E3-723ED6A00588}"/>
    <cellStyle name="Normal 8 2 8 3" xfId="3750" xr:uid="{7CF8A53B-951F-488A-A16A-B6A8545769A4}"/>
    <cellStyle name="Normal 8 2 8 4" xfId="3751" xr:uid="{AD26A61C-EB33-4FA9-A93E-E44B9A92A03E}"/>
    <cellStyle name="Normal 8 2 9" xfId="2109" xr:uid="{4FC1DFA1-0D7E-4CD8-BF8D-887453CF0BB5}"/>
    <cellStyle name="Normal 8 3" xfId="153" xr:uid="{40F01FA8-D649-422A-A484-1A025675AB7F}"/>
    <cellStyle name="Normal 8 3 10" xfId="3752" xr:uid="{84C9E0F4-7532-4FAE-9F1E-9930756CBB96}"/>
    <cellStyle name="Normal 8 3 11" xfId="3753" xr:uid="{61258CAD-E220-4F62-B9ED-11A86065FD8A}"/>
    <cellStyle name="Normal 8 3 2" xfId="154" xr:uid="{3371B680-6C60-48CF-89C9-D05BE787CF75}"/>
    <cellStyle name="Normal 8 3 2 2" xfId="155" xr:uid="{CF57D6D1-5F44-4949-89E5-5C775383FFE3}"/>
    <cellStyle name="Normal 8 3 2 2 2" xfId="383" xr:uid="{6188CBF5-5EED-4F03-86EE-A698249A820B}"/>
    <cellStyle name="Normal 8 3 2 2 2 2" xfId="783" xr:uid="{14C2C98F-703A-49F1-8207-1FCE4E712BCB}"/>
    <cellStyle name="Normal 8 3 2 2 2 2 2" xfId="2110" xr:uid="{53576706-5D34-44DE-B5DF-13BBD6DD9318}"/>
    <cellStyle name="Normal 8 3 2 2 2 2 2 2" xfId="2111" xr:uid="{C9E56AC9-5988-4650-A04D-1FF189042CF1}"/>
    <cellStyle name="Normal 8 3 2 2 2 2 3" xfId="2112" xr:uid="{AC67CCEB-9D17-4F0B-ADD9-19B377C05130}"/>
    <cellStyle name="Normal 8 3 2 2 2 2 4" xfId="3754" xr:uid="{2BF662BD-D2B4-4956-B47E-1778FCBB76FF}"/>
    <cellStyle name="Normal 8 3 2 2 2 3" xfId="2113" xr:uid="{6CB513DD-71A8-406B-8520-25FDB9186BB8}"/>
    <cellStyle name="Normal 8 3 2 2 2 3 2" xfId="2114" xr:uid="{5831CE64-169F-4F21-9380-08454376B60B}"/>
    <cellStyle name="Normal 8 3 2 2 2 3 3" xfId="3755" xr:uid="{3B13C4A6-04E5-447B-9FDF-C4FCB838325E}"/>
    <cellStyle name="Normal 8 3 2 2 2 3 4" xfId="3756" xr:uid="{D1A665D4-FDB8-4B73-A193-EE5FEA735E4F}"/>
    <cellStyle name="Normal 8 3 2 2 2 4" xfId="2115" xr:uid="{CFEE07B3-9B4D-4B45-8BAA-D33137D6958E}"/>
    <cellStyle name="Normal 8 3 2 2 2 5" xfId="3757" xr:uid="{3B296FBE-4478-406D-B886-0CA5FABDBF3E}"/>
    <cellStyle name="Normal 8 3 2 2 2 6" xfId="3758" xr:uid="{48C96C08-D433-4CDA-8B93-0676C65B4730}"/>
    <cellStyle name="Normal 8 3 2 2 3" xfId="784" xr:uid="{16080487-7B9C-4BBF-969F-D8977632ECCF}"/>
    <cellStyle name="Normal 8 3 2 2 3 2" xfId="2116" xr:uid="{D555DB9C-F02E-4B58-95E3-4FD40C5A3EF2}"/>
    <cellStyle name="Normal 8 3 2 2 3 2 2" xfId="2117" xr:uid="{7AB64C78-478B-4E40-A09F-8F8677BAA180}"/>
    <cellStyle name="Normal 8 3 2 2 3 2 3" xfId="3759" xr:uid="{EBD675E4-C601-4430-B353-838AADF7C4EB}"/>
    <cellStyle name="Normal 8 3 2 2 3 2 4" xfId="3760" xr:uid="{24852BA1-8AAC-4F67-9E64-F6081DA5EFB3}"/>
    <cellStyle name="Normal 8 3 2 2 3 3" xfId="2118" xr:uid="{B98EE1A0-5402-434D-8839-B141F32F342C}"/>
    <cellStyle name="Normal 8 3 2 2 3 4" xfId="3761" xr:uid="{6709B385-F56B-4DAE-AD82-065E5D5B2D31}"/>
    <cellStyle name="Normal 8 3 2 2 3 5" xfId="3762" xr:uid="{E37A02EB-909C-48F7-9997-5D11776AF5C0}"/>
    <cellStyle name="Normal 8 3 2 2 4" xfId="2119" xr:uid="{6C87A70B-A16F-45F1-AAF2-E43BEBF35D2B}"/>
    <cellStyle name="Normal 8 3 2 2 4 2" xfId="2120" xr:uid="{6A2E5EAF-5433-482A-B621-607CB62C4810}"/>
    <cellStyle name="Normal 8 3 2 2 4 3" xfId="3763" xr:uid="{98D3B065-0B7E-4421-8D16-2F104CB814CE}"/>
    <cellStyle name="Normal 8 3 2 2 4 4" xfId="3764" xr:uid="{B3650FB1-4F69-4F63-AF7B-C924E07C0527}"/>
    <cellStyle name="Normal 8 3 2 2 5" xfId="2121" xr:uid="{99BDAE0E-F1A0-4499-A72D-DAD0F204C391}"/>
    <cellStyle name="Normal 8 3 2 2 5 2" xfId="3765" xr:uid="{D7C25059-97D8-41D3-8FD7-D546849FC244}"/>
    <cellStyle name="Normal 8 3 2 2 5 3" xfId="3766" xr:uid="{7413F137-BE42-484B-B621-4B4ABDD203E9}"/>
    <cellStyle name="Normal 8 3 2 2 5 4" xfId="3767" xr:uid="{F293D53B-9719-4C16-BFF0-36C9EF01949B}"/>
    <cellStyle name="Normal 8 3 2 2 6" xfId="3768" xr:uid="{D274A7D1-4B4E-4C77-887F-2D230B1A0624}"/>
    <cellStyle name="Normal 8 3 2 2 7" xfId="3769" xr:uid="{AB2436A5-1818-4581-A0A2-BB445B972B10}"/>
    <cellStyle name="Normal 8 3 2 2 8" xfId="3770" xr:uid="{F73B83C3-AB29-474F-808C-BCCB1179168B}"/>
    <cellStyle name="Normal 8 3 2 3" xfId="384" xr:uid="{D96B4432-48FC-4DDB-BF2D-B37C782C86AE}"/>
    <cellStyle name="Normal 8 3 2 3 2" xfId="785" xr:uid="{C60FF354-66C4-4A97-8DAD-5938FF7E6D7D}"/>
    <cellStyle name="Normal 8 3 2 3 2 2" xfId="786" xr:uid="{7CFDE2CE-057A-4676-A9C4-D5A875EDFAA4}"/>
    <cellStyle name="Normal 8 3 2 3 2 2 2" xfId="2122" xr:uid="{DB9ABD8E-F75F-491F-B1B3-172EBCA6E690}"/>
    <cellStyle name="Normal 8 3 2 3 2 2 2 2" xfId="2123" xr:uid="{CF58DD2D-C77E-485B-81CB-2A7DFE38FC13}"/>
    <cellStyle name="Normal 8 3 2 3 2 2 3" xfId="2124" xr:uid="{11D8F4A5-DCD9-486D-B183-BB688A432F95}"/>
    <cellStyle name="Normal 8 3 2 3 2 3" xfId="2125" xr:uid="{2E945B0E-C32D-42C4-A0E9-9230341E4751}"/>
    <cellStyle name="Normal 8 3 2 3 2 3 2" xfId="2126" xr:uid="{821D7A20-2B18-4FD5-B82D-AF9E3595A26B}"/>
    <cellStyle name="Normal 8 3 2 3 2 4" xfId="2127" xr:uid="{9049E314-0DE4-4360-81FD-4BD28AF95E0C}"/>
    <cellStyle name="Normal 8 3 2 3 3" xfId="787" xr:uid="{518406CA-84A9-4143-9583-753B75352D77}"/>
    <cellStyle name="Normal 8 3 2 3 3 2" xfId="2128" xr:uid="{7E019F6F-62E3-456E-B6BE-43B69218AD73}"/>
    <cellStyle name="Normal 8 3 2 3 3 2 2" xfId="2129" xr:uid="{44CEAFEF-A78B-4F7C-A2C1-B0EAF9026640}"/>
    <cellStyle name="Normal 8 3 2 3 3 3" xfId="2130" xr:uid="{8F0E6AC1-EFA5-4DE3-916C-BB1338FDE3F7}"/>
    <cellStyle name="Normal 8 3 2 3 3 4" xfId="3771" xr:uid="{F6DE4884-BF5D-4789-A198-EAA16CD6D8AC}"/>
    <cellStyle name="Normal 8 3 2 3 4" xfId="2131" xr:uid="{4DF675AD-D4EA-4AFD-A309-C1D1714F7870}"/>
    <cellStyle name="Normal 8 3 2 3 4 2" xfId="2132" xr:uid="{B2CA1FC1-9140-405E-A9E9-BC7AA5DBDC43}"/>
    <cellStyle name="Normal 8 3 2 3 5" xfId="2133" xr:uid="{4D206839-1935-4AE5-8691-4BDBFF8E4CF5}"/>
    <cellStyle name="Normal 8 3 2 3 6" xfId="3772" xr:uid="{2FED9BAE-94DB-4987-968C-F9357C0D8787}"/>
    <cellStyle name="Normal 8 3 2 4" xfId="385" xr:uid="{91D2CFEE-6B86-49BF-8D9E-A955FFE2C96E}"/>
    <cellStyle name="Normal 8 3 2 4 2" xfId="788" xr:uid="{77929A26-D41C-4749-9E35-C4CCCE0B5813}"/>
    <cellStyle name="Normal 8 3 2 4 2 2" xfId="2134" xr:uid="{BB35D24C-9F0E-4E04-81E2-1D86C66EBACC}"/>
    <cellStyle name="Normal 8 3 2 4 2 2 2" xfId="2135" xr:uid="{8170551F-4DF5-4CC6-8AC8-0A246D4D619D}"/>
    <cellStyle name="Normal 8 3 2 4 2 3" xfId="2136" xr:uid="{FA9F7F98-2C07-4228-ADE8-D072B9075EDF}"/>
    <cellStyle name="Normal 8 3 2 4 2 4" xfId="3773" xr:uid="{26334C4C-CB5A-4433-9137-49566CA98ED0}"/>
    <cellStyle name="Normal 8 3 2 4 3" xfId="2137" xr:uid="{51F929AC-D77F-4EDF-9896-D683EEBB096F}"/>
    <cellStyle name="Normal 8 3 2 4 3 2" xfId="2138" xr:uid="{2EF16C6B-C1E2-4199-A9FA-DE91073B9590}"/>
    <cellStyle name="Normal 8 3 2 4 4" xfId="2139" xr:uid="{824B7EA7-53AE-4313-A84B-59AECB58A85F}"/>
    <cellStyle name="Normal 8 3 2 4 5" xfId="3774" xr:uid="{E2E0F529-10E9-4ED8-AC8F-58EA98176069}"/>
    <cellStyle name="Normal 8 3 2 5" xfId="386" xr:uid="{478A8490-B179-4CB9-B7E9-4A2DC80591D2}"/>
    <cellStyle name="Normal 8 3 2 5 2" xfId="2140" xr:uid="{40E79784-33B5-4614-B0B9-B9B9AC255A34}"/>
    <cellStyle name="Normal 8 3 2 5 2 2" xfId="2141" xr:uid="{891E92F9-1661-4D64-B133-A46D23EE9198}"/>
    <cellStyle name="Normal 8 3 2 5 3" xfId="2142" xr:uid="{F939FC43-B188-43B8-B11C-78CD16A22441}"/>
    <cellStyle name="Normal 8 3 2 5 4" xfId="3775" xr:uid="{C439F8FC-95AE-4355-9896-78D6DF4131B5}"/>
    <cellStyle name="Normal 8 3 2 6" xfId="2143" xr:uid="{307CDD29-8BC5-4522-90B1-00860A101355}"/>
    <cellStyle name="Normal 8 3 2 6 2" xfId="2144" xr:uid="{52DBA845-F362-446A-9EA5-6D2A3E7175E3}"/>
    <cellStyle name="Normal 8 3 2 6 3" xfId="3776" xr:uid="{303BAB48-D353-4BD6-B7F1-1F63CE59E451}"/>
    <cellStyle name="Normal 8 3 2 6 4" xfId="3777" xr:uid="{0C5ACFB1-FA0F-42E0-85F1-5BCF354E0CA1}"/>
    <cellStyle name="Normal 8 3 2 7" xfId="2145" xr:uid="{7365F3DC-9765-4E11-8B59-A3ECFF1039BC}"/>
    <cellStyle name="Normal 8 3 2 8" xfId="3778" xr:uid="{8B05239D-47AA-4909-BE17-9765A8BF783B}"/>
    <cellStyle name="Normal 8 3 2 9" xfId="3779" xr:uid="{BAE86DAE-E961-4AAB-83FF-FA53A504167C}"/>
    <cellStyle name="Normal 8 3 3" xfId="156" xr:uid="{D0847E88-FCE5-4B30-B2BB-66CA4D062515}"/>
    <cellStyle name="Normal 8 3 3 2" xfId="157" xr:uid="{877B7427-B69B-4000-BC19-719A9360AC97}"/>
    <cellStyle name="Normal 8 3 3 2 2" xfId="789" xr:uid="{67F4207E-6375-4ECF-9A02-7AE81C0FAEC6}"/>
    <cellStyle name="Normal 8 3 3 2 2 2" xfId="2146" xr:uid="{A039CC2D-E443-4246-92DD-12D9C7418D41}"/>
    <cellStyle name="Normal 8 3 3 2 2 2 2" xfId="2147" xr:uid="{4CFEB536-FB23-40DC-9E2D-1503DBAA96D2}"/>
    <cellStyle name="Normal 8 3 3 2 2 2 2 2" xfId="4492" xr:uid="{74664733-22E3-4E9B-AB8F-E9E28BAEFAC9}"/>
    <cellStyle name="Normal 8 3 3 2 2 2 3" xfId="4493" xr:uid="{ECCFC959-2D82-4B08-8B36-1A2AFE6EADD8}"/>
    <cellStyle name="Normal 8 3 3 2 2 3" xfId="2148" xr:uid="{E83F2AD4-14CE-42C3-BDF2-ACAC09CEFFD8}"/>
    <cellStyle name="Normal 8 3 3 2 2 3 2" xfId="4494" xr:uid="{B29E2578-6256-4185-8F04-BBCEC16D581D}"/>
    <cellStyle name="Normal 8 3 3 2 2 4" xfId="3780" xr:uid="{BFC50350-196F-4A89-B607-8E68F1D8645D}"/>
    <cellStyle name="Normal 8 3 3 2 3" xfId="2149" xr:uid="{FB2BA544-6D33-4118-9F55-575C2539D3CD}"/>
    <cellStyle name="Normal 8 3 3 2 3 2" xfId="2150" xr:uid="{B3FB0BB1-462F-4D5C-84F0-0E3B0477902D}"/>
    <cellStyle name="Normal 8 3 3 2 3 2 2" xfId="4495" xr:uid="{E3AA6A17-01CF-4877-9771-C11643F36983}"/>
    <cellStyle name="Normal 8 3 3 2 3 3" xfId="3781" xr:uid="{3CB72AE6-B73C-4E41-8FBF-7C441F0AC367}"/>
    <cellStyle name="Normal 8 3 3 2 3 4" xfId="3782" xr:uid="{A6B16A0E-01B4-4ABC-8EB2-C8B68CEB9A98}"/>
    <cellStyle name="Normal 8 3 3 2 4" xfId="2151" xr:uid="{FB2177AE-F755-410C-A93D-4CE176CA5DD1}"/>
    <cellStyle name="Normal 8 3 3 2 4 2" xfId="4496" xr:uid="{36BD88FA-275B-4F06-8BD7-E17083A3D501}"/>
    <cellStyle name="Normal 8 3 3 2 5" xfId="3783" xr:uid="{E233BB3A-CB10-4589-89CE-20D0ADF8AFE3}"/>
    <cellStyle name="Normal 8 3 3 2 6" xfId="3784" xr:uid="{D07F583C-5E48-4D4A-AB60-D2C0B8FB9A96}"/>
    <cellStyle name="Normal 8 3 3 3" xfId="387" xr:uid="{C491F7E3-F142-4DA8-92AA-F343C9689B26}"/>
    <cellStyle name="Normal 8 3 3 3 2" xfId="2152" xr:uid="{19595131-7F30-44C5-AC80-478D9278301E}"/>
    <cellStyle name="Normal 8 3 3 3 2 2" xfId="2153" xr:uid="{5C79F0A5-D765-4CF2-BE0A-83D69AC1B23D}"/>
    <cellStyle name="Normal 8 3 3 3 2 2 2" xfId="4497" xr:uid="{FF4884EB-D64F-4496-9DD8-AE1044E6B382}"/>
    <cellStyle name="Normal 8 3 3 3 2 3" xfId="3785" xr:uid="{A60A2514-9760-4C47-9DC9-86DB7BF1E027}"/>
    <cellStyle name="Normal 8 3 3 3 2 4" xfId="3786" xr:uid="{6D96419A-CC4F-4362-9573-469565E61DC1}"/>
    <cellStyle name="Normal 8 3 3 3 3" xfId="2154" xr:uid="{CFE1FBCB-B803-4449-A70A-D8055DD194B3}"/>
    <cellStyle name="Normal 8 3 3 3 3 2" xfId="4498" xr:uid="{B9D65CE9-D360-4E49-A9DA-B76841AC51FE}"/>
    <cellStyle name="Normal 8 3 3 3 4" xfId="3787" xr:uid="{3F734BF7-40DE-4073-9919-23A00E893910}"/>
    <cellStyle name="Normal 8 3 3 3 5" xfId="3788" xr:uid="{6960D267-25DD-4D13-BF1E-20AE910FFA7B}"/>
    <cellStyle name="Normal 8 3 3 4" xfId="2155" xr:uid="{5A4BF1CB-D4A7-430F-9202-C0EBBC38A6A9}"/>
    <cellStyle name="Normal 8 3 3 4 2" xfId="2156" xr:uid="{6854C23A-1E00-4DC5-9055-9BB7835D428C}"/>
    <cellStyle name="Normal 8 3 3 4 2 2" xfId="4499" xr:uid="{3A3C8304-BC4A-4CC3-89E5-B4424E5E34A7}"/>
    <cellStyle name="Normal 8 3 3 4 3" xfId="3789" xr:uid="{A87F0056-28E6-42AD-B4A0-295F21B429D9}"/>
    <cellStyle name="Normal 8 3 3 4 4" xfId="3790" xr:uid="{5879EA57-776B-4648-9697-4E163247A476}"/>
    <cellStyle name="Normal 8 3 3 5" xfId="2157" xr:uid="{EDE5F487-E247-4A31-9235-278AC1A7B9BC}"/>
    <cellStyle name="Normal 8 3 3 5 2" xfId="3791" xr:uid="{E0D33DA1-BD08-40AE-AC14-DE14B5D83BF1}"/>
    <cellStyle name="Normal 8 3 3 5 3" xfId="3792" xr:uid="{9E3F613E-8433-49A2-B4B8-5C8B50ECC79C}"/>
    <cellStyle name="Normal 8 3 3 5 4" xfId="3793" xr:uid="{9B5E8C08-7CDC-4EED-B72C-956B182E873A}"/>
    <cellStyle name="Normal 8 3 3 6" xfId="3794" xr:uid="{1CF2DAD7-FA61-4615-925B-CE7A1A56941E}"/>
    <cellStyle name="Normal 8 3 3 7" xfId="3795" xr:uid="{A97F3B0A-E30C-4D82-8360-E9F547246D06}"/>
    <cellStyle name="Normal 8 3 3 8" xfId="3796" xr:uid="{C3500C2F-4177-490F-871D-FCB668EA1503}"/>
    <cellStyle name="Normal 8 3 4" xfId="158" xr:uid="{3FDE1AE5-66CB-4607-AA61-44BD6840F938}"/>
    <cellStyle name="Normal 8 3 4 2" xfId="790" xr:uid="{062C3206-7FD2-4A25-BF00-F78A6C1F8881}"/>
    <cellStyle name="Normal 8 3 4 2 2" xfId="791" xr:uid="{309C50FC-E58E-48B7-B58F-1A9EE7259872}"/>
    <cellStyle name="Normal 8 3 4 2 2 2" xfId="2158" xr:uid="{C23D48B0-17BF-4B9E-BF53-BAD0270CFA47}"/>
    <cellStyle name="Normal 8 3 4 2 2 2 2" xfId="2159" xr:uid="{5F6A8CB7-71E2-48CE-B874-9C601BD627E9}"/>
    <cellStyle name="Normal 8 3 4 2 2 3" xfId="2160" xr:uid="{A454929D-847D-42E8-8952-E59E433A50E8}"/>
    <cellStyle name="Normal 8 3 4 2 2 4" xfId="3797" xr:uid="{BBB58555-81E6-4AC6-98CE-9933AFD2ED03}"/>
    <cellStyle name="Normal 8 3 4 2 3" xfId="2161" xr:uid="{247F7AAA-4F8F-48D8-BCE9-E69B5974877A}"/>
    <cellStyle name="Normal 8 3 4 2 3 2" xfId="2162" xr:uid="{DC4AE1BC-D0B0-43A5-B072-3DA8053F93FD}"/>
    <cellStyle name="Normal 8 3 4 2 4" xfId="2163" xr:uid="{A66A7442-E44B-48D1-86C5-ED37369BE52A}"/>
    <cellStyle name="Normal 8 3 4 2 5" xfId="3798" xr:uid="{C83A3E4E-0C4A-49F8-8000-ACB5803CF06B}"/>
    <cellStyle name="Normal 8 3 4 3" xfId="792" xr:uid="{4315CEA9-5859-4513-934C-FF1EE1F0A56E}"/>
    <cellStyle name="Normal 8 3 4 3 2" xfId="2164" xr:uid="{932668AB-7DC1-41C5-9258-FDF0AF57B5FF}"/>
    <cellStyle name="Normal 8 3 4 3 2 2" xfId="2165" xr:uid="{9FBE369A-C39D-4031-94EF-5DE7DFB8B35D}"/>
    <cellStyle name="Normal 8 3 4 3 3" xfId="2166" xr:uid="{7EFC1B4E-F48D-47C4-8F60-F50CCBDCB0D0}"/>
    <cellStyle name="Normal 8 3 4 3 4" xfId="3799" xr:uid="{9DF479B7-515A-44D0-9A5B-B5958881DDFF}"/>
    <cellStyle name="Normal 8 3 4 4" xfId="2167" xr:uid="{64E9A0C9-F685-4A4B-8ACF-A7691584392E}"/>
    <cellStyle name="Normal 8 3 4 4 2" xfId="2168" xr:uid="{3E8E608C-65DF-4C63-9DD6-CDA8656E5B18}"/>
    <cellStyle name="Normal 8 3 4 4 3" xfId="3800" xr:uid="{6044A73C-8236-484E-8D2C-DCD568115D15}"/>
    <cellStyle name="Normal 8 3 4 4 4" xfId="3801" xr:uid="{2A067A16-1A0E-4540-9372-ED76C7AAAAF9}"/>
    <cellStyle name="Normal 8 3 4 5" xfId="2169" xr:uid="{9C92A3D4-AE1A-491C-A312-D430830E0596}"/>
    <cellStyle name="Normal 8 3 4 6" xfId="3802" xr:uid="{9FA97088-3F4B-443D-B5C2-CC0CCD77E3D0}"/>
    <cellStyle name="Normal 8 3 4 7" xfId="3803" xr:uid="{0233A0D9-A54B-416E-BA83-E4EA8D690FD1}"/>
    <cellStyle name="Normal 8 3 5" xfId="388" xr:uid="{DA6985AB-05AE-42F4-A3B1-F6ACF6D656B3}"/>
    <cellStyle name="Normal 8 3 5 2" xfId="793" xr:uid="{D28935BF-F441-4A23-9FD9-A6F1792892F2}"/>
    <cellStyle name="Normal 8 3 5 2 2" xfId="2170" xr:uid="{00B7CBCA-81DC-4FD6-8E64-C856E2072763}"/>
    <cellStyle name="Normal 8 3 5 2 2 2" xfId="2171" xr:uid="{6A81923F-1CD4-45F8-90E8-087F804B3A66}"/>
    <cellStyle name="Normal 8 3 5 2 3" xfId="2172" xr:uid="{3A623D5C-2AAD-446D-A304-1FE4C9C8D36A}"/>
    <cellStyle name="Normal 8 3 5 2 4" xfId="3804" xr:uid="{92E7CC37-D26D-43EB-9B5D-AAAD0F924D95}"/>
    <cellStyle name="Normal 8 3 5 3" xfId="2173" xr:uid="{253239B1-8B7E-4E0F-A80C-BF818420AFA4}"/>
    <cellStyle name="Normal 8 3 5 3 2" xfId="2174" xr:uid="{5A683276-1F48-4473-8EC0-8154BC4C309C}"/>
    <cellStyle name="Normal 8 3 5 3 3" xfId="3805" xr:uid="{38B3BE5B-E2DA-41B1-9C2E-CFCF254BE12F}"/>
    <cellStyle name="Normal 8 3 5 3 4" xfId="3806" xr:uid="{DA537F7B-ABFC-4609-BE0B-AA3BCF144B0F}"/>
    <cellStyle name="Normal 8 3 5 4" xfId="2175" xr:uid="{D9B27F41-9695-42AF-A196-349101BFBA36}"/>
    <cellStyle name="Normal 8 3 5 5" xfId="3807" xr:uid="{5989FEC6-8048-4C35-AEC5-FB2D3740C068}"/>
    <cellStyle name="Normal 8 3 5 6" xfId="3808" xr:uid="{8DD706AC-D21A-4EA2-9AB2-3A99BA21DC67}"/>
    <cellStyle name="Normal 8 3 6" xfId="389" xr:uid="{4443B64A-FC15-4D5F-ADB8-00A2D64A2281}"/>
    <cellStyle name="Normal 8 3 6 2" xfId="2176" xr:uid="{D4DA4DAD-15A5-41B5-87FC-C0A7AD5FFC2A}"/>
    <cellStyle name="Normal 8 3 6 2 2" xfId="2177" xr:uid="{B8610577-7977-4547-B0E3-B3815BA79CAF}"/>
    <cellStyle name="Normal 8 3 6 2 3" xfId="3809" xr:uid="{FBB82835-56EE-4969-8C8F-F0B579A25560}"/>
    <cellStyle name="Normal 8 3 6 2 4" xfId="3810" xr:uid="{CA04796C-ABF4-4D98-8ED8-1B904471F193}"/>
    <cellStyle name="Normal 8 3 6 3" xfId="2178" xr:uid="{DB088B5B-A54C-439A-9FA4-309E666F61AB}"/>
    <cellStyle name="Normal 8 3 6 4" xfId="3811" xr:uid="{EFFFF951-890B-4C77-AAA1-29D7DE88B44F}"/>
    <cellStyle name="Normal 8 3 6 5" xfId="3812" xr:uid="{4C85F35E-5070-4DB2-851D-3B06FFF7C350}"/>
    <cellStyle name="Normal 8 3 7" xfId="2179" xr:uid="{56DA2468-B6B1-4C76-A2E1-D13DCAFD703D}"/>
    <cellStyle name="Normal 8 3 7 2" xfId="2180" xr:uid="{1D7558EB-99D0-4241-B40F-D55815283F72}"/>
    <cellStyle name="Normal 8 3 7 3" xfId="3813" xr:uid="{FB637ADB-3EF7-42FB-84FD-AE13AEE51EE9}"/>
    <cellStyle name="Normal 8 3 7 4" xfId="3814" xr:uid="{4DA7AFB4-0002-4740-9F0A-48B04CA372BA}"/>
    <cellStyle name="Normal 8 3 8" xfId="2181" xr:uid="{5FAF49C5-B7BF-4B57-A71F-F88718D5FCEC}"/>
    <cellStyle name="Normal 8 3 8 2" xfId="3815" xr:uid="{5AD674F5-D710-48DD-A45E-B0A763359197}"/>
    <cellStyle name="Normal 8 3 8 3" xfId="3816" xr:uid="{E91F7995-48D4-4A7A-A8B1-3A15F65669BE}"/>
    <cellStyle name="Normal 8 3 8 4" xfId="3817" xr:uid="{6B04529C-9BFE-4775-B236-60467F99F0B5}"/>
    <cellStyle name="Normal 8 3 9" xfId="3818" xr:uid="{9156A120-C018-40D2-AA34-F40CBDAF797A}"/>
    <cellStyle name="Normal 8 4" xfId="159" xr:uid="{7FE16984-F907-460B-A0D9-DD451BC039BD}"/>
    <cellStyle name="Normal 8 4 10" xfId="3819" xr:uid="{14CE10EA-FF38-4A71-8F20-9A4E6B42F271}"/>
    <cellStyle name="Normal 8 4 11" xfId="3820" xr:uid="{8D64F907-7F2B-4F58-A132-F919C748A92D}"/>
    <cellStyle name="Normal 8 4 2" xfId="160" xr:uid="{5879A2F1-0E85-4AD8-930F-80EA88E5B3DB}"/>
    <cellStyle name="Normal 8 4 2 2" xfId="390" xr:uid="{451C1784-7390-4E6B-A927-E7ED53839776}"/>
    <cellStyle name="Normal 8 4 2 2 2" xfId="794" xr:uid="{A2D9FC67-F01A-4988-9784-868089B35762}"/>
    <cellStyle name="Normal 8 4 2 2 2 2" xfId="795" xr:uid="{FA1B43F3-231D-4B30-8558-17AD6340A0C4}"/>
    <cellStyle name="Normal 8 4 2 2 2 2 2" xfId="2182" xr:uid="{6D447946-EA6E-4AF1-AA1A-9B1C6041DF98}"/>
    <cellStyle name="Normal 8 4 2 2 2 2 3" xfId="3821" xr:uid="{10014EA2-2220-4211-9B99-F6F082356FAC}"/>
    <cellStyle name="Normal 8 4 2 2 2 2 4" xfId="3822" xr:uid="{EF410ACC-90EF-4CF1-BD8A-FD4A62495F76}"/>
    <cellStyle name="Normal 8 4 2 2 2 3" xfId="2183" xr:uid="{55C176EB-1122-4526-B829-826795A9FFD1}"/>
    <cellStyle name="Normal 8 4 2 2 2 3 2" xfId="3823" xr:uid="{DCEDF0BC-07B3-4808-9C6C-8974C72815AE}"/>
    <cellStyle name="Normal 8 4 2 2 2 3 3" xfId="3824" xr:uid="{2C8CDF6A-368A-4CD4-96F0-96FF4D46AA8C}"/>
    <cellStyle name="Normal 8 4 2 2 2 3 4" xfId="3825" xr:uid="{42324E23-F857-4BDA-A59D-AE657E0E60DB}"/>
    <cellStyle name="Normal 8 4 2 2 2 4" xfId="3826" xr:uid="{3C1EC7F4-F823-4848-BE42-9BBA27798462}"/>
    <cellStyle name="Normal 8 4 2 2 2 5" xfId="3827" xr:uid="{82FD3583-29CD-4C7E-85DC-4291600E7AF2}"/>
    <cellStyle name="Normal 8 4 2 2 2 6" xfId="3828" xr:uid="{C52161BE-D62B-4463-934B-D55C62797128}"/>
    <cellStyle name="Normal 8 4 2 2 3" xfId="796" xr:uid="{10B15F3E-C9F9-4A13-80A2-1E635CA04C1C}"/>
    <cellStyle name="Normal 8 4 2 2 3 2" xfId="2184" xr:uid="{2F6100EA-0BD3-4F3D-80B5-D54F1EA36575}"/>
    <cellStyle name="Normal 8 4 2 2 3 2 2" xfId="3829" xr:uid="{482A107A-DD9A-4B79-8E9E-BA3C6176259F}"/>
    <cellStyle name="Normal 8 4 2 2 3 2 3" xfId="3830" xr:uid="{523C0758-ABC9-4B48-979B-8D03964CD508}"/>
    <cellStyle name="Normal 8 4 2 2 3 2 4" xfId="3831" xr:uid="{69C946BD-B5D7-482F-8647-B5F44839075E}"/>
    <cellStyle name="Normal 8 4 2 2 3 3" xfId="3832" xr:uid="{DB4EC91F-854A-446B-AF3B-927E8FE5F673}"/>
    <cellStyle name="Normal 8 4 2 2 3 4" xfId="3833" xr:uid="{12BBDFF4-0AE0-4016-AF23-CE123138681C}"/>
    <cellStyle name="Normal 8 4 2 2 3 5" xfId="3834" xr:uid="{08679D57-47DC-494A-A117-AC25F82C7C4F}"/>
    <cellStyle name="Normal 8 4 2 2 4" xfId="2185" xr:uid="{2B6F9F7C-C176-4A06-B672-BE7D96FC20A1}"/>
    <cellStyle name="Normal 8 4 2 2 4 2" xfId="3835" xr:uid="{85470696-3D41-486C-AE17-EFEF703804DC}"/>
    <cellStyle name="Normal 8 4 2 2 4 3" xfId="3836" xr:uid="{44EA7217-B7FF-4015-B727-C519ABFC9121}"/>
    <cellStyle name="Normal 8 4 2 2 4 4" xfId="3837" xr:uid="{CBEA9473-021A-4B9A-A015-7681D8C85563}"/>
    <cellStyle name="Normal 8 4 2 2 5" xfId="3838" xr:uid="{40F14CE3-E24F-476A-8946-D79EA04DD71C}"/>
    <cellStyle name="Normal 8 4 2 2 5 2" xfId="3839" xr:uid="{5DAE8A2B-AAD5-42A8-877D-FFA5B51E5F33}"/>
    <cellStyle name="Normal 8 4 2 2 5 3" xfId="3840" xr:uid="{AFD309F6-F66D-4177-A461-BECC646BF2F1}"/>
    <cellStyle name="Normal 8 4 2 2 5 4" xfId="3841" xr:uid="{443D071D-FBEC-437B-A315-1EED2281CE82}"/>
    <cellStyle name="Normal 8 4 2 2 6" xfId="3842" xr:uid="{CA0A9039-6B2F-44BA-A93E-5458187DFD6A}"/>
    <cellStyle name="Normal 8 4 2 2 7" xfId="3843" xr:uid="{874F6BD4-B187-4630-8F6B-559F158E393C}"/>
    <cellStyle name="Normal 8 4 2 2 8" xfId="3844" xr:uid="{61F3BEC3-023F-42EC-A76A-0BEE9B6412F7}"/>
    <cellStyle name="Normal 8 4 2 3" xfId="797" xr:uid="{24F725FF-B3EC-4E85-85D7-3948E5A81999}"/>
    <cellStyle name="Normal 8 4 2 3 2" xfId="798" xr:uid="{AD7E5F44-28AE-4F9D-9267-39FB380DFBFF}"/>
    <cellStyle name="Normal 8 4 2 3 2 2" xfId="799" xr:uid="{C3F1CB1A-F6B1-4EDE-A6E8-9C310F3DFD37}"/>
    <cellStyle name="Normal 8 4 2 3 2 3" xfId="3845" xr:uid="{D2BFDD26-5E27-4BC1-A515-E82DA8282CC0}"/>
    <cellStyle name="Normal 8 4 2 3 2 4" xfId="3846" xr:uid="{5A2CD90B-E44F-4C3E-B754-133C06D5F5B2}"/>
    <cellStyle name="Normal 8 4 2 3 3" xfId="800" xr:uid="{955B8A03-7294-40AF-963A-0BCC091FF261}"/>
    <cellStyle name="Normal 8 4 2 3 3 2" xfId="3847" xr:uid="{D71693BE-C5B7-4260-B686-669552C16036}"/>
    <cellStyle name="Normal 8 4 2 3 3 3" xfId="3848" xr:uid="{D97ECA09-9E3D-4CE7-8F79-1A9B3E8D0413}"/>
    <cellStyle name="Normal 8 4 2 3 3 4" xfId="3849" xr:uid="{BEB8A984-53B6-4EB5-8C7E-3F4D44DB5C19}"/>
    <cellStyle name="Normal 8 4 2 3 4" xfId="3850" xr:uid="{B6D6D153-DC7E-4CCF-AB4A-F92C1F08C649}"/>
    <cellStyle name="Normal 8 4 2 3 5" xfId="3851" xr:uid="{0922ACFE-6B65-4948-ADCB-4DABD9C78258}"/>
    <cellStyle name="Normal 8 4 2 3 6" xfId="3852" xr:uid="{D4A37EE7-1D8F-40AC-A5EB-386F8EADE842}"/>
    <cellStyle name="Normal 8 4 2 4" xfId="801" xr:uid="{805AF090-4169-456E-A361-B8E00B2CD5EA}"/>
    <cellStyle name="Normal 8 4 2 4 2" xfId="802" xr:uid="{F290A227-92DD-4BF9-832B-6769703C1FF8}"/>
    <cellStyle name="Normal 8 4 2 4 2 2" xfId="3853" xr:uid="{0E485E3C-878C-4C41-A5DE-33CFE1D4E5E6}"/>
    <cellStyle name="Normal 8 4 2 4 2 3" xfId="3854" xr:uid="{58DC421A-DC5A-4609-9B92-2118DFA13174}"/>
    <cellStyle name="Normal 8 4 2 4 2 4" xfId="3855" xr:uid="{1307FA00-0660-4F41-8B3F-5433238BC8EA}"/>
    <cellStyle name="Normal 8 4 2 4 3" xfId="3856" xr:uid="{39C40601-ACC8-4D9E-87DA-9E7CCF9BBCF6}"/>
    <cellStyle name="Normal 8 4 2 4 4" xfId="3857" xr:uid="{3D1C2030-3EC0-4021-85AF-5A9F713B3EF6}"/>
    <cellStyle name="Normal 8 4 2 4 5" xfId="3858" xr:uid="{E5E35B52-AA6B-4F66-91EF-448F83AF60E6}"/>
    <cellStyle name="Normal 8 4 2 5" xfId="803" xr:uid="{6E5C6D4B-638D-485C-A462-14D7A258280D}"/>
    <cellStyle name="Normal 8 4 2 5 2" xfId="3859" xr:uid="{5AD19A4B-AF9B-404D-944F-AF8F54BDB75C}"/>
    <cellStyle name="Normal 8 4 2 5 3" xfId="3860" xr:uid="{6E4BB531-C364-4416-8264-5100C6D6B22E}"/>
    <cellStyle name="Normal 8 4 2 5 4" xfId="3861" xr:uid="{A975FE28-3804-4639-A8CC-81515A40FA65}"/>
    <cellStyle name="Normal 8 4 2 6" xfId="3862" xr:uid="{CF463DC8-2DC5-452A-B46B-8CBD09F75B68}"/>
    <cellStyle name="Normal 8 4 2 6 2" xfId="3863" xr:uid="{8F9F2AF0-5828-4C56-BA6E-810C6E3A1CA1}"/>
    <cellStyle name="Normal 8 4 2 6 3" xfId="3864" xr:uid="{2074AB4E-2B9E-4616-B58F-97D9B03FCF81}"/>
    <cellStyle name="Normal 8 4 2 6 4" xfId="3865" xr:uid="{B76EB51D-E203-4AB0-BD6E-E7B69DAC2871}"/>
    <cellStyle name="Normal 8 4 2 7" xfId="3866" xr:uid="{556A906B-1FE8-4939-8382-FF266B140FE0}"/>
    <cellStyle name="Normal 8 4 2 8" xfId="3867" xr:uid="{71E9B920-9DA1-4A38-8B3E-AAE18D033E4A}"/>
    <cellStyle name="Normal 8 4 2 9" xfId="3868" xr:uid="{254146C7-A3C2-410E-A0CD-9EB276598682}"/>
    <cellStyle name="Normal 8 4 3" xfId="391" xr:uid="{1BED4F0E-3635-4308-9209-CD0A3D93E25F}"/>
    <cellStyle name="Normal 8 4 3 2" xfId="804" xr:uid="{6232036B-A53F-482D-89AF-54F8910C8D51}"/>
    <cellStyle name="Normal 8 4 3 2 2" xfId="805" xr:uid="{B474BC4F-36E3-4B59-BAFE-580CB2DEDFAA}"/>
    <cellStyle name="Normal 8 4 3 2 2 2" xfId="2186" xr:uid="{1B8FA043-BFB3-4514-A5E7-D987ACF2EDD7}"/>
    <cellStyle name="Normal 8 4 3 2 2 2 2" xfId="2187" xr:uid="{2138AD52-59D2-48A4-9619-FBA452B0EDE5}"/>
    <cellStyle name="Normal 8 4 3 2 2 3" xfId="2188" xr:uid="{953B358A-57E9-40FB-A80D-C957359F7329}"/>
    <cellStyle name="Normal 8 4 3 2 2 4" xfId="3869" xr:uid="{B1927408-761B-46E5-A033-711EDB67E364}"/>
    <cellStyle name="Normal 8 4 3 2 3" xfId="2189" xr:uid="{B453D819-65E6-4F20-B630-AEC0691126F8}"/>
    <cellStyle name="Normal 8 4 3 2 3 2" xfId="2190" xr:uid="{F48E2A0F-C122-4254-91C9-3E3D94ABC95F}"/>
    <cellStyle name="Normal 8 4 3 2 3 3" xfId="3870" xr:uid="{1EFCE868-3283-4AB0-8AE3-1993C71CC470}"/>
    <cellStyle name="Normal 8 4 3 2 3 4" xfId="3871" xr:uid="{EB516560-6996-4D4D-975D-FA30EA06AC0B}"/>
    <cellStyle name="Normal 8 4 3 2 4" xfId="2191" xr:uid="{EFCDF394-4D4A-4BE2-970A-3F0188807F62}"/>
    <cellStyle name="Normal 8 4 3 2 5" xfId="3872" xr:uid="{AC1C3250-F542-4FB3-B36E-0EACADD52C78}"/>
    <cellStyle name="Normal 8 4 3 2 6" xfId="3873" xr:uid="{8D3E8CB0-5E1D-4673-B92D-51DA050E706F}"/>
    <cellStyle name="Normal 8 4 3 3" xfId="806" xr:uid="{E3DD24C3-C674-485C-A131-A652BA154222}"/>
    <cellStyle name="Normal 8 4 3 3 2" xfId="2192" xr:uid="{D03A7B4A-43A6-43B4-841C-9E7A9EFB94AB}"/>
    <cellStyle name="Normal 8 4 3 3 2 2" xfId="2193" xr:uid="{646CE2C5-6007-476F-85EC-88FDC88D4CF2}"/>
    <cellStyle name="Normal 8 4 3 3 2 3" xfId="3874" xr:uid="{EEDF4695-EF45-4994-A934-1A1400F119BC}"/>
    <cellStyle name="Normal 8 4 3 3 2 4" xfId="3875" xr:uid="{1AD13C96-35E8-42E6-A529-AACD5643F619}"/>
    <cellStyle name="Normal 8 4 3 3 3" xfId="2194" xr:uid="{63935CE3-3FDA-4310-9D55-279369705FFE}"/>
    <cellStyle name="Normal 8 4 3 3 4" xfId="3876" xr:uid="{A80C6646-7442-4BD0-A6AF-2C13D1F6EAB9}"/>
    <cellStyle name="Normal 8 4 3 3 5" xfId="3877" xr:uid="{C93AECFA-9127-4582-991A-88BEC2C3B0D1}"/>
    <cellStyle name="Normal 8 4 3 4" xfId="2195" xr:uid="{EA48E942-B74A-43F7-B145-C31517109278}"/>
    <cellStyle name="Normal 8 4 3 4 2" xfId="2196" xr:uid="{5CC2BE21-6150-441B-82CF-444D86714713}"/>
    <cellStyle name="Normal 8 4 3 4 3" xfId="3878" xr:uid="{B82A148C-F4CF-4C44-B045-45CDBDABB592}"/>
    <cellStyle name="Normal 8 4 3 4 4" xfId="3879" xr:uid="{2FE40898-6C2A-4667-A086-93386AE52BF3}"/>
    <cellStyle name="Normal 8 4 3 5" xfId="2197" xr:uid="{5E9F2F91-215F-4CD4-B5D8-724CF0F53FEB}"/>
    <cellStyle name="Normal 8 4 3 5 2" xfId="3880" xr:uid="{6E6452F8-1D2C-4E6F-A743-6586902605EE}"/>
    <cellStyle name="Normal 8 4 3 5 3" xfId="3881" xr:uid="{06EA1169-2046-4215-9D44-71D91F9E0FD7}"/>
    <cellStyle name="Normal 8 4 3 5 4" xfId="3882" xr:uid="{B2D0536B-84CE-4942-8E47-CC1D2033DD0B}"/>
    <cellStyle name="Normal 8 4 3 6" xfId="3883" xr:uid="{89299618-5A04-48C9-AC0F-B4F3C49F203E}"/>
    <cellStyle name="Normal 8 4 3 7" xfId="3884" xr:uid="{941DBE99-67A9-4BAE-9D3F-A9EEDF734C40}"/>
    <cellStyle name="Normal 8 4 3 8" xfId="3885" xr:uid="{850CFFEA-3B15-4D39-97BD-815B1438AC40}"/>
    <cellStyle name="Normal 8 4 4" xfId="392" xr:uid="{67EEF731-5320-4496-9E8B-BB0E5BAEFEC6}"/>
    <cellStyle name="Normal 8 4 4 2" xfId="807" xr:uid="{8F1FBEEC-7AC0-4E96-B9F1-45F65767E62E}"/>
    <cellStyle name="Normal 8 4 4 2 2" xfId="808" xr:uid="{40B71E94-8915-4504-83C7-AE4EFEE2367D}"/>
    <cellStyle name="Normal 8 4 4 2 2 2" xfId="2198" xr:uid="{BC416D52-8A2D-4703-8194-44424A687CAE}"/>
    <cellStyle name="Normal 8 4 4 2 2 3" xfId="3886" xr:uid="{2D499120-F7D3-4D61-BD8A-CC006DB5C1E4}"/>
    <cellStyle name="Normal 8 4 4 2 2 4" xfId="3887" xr:uid="{2B26C64D-B629-4EDD-81C0-A8F9E4485234}"/>
    <cellStyle name="Normal 8 4 4 2 3" xfId="2199" xr:uid="{F88B17E2-60D1-4E12-8B7D-4CFD17597969}"/>
    <cellStyle name="Normal 8 4 4 2 4" xfId="3888" xr:uid="{AEBFC53C-FEE0-417B-B889-18F751AE9066}"/>
    <cellStyle name="Normal 8 4 4 2 5" xfId="3889" xr:uid="{DE25CAA2-9B9A-4746-AAA3-86BB734D089F}"/>
    <cellStyle name="Normal 8 4 4 3" xfId="809" xr:uid="{5B74233F-EDDB-43C7-A363-C66C876294E6}"/>
    <cellStyle name="Normal 8 4 4 3 2" xfId="2200" xr:uid="{3F86125E-2C06-459E-803E-230DAC02DE0B}"/>
    <cellStyle name="Normal 8 4 4 3 3" xfId="3890" xr:uid="{306F7D24-9529-489B-A924-15DC67985988}"/>
    <cellStyle name="Normal 8 4 4 3 4" xfId="3891" xr:uid="{7F2CFC11-7033-4088-9754-FAAD338B3757}"/>
    <cellStyle name="Normal 8 4 4 4" xfId="2201" xr:uid="{B06CA3B1-2AAF-40C6-B7F2-61DE815C832A}"/>
    <cellStyle name="Normal 8 4 4 4 2" xfId="3892" xr:uid="{350A7E67-A1D5-4BC6-AED5-0DBBD2B67389}"/>
    <cellStyle name="Normal 8 4 4 4 3" xfId="3893" xr:uid="{B3226937-E171-43B2-B387-A57AE7E9EDB1}"/>
    <cellStyle name="Normal 8 4 4 4 4" xfId="3894" xr:uid="{08D2BC7D-7AFE-4E1A-A1D0-BF286528A260}"/>
    <cellStyle name="Normal 8 4 4 5" xfId="3895" xr:uid="{86495FDC-9707-4275-98D0-0D93243B44F1}"/>
    <cellStyle name="Normal 8 4 4 6" xfId="3896" xr:uid="{61C7DAD1-26DC-4C36-A091-AE40DD0280BE}"/>
    <cellStyle name="Normal 8 4 4 7" xfId="3897" xr:uid="{5EA1587F-8B45-425D-A836-229FD031F5B4}"/>
    <cellStyle name="Normal 8 4 5" xfId="393" xr:uid="{29E53372-56DA-4345-9A35-EE16DEE456DE}"/>
    <cellStyle name="Normal 8 4 5 2" xfId="810" xr:uid="{4BA030DB-FC18-4DBF-893D-7B5ADE59D29A}"/>
    <cellStyle name="Normal 8 4 5 2 2" xfId="2202" xr:uid="{8103C50F-929E-4512-8A90-1434C9012381}"/>
    <cellStyle name="Normal 8 4 5 2 3" xfId="3898" xr:uid="{00470BE4-DAB8-4261-9792-A7C746BDFFE6}"/>
    <cellStyle name="Normal 8 4 5 2 4" xfId="3899" xr:uid="{7D7C241B-E90A-4231-AC22-ADB8DFB57FFA}"/>
    <cellStyle name="Normal 8 4 5 3" xfId="2203" xr:uid="{8C806D7D-8976-4E21-A4E1-38520B293701}"/>
    <cellStyle name="Normal 8 4 5 3 2" xfId="3900" xr:uid="{5EFA57AF-C7B5-4B20-9571-39FA6804D68B}"/>
    <cellStyle name="Normal 8 4 5 3 3" xfId="3901" xr:uid="{29870C1B-0943-44F8-B9C3-140C8466B17F}"/>
    <cellStyle name="Normal 8 4 5 3 4" xfId="3902" xr:uid="{C9150C2F-41B4-45FB-8701-092B612DE339}"/>
    <cellStyle name="Normal 8 4 5 4" xfId="3903" xr:uid="{5A0FFBCE-7643-4D7C-9E68-5B03E52BB8DF}"/>
    <cellStyle name="Normal 8 4 5 5" xfId="3904" xr:uid="{CE0D6871-811E-42DA-A64B-93560E334729}"/>
    <cellStyle name="Normal 8 4 5 6" xfId="3905" xr:uid="{F5C1C172-7718-4FB6-8197-C9472915DE63}"/>
    <cellStyle name="Normal 8 4 6" xfId="811" xr:uid="{C6D8167C-3DAD-4076-AF16-FCC504898006}"/>
    <cellStyle name="Normal 8 4 6 2" xfId="2204" xr:uid="{B8A8ABA9-EC1E-4BB7-99C0-3A78E85F2385}"/>
    <cellStyle name="Normal 8 4 6 2 2" xfId="3906" xr:uid="{6383550B-1943-462D-8F37-6EDE6022321F}"/>
    <cellStyle name="Normal 8 4 6 2 3" xfId="3907" xr:uid="{B4A31060-6554-44D8-B1F9-BA586747E81B}"/>
    <cellStyle name="Normal 8 4 6 2 4" xfId="3908" xr:uid="{EA373DFE-BB66-4D4B-B7B3-61EADD2B6B01}"/>
    <cellStyle name="Normal 8 4 6 3" xfId="3909" xr:uid="{1625B58C-9D8C-4B1D-B338-DEC24B1B488A}"/>
    <cellStyle name="Normal 8 4 6 4" xfId="3910" xr:uid="{68C3F7F7-5EA3-4C1D-A69F-07A3111B72CE}"/>
    <cellStyle name="Normal 8 4 6 5" xfId="3911" xr:uid="{AAD9BBC4-2DFE-4636-BDFF-D9031E36688F}"/>
    <cellStyle name="Normal 8 4 7" xfId="2205" xr:uid="{9757469C-3EAB-4A5C-A65B-1F70DD55B0FE}"/>
    <cellStyle name="Normal 8 4 7 2" xfId="3912" xr:uid="{73F5B12E-2871-4287-840C-05C5D87837EE}"/>
    <cellStyle name="Normal 8 4 7 3" xfId="3913" xr:uid="{9EBD48E7-69A3-4FA8-9070-79E061141C71}"/>
    <cellStyle name="Normal 8 4 7 4" xfId="3914" xr:uid="{6F70F38B-AA4D-46DE-9241-11A3857E3721}"/>
    <cellStyle name="Normal 8 4 8" xfId="3915" xr:uid="{F3B61075-4300-46F5-BB3C-9C19E14478CA}"/>
    <cellStyle name="Normal 8 4 8 2" xfId="3916" xr:uid="{205C4112-D6F9-49B7-A6A7-D163496F9CFB}"/>
    <cellStyle name="Normal 8 4 8 3" xfId="3917" xr:uid="{4C7B0E0B-BA88-424A-A02A-5D39309A2407}"/>
    <cellStyle name="Normal 8 4 8 4" xfId="3918" xr:uid="{467AC046-860F-4D1C-B367-F403C590D2EC}"/>
    <cellStyle name="Normal 8 4 9" xfId="3919" xr:uid="{E494BD50-5C4C-4E1A-A3B4-F67C08966924}"/>
    <cellStyle name="Normal 8 5" xfId="161" xr:uid="{57742711-97A4-4218-A9C9-B2C064E365CB}"/>
    <cellStyle name="Normal 8 5 2" xfId="162" xr:uid="{92C4B567-A280-4079-BD60-A0613A42272A}"/>
    <cellStyle name="Normal 8 5 2 2" xfId="394" xr:uid="{AD757AF7-43E6-4D6A-A7F8-F0FD2BBBEC52}"/>
    <cellStyle name="Normal 8 5 2 2 2" xfId="812" xr:uid="{1425E7CD-1EC8-401B-97ED-1CBF882BDA2D}"/>
    <cellStyle name="Normal 8 5 2 2 2 2" xfId="2206" xr:uid="{DF2A558D-3918-43C1-B770-123A6D80AAB8}"/>
    <cellStyle name="Normal 8 5 2 2 2 3" xfId="3920" xr:uid="{34DDE617-7905-4FB2-8ED3-497E8124D623}"/>
    <cellStyle name="Normal 8 5 2 2 2 4" xfId="3921" xr:uid="{481F9764-6B96-477A-8925-21C2F1565F8B}"/>
    <cellStyle name="Normal 8 5 2 2 3" xfId="2207" xr:uid="{3439FFB5-A40C-4973-874E-DC35480CCCBE}"/>
    <cellStyle name="Normal 8 5 2 2 3 2" xfId="3922" xr:uid="{2ADDC3C9-9368-4247-8B26-63BF2E3DB021}"/>
    <cellStyle name="Normal 8 5 2 2 3 3" xfId="3923" xr:uid="{8B3349C1-587B-43C2-983B-213A1DC5A9FC}"/>
    <cellStyle name="Normal 8 5 2 2 3 4" xfId="3924" xr:uid="{D8CA3006-559D-4947-AF7A-53AF6602C1D3}"/>
    <cellStyle name="Normal 8 5 2 2 4" xfId="3925" xr:uid="{98A595F5-81AA-4CD7-B3B4-93BD313825AA}"/>
    <cellStyle name="Normal 8 5 2 2 5" xfId="3926" xr:uid="{BFEAD411-FB31-4F9F-B91F-868448D05D0F}"/>
    <cellStyle name="Normal 8 5 2 2 6" xfId="3927" xr:uid="{0AFFC2DB-15C2-43CA-890F-5B9ADC2157C0}"/>
    <cellStyle name="Normal 8 5 2 3" xfId="813" xr:uid="{D59EE0A6-F794-4439-B066-F32401C057B8}"/>
    <cellStyle name="Normal 8 5 2 3 2" xfId="2208" xr:uid="{01F0AD90-D6E7-4974-B70A-00830BB2EDCC}"/>
    <cellStyle name="Normal 8 5 2 3 2 2" xfId="3928" xr:uid="{E9C92993-E89B-4675-AF75-7575D9F8457E}"/>
    <cellStyle name="Normal 8 5 2 3 2 3" xfId="3929" xr:uid="{853AFED0-E2B4-476E-84BE-A5B52F7A2BBF}"/>
    <cellStyle name="Normal 8 5 2 3 2 4" xfId="3930" xr:uid="{7C6F9E26-9CCD-4D7C-B796-95672E9C215E}"/>
    <cellStyle name="Normal 8 5 2 3 3" xfId="3931" xr:uid="{3AFBDDAD-D84E-466B-B3F8-1688F5248066}"/>
    <cellStyle name="Normal 8 5 2 3 4" xfId="3932" xr:uid="{5983C778-CDA5-42DC-9C9F-A782E5891F34}"/>
    <cellStyle name="Normal 8 5 2 3 5" xfId="3933" xr:uid="{658C77C6-B7AE-4A81-874F-69A2C4BA298A}"/>
    <cellStyle name="Normal 8 5 2 4" xfId="2209" xr:uid="{58183902-6087-4CB5-B267-6252BA603667}"/>
    <cellStyle name="Normal 8 5 2 4 2" xfId="3934" xr:uid="{50E48574-86DC-4D11-B3D1-9F168D5F1FCD}"/>
    <cellStyle name="Normal 8 5 2 4 3" xfId="3935" xr:uid="{C37D604F-3091-4B1F-B2BD-6105441E5096}"/>
    <cellStyle name="Normal 8 5 2 4 4" xfId="3936" xr:uid="{C68A5519-E6BD-489D-81C7-F327E08B6062}"/>
    <cellStyle name="Normal 8 5 2 5" xfId="3937" xr:uid="{D1A97774-E99E-407E-8C5F-0E0B369DC684}"/>
    <cellStyle name="Normal 8 5 2 5 2" xfId="3938" xr:uid="{9A1D0195-69D3-484F-BAC8-D5C09BB8C309}"/>
    <cellStyle name="Normal 8 5 2 5 3" xfId="3939" xr:uid="{9050BB7E-A628-4537-A537-E4BC29C34E2B}"/>
    <cellStyle name="Normal 8 5 2 5 4" xfId="3940" xr:uid="{646EC6B6-D3FE-46A6-8F7C-569570412B39}"/>
    <cellStyle name="Normal 8 5 2 6" xfId="3941" xr:uid="{8D083044-5FA7-4EBE-9DD3-655E2C9E8AC3}"/>
    <cellStyle name="Normal 8 5 2 7" xfId="3942" xr:uid="{8CC9C83F-AC7C-4B5F-8E9B-148EF3D60C01}"/>
    <cellStyle name="Normal 8 5 2 8" xfId="3943" xr:uid="{77EAC559-B6F0-41BF-8C7A-28B778DC677B}"/>
    <cellStyle name="Normal 8 5 3" xfId="395" xr:uid="{F3DF8DF4-EA1C-403B-83E3-82F1FD251887}"/>
    <cellStyle name="Normal 8 5 3 2" xfId="814" xr:uid="{6D161D46-13A4-41BB-81B9-E077FE1B4406}"/>
    <cellStyle name="Normal 8 5 3 2 2" xfId="815" xr:uid="{38C76639-34E7-42E1-9F7E-609DA485F3E2}"/>
    <cellStyle name="Normal 8 5 3 2 3" xfId="3944" xr:uid="{F1B34F3D-E049-4429-AFF2-F1574518446F}"/>
    <cellStyle name="Normal 8 5 3 2 4" xfId="3945" xr:uid="{12022B07-DABE-4C1E-A389-16EA2F679C11}"/>
    <cellStyle name="Normal 8 5 3 3" xfId="816" xr:uid="{9F5BE7B2-D8B5-4F02-810D-06EF38B8BA68}"/>
    <cellStyle name="Normal 8 5 3 3 2" xfId="3946" xr:uid="{5AD05574-C729-4126-B58A-23D290AB3E55}"/>
    <cellStyle name="Normal 8 5 3 3 3" xfId="3947" xr:uid="{9E4A98D5-BED0-43A4-BD90-1022B699F22D}"/>
    <cellStyle name="Normal 8 5 3 3 4" xfId="3948" xr:uid="{F282BDDE-3487-4CFC-903D-D993C146B1E1}"/>
    <cellStyle name="Normal 8 5 3 4" xfId="3949" xr:uid="{30985E4A-394D-4EAF-99E1-597B5EC67BD7}"/>
    <cellStyle name="Normal 8 5 3 5" xfId="3950" xr:uid="{CC07B024-72E3-4C4C-BE26-364965DF5453}"/>
    <cellStyle name="Normal 8 5 3 6" xfId="3951" xr:uid="{A5312887-FDF4-43DF-B4C2-F7D471B954EE}"/>
    <cellStyle name="Normal 8 5 4" xfId="396" xr:uid="{2A48D7C0-7FD1-4530-96CE-F58619F2435C}"/>
    <cellStyle name="Normal 8 5 4 2" xfId="817" xr:uid="{F071A2A2-5AD2-4074-AF89-3D762D7DAB02}"/>
    <cellStyle name="Normal 8 5 4 2 2" xfId="3952" xr:uid="{A286013C-CCAF-4B3E-9938-2C8D3D631046}"/>
    <cellStyle name="Normal 8 5 4 2 3" xfId="3953" xr:uid="{2FFA3B7C-1992-41AC-B765-B91C04E2F418}"/>
    <cellStyle name="Normal 8 5 4 2 4" xfId="3954" xr:uid="{3CABE8D5-F61F-4900-ABF4-C246BD21352C}"/>
    <cellStyle name="Normal 8 5 4 3" xfId="3955" xr:uid="{D0D56F70-1CED-420E-AEA4-78C1CAABDEE8}"/>
    <cellStyle name="Normal 8 5 4 4" xfId="3956" xr:uid="{8D9CE8CB-9DAC-40DB-919A-CBB454CA1996}"/>
    <cellStyle name="Normal 8 5 4 5" xfId="3957" xr:uid="{C2691E52-D4EA-40EA-B42F-D0E60C6DCA03}"/>
    <cellStyle name="Normal 8 5 5" xfId="818" xr:uid="{BF654994-2974-4835-AA46-42043D35D2AC}"/>
    <cellStyle name="Normal 8 5 5 2" xfId="3958" xr:uid="{B0710628-2B7F-4009-B841-4C12AC3977C6}"/>
    <cellStyle name="Normal 8 5 5 3" xfId="3959" xr:uid="{D24A9655-9471-4200-93AE-28EEA037FC89}"/>
    <cellStyle name="Normal 8 5 5 4" xfId="3960" xr:uid="{386D0B0C-A4FE-49FD-B946-E08EDA802ACC}"/>
    <cellStyle name="Normal 8 5 6" xfId="3961" xr:uid="{F3DEFF55-69FF-444D-BF76-F0BA9AB0FD7D}"/>
    <cellStyle name="Normal 8 5 6 2" xfId="3962" xr:uid="{302E1031-5A88-435E-BE29-DD4DDA77CB13}"/>
    <cellStyle name="Normal 8 5 6 3" xfId="3963" xr:uid="{94C85A14-D53D-47B2-887D-608E8569B388}"/>
    <cellStyle name="Normal 8 5 6 4" xfId="3964" xr:uid="{EB6F1D25-A53C-4B84-AE5C-05D53B1A1154}"/>
    <cellStyle name="Normal 8 5 7" xfId="3965" xr:uid="{16096562-C3FF-482A-973B-1B24F50C668C}"/>
    <cellStyle name="Normal 8 5 8" xfId="3966" xr:uid="{E703E0E6-E44E-4F30-81E8-D0F59BD3D2EE}"/>
    <cellStyle name="Normal 8 5 9" xfId="3967" xr:uid="{2561B107-CEB5-4B83-AADC-6690E19CFB16}"/>
    <cellStyle name="Normal 8 6" xfId="163" xr:uid="{2F13D9B6-77F7-49E2-BDB1-A5B766F3BAB9}"/>
    <cellStyle name="Normal 8 6 2" xfId="397" xr:uid="{C0391813-D2E1-409F-A7D1-FE8ACA2BA0B3}"/>
    <cellStyle name="Normal 8 6 2 2" xfId="819" xr:uid="{15E5FB82-9A4B-4B92-978D-222C0BF1A00C}"/>
    <cellStyle name="Normal 8 6 2 2 2" xfId="2210" xr:uid="{75C2C6C8-324B-43C8-AB10-84E8BF86864C}"/>
    <cellStyle name="Normal 8 6 2 2 2 2" xfId="2211" xr:uid="{3F9D3C6A-C2B9-441E-B286-07D07C00CA26}"/>
    <cellStyle name="Normal 8 6 2 2 3" xfId="2212" xr:uid="{3345E4BD-E2A9-493A-AF37-12EDBBE7BB1F}"/>
    <cellStyle name="Normal 8 6 2 2 4" xfId="3968" xr:uid="{5B3BE555-FF6F-48F0-A89F-4326FB796601}"/>
    <cellStyle name="Normal 8 6 2 3" xfId="2213" xr:uid="{7C01A8CB-432C-4E2E-A392-31F723362570}"/>
    <cellStyle name="Normal 8 6 2 3 2" xfId="2214" xr:uid="{98F496A5-A3B9-4DAC-ACDD-1D4A4413CEB3}"/>
    <cellStyle name="Normal 8 6 2 3 3" xfId="3969" xr:uid="{A36F5300-1E52-42C4-BD44-4132C580C807}"/>
    <cellStyle name="Normal 8 6 2 3 4" xfId="3970" xr:uid="{6EE59469-ADB2-4E5C-9EE3-E5904149FB60}"/>
    <cellStyle name="Normal 8 6 2 4" xfId="2215" xr:uid="{1CD89AD0-FACA-4053-9B71-2CFD528D10FD}"/>
    <cellStyle name="Normal 8 6 2 5" xfId="3971" xr:uid="{B45499D2-B6BB-49CF-8FE2-C2D7BFDA7E6B}"/>
    <cellStyle name="Normal 8 6 2 6" xfId="3972" xr:uid="{ECBFDE9F-8699-40F8-99EB-798D4E16CA87}"/>
    <cellStyle name="Normal 8 6 3" xfId="820" xr:uid="{9DB2DAEA-615D-42E7-814B-512CC82F251A}"/>
    <cellStyle name="Normal 8 6 3 2" xfId="2216" xr:uid="{11AFEDC8-67BF-4DBE-AF9A-5F1E5BB7E856}"/>
    <cellStyle name="Normal 8 6 3 2 2" xfId="2217" xr:uid="{6601B009-5DDC-4580-9554-18FEEA40F5E0}"/>
    <cellStyle name="Normal 8 6 3 2 3" xfId="3973" xr:uid="{33C4A16E-AACD-4B5E-B827-24B3FA25DE86}"/>
    <cellStyle name="Normal 8 6 3 2 4" xfId="3974" xr:uid="{E41A4582-BC39-441B-AD56-D5D7D5732EAA}"/>
    <cellStyle name="Normal 8 6 3 3" xfId="2218" xr:uid="{DEADACB6-D59A-42D4-B608-D4941633C080}"/>
    <cellStyle name="Normal 8 6 3 4" xfId="3975" xr:uid="{076970AC-3680-45CC-A773-8948EA8388E7}"/>
    <cellStyle name="Normal 8 6 3 5" xfId="3976" xr:uid="{890A2581-5154-4E0B-A921-CAF3AC3EB31B}"/>
    <cellStyle name="Normal 8 6 4" xfId="2219" xr:uid="{569975D4-08D9-4959-A150-EB361A848D9C}"/>
    <cellStyle name="Normal 8 6 4 2" xfId="2220" xr:uid="{7BF7AE69-96D1-4929-8A42-028D47B43E44}"/>
    <cellStyle name="Normal 8 6 4 3" xfId="3977" xr:uid="{B5FF1AEB-8880-4C32-A079-1B25ECB73ABD}"/>
    <cellStyle name="Normal 8 6 4 4" xfId="3978" xr:uid="{AEA8837B-9531-4C80-B7D3-D934AE57AE8C}"/>
    <cellStyle name="Normal 8 6 5" xfId="2221" xr:uid="{E1AEE89B-F810-41DB-9CD3-FF5A7D0E077D}"/>
    <cellStyle name="Normal 8 6 5 2" xfId="3979" xr:uid="{2C95102E-D830-45CB-89BC-CE0A15ED064C}"/>
    <cellStyle name="Normal 8 6 5 3" xfId="3980" xr:uid="{6E365AA3-C9F1-4286-97F8-45889DC0CB16}"/>
    <cellStyle name="Normal 8 6 5 4" xfId="3981" xr:uid="{D96026E6-C03C-4A53-ADDB-C2E568328178}"/>
    <cellStyle name="Normal 8 6 6" xfId="3982" xr:uid="{9B68AEB2-E189-46DC-8B30-B9FC9CA06F58}"/>
    <cellStyle name="Normal 8 6 7" xfId="3983" xr:uid="{0AA2C935-726D-4535-91C6-6C41ED467043}"/>
    <cellStyle name="Normal 8 6 8" xfId="3984" xr:uid="{54C4BF82-678C-4A21-9FE3-EE9BAB16A256}"/>
    <cellStyle name="Normal 8 7" xfId="398" xr:uid="{386E9FA4-6324-4690-B3A1-917DE0F3F18E}"/>
    <cellStyle name="Normal 8 7 2" xfId="821" xr:uid="{E55833B0-F872-4F3A-BC30-7CB23C8C6C22}"/>
    <cellStyle name="Normal 8 7 2 2" xfId="822" xr:uid="{1DE3F3EB-9D97-4046-B9AE-76A882F4E9D8}"/>
    <cellStyle name="Normal 8 7 2 2 2" xfId="2222" xr:uid="{BDDEF61D-E2B5-4786-8DAC-AF3519658A25}"/>
    <cellStyle name="Normal 8 7 2 2 3" xfId="3985" xr:uid="{FE6685CD-000E-4107-9C8C-9E84F1FA3AA5}"/>
    <cellStyle name="Normal 8 7 2 2 4" xfId="3986" xr:uid="{A4E6467D-E935-4397-AB99-4A83D437D720}"/>
    <cellStyle name="Normal 8 7 2 3" xfId="2223" xr:uid="{DCE0355E-E8E5-4EF6-946D-0415B72069C7}"/>
    <cellStyle name="Normal 8 7 2 4" xfId="3987" xr:uid="{E4D00F7C-1485-4C7E-919B-A029B82F2628}"/>
    <cellStyle name="Normal 8 7 2 5" xfId="3988" xr:uid="{482434B9-5368-4D84-BB1C-28D57431A9D4}"/>
    <cellStyle name="Normal 8 7 3" xfId="823" xr:uid="{7991F621-E592-4148-99EA-EF6EB2432CF4}"/>
    <cellStyle name="Normal 8 7 3 2" xfId="2224" xr:uid="{58358346-9B0F-4EF8-BBD1-A8330908245A}"/>
    <cellStyle name="Normal 8 7 3 3" xfId="3989" xr:uid="{9086D389-E7EA-4380-897F-0297D98B6FFE}"/>
    <cellStyle name="Normal 8 7 3 4" xfId="3990" xr:uid="{4DC411DD-95C3-401F-9D65-49EF2E20F9AB}"/>
    <cellStyle name="Normal 8 7 4" xfId="2225" xr:uid="{3483F52C-0CCF-47CC-8A2E-742FD74E408D}"/>
    <cellStyle name="Normal 8 7 4 2" xfId="3991" xr:uid="{61953F56-7B06-44B7-AFFC-82A40DD49B97}"/>
    <cellStyle name="Normal 8 7 4 3" xfId="3992" xr:uid="{7B722A6E-0A9F-485F-A2A1-7C0CEE4959BE}"/>
    <cellStyle name="Normal 8 7 4 4" xfId="3993" xr:uid="{CCC60BE9-32CB-4EFD-AFF0-E11A5779299D}"/>
    <cellStyle name="Normal 8 7 5" xfId="3994" xr:uid="{0D1316A2-370D-42FA-A1EC-38ED47024811}"/>
    <cellStyle name="Normal 8 7 6" xfId="3995" xr:uid="{137A6709-73A3-42FE-9C2E-5933EEEB3D9D}"/>
    <cellStyle name="Normal 8 7 7" xfId="3996" xr:uid="{41D962CE-7864-405B-80C6-DC9DB6103BC6}"/>
    <cellStyle name="Normal 8 8" xfId="399" xr:uid="{1D13FB6E-A895-43B0-9EF2-62811E37283A}"/>
    <cellStyle name="Normal 8 8 2" xfId="824" xr:uid="{C275B54E-FFCB-4EBC-A220-619131F533A0}"/>
    <cellStyle name="Normal 8 8 2 2" xfId="2226" xr:uid="{F493F753-3B2E-43F1-9DEA-B92BAE30B84B}"/>
    <cellStyle name="Normal 8 8 2 3" xfId="3997" xr:uid="{E99BFD55-ADE2-4634-9073-EF25CCBC096E}"/>
    <cellStyle name="Normal 8 8 2 4" xfId="3998" xr:uid="{954DC168-6154-4D5A-839F-75FC814A3651}"/>
    <cellStyle name="Normal 8 8 3" xfId="2227" xr:uid="{0F2160A2-97DA-4C09-B6A5-FF7F0BE2C89E}"/>
    <cellStyle name="Normal 8 8 3 2" xfId="3999" xr:uid="{E74C9998-62B1-490C-9716-3EF9574E3C72}"/>
    <cellStyle name="Normal 8 8 3 3" xfId="4000" xr:uid="{83FB6ACF-E5C3-48FE-992F-6B15BB3116BD}"/>
    <cellStyle name="Normal 8 8 3 4" xfId="4001" xr:uid="{C7D6AFF3-7EAB-423B-9289-D6328B0A1417}"/>
    <cellStyle name="Normal 8 8 4" xfId="4002" xr:uid="{5067346D-3478-4CEF-A394-7F128E43F26B}"/>
    <cellStyle name="Normal 8 8 5" xfId="4003" xr:uid="{701305D3-3C59-40E5-A82B-A4CF79DEA5E6}"/>
    <cellStyle name="Normal 8 8 6" xfId="4004" xr:uid="{D06B70F2-7A1E-4050-A044-45183D5DEA61}"/>
    <cellStyle name="Normal 8 9" xfId="400" xr:uid="{AFC74C0F-FDE1-4CC5-8091-47F076C7EC35}"/>
    <cellStyle name="Normal 8 9 2" xfId="2228" xr:uid="{2ADFD39E-0EBB-4E34-872B-FA803CB454D5}"/>
    <cellStyle name="Normal 8 9 2 2" xfId="4005" xr:uid="{4A72C495-6056-4B2C-80E7-232EEACFC659}"/>
    <cellStyle name="Normal 8 9 2 2 2" xfId="4410" xr:uid="{70FAEAD7-8C66-4F10-A93F-BACD4790CB69}"/>
    <cellStyle name="Normal 8 9 2 2 3" xfId="4689" xr:uid="{7D9F4354-DB89-4007-A636-D8EFA96A3B4D}"/>
    <cellStyle name="Normal 8 9 2 3" xfId="4006" xr:uid="{E9007371-7AA6-4D55-B1CD-5092E8FD4C34}"/>
    <cellStyle name="Normal 8 9 2 4" xfId="4007" xr:uid="{224E798F-595B-48A3-895D-0C8B09AB5B3E}"/>
    <cellStyle name="Normal 8 9 3" xfId="4008" xr:uid="{ADA6F36D-5DFD-44ED-A928-6BBAA3BB9C3B}"/>
    <cellStyle name="Normal 8 9 4" xfId="4009" xr:uid="{E5456692-D727-4263-A6EA-C6C86D3468C5}"/>
    <cellStyle name="Normal 8 9 4 2" xfId="4580" xr:uid="{96779A37-0809-4E2E-BEEF-6C397AC781BB}"/>
    <cellStyle name="Normal 8 9 4 3" xfId="4690" xr:uid="{93A6417F-98F0-4C94-9522-34808D118D9B}"/>
    <cellStyle name="Normal 8 9 4 4" xfId="4609" xr:uid="{8C04946D-BF09-473F-8428-8896A7809EE7}"/>
    <cellStyle name="Normal 8 9 5" xfId="4010" xr:uid="{D54E0807-C6F5-4246-B360-069DBAC88442}"/>
    <cellStyle name="Normal 9" xfId="164" xr:uid="{7EA948CE-46D1-48A4-AE84-FE45259E94DC}"/>
    <cellStyle name="Normal 9 10" xfId="401" xr:uid="{2613948B-6685-4CBE-8DA1-7E61E05E1456}"/>
    <cellStyle name="Normal 9 10 2" xfId="2229" xr:uid="{FB1DEC81-8DF8-426D-8EFC-0D2BEFF4A9A3}"/>
    <cellStyle name="Normal 9 10 2 2" xfId="4011" xr:uid="{2903B005-D308-4553-92E3-31A0F53B05FE}"/>
    <cellStyle name="Normal 9 10 2 3" xfId="4012" xr:uid="{8BE6A0E8-0C6D-406F-9A7B-2EA4EFF33ED3}"/>
    <cellStyle name="Normal 9 10 2 4" xfId="4013" xr:uid="{943F12CF-FEA9-40F8-9BC8-F46253045990}"/>
    <cellStyle name="Normal 9 10 3" xfId="4014" xr:uid="{6545CD70-68E8-463C-9CC1-D271ED306F97}"/>
    <cellStyle name="Normal 9 10 4" xfId="4015" xr:uid="{55F77E83-B181-4921-AAF8-34D5DC7CFEEF}"/>
    <cellStyle name="Normal 9 10 5" xfId="4016" xr:uid="{A33AF624-8B07-45CC-9809-3E6A94ADCDCE}"/>
    <cellStyle name="Normal 9 11" xfId="2230" xr:uid="{1BD6B797-1657-45CD-B33A-34944FDF905C}"/>
    <cellStyle name="Normal 9 11 2" xfId="4017" xr:uid="{D1324B5F-47BF-4D38-BFAB-B75C0DCCD3CB}"/>
    <cellStyle name="Normal 9 11 3" xfId="4018" xr:uid="{62EED39C-FF75-4327-B981-0531C0B7F905}"/>
    <cellStyle name="Normal 9 11 4" xfId="4019" xr:uid="{A7C27267-6C1F-457E-B93A-BEC40C06F4C0}"/>
    <cellStyle name="Normal 9 12" xfId="4020" xr:uid="{DFB0B7C4-2125-4EBF-AE9A-71E22DA2331E}"/>
    <cellStyle name="Normal 9 12 2" xfId="4021" xr:uid="{BEC6E441-1803-4454-B33D-20999CEE7ED9}"/>
    <cellStyle name="Normal 9 12 3" xfId="4022" xr:uid="{98A3E465-1DE9-4318-B582-EF51AC5E3D28}"/>
    <cellStyle name="Normal 9 12 4" xfId="4023" xr:uid="{8A4DFFB4-DCB3-4C9D-9954-F9FA5A6CDEB8}"/>
    <cellStyle name="Normal 9 13" xfId="4024" xr:uid="{82B276C8-1E7D-4ED3-9B7A-5807B0B8B73F}"/>
    <cellStyle name="Normal 9 13 2" xfId="4025" xr:uid="{DB95CF8C-B891-4528-9F6C-1E3FBE422B45}"/>
    <cellStyle name="Normal 9 14" xfId="4026" xr:uid="{AFB50DBD-A65D-4FB9-8DAF-93F1163051DA}"/>
    <cellStyle name="Normal 9 15" xfId="4027" xr:uid="{5DD568D4-199F-4414-9D9C-54D9165B1B2D}"/>
    <cellStyle name="Normal 9 16" xfId="4028" xr:uid="{0B4F2895-929B-4340-9303-6D702C454A4E}"/>
    <cellStyle name="Normal 9 2" xfId="165" xr:uid="{14B13AFA-2934-44B5-9BDB-6C7BF5CE36B9}"/>
    <cellStyle name="Normal 9 2 2" xfId="402" xr:uid="{6D74F892-733F-42F8-AA67-DE72E63C5C1E}"/>
    <cellStyle name="Normal 9 2 2 2" xfId="4672" xr:uid="{75DA0DB0-6DEA-4A1E-8326-FA3AF8ECAF45}"/>
    <cellStyle name="Normal 9 2 3" xfId="4561" xr:uid="{206C4902-7001-4AD6-BF5D-D1A78FA9C33C}"/>
    <cellStyle name="Normal 9 3" xfId="166" xr:uid="{96BC448A-E321-482A-841E-96042F7F2B7B}"/>
    <cellStyle name="Normal 9 3 10" xfId="4029" xr:uid="{2587BF85-6930-47CF-B6BA-368D3DB5B71E}"/>
    <cellStyle name="Normal 9 3 11" xfId="4030" xr:uid="{F447A7FA-9254-4C7A-8BE1-2154EC9CF1F7}"/>
    <cellStyle name="Normal 9 3 2" xfId="167" xr:uid="{A820303C-0967-462A-99F2-D276D3B6BCE2}"/>
    <cellStyle name="Normal 9 3 2 2" xfId="168" xr:uid="{89AE88D5-D618-4495-AB2A-D227AD1A4C13}"/>
    <cellStyle name="Normal 9 3 2 2 2" xfId="403" xr:uid="{BC4EDEB4-E9F4-40E8-A041-CE28CA3E7650}"/>
    <cellStyle name="Normal 9 3 2 2 2 2" xfId="825" xr:uid="{F352F007-ECF0-4346-B7B2-AE0CC931A9AD}"/>
    <cellStyle name="Normal 9 3 2 2 2 2 2" xfId="826" xr:uid="{5A141AD3-EE93-4A36-85E0-CC7F0226B2AC}"/>
    <cellStyle name="Normal 9 3 2 2 2 2 2 2" xfId="2231" xr:uid="{C10869EF-9C85-4093-863E-540F449DD9A3}"/>
    <cellStyle name="Normal 9 3 2 2 2 2 2 2 2" xfId="2232" xr:uid="{F662F5C7-B0FD-4682-AE8E-81698ECEAF11}"/>
    <cellStyle name="Normal 9 3 2 2 2 2 2 3" xfId="2233" xr:uid="{33E078FE-DC8D-4B00-8E0D-40D32DBC8691}"/>
    <cellStyle name="Normal 9 3 2 2 2 2 3" xfId="2234" xr:uid="{C8E93F2D-07E2-406B-A6E0-F0B682FCDA72}"/>
    <cellStyle name="Normal 9 3 2 2 2 2 3 2" xfId="2235" xr:uid="{A801E6A9-07F9-4445-8F95-6A3A835F1097}"/>
    <cellStyle name="Normal 9 3 2 2 2 2 4" xfId="2236" xr:uid="{FA71CFBF-ED4F-45C3-91CD-9936148A0490}"/>
    <cellStyle name="Normal 9 3 2 2 2 3" xfId="827" xr:uid="{469925B5-3CE0-464D-8213-AD46FBC0ED07}"/>
    <cellStyle name="Normal 9 3 2 2 2 3 2" xfId="2237" xr:uid="{AA500337-38FD-42EB-8169-122F7660597C}"/>
    <cellStyle name="Normal 9 3 2 2 2 3 2 2" xfId="2238" xr:uid="{4B17AF7A-B9AA-4EA2-8CDF-4318EB44AD77}"/>
    <cellStyle name="Normal 9 3 2 2 2 3 3" xfId="2239" xr:uid="{0BEC93C6-0DE7-47B1-95CA-0143F901B04A}"/>
    <cellStyle name="Normal 9 3 2 2 2 3 4" xfId="4031" xr:uid="{3FE1B689-C9D9-4570-9D2D-8A1B58BD5E92}"/>
    <cellStyle name="Normal 9 3 2 2 2 4" xfId="2240" xr:uid="{07066B5C-CB9B-46E2-BD67-93E9B3F30373}"/>
    <cellStyle name="Normal 9 3 2 2 2 4 2" xfId="2241" xr:uid="{35CFFB65-2415-4828-978D-370B188724E3}"/>
    <cellStyle name="Normal 9 3 2 2 2 5" xfId="2242" xr:uid="{8BAE1C1E-DA1C-44A9-B55B-A56B2C1889F8}"/>
    <cellStyle name="Normal 9 3 2 2 2 6" xfId="4032" xr:uid="{13968BBA-61F1-4DAD-A103-5053242BD111}"/>
    <cellStyle name="Normal 9 3 2 2 3" xfId="404" xr:uid="{DF6D594E-7E6F-4BF7-95E7-A6F903B4A59A}"/>
    <cellStyle name="Normal 9 3 2 2 3 2" xfId="828" xr:uid="{6275CD30-6345-4865-A338-9BE216A17EF7}"/>
    <cellStyle name="Normal 9 3 2 2 3 2 2" xfId="829" xr:uid="{F18729BC-740D-4944-843A-05C0D39F1318}"/>
    <cellStyle name="Normal 9 3 2 2 3 2 2 2" xfId="2243" xr:uid="{B31609E4-F057-4EEC-84D1-E00504C78FF5}"/>
    <cellStyle name="Normal 9 3 2 2 3 2 2 2 2" xfId="2244" xr:uid="{7AF69A76-50A2-476A-973A-6FC5B996D501}"/>
    <cellStyle name="Normal 9 3 2 2 3 2 2 3" xfId="2245" xr:uid="{59811F64-D750-40E2-8BE5-FC0FDF6E6A5F}"/>
    <cellStyle name="Normal 9 3 2 2 3 2 3" xfId="2246" xr:uid="{2809683F-EB83-431D-A94F-B01AD7E360BF}"/>
    <cellStyle name="Normal 9 3 2 2 3 2 3 2" xfId="2247" xr:uid="{15A2F25C-7BD5-4977-B349-B0BDC64A1FE8}"/>
    <cellStyle name="Normal 9 3 2 2 3 2 4" xfId="2248" xr:uid="{250C75F6-BC38-4952-9743-81A51103E990}"/>
    <cellStyle name="Normal 9 3 2 2 3 3" xfId="830" xr:uid="{B1EC955D-F8B4-4B27-A26A-925C956479D2}"/>
    <cellStyle name="Normal 9 3 2 2 3 3 2" xfId="2249" xr:uid="{0208A889-1C67-483F-9F20-567BD6FBA0BC}"/>
    <cellStyle name="Normal 9 3 2 2 3 3 2 2" xfId="2250" xr:uid="{E9B33368-2001-49E6-9D40-0B246890EFAF}"/>
    <cellStyle name="Normal 9 3 2 2 3 3 3" xfId="2251" xr:uid="{CBA11058-5DFC-49FA-A6E1-80C4903DA528}"/>
    <cellStyle name="Normal 9 3 2 2 3 4" xfId="2252" xr:uid="{3257E47E-1892-4121-8705-AEAA83752A8C}"/>
    <cellStyle name="Normal 9 3 2 2 3 4 2" xfId="2253" xr:uid="{60C412DF-2D3D-4F65-B473-683EC6CA68C4}"/>
    <cellStyle name="Normal 9 3 2 2 3 5" xfId="2254" xr:uid="{ACADB5DB-58A1-4E41-8A67-595CA300B626}"/>
    <cellStyle name="Normal 9 3 2 2 4" xfId="831" xr:uid="{8493E5B4-4E88-4642-AE8A-41C9A6FE0AE4}"/>
    <cellStyle name="Normal 9 3 2 2 4 2" xfId="832" xr:uid="{F45B9BD5-4AF6-4E49-A25C-77F89342C058}"/>
    <cellStyle name="Normal 9 3 2 2 4 2 2" xfId="2255" xr:uid="{797A424E-AF05-477B-8293-DB5644D33407}"/>
    <cellStyle name="Normal 9 3 2 2 4 2 2 2" xfId="2256" xr:uid="{84A08A93-D757-4A26-A5AE-0731542A886A}"/>
    <cellStyle name="Normal 9 3 2 2 4 2 3" xfId="2257" xr:uid="{B739EDC0-83A0-44D9-8243-5F607D28A95F}"/>
    <cellStyle name="Normal 9 3 2 2 4 3" xfId="2258" xr:uid="{79FC18EE-C456-4855-A3DE-7E7AB1DD61B9}"/>
    <cellStyle name="Normal 9 3 2 2 4 3 2" xfId="2259" xr:uid="{A420ED38-63B6-4ACD-8CCD-4AE8965E26B4}"/>
    <cellStyle name="Normal 9 3 2 2 4 4" xfId="2260" xr:uid="{81760080-7F74-4841-8EFA-E01DA75FE4C9}"/>
    <cellStyle name="Normal 9 3 2 2 5" xfId="833" xr:uid="{5C5C0E44-8F67-494E-A65A-2211BCDD65E4}"/>
    <cellStyle name="Normal 9 3 2 2 5 2" xfId="2261" xr:uid="{18DF4153-7CFC-42B0-8FD1-414F98E68A7E}"/>
    <cellStyle name="Normal 9 3 2 2 5 2 2" xfId="2262" xr:uid="{EDAC4E54-4331-4D0E-AEB3-FDD03EE23C75}"/>
    <cellStyle name="Normal 9 3 2 2 5 3" xfId="2263" xr:uid="{1DE86040-D4B3-44A4-AC8F-62CC7507BF38}"/>
    <cellStyle name="Normal 9 3 2 2 5 4" xfId="4033" xr:uid="{07F32E02-5964-4999-B971-7190903E566D}"/>
    <cellStyle name="Normal 9 3 2 2 6" xfId="2264" xr:uid="{1856B665-7EB8-4C49-965D-3E36C2E76B1A}"/>
    <cellStyle name="Normal 9 3 2 2 6 2" xfId="2265" xr:uid="{54F9B364-752D-4FF5-B095-CFD41D4BDC49}"/>
    <cellStyle name="Normal 9 3 2 2 7" xfId="2266" xr:uid="{9ADF5B6C-FF4E-42F6-8900-3B3B17AE4710}"/>
    <cellStyle name="Normal 9 3 2 2 8" xfId="4034" xr:uid="{17DC8490-2C0F-4461-9898-F92040BA8429}"/>
    <cellStyle name="Normal 9 3 2 3" xfId="405" xr:uid="{E006C417-1B30-4D14-BF5B-5D875DBA9A6D}"/>
    <cellStyle name="Normal 9 3 2 3 2" xfId="834" xr:uid="{48339BA7-CADE-460E-BB53-71DBEE56CDE8}"/>
    <cellStyle name="Normal 9 3 2 3 2 2" xfId="835" xr:uid="{D9CCB059-9D70-452F-93DD-5D019A2E3AED}"/>
    <cellStyle name="Normal 9 3 2 3 2 2 2" xfId="2267" xr:uid="{A8F3319D-FC00-42D1-A95E-6BD03A6F4A0C}"/>
    <cellStyle name="Normal 9 3 2 3 2 2 2 2" xfId="2268" xr:uid="{47854B49-6BEC-467E-9AE1-9CD5BE218770}"/>
    <cellStyle name="Normal 9 3 2 3 2 2 3" xfId="2269" xr:uid="{3FF1AFC3-535D-4C31-9302-65F72155D6FA}"/>
    <cellStyle name="Normal 9 3 2 3 2 3" xfId="2270" xr:uid="{4CEAFAFD-A522-4E0B-ADF3-A464657615CE}"/>
    <cellStyle name="Normal 9 3 2 3 2 3 2" xfId="2271" xr:uid="{6DB7B23D-FE74-4C17-8AF6-9C8B8406CE13}"/>
    <cellStyle name="Normal 9 3 2 3 2 4" xfId="2272" xr:uid="{411EA233-E8D4-459E-8F67-11FB6B2CFA9B}"/>
    <cellStyle name="Normal 9 3 2 3 3" xfId="836" xr:uid="{F1A5A706-8E1E-4DCA-9EB0-3B50578DB215}"/>
    <cellStyle name="Normal 9 3 2 3 3 2" xfId="2273" xr:uid="{D6A465DF-6D50-4375-93A8-A916ACD7FC53}"/>
    <cellStyle name="Normal 9 3 2 3 3 2 2" xfId="2274" xr:uid="{EA08907D-D274-4846-A82C-BBBF7E75780F}"/>
    <cellStyle name="Normal 9 3 2 3 3 3" xfId="2275" xr:uid="{B5C38C86-7FF3-4FA3-BF1F-D77C1D2BEEB6}"/>
    <cellStyle name="Normal 9 3 2 3 3 4" xfId="4035" xr:uid="{90C7494C-F3E3-49F7-83EF-6C9F0B2D136A}"/>
    <cellStyle name="Normal 9 3 2 3 4" xfId="2276" xr:uid="{4E1E422F-D2DE-40F2-B082-C6518A690E0D}"/>
    <cellStyle name="Normal 9 3 2 3 4 2" xfId="2277" xr:uid="{4CA66671-C26C-41D7-B668-312FDF5A1890}"/>
    <cellStyle name="Normal 9 3 2 3 5" xfId="2278" xr:uid="{65C40A0E-8BB0-402F-A247-F5F27C91510C}"/>
    <cellStyle name="Normal 9 3 2 3 6" xfId="4036" xr:uid="{EDC0D20B-4CCC-408B-AAE8-9C7216C638A2}"/>
    <cellStyle name="Normal 9 3 2 4" xfId="406" xr:uid="{AEF28BE5-2330-4462-B201-F9B954322AEA}"/>
    <cellStyle name="Normal 9 3 2 4 2" xfId="837" xr:uid="{47F9DF10-0841-4B8B-8016-E3D93EDE5BB6}"/>
    <cellStyle name="Normal 9 3 2 4 2 2" xfId="838" xr:uid="{77729660-B15E-49BF-BDA5-88FA923E9445}"/>
    <cellStyle name="Normal 9 3 2 4 2 2 2" xfId="2279" xr:uid="{C0092C46-0E64-4BC6-BD37-C114A8B7A6F7}"/>
    <cellStyle name="Normal 9 3 2 4 2 2 2 2" xfId="2280" xr:uid="{D8A123CD-DA07-4F9B-A015-020E861732BD}"/>
    <cellStyle name="Normal 9 3 2 4 2 2 3" xfId="2281" xr:uid="{9F129B54-A052-4CF9-BD83-1EF95F4444E4}"/>
    <cellStyle name="Normal 9 3 2 4 2 3" xfId="2282" xr:uid="{ED84AD04-D821-4C5E-8215-A2FC6420A356}"/>
    <cellStyle name="Normal 9 3 2 4 2 3 2" xfId="2283" xr:uid="{093E8CED-0A86-4895-8707-C4E8073929FB}"/>
    <cellStyle name="Normal 9 3 2 4 2 4" xfId="2284" xr:uid="{502E6929-8569-4342-AB68-DC600DC38380}"/>
    <cellStyle name="Normal 9 3 2 4 3" xfId="839" xr:uid="{446F7AAD-10E4-409E-B335-DFD1D5AD6FA4}"/>
    <cellStyle name="Normal 9 3 2 4 3 2" xfId="2285" xr:uid="{389A0BBF-E2C7-40A1-80FF-0DF655400FCF}"/>
    <cellStyle name="Normal 9 3 2 4 3 2 2" xfId="2286" xr:uid="{637D30BE-5871-4906-BE9A-AB5F1AB907E3}"/>
    <cellStyle name="Normal 9 3 2 4 3 3" xfId="2287" xr:uid="{534FA56B-D7F4-4225-B603-9DE5DBB8CC12}"/>
    <cellStyle name="Normal 9 3 2 4 4" xfId="2288" xr:uid="{4DD278C4-87AC-47CD-AE99-4856B9B87318}"/>
    <cellStyle name="Normal 9 3 2 4 4 2" xfId="2289" xr:uid="{306A0ED1-1C58-443B-BB48-07A4E9549991}"/>
    <cellStyle name="Normal 9 3 2 4 5" xfId="2290" xr:uid="{B375E410-A793-4168-9D28-F46A029B8036}"/>
    <cellStyle name="Normal 9 3 2 5" xfId="407" xr:uid="{A4371347-90F7-4F3A-AF5C-19258F996842}"/>
    <cellStyle name="Normal 9 3 2 5 2" xfId="840" xr:uid="{C037611B-7075-4BAD-9216-02D0669A057B}"/>
    <cellStyle name="Normal 9 3 2 5 2 2" xfId="2291" xr:uid="{982FFEF5-3A67-4F6D-9CE2-796DB7709F5F}"/>
    <cellStyle name="Normal 9 3 2 5 2 2 2" xfId="2292" xr:uid="{6184FDDF-3352-470C-B3C4-30A780D0FE24}"/>
    <cellStyle name="Normal 9 3 2 5 2 3" xfId="2293" xr:uid="{3F01A61C-5CA9-4EDC-BE8D-0FE504208918}"/>
    <cellStyle name="Normal 9 3 2 5 3" xfId="2294" xr:uid="{A87DADA4-9B32-4A13-8B6D-B62B85E88F9B}"/>
    <cellStyle name="Normal 9 3 2 5 3 2" xfId="2295" xr:uid="{822A7FD9-A8B0-42BA-98FE-F021BAC97CB5}"/>
    <cellStyle name="Normal 9 3 2 5 4" xfId="2296" xr:uid="{FFE86C69-5286-411A-A6BB-9945F6E76D0F}"/>
    <cellStyle name="Normal 9 3 2 6" xfId="841" xr:uid="{8F6C3096-D389-46E3-BD5C-266364726143}"/>
    <cellStyle name="Normal 9 3 2 6 2" xfId="2297" xr:uid="{FCE2A011-CAC4-4BCA-97C8-A207A84AE81F}"/>
    <cellStyle name="Normal 9 3 2 6 2 2" xfId="2298" xr:uid="{2E92165D-544A-4410-8978-0EBB8C7209C8}"/>
    <cellStyle name="Normal 9 3 2 6 3" xfId="2299" xr:uid="{3D06928A-39A9-469F-936E-B91CAB075643}"/>
    <cellStyle name="Normal 9 3 2 6 4" xfId="4037" xr:uid="{72CD03F5-57CB-4773-A1E0-34BD7F9D49BC}"/>
    <cellStyle name="Normal 9 3 2 7" xfId="2300" xr:uid="{B1420519-FF52-43FE-8772-432F2249C53A}"/>
    <cellStyle name="Normal 9 3 2 7 2" xfId="2301" xr:uid="{626C1747-6C3D-4C24-9C7A-2A9237A8CEE0}"/>
    <cellStyle name="Normal 9 3 2 8" xfId="2302" xr:uid="{DA12EEDD-8E71-4B3B-A8E9-23DF6F8531BF}"/>
    <cellStyle name="Normal 9 3 2 9" xfId="4038" xr:uid="{6CCDDEBE-5E54-43B9-92AE-3699D6E80930}"/>
    <cellStyle name="Normal 9 3 3" xfId="169" xr:uid="{CB8E1AED-4427-4AC3-8302-545EEC3EF2D1}"/>
    <cellStyle name="Normal 9 3 3 2" xfId="170" xr:uid="{28AC5E39-323E-4345-B0D4-431E3E2A67AD}"/>
    <cellStyle name="Normal 9 3 3 2 2" xfId="842" xr:uid="{A371A1F9-760E-47B9-B2AE-43A04BAA7E27}"/>
    <cellStyle name="Normal 9 3 3 2 2 2" xfId="843" xr:uid="{7C32DEC6-D884-4428-8A08-02BB6899EB83}"/>
    <cellStyle name="Normal 9 3 3 2 2 2 2" xfId="2303" xr:uid="{C55BBA62-7AB1-4689-A164-8326C3442419}"/>
    <cellStyle name="Normal 9 3 3 2 2 2 2 2" xfId="2304" xr:uid="{DACE7B2D-301D-47F5-88B0-1DD051325FFE}"/>
    <cellStyle name="Normal 9 3 3 2 2 2 3" xfId="2305" xr:uid="{2647FDC6-3569-4F83-A5DB-9EF02AE7D96B}"/>
    <cellStyle name="Normal 9 3 3 2 2 3" xfId="2306" xr:uid="{8B95A663-B59F-4084-AEF5-B7F70DCAE466}"/>
    <cellStyle name="Normal 9 3 3 2 2 3 2" xfId="2307" xr:uid="{968A2831-665E-48DC-98A6-4F5D252AD8EF}"/>
    <cellStyle name="Normal 9 3 3 2 2 4" xfId="2308" xr:uid="{C66E5BF1-B1F0-4C01-AB0D-614ABB41B24B}"/>
    <cellStyle name="Normal 9 3 3 2 3" xfId="844" xr:uid="{1F90F468-FC97-4717-80A6-074474EF5F31}"/>
    <cellStyle name="Normal 9 3 3 2 3 2" xfId="2309" xr:uid="{ED24EB3F-B81B-4260-BF87-935F998E9189}"/>
    <cellStyle name="Normal 9 3 3 2 3 2 2" xfId="2310" xr:uid="{B49BE0C8-8136-45E1-BFA9-C1E678B0F621}"/>
    <cellStyle name="Normal 9 3 3 2 3 3" xfId="2311" xr:uid="{8BAFAB07-4303-4CCD-90BE-0792111C0E41}"/>
    <cellStyle name="Normal 9 3 3 2 3 4" xfId="4039" xr:uid="{5D271A7E-212D-424B-813B-AA0984F2284C}"/>
    <cellStyle name="Normal 9 3 3 2 4" xfId="2312" xr:uid="{5CD7FE39-6384-4542-B171-899832C50F8D}"/>
    <cellStyle name="Normal 9 3 3 2 4 2" xfId="2313" xr:uid="{A2DDB213-EECC-44AD-9B93-0E0D5927E3E8}"/>
    <cellStyle name="Normal 9 3 3 2 5" xfId="2314" xr:uid="{B855073A-2BF8-4DA8-BF34-6419995619AB}"/>
    <cellStyle name="Normal 9 3 3 2 6" xfId="4040" xr:uid="{5AF33AE4-38E0-4F9F-97D9-20A7119C429E}"/>
    <cellStyle name="Normal 9 3 3 3" xfId="408" xr:uid="{E8339499-64CC-4717-9577-46DC93A76BC0}"/>
    <cellStyle name="Normal 9 3 3 3 2" xfId="845" xr:uid="{0AAF7FB4-3E2E-454E-993C-35BA853FE636}"/>
    <cellStyle name="Normal 9 3 3 3 2 2" xfId="846" xr:uid="{18302267-334C-4FF1-8377-B17B10B1564E}"/>
    <cellStyle name="Normal 9 3 3 3 2 2 2" xfId="2315" xr:uid="{645309B2-2CAC-4195-8585-E126060EB916}"/>
    <cellStyle name="Normal 9 3 3 3 2 2 2 2" xfId="2316" xr:uid="{3F50F0CD-E4FE-4497-8117-B6783CD48CCC}"/>
    <cellStyle name="Normal 9 3 3 3 2 2 2 2 2" xfId="4765" xr:uid="{B7863DC9-8A74-4B43-8A03-A401D929168A}"/>
    <cellStyle name="Normal 9 3 3 3 2 2 3" xfId="2317" xr:uid="{26B2AD39-BC17-4536-BC89-93C9C5FC9108}"/>
    <cellStyle name="Normal 9 3 3 3 2 2 3 2" xfId="4766" xr:uid="{195D7B9D-D536-4F4A-8496-9D533C6198B3}"/>
    <cellStyle name="Normal 9 3 3 3 2 3" xfId="2318" xr:uid="{E084F6F0-7472-43F6-B5A7-BC61043AE23D}"/>
    <cellStyle name="Normal 9 3 3 3 2 3 2" xfId="2319" xr:uid="{6C87FD5A-B380-4CED-907F-81FFFB4CD7BF}"/>
    <cellStyle name="Normal 9 3 3 3 2 3 2 2" xfId="4768" xr:uid="{485BBEB3-54F2-4328-A1AA-98FEA9F649D4}"/>
    <cellStyle name="Normal 9 3 3 3 2 3 3" xfId="4767" xr:uid="{EA662FD2-E1CA-4C86-8BD3-59A15584F42D}"/>
    <cellStyle name="Normal 9 3 3 3 2 4" xfId="2320" xr:uid="{6408A432-0E6E-4E0E-A5A7-B4AF4AFEA1C9}"/>
    <cellStyle name="Normal 9 3 3 3 2 4 2" xfId="4769" xr:uid="{8266F5CC-52B6-417A-9EC4-CC42615AE8ED}"/>
    <cellStyle name="Normal 9 3 3 3 3" xfId="847" xr:uid="{16D15236-F624-4A90-BBA1-81DD581DDF9A}"/>
    <cellStyle name="Normal 9 3 3 3 3 2" xfId="2321" xr:uid="{2B73CBB7-DA6C-473C-82BC-F2495FCADFC5}"/>
    <cellStyle name="Normal 9 3 3 3 3 2 2" xfId="2322" xr:uid="{7EC47F8C-2469-41BC-BE0B-61DAC684E935}"/>
    <cellStyle name="Normal 9 3 3 3 3 2 2 2" xfId="4772" xr:uid="{BA5EECEB-C768-4431-A437-A82D587BDDA6}"/>
    <cellStyle name="Normal 9 3 3 3 3 2 3" xfId="4771" xr:uid="{7FD9F0AE-D48B-4B20-AA41-9A517B3BCF6B}"/>
    <cellStyle name="Normal 9 3 3 3 3 3" xfId="2323" xr:uid="{3017985C-9849-4249-AD9E-CF03B6AF7E18}"/>
    <cellStyle name="Normal 9 3 3 3 3 3 2" xfId="4773" xr:uid="{F9683B57-9FF4-4824-B7AB-CD10E870BC83}"/>
    <cellStyle name="Normal 9 3 3 3 3 4" xfId="4770" xr:uid="{F968C069-8BEC-4176-BD52-7F0DAA9940D4}"/>
    <cellStyle name="Normal 9 3 3 3 4" xfId="2324" xr:uid="{F9F9ED07-F41A-47CF-B5FB-86CA1214A933}"/>
    <cellStyle name="Normal 9 3 3 3 4 2" xfId="2325" xr:uid="{35350BC3-627A-4167-8F21-D37357CC3CAD}"/>
    <cellStyle name="Normal 9 3 3 3 4 2 2" xfId="4775" xr:uid="{F0014BFC-79BC-45DC-8743-CD90E8EB9F3E}"/>
    <cellStyle name="Normal 9 3 3 3 4 3" xfId="4774" xr:uid="{5154646E-2912-420D-A111-C048D42963A3}"/>
    <cellStyle name="Normal 9 3 3 3 5" xfId="2326" xr:uid="{AFA5CA5C-9349-4FCC-9CE4-C76FA543278F}"/>
    <cellStyle name="Normal 9 3 3 3 5 2" xfId="4776" xr:uid="{AD836EBB-D05A-4951-A470-DD324FB423FF}"/>
    <cellStyle name="Normal 9 3 3 4" xfId="409" xr:uid="{435CDD4A-6A07-4EED-98B9-4A9843D2FA7F}"/>
    <cellStyle name="Normal 9 3 3 4 2" xfId="848" xr:uid="{71378282-7E60-4C5C-B7C5-BC247AA89006}"/>
    <cellStyle name="Normal 9 3 3 4 2 2" xfId="2327" xr:uid="{54380BC2-A9AB-4DC3-8D4A-8767A0DACE15}"/>
    <cellStyle name="Normal 9 3 3 4 2 2 2" xfId="2328" xr:uid="{BCF05191-5031-494C-B495-BB588F70ECA1}"/>
    <cellStyle name="Normal 9 3 3 4 2 2 2 2" xfId="4780" xr:uid="{87887707-E180-4356-B5D4-95FE759F58C7}"/>
    <cellStyle name="Normal 9 3 3 4 2 2 3" xfId="4779" xr:uid="{964E2D0C-B92C-4E29-9F75-CC27EEC00312}"/>
    <cellStyle name="Normal 9 3 3 4 2 3" xfId="2329" xr:uid="{865CC201-7C8F-42CC-970F-8260C15FFF65}"/>
    <cellStyle name="Normal 9 3 3 4 2 3 2" xfId="4781" xr:uid="{06678DD4-4C35-46EB-8636-4FA47020CE53}"/>
    <cellStyle name="Normal 9 3 3 4 2 4" xfId="4778" xr:uid="{F20AD975-A0E1-4870-99FF-A7E14FF91669}"/>
    <cellStyle name="Normal 9 3 3 4 3" xfId="2330" xr:uid="{B3D79353-9F45-454D-A2EC-2DEFD5627E27}"/>
    <cellStyle name="Normal 9 3 3 4 3 2" xfId="2331" xr:uid="{BB15513C-A32E-4FD4-85B5-6BC84CAE772A}"/>
    <cellStyle name="Normal 9 3 3 4 3 2 2" xfId="4783" xr:uid="{CC15AD86-4899-4561-9967-25B81BB1FB5C}"/>
    <cellStyle name="Normal 9 3 3 4 3 3" xfId="4782" xr:uid="{A134BD15-4D8D-4A7A-A870-DECEF4A59E27}"/>
    <cellStyle name="Normal 9 3 3 4 4" xfId="2332" xr:uid="{0C1110C9-DAC8-4A37-AFAD-9FBD42EDD025}"/>
    <cellStyle name="Normal 9 3 3 4 4 2" xfId="4784" xr:uid="{9ACC62B4-466E-48B3-B8AA-51F5A96D18FA}"/>
    <cellStyle name="Normal 9 3 3 4 5" xfId="4777" xr:uid="{8DE4A4CB-11EA-47B2-BC5C-60A9BA5A9DF0}"/>
    <cellStyle name="Normal 9 3 3 5" xfId="849" xr:uid="{B47A276B-6960-46C1-8BBF-6A6B9B3FF23D}"/>
    <cellStyle name="Normal 9 3 3 5 2" xfId="2333" xr:uid="{6C889831-EAB2-4CD8-8B2B-94D98F07E5EB}"/>
    <cellStyle name="Normal 9 3 3 5 2 2" xfId="2334" xr:uid="{C3519E9E-B483-4142-B80F-5C2A0EF7C1CD}"/>
    <cellStyle name="Normal 9 3 3 5 2 2 2" xfId="4787" xr:uid="{679A4C60-7C71-45CD-A891-7D4683F4412E}"/>
    <cellStyle name="Normal 9 3 3 5 2 3" xfId="4786" xr:uid="{C5B3D3AA-AD62-43CE-ADCC-01BA7FA8BA23}"/>
    <cellStyle name="Normal 9 3 3 5 3" xfId="2335" xr:uid="{23E4872B-9FD2-4C2D-A383-AE57401FAA14}"/>
    <cellStyle name="Normal 9 3 3 5 3 2" xfId="4788" xr:uid="{A818F274-07D5-46F2-B863-691994E0D8CB}"/>
    <cellStyle name="Normal 9 3 3 5 4" xfId="4041" xr:uid="{197CA930-8D88-4B84-A106-B17700EE1574}"/>
    <cellStyle name="Normal 9 3 3 5 4 2" xfId="4789" xr:uid="{CACE4BE4-4F76-49DC-88D9-5524C3DDA27D}"/>
    <cellStyle name="Normal 9 3 3 5 5" xfId="4785" xr:uid="{2C2AB5D5-DE10-4406-A229-E9E482074CE5}"/>
    <cellStyle name="Normal 9 3 3 6" xfId="2336" xr:uid="{C75576C7-F4AA-4B1B-939B-FCD23AE74382}"/>
    <cellStyle name="Normal 9 3 3 6 2" xfId="2337" xr:uid="{BCC748A0-283D-4FE5-9551-0ED8B952D317}"/>
    <cellStyle name="Normal 9 3 3 6 2 2" xfId="4791" xr:uid="{42ABDA79-1905-4830-8605-0A54C6C5BB73}"/>
    <cellStyle name="Normal 9 3 3 6 3" xfId="4790" xr:uid="{E0569C89-B693-4E47-9B2C-674E9DFC490E}"/>
    <cellStyle name="Normal 9 3 3 7" xfId="2338" xr:uid="{5BC4250C-9D27-4B5B-A60B-C925C593813D}"/>
    <cellStyle name="Normal 9 3 3 7 2" xfId="4792" xr:uid="{1768D567-53D1-4930-AEC6-66681E90E824}"/>
    <cellStyle name="Normal 9 3 3 8" xfId="4042" xr:uid="{FE753D22-E017-477A-9004-64D4D4AE9298}"/>
    <cellStyle name="Normal 9 3 3 8 2" xfId="4793" xr:uid="{A1865C96-DEB8-4F7B-8316-1B09ACA76A9C}"/>
    <cellStyle name="Normal 9 3 4" xfId="171" xr:uid="{5BDFAF63-084A-459B-9588-FE8107F23A79}"/>
    <cellStyle name="Normal 9 3 4 2" xfId="450" xr:uid="{4904B8C0-F0EB-43AF-8036-30EB9512D3AF}"/>
    <cellStyle name="Normal 9 3 4 2 2" xfId="850" xr:uid="{B6D55BCC-3F58-4C61-ADBC-E408FFC2B12E}"/>
    <cellStyle name="Normal 9 3 4 2 2 2" xfId="2339" xr:uid="{A5225686-9A12-4B85-9AE4-B7F5154BAE85}"/>
    <cellStyle name="Normal 9 3 4 2 2 2 2" xfId="2340" xr:uid="{97C93F84-5A2B-4E2C-BAC5-A3419F71A008}"/>
    <cellStyle name="Normal 9 3 4 2 2 2 2 2" xfId="4798" xr:uid="{806FDB06-D71E-42F1-A504-52EAF9BF90D4}"/>
    <cellStyle name="Normal 9 3 4 2 2 2 3" xfId="4797" xr:uid="{1DD5ED57-B428-4110-B7E6-988217742ECF}"/>
    <cellStyle name="Normal 9 3 4 2 2 3" xfId="2341" xr:uid="{14A77FBA-3A13-40E4-95B6-7FAB633B87C7}"/>
    <cellStyle name="Normal 9 3 4 2 2 3 2" xfId="4799" xr:uid="{A52E33AF-7CAF-41A6-B045-FF56C810CE3B}"/>
    <cellStyle name="Normal 9 3 4 2 2 4" xfId="4043" xr:uid="{A968DBD4-CACF-4A05-A27D-0E9E8C43BD68}"/>
    <cellStyle name="Normal 9 3 4 2 2 4 2" xfId="4800" xr:uid="{15502D12-BD66-4360-B14A-A4DD30E3E1F6}"/>
    <cellStyle name="Normal 9 3 4 2 2 5" xfId="4796" xr:uid="{564400DD-E10B-4612-A8A5-D57B7EB4C98A}"/>
    <cellStyle name="Normal 9 3 4 2 3" xfId="2342" xr:uid="{A39BD823-C2E4-4704-881B-73759DFFFF0C}"/>
    <cellStyle name="Normal 9 3 4 2 3 2" xfId="2343" xr:uid="{0A94D34A-4D80-4052-82BF-C19355BBC60E}"/>
    <cellStyle name="Normal 9 3 4 2 3 2 2" xfId="4802" xr:uid="{6EC873ED-937F-4A45-A6A1-FF9A6215EBCF}"/>
    <cellStyle name="Normal 9 3 4 2 3 3" xfId="4801" xr:uid="{D661D701-789F-47E1-AF7A-0C84A651B114}"/>
    <cellStyle name="Normal 9 3 4 2 4" xfId="2344" xr:uid="{74962953-F2F1-4368-BEBB-8B0A943AEEAC}"/>
    <cellStyle name="Normal 9 3 4 2 4 2" xfId="4803" xr:uid="{C3FA4A61-488F-4922-9374-47C80D6C9C6E}"/>
    <cellStyle name="Normal 9 3 4 2 5" xfId="4044" xr:uid="{618F1487-DA34-4360-B2A6-F9E1D1503DD4}"/>
    <cellStyle name="Normal 9 3 4 2 5 2" xfId="4804" xr:uid="{68A94438-EB9E-43AB-B9BE-4C1B67D63C69}"/>
    <cellStyle name="Normal 9 3 4 2 6" xfId="4795" xr:uid="{F6085EDE-EACF-4953-A256-E79E1D26E61C}"/>
    <cellStyle name="Normal 9 3 4 3" xfId="851" xr:uid="{4DEA09FC-A1AD-4159-99F1-E6717593C2CF}"/>
    <cellStyle name="Normal 9 3 4 3 2" xfId="2345" xr:uid="{13A476B8-A43B-4AD5-AEF7-5855AA79A070}"/>
    <cellStyle name="Normal 9 3 4 3 2 2" xfId="2346" xr:uid="{981B8D0E-6AA3-4202-98EE-AF5CCCD5FA8E}"/>
    <cellStyle name="Normal 9 3 4 3 2 2 2" xfId="4807" xr:uid="{49B6AC01-1594-438E-8F2D-EECB256F9739}"/>
    <cellStyle name="Normal 9 3 4 3 2 3" xfId="4806" xr:uid="{6D3E68A6-1BD3-4913-AC81-EC590FCA3EDD}"/>
    <cellStyle name="Normal 9 3 4 3 3" xfId="2347" xr:uid="{2753438F-A542-4DEC-BEB3-94CF31626465}"/>
    <cellStyle name="Normal 9 3 4 3 3 2" xfId="4808" xr:uid="{BAC9D9FA-25D5-4D7A-B4F3-34733455EE40}"/>
    <cellStyle name="Normal 9 3 4 3 4" xfId="4045" xr:uid="{6282CFF6-4278-47D3-8112-4BDFF629666D}"/>
    <cellStyle name="Normal 9 3 4 3 4 2" xfId="4809" xr:uid="{B1041578-7677-43E1-A03B-95B66497C01E}"/>
    <cellStyle name="Normal 9 3 4 3 5" xfId="4805" xr:uid="{1A7D1468-AC54-4DE8-A21C-AE47E8423B0C}"/>
    <cellStyle name="Normal 9 3 4 4" xfId="2348" xr:uid="{D6D504B4-91AA-47D0-95CD-8687C891234E}"/>
    <cellStyle name="Normal 9 3 4 4 2" xfId="2349" xr:uid="{09C1D5A3-F589-4C1A-8A13-2B7D84EB0A81}"/>
    <cellStyle name="Normal 9 3 4 4 2 2" xfId="4811" xr:uid="{F306EAC7-6E7E-464F-8E16-7F42CC71D530}"/>
    <cellStyle name="Normal 9 3 4 4 3" xfId="4046" xr:uid="{896DC022-B073-453C-8056-08E1CBE4A3B3}"/>
    <cellStyle name="Normal 9 3 4 4 3 2" xfId="4812" xr:uid="{EFD7E365-9A21-41C6-B8E2-D21BE4E826F7}"/>
    <cellStyle name="Normal 9 3 4 4 4" xfId="4047" xr:uid="{C921805A-094E-495A-8CBE-6D239E033175}"/>
    <cellStyle name="Normal 9 3 4 4 4 2" xfId="4813" xr:uid="{5510475E-F167-4639-8D1D-47F3C47DB4EA}"/>
    <cellStyle name="Normal 9 3 4 4 5" xfId="4810" xr:uid="{212D2DF4-7C24-468C-A0FE-8C3BBE6BE181}"/>
    <cellStyle name="Normal 9 3 4 5" xfId="2350" xr:uid="{3CEAE2B4-8A57-4124-A9B2-D392741B6A51}"/>
    <cellStyle name="Normal 9 3 4 5 2" xfId="4814" xr:uid="{6B2A50E5-DB69-4D1F-A8AD-D981AAA9D3BD}"/>
    <cellStyle name="Normal 9 3 4 6" xfId="4048" xr:uid="{F40E8148-EF79-4698-AE67-208C1B531008}"/>
    <cellStyle name="Normal 9 3 4 6 2" xfId="4815" xr:uid="{F116A857-C766-4CC7-BC01-A4D427B932DD}"/>
    <cellStyle name="Normal 9 3 4 7" xfId="4049" xr:uid="{4822F56A-3B84-4CC0-AC6C-D73735DFA0E9}"/>
    <cellStyle name="Normal 9 3 4 7 2" xfId="4816" xr:uid="{137FA0D6-5959-49AD-B8E7-9DBCE05FB826}"/>
    <cellStyle name="Normal 9 3 4 8" xfId="4794" xr:uid="{4BF5EC10-824D-4055-8812-0F43D2A67321}"/>
    <cellStyle name="Normal 9 3 5" xfId="410" xr:uid="{19C9040C-8F21-4F76-8FE7-DD3F7FC6DF1E}"/>
    <cellStyle name="Normal 9 3 5 2" xfId="852" xr:uid="{D0F16340-47D9-48FF-910C-66FD9DFB06A1}"/>
    <cellStyle name="Normal 9 3 5 2 2" xfId="853" xr:uid="{8DE24084-AFA4-4D46-B8C7-4D9B64BB5ED0}"/>
    <cellStyle name="Normal 9 3 5 2 2 2" xfId="2351" xr:uid="{D385B63A-50C2-4726-A5D5-DC2DFEA7974F}"/>
    <cellStyle name="Normal 9 3 5 2 2 2 2" xfId="2352" xr:uid="{6890926C-6F52-454E-9FA5-8A049AA72568}"/>
    <cellStyle name="Normal 9 3 5 2 2 2 2 2" xfId="4821" xr:uid="{D96FA96D-E77A-4CA7-9666-3CDC1933D7BE}"/>
    <cellStyle name="Normal 9 3 5 2 2 2 3" xfId="4820" xr:uid="{3A433311-D861-42D9-9AD0-724AFD98941C}"/>
    <cellStyle name="Normal 9 3 5 2 2 3" xfId="2353" xr:uid="{7500645E-005B-4B0E-9DDD-9B93787EE03B}"/>
    <cellStyle name="Normal 9 3 5 2 2 3 2" xfId="4822" xr:uid="{8AA8E0E8-2E23-4D08-8C69-B852496F03F3}"/>
    <cellStyle name="Normal 9 3 5 2 2 4" xfId="4819" xr:uid="{0541516C-859D-411E-9D41-65888CD87C4E}"/>
    <cellStyle name="Normal 9 3 5 2 3" xfId="2354" xr:uid="{1253376D-7D58-4229-B16F-7D1B1408F10C}"/>
    <cellStyle name="Normal 9 3 5 2 3 2" xfId="2355" xr:uid="{C7CC0CA5-6C86-4ED2-A30E-90FC0488949A}"/>
    <cellStyle name="Normal 9 3 5 2 3 2 2" xfId="4824" xr:uid="{A084F3DE-F449-4C70-8BAA-6FDB28B1F1FB}"/>
    <cellStyle name="Normal 9 3 5 2 3 3" xfId="4823" xr:uid="{2CA36E3A-7F27-4E90-954D-5221A6230D28}"/>
    <cellStyle name="Normal 9 3 5 2 4" xfId="2356" xr:uid="{07A326DF-23AF-4A1E-A1DA-EF385FF46EDF}"/>
    <cellStyle name="Normal 9 3 5 2 4 2" xfId="4825" xr:uid="{E0DC7BF0-B4B6-4B1B-943A-43440EDC5545}"/>
    <cellStyle name="Normal 9 3 5 2 5" xfId="4818" xr:uid="{E26CB03C-4412-4016-B551-925F5BBDE51D}"/>
    <cellStyle name="Normal 9 3 5 3" xfId="854" xr:uid="{0F3E12B1-AD95-4CF9-90BE-3833508BE30D}"/>
    <cellStyle name="Normal 9 3 5 3 2" xfId="2357" xr:uid="{09148DB7-8230-4259-841B-810FDC9B22EF}"/>
    <cellStyle name="Normal 9 3 5 3 2 2" xfId="2358" xr:uid="{736AB1DC-B631-408B-A80A-6499A734A7A7}"/>
    <cellStyle name="Normal 9 3 5 3 2 2 2" xfId="4828" xr:uid="{0AF2DB14-D97D-4FB1-B8F6-727BE992C675}"/>
    <cellStyle name="Normal 9 3 5 3 2 3" xfId="4827" xr:uid="{B80A806B-6A8C-4326-9767-8FBD212CFD3B}"/>
    <cellStyle name="Normal 9 3 5 3 3" xfId="2359" xr:uid="{DE594967-6CCC-455C-BE83-48AEA0711F7D}"/>
    <cellStyle name="Normal 9 3 5 3 3 2" xfId="4829" xr:uid="{D92C93DF-BEA3-4A7E-A871-8ADE1DEB433A}"/>
    <cellStyle name="Normal 9 3 5 3 4" xfId="4050" xr:uid="{79B19EA7-1050-465E-A790-A94FC7B39021}"/>
    <cellStyle name="Normal 9 3 5 3 4 2" xfId="4830" xr:uid="{0FC6CF88-A96F-48C9-8815-B4B5520B0124}"/>
    <cellStyle name="Normal 9 3 5 3 5" xfId="4826" xr:uid="{A008245A-53E4-4D35-A6A8-7FF1F0BE05F8}"/>
    <cellStyle name="Normal 9 3 5 4" xfId="2360" xr:uid="{D6955FA8-551C-467D-B93B-D5A327C36558}"/>
    <cellStyle name="Normal 9 3 5 4 2" xfId="2361" xr:uid="{7CF276EC-A18D-4EF8-85D5-14DE96053850}"/>
    <cellStyle name="Normal 9 3 5 4 2 2" xfId="4832" xr:uid="{8A9BC7A9-719C-4324-8563-E2BF0B3EA5DC}"/>
    <cellStyle name="Normal 9 3 5 4 3" xfId="4831" xr:uid="{D3882069-06C7-4811-B3D7-6B495AF1BDE7}"/>
    <cellStyle name="Normal 9 3 5 5" xfId="2362" xr:uid="{66D819C0-0EC4-42C9-94E3-93EB60397D0E}"/>
    <cellStyle name="Normal 9 3 5 5 2" xfId="4833" xr:uid="{422546FB-BC96-4D07-9C9C-4B50B9572581}"/>
    <cellStyle name="Normal 9 3 5 6" xfId="4051" xr:uid="{1692DA25-ADCA-4E05-A409-CD415CD94AA0}"/>
    <cellStyle name="Normal 9 3 5 6 2" xfId="4834" xr:uid="{30EDFB90-0756-4E0D-884C-9A4AECD9686B}"/>
    <cellStyle name="Normal 9 3 5 7" xfId="4817" xr:uid="{40FE0D64-8E0E-4932-8F0E-DB0606152D7E}"/>
    <cellStyle name="Normal 9 3 6" xfId="411" xr:uid="{621B873E-1C3D-4D85-8534-08510B6E062B}"/>
    <cellStyle name="Normal 9 3 6 2" xfId="855" xr:uid="{57F34B35-B654-43F5-B9D0-EB9FC62A643D}"/>
    <cellStyle name="Normal 9 3 6 2 2" xfId="2363" xr:uid="{899BBA4B-CA99-4E80-B91C-646D8FD43A32}"/>
    <cellStyle name="Normal 9 3 6 2 2 2" xfId="2364" xr:uid="{C2252B07-749A-430B-947C-2CFEE841F40C}"/>
    <cellStyle name="Normal 9 3 6 2 2 2 2" xfId="4838" xr:uid="{1595931E-D7D0-4C75-8646-1F82995E909B}"/>
    <cellStyle name="Normal 9 3 6 2 2 3" xfId="4837" xr:uid="{0891855F-6711-4696-AE09-8F10CFF31196}"/>
    <cellStyle name="Normal 9 3 6 2 3" xfId="2365" xr:uid="{0C921482-4754-49F7-B936-83DA6DF017C2}"/>
    <cellStyle name="Normal 9 3 6 2 3 2" xfId="4839" xr:uid="{8F09FADD-7A31-4EC1-B525-295ADDA30158}"/>
    <cellStyle name="Normal 9 3 6 2 4" xfId="4052" xr:uid="{ED4199FA-39DB-4E17-8609-ABA4D8DBA7AE}"/>
    <cellStyle name="Normal 9 3 6 2 4 2" xfId="4840" xr:uid="{079EBE04-CC14-443F-A54E-10FBDDF4F7E4}"/>
    <cellStyle name="Normal 9 3 6 2 5" xfId="4836" xr:uid="{3EF5955A-CEC7-44E9-AB4D-D4E57F881E41}"/>
    <cellStyle name="Normal 9 3 6 3" xfId="2366" xr:uid="{3B10250A-1F3A-44D9-9BCF-06790162323D}"/>
    <cellStyle name="Normal 9 3 6 3 2" xfId="2367" xr:uid="{5743344D-EB42-45FE-A90D-A2021F4DD90D}"/>
    <cellStyle name="Normal 9 3 6 3 2 2" xfId="4842" xr:uid="{18B94312-0887-4B0D-A8CE-432261D6FF92}"/>
    <cellStyle name="Normal 9 3 6 3 3" xfId="4841" xr:uid="{B5C485DF-CD3A-4400-9B2C-EDF85EE29DF7}"/>
    <cellStyle name="Normal 9 3 6 4" xfId="2368" xr:uid="{D6027897-4C96-434F-AE13-67F511A0B6CD}"/>
    <cellStyle name="Normal 9 3 6 4 2" xfId="4843" xr:uid="{9C04CD1F-5CB9-43D2-8F63-F5D3880D18B1}"/>
    <cellStyle name="Normal 9 3 6 5" xfId="4053" xr:uid="{4795001B-616C-4B41-A976-35E24E4DDA3B}"/>
    <cellStyle name="Normal 9 3 6 5 2" xfId="4844" xr:uid="{E6061BB4-A346-498F-A026-55FD2C64D109}"/>
    <cellStyle name="Normal 9 3 6 6" xfId="4835" xr:uid="{C4348C01-776A-410E-9467-4A00BBF30E1D}"/>
    <cellStyle name="Normal 9 3 7" xfId="856" xr:uid="{6EF9632F-13BB-43A3-A3AF-BABE23003C46}"/>
    <cellStyle name="Normal 9 3 7 2" xfId="2369" xr:uid="{3EDA4FC7-CE48-4924-8C75-7BFB1D58C645}"/>
    <cellStyle name="Normal 9 3 7 2 2" xfId="2370" xr:uid="{80C47853-6F21-4318-98F2-4C27336ED096}"/>
    <cellStyle name="Normal 9 3 7 2 2 2" xfId="4847" xr:uid="{BC85F33A-F782-46CD-99F9-2A4068C372F2}"/>
    <cellStyle name="Normal 9 3 7 2 3" xfId="4846" xr:uid="{3D896187-2E46-4335-A358-77F312434C40}"/>
    <cellStyle name="Normal 9 3 7 3" xfId="2371" xr:uid="{9574A599-D3CA-4CDC-A4CD-D02DA230A6CE}"/>
    <cellStyle name="Normal 9 3 7 3 2" xfId="4848" xr:uid="{E05E638A-3439-4BB2-8B92-1F985B522A29}"/>
    <cellStyle name="Normal 9 3 7 4" xfId="4054" xr:uid="{4792328B-4727-446D-94DB-160DDA481A96}"/>
    <cellStyle name="Normal 9 3 7 4 2" xfId="4849" xr:uid="{B991D90D-1AAC-4F09-AD82-A9D388A9CAA0}"/>
    <cellStyle name="Normal 9 3 7 5" xfId="4845" xr:uid="{2923F2FA-084C-45E8-BA30-A6A0E625152B}"/>
    <cellStyle name="Normal 9 3 8" xfId="2372" xr:uid="{71919D78-B6F0-4B5D-8035-C186905CD961}"/>
    <cellStyle name="Normal 9 3 8 2" xfId="2373" xr:uid="{086C48F6-6D61-4C60-99DC-31F8FD250E43}"/>
    <cellStyle name="Normal 9 3 8 2 2" xfId="4851" xr:uid="{964B6916-3CEA-482B-9117-F11434BBCC0A}"/>
    <cellStyle name="Normal 9 3 8 3" xfId="4055" xr:uid="{7C579232-06C4-4D36-911C-4FBBC7F50436}"/>
    <cellStyle name="Normal 9 3 8 3 2" xfId="4852" xr:uid="{B344F91B-5665-4041-88F1-641A5ED3CC4A}"/>
    <cellStyle name="Normal 9 3 8 4" xfId="4056" xr:uid="{BE14A0CF-FEDC-4B9F-87EE-D0D2EE4B3FDD}"/>
    <cellStyle name="Normal 9 3 8 4 2" xfId="4853" xr:uid="{8F860AA6-DC31-4951-B85B-C1F00A027A9A}"/>
    <cellStyle name="Normal 9 3 8 5" xfId="4850" xr:uid="{DAD5F136-7E4C-474F-A9A1-337EC18645C5}"/>
    <cellStyle name="Normal 9 3 9" xfId="2374" xr:uid="{831E1822-C641-46A4-B79D-B0B0DDC77E83}"/>
    <cellStyle name="Normal 9 3 9 2" xfId="4854" xr:uid="{A276E451-B3FE-469D-9EE0-7BA402F8F461}"/>
    <cellStyle name="Normal 9 4" xfId="172" xr:uid="{549113DE-5AE8-42DD-A054-A034DBCD31AA}"/>
    <cellStyle name="Normal 9 4 10" xfId="4057" xr:uid="{7751F62B-00B2-4D28-A1B3-411B114263AB}"/>
    <cellStyle name="Normal 9 4 10 2" xfId="4856" xr:uid="{AECF3371-9633-40A5-9084-D0CA7A68F082}"/>
    <cellStyle name="Normal 9 4 11" xfId="4058" xr:uid="{A3DEB9E9-5021-46F3-A3A6-763DC1ED34A7}"/>
    <cellStyle name="Normal 9 4 11 2" xfId="4857" xr:uid="{16C4E070-0421-4D0C-9190-6B9860441E8D}"/>
    <cellStyle name="Normal 9 4 12" xfId="4855" xr:uid="{C079C33D-F52D-4440-999D-FC97D9499D1B}"/>
    <cellStyle name="Normal 9 4 2" xfId="173" xr:uid="{224F04BE-FD40-4FF7-9412-803C4A7B6169}"/>
    <cellStyle name="Normal 9 4 2 10" xfId="4858" xr:uid="{9014A630-DD12-447F-9B87-C78657B2B3D1}"/>
    <cellStyle name="Normal 9 4 2 2" xfId="174" xr:uid="{0FCEE50F-33F8-4149-8388-02DDEEB8DBC8}"/>
    <cellStyle name="Normal 9 4 2 2 2" xfId="412" xr:uid="{69AB9906-B79A-4E50-801C-2283EBF76F0A}"/>
    <cellStyle name="Normal 9 4 2 2 2 2" xfId="857" xr:uid="{C755A379-1402-45CA-9DFB-A1F748343F61}"/>
    <cellStyle name="Normal 9 4 2 2 2 2 2" xfId="2375" xr:uid="{8E8C9355-E0DF-4CED-BEA1-E725B1B9A6ED}"/>
    <cellStyle name="Normal 9 4 2 2 2 2 2 2" xfId="2376" xr:uid="{E356D107-1B8C-4061-BE26-864FED8F8090}"/>
    <cellStyle name="Normal 9 4 2 2 2 2 2 2 2" xfId="4863" xr:uid="{CB5098EC-EB44-4CE5-BD13-C6E49434D3D6}"/>
    <cellStyle name="Normal 9 4 2 2 2 2 2 3" xfId="4862" xr:uid="{F18387E2-DB6C-4DB3-A52C-7B9FF3079D26}"/>
    <cellStyle name="Normal 9 4 2 2 2 2 3" xfId="2377" xr:uid="{A436F8AA-B337-44D9-969F-3CC9A7F6F558}"/>
    <cellStyle name="Normal 9 4 2 2 2 2 3 2" xfId="4864" xr:uid="{84ECAD04-A34D-4E3D-B7F8-22BF00107071}"/>
    <cellStyle name="Normal 9 4 2 2 2 2 4" xfId="4059" xr:uid="{B7B68335-3859-449C-95B2-1077CE6D6027}"/>
    <cellStyle name="Normal 9 4 2 2 2 2 4 2" xfId="4865" xr:uid="{D8DC627E-2398-46C2-97E6-1D6F7C55F516}"/>
    <cellStyle name="Normal 9 4 2 2 2 2 5" xfId="4861" xr:uid="{ABCAD95A-C954-4CBE-B5F2-BF02A586E8AA}"/>
    <cellStyle name="Normal 9 4 2 2 2 3" xfId="2378" xr:uid="{7347E56A-E50F-4594-B9F7-FF46087DD3EA}"/>
    <cellStyle name="Normal 9 4 2 2 2 3 2" xfId="2379" xr:uid="{27917FCE-48E6-46CF-BA7B-62A904A0D2C3}"/>
    <cellStyle name="Normal 9 4 2 2 2 3 2 2" xfId="4867" xr:uid="{3EAF579C-4D3C-4DAA-B246-43A324C13B49}"/>
    <cellStyle name="Normal 9 4 2 2 2 3 3" xfId="4060" xr:uid="{23A0E945-A625-4EF5-B879-7150ED27CF0F}"/>
    <cellStyle name="Normal 9 4 2 2 2 3 3 2" xfId="4868" xr:uid="{43AA8B85-E592-40B5-A51F-D25ACEAB7A2A}"/>
    <cellStyle name="Normal 9 4 2 2 2 3 4" xfId="4061" xr:uid="{C1347D52-B414-4B4C-87A4-006D26DE35FA}"/>
    <cellStyle name="Normal 9 4 2 2 2 3 4 2" xfId="4869" xr:uid="{84F35B09-6EB7-4512-9F76-B9FDB9223D1C}"/>
    <cellStyle name="Normal 9 4 2 2 2 3 5" xfId="4866" xr:uid="{24201587-A56C-48B9-9B24-409C951C8257}"/>
    <cellStyle name="Normal 9 4 2 2 2 4" xfId="2380" xr:uid="{97C3B7E5-A3BB-407B-8DC2-CD4129194436}"/>
    <cellStyle name="Normal 9 4 2 2 2 4 2" xfId="4870" xr:uid="{EAA5A03A-C868-476D-9F35-B758816ED708}"/>
    <cellStyle name="Normal 9 4 2 2 2 5" xfId="4062" xr:uid="{0B379226-8FAD-48F8-878D-33CBF0371F77}"/>
    <cellStyle name="Normal 9 4 2 2 2 5 2" xfId="4871" xr:uid="{D7FE83DA-2DE8-4898-8F27-DF18AC8D1B2A}"/>
    <cellStyle name="Normal 9 4 2 2 2 6" xfId="4063" xr:uid="{534F3FCA-F5AF-4314-B19B-4B2AFE2241F0}"/>
    <cellStyle name="Normal 9 4 2 2 2 6 2" xfId="4872" xr:uid="{EAC2C41B-239F-49FB-88AA-D703E62B8C0B}"/>
    <cellStyle name="Normal 9 4 2 2 2 7" xfId="4860" xr:uid="{28F9606A-5D92-485A-B782-6610C30E7FE6}"/>
    <cellStyle name="Normal 9 4 2 2 3" xfId="858" xr:uid="{D1BDE992-531D-44E4-A00E-89A66F053353}"/>
    <cellStyle name="Normal 9 4 2 2 3 2" xfId="2381" xr:uid="{A842027B-772C-4CAC-A10C-A7C7D1B8B023}"/>
    <cellStyle name="Normal 9 4 2 2 3 2 2" xfId="2382" xr:uid="{5C122DEA-B438-48E7-980D-8A021D74C68D}"/>
    <cellStyle name="Normal 9 4 2 2 3 2 2 2" xfId="4875" xr:uid="{ED6A55F3-9CB8-4DCA-8F72-1FE5F804826E}"/>
    <cellStyle name="Normal 9 4 2 2 3 2 3" xfId="4064" xr:uid="{25ECD8DB-0BE7-4E20-A26F-9E00ECACBD53}"/>
    <cellStyle name="Normal 9 4 2 2 3 2 3 2" xfId="4876" xr:uid="{F91C975C-6FEF-4D95-AD15-4713EE372F25}"/>
    <cellStyle name="Normal 9 4 2 2 3 2 4" xfId="4065" xr:uid="{FD429FC0-207E-4252-AD65-E5B11A017EEA}"/>
    <cellStyle name="Normal 9 4 2 2 3 2 4 2" xfId="4877" xr:uid="{DBC17E67-2610-4400-812F-53B7E1C1A07A}"/>
    <cellStyle name="Normal 9 4 2 2 3 2 5" xfId="4874" xr:uid="{2004DFB8-3B46-4581-9A88-DECA573464F6}"/>
    <cellStyle name="Normal 9 4 2 2 3 3" xfId="2383" xr:uid="{D1E3B277-7F4B-4EAB-9D8A-87C81623ED26}"/>
    <cellStyle name="Normal 9 4 2 2 3 3 2" xfId="4878" xr:uid="{E55CB4E8-185E-4BAA-8493-D4D17FEBB177}"/>
    <cellStyle name="Normal 9 4 2 2 3 4" xfId="4066" xr:uid="{0892A8F1-7489-4D1D-8BEE-FB8ADD4265AA}"/>
    <cellStyle name="Normal 9 4 2 2 3 4 2" xfId="4879" xr:uid="{706A03FA-01EA-4EB0-ADFA-E798BCD1B5B3}"/>
    <cellStyle name="Normal 9 4 2 2 3 5" xfId="4067" xr:uid="{A15F1399-804A-484E-BC5D-A99139ABD4C4}"/>
    <cellStyle name="Normal 9 4 2 2 3 5 2" xfId="4880" xr:uid="{6F05895F-F449-452D-BAB3-F0BAD6E90C80}"/>
    <cellStyle name="Normal 9 4 2 2 3 6" xfId="4873" xr:uid="{47030878-5ACF-47C0-B916-7C146D2D68C2}"/>
    <cellStyle name="Normal 9 4 2 2 4" xfId="2384" xr:uid="{0DC54AAC-F7EB-4AFB-BB05-83ECF9E89DEE}"/>
    <cellStyle name="Normal 9 4 2 2 4 2" xfId="2385" xr:uid="{475C91C8-721C-47A2-9185-B28A1C1E61AC}"/>
    <cellStyle name="Normal 9 4 2 2 4 2 2" xfId="4882" xr:uid="{65A9AD05-A52E-406C-AC81-11EF7823E643}"/>
    <cellStyle name="Normal 9 4 2 2 4 3" xfId="4068" xr:uid="{2B3580AC-6B3B-40EA-B32B-CD7D09310156}"/>
    <cellStyle name="Normal 9 4 2 2 4 3 2" xfId="4883" xr:uid="{999BE1B8-1C9E-4138-ACA6-FE736352A632}"/>
    <cellStyle name="Normal 9 4 2 2 4 4" xfId="4069" xr:uid="{9A72C6B0-BEB8-49D1-A7F9-93B71562CABA}"/>
    <cellStyle name="Normal 9 4 2 2 4 4 2" xfId="4884" xr:uid="{1D160E2C-5A01-4FB0-8A2D-C11078EE843E}"/>
    <cellStyle name="Normal 9 4 2 2 4 5" xfId="4881" xr:uid="{9A4752D2-BAEB-4D21-9680-0F692E25D157}"/>
    <cellStyle name="Normal 9 4 2 2 5" xfId="2386" xr:uid="{41CD081A-EB28-4183-98C3-C20AD820909D}"/>
    <cellStyle name="Normal 9 4 2 2 5 2" xfId="4070" xr:uid="{1203B62E-3FBA-4A38-809E-42931FB35D32}"/>
    <cellStyle name="Normal 9 4 2 2 5 2 2" xfId="4886" xr:uid="{793F4333-94E0-47AB-B0FA-2AD84119108E}"/>
    <cellStyle name="Normal 9 4 2 2 5 3" xfId="4071" xr:uid="{9E005D99-6C8A-4871-96EE-40C485B054DD}"/>
    <cellStyle name="Normal 9 4 2 2 5 3 2" xfId="4887" xr:uid="{CC25ED28-949C-4CCC-9B39-37C8F60F5914}"/>
    <cellStyle name="Normal 9 4 2 2 5 4" xfId="4072" xr:uid="{31BEBD99-592B-442A-8B99-A2170C447F1E}"/>
    <cellStyle name="Normal 9 4 2 2 5 4 2" xfId="4888" xr:uid="{C902EA45-A2DF-487A-BB77-7EDA25E2D0C9}"/>
    <cellStyle name="Normal 9 4 2 2 5 5" xfId="4885" xr:uid="{10D9264A-3B67-417C-B1D9-9681112D40EA}"/>
    <cellStyle name="Normal 9 4 2 2 6" xfId="4073" xr:uid="{CBA58EDB-7DCC-4CA4-8386-8A4126A08FE7}"/>
    <cellStyle name="Normal 9 4 2 2 6 2" xfId="4889" xr:uid="{9DF41254-028A-4962-AACF-2C6B9E0D8E7F}"/>
    <cellStyle name="Normal 9 4 2 2 7" xfId="4074" xr:uid="{F731A7A2-9E26-41C0-B2C3-5840E98C7462}"/>
    <cellStyle name="Normal 9 4 2 2 7 2" xfId="4890" xr:uid="{53F1CA2D-D69A-46E2-B784-AFFAE6275C37}"/>
    <cellStyle name="Normal 9 4 2 2 8" xfId="4075" xr:uid="{CD17BE85-921A-41B1-8EDF-DE1A361515FD}"/>
    <cellStyle name="Normal 9 4 2 2 8 2" xfId="4891" xr:uid="{1A216613-7683-4388-9CFF-C563D028C0AD}"/>
    <cellStyle name="Normal 9 4 2 2 9" xfId="4859" xr:uid="{C00E298B-11A7-4C7A-9937-A22230B08D31}"/>
    <cellStyle name="Normal 9 4 2 3" xfId="413" xr:uid="{81925ABD-5028-4941-A152-A5F17E9F183D}"/>
    <cellStyle name="Normal 9 4 2 3 2" xfId="859" xr:uid="{5D7BC8FE-168C-48DD-950B-A21755EC0472}"/>
    <cellStyle name="Normal 9 4 2 3 2 2" xfId="860" xr:uid="{FE753D41-2B87-4003-B02E-A41985F4EF95}"/>
    <cellStyle name="Normal 9 4 2 3 2 2 2" xfId="2387" xr:uid="{76CC2796-FF05-4A70-BDC7-C2EBAE605E0D}"/>
    <cellStyle name="Normal 9 4 2 3 2 2 2 2" xfId="2388" xr:uid="{EA8286D8-9768-4994-92A8-4753B154C649}"/>
    <cellStyle name="Normal 9 4 2 3 2 2 2 2 2" xfId="4896" xr:uid="{42787FB4-D8B5-409E-AE87-D7BBC6E5CF4F}"/>
    <cellStyle name="Normal 9 4 2 3 2 2 2 3" xfId="4895" xr:uid="{8748339C-661C-4F2E-81FE-2684BBC83F24}"/>
    <cellStyle name="Normal 9 4 2 3 2 2 3" xfId="2389" xr:uid="{5DA5088D-6245-479C-BF08-EBCE92954767}"/>
    <cellStyle name="Normal 9 4 2 3 2 2 3 2" xfId="4897" xr:uid="{9D8AAF96-45D4-495A-B50B-A338B7DE6D83}"/>
    <cellStyle name="Normal 9 4 2 3 2 2 4" xfId="4894" xr:uid="{CEA48344-CBBE-4809-B3CA-4BF0B6BB735E}"/>
    <cellStyle name="Normal 9 4 2 3 2 3" xfId="2390" xr:uid="{C03D16F0-6D9A-4597-A16A-C584D292A66F}"/>
    <cellStyle name="Normal 9 4 2 3 2 3 2" xfId="2391" xr:uid="{ABC8EBDB-2556-411D-81C0-104FBB1E3CF8}"/>
    <cellStyle name="Normal 9 4 2 3 2 3 2 2" xfId="4899" xr:uid="{7486188D-BF09-4FFE-8528-2F6ADCDAC707}"/>
    <cellStyle name="Normal 9 4 2 3 2 3 3" xfId="4898" xr:uid="{C5006EAC-623E-4553-BA0A-156070806F6E}"/>
    <cellStyle name="Normal 9 4 2 3 2 4" xfId="2392" xr:uid="{D1ED836B-5EB4-4793-A390-C9B40905D911}"/>
    <cellStyle name="Normal 9 4 2 3 2 4 2" xfId="4900" xr:uid="{BCD5040A-62D4-4102-AA17-D05D72885937}"/>
    <cellStyle name="Normal 9 4 2 3 2 5" xfId="4893" xr:uid="{16B4FD84-2CA4-40B1-9A00-46193F702337}"/>
    <cellStyle name="Normal 9 4 2 3 3" xfId="861" xr:uid="{D92B1814-6283-45D1-9A59-9B31DB0C67D9}"/>
    <cellStyle name="Normal 9 4 2 3 3 2" xfId="2393" xr:uid="{0130C27D-7F23-4B8B-BFFF-FE4DF13BE119}"/>
    <cellStyle name="Normal 9 4 2 3 3 2 2" xfId="2394" xr:uid="{C0478123-3A05-46DA-AC6E-6B9F59CF62B0}"/>
    <cellStyle name="Normal 9 4 2 3 3 2 2 2" xfId="4903" xr:uid="{492B0E80-8CE6-439D-86E7-F62B98854F0E}"/>
    <cellStyle name="Normal 9 4 2 3 3 2 3" xfId="4902" xr:uid="{2EE13CC5-B2DA-4B69-85E0-DAC6115BC8B8}"/>
    <cellStyle name="Normal 9 4 2 3 3 3" xfId="2395" xr:uid="{8087CC4D-65DA-4DC9-8AFD-5AAA4199309F}"/>
    <cellStyle name="Normal 9 4 2 3 3 3 2" xfId="4904" xr:uid="{27D6C765-C373-4EEA-AA05-8ECC69A897A4}"/>
    <cellStyle name="Normal 9 4 2 3 3 4" xfId="4076" xr:uid="{BF55BB46-1666-4582-BE96-D8BD49355A43}"/>
    <cellStyle name="Normal 9 4 2 3 3 4 2" xfId="4905" xr:uid="{B4EBEABC-0011-4CBF-BA4D-6CECD2E573A3}"/>
    <cellStyle name="Normal 9 4 2 3 3 5" xfId="4901" xr:uid="{014C4C3F-DFC4-49D0-B393-EFF7E36D363D}"/>
    <cellStyle name="Normal 9 4 2 3 4" xfId="2396" xr:uid="{7B1F2790-0F90-48A2-9C2A-39928BB321C2}"/>
    <cellStyle name="Normal 9 4 2 3 4 2" xfId="2397" xr:uid="{DEE25AE1-02BB-467E-8882-E7023F083CE5}"/>
    <cellStyle name="Normal 9 4 2 3 4 2 2" xfId="4907" xr:uid="{1AB85758-BA71-4962-9322-B003953A2436}"/>
    <cellStyle name="Normal 9 4 2 3 4 3" xfId="4906" xr:uid="{C93E7859-C601-43D6-86E1-B8D3D3B16EF1}"/>
    <cellStyle name="Normal 9 4 2 3 5" xfId="2398" xr:uid="{6DB9D47E-1820-4614-A3E7-46FEAE53596F}"/>
    <cellStyle name="Normal 9 4 2 3 5 2" xfId="4908" xr:uid="{BF90BCBF-31E2-4852-84AC-AEC062854B6A}"/>
    <cellStyle name="Normal 9 4 2 3 6" xfId="4077" xr:uid="{EE85E224-4A49-4B2B-B16E-7AEE404938F1}"/>
    <cellStyle name="Normal 9 4 2 3 6 2" xfId="4909" xr:uid="{95BDBFB3-7F12-4E9B-AFF2-4346F69DCAC5}"/>
    <cellStyle name="Normal 9 4 2 3 7" xfId="4892" xr:uid="{2FA9CEB4-68E3-45AC-82C3-BE729DE3C641}"/>
    <cellStyle name="Normal 9 4 2 4" xfId="414" xr:uid="{3F6FC949-1D8E-4452-AEA6-D0A1BEB0BB18}"/>
    <cellStyle name="Normal 9 4 2 4 2" xfId="862" xr:uid="{AD3718B1-417C-418C-8074-5CBBBA38BB96}"/>
    <cellStyle name="Normal 9 4 2 4 2 2" xfId="2399" xr:uid="{0DC12231-18CE-41C6-B80F-94F1020CFF42}"/>
    <cellStyle name="Normal 9 4 2 4 2 2 2" xfId="2400" xr:uid="{E6183280-E7E1-4A92-B02A-B88CED37F4A5}"/>
    <cellStyle name="Normal 9 4 2 4 2 2 2 2" xfId="4913" xr:uid="{8124C6A8-0246-4106-8A8D-585CD06C16A1}"/>
    <cellStyle name="Normal 9 4 2 4 2 2 3" xfId="4912" xr:uid="{CFDBA19C-2438-4C69-861A-F01FD163FD03}"/>
    <cellStyle name="Normal 9 4 2 4 2 3" xfId="2401" xr:uid="{972C4F5A-9D71-429C-952F-8008140D743C}"/>
    <cellStyle name="Normal 9 4 2 4 2 3 2" xfId="4914" xr:uid="{01741E62-C39C-4D2C-9F3F-94CF5B3C5472}"/>
    <cellStyle name="Normal 9 4 2 4 2 4" xfId="4078" xr:uid="{47FEEBB6-C04F-4A12-A8FE-864C91D9BAF3}"/>
    <cellStyle name="Normal 9 4 2 4 2 4 2" xfId="4915" xr:uid="{1D9170E0-310F-4EA2-9F39-C60B3BEAD652}"/>
    <cellStyle name="Normal 9 4 2 4 2 5" xfId="4911" xr:uid="{3C34E1B6-119E-433B-B370-EA95B9F48293}"/>
    <cellStyle name="Normal 9 4 2 4 3" xfId="2402" xr:uid="{3E2E20DC-7256-436E-A04D-E78E5306C6AF}"/>
    <cellStyle name="Normal 9 4 2 4 3 2" xfId="2403" xr:uid="{77D25CB2-AF98-41F0-96C5-D04BA08ED101}"/>
    <cellStyle name="Normal 9 4 2 4 3 2 2" xfId="4917" xr:uid="{E54E6C49-3D06-4978-9C98-82F21CFC6002}"/>
    <cellStyle name="Normal 9 4 2 4 3 3" xfId="4916" xr:uid="{8872F9F5-1E32-45C4-A777-C94B8B0161B6}"/>
    <cellStyle name="Normal 9 4 2 4 4" xfId="2404" xr:uid="{E708B97A-9DEC-4B45-AFC9-93C1B89B7544}"/>
    <cellStyle name="Normal 9 4 2 4 4 2" xfId="4918" xr:uid="{7EBD7BE1-2E31-43D6-9231-CBCCF885BA5E}"/>
    <cellStyle name="Normal 9 4 2 4 5" xfId="4079" xr:uid="{1C0D3628-EFC8-4BBD-ABCA-A940326EAA20}"/>
    <cellStyle name="Normal 9 4 2 4 5 2" xfId="4919" xr:uid="{3DCDC003-CAA0-4720-8FC1-17F5F4A1B526}"/>
    <cellStyle name="Normal 9 4 2 4 6" xfId="4910" xr:uid="{828B1B40-E4CB-4761-A495-046E99BD45DA}"/>
    <cellStyle name="Normal 9 4 2 5" xfId="415" xr:uid="{9642E383-2A33-4D1C-9D41-571E8A3D4CB8}"/>
    <cellStyle name="Normal 9 4 2 5 2" xfId="2405" xr:uid="{5EE6C48B-5B67-4413-811D-79B4F28EC81E}"/>
    <cellStyle name="Normal 9 4 2 5 2 2" xfId="2406" xr:uid="{42C4D619-5641-4E6C-A6DA-F42E21AABCD1}"/>
    <cellStyle name="Normal 9 4 2 5 2 2 2" xfId="4922" xr:uid="{76949882-D9B4-4045-A7F2-293F583EF39F}"/>
    <cellStyle name="Normal 9 4 2 5 2 3" xfId="4921" xr:uid="{2226EC30-049D-4822-B0B6-E5E55AB0EE5D}"/>
    <cellStyle name="Normal 9 4 2 5 3" xfId="2407" xr:uid="{F6811D0D-557A-41C2-B198-8C697E3485E2}"/>
    <cellStyle name="Normal 9 4 2 5 3 2" xfId="4923" xr:uid="{CF1D1C5F-0527-474F-85BB-FBA795E516BD}"/>
    <cellStyle name="Normal 9 4 2 5 4" xfId="4080" xr:uid="{009955DB-AFE2-49C1-A734-3F78BB2E792C}"/>
    <cellStyle name="Normal 9 4 2 5 4 2" xfId="4924" xr:uid="{58E3E0B5-08E7-411E-8321-9EDCDB959E87}"/>
    <cellStyle name="Normal 9 4 2 5 5" xfId="4920" xr:uid="{A23E5138-2022-4D8B-A083-434823E8928F}"/>
    <cellStyle name="Normal 9 4 2 6" xfId="2408" xr:uid="{DCA526CB-639B-4FEE-8C43-DF2560FA11BC}"/>
    <cellStyle name="Normal 9 4 2 6 2" xfId="2409" xr:uid="{06DD8206-E44E-4F5F-B518-0111DFA8516F}"/>
    <cellStyle name="Normal 9 4 2 6 2 2" xfId="4926" xr:uid="{95B0B9FB-1DCC-4279-9F9E-3CF7FBF49B92}"/>
    <cellStyle name="Normal 9 4 2 6 3" xfId="4081" xr:uid="{EB90888F-35CC-4434-A679-06D0D619811A}"/>
    <cellStyle name="Normal 9 4 2 6 3 2" xfId="4927" xr:uid="{CEA5EA11-9D39-40E7-BDFC-B6A2D314AC32}"/>
    <cellStyle name="Normal 9 4 2 6 4" xfId="4082" xr:uid="{E6949792-FA4A-40B0-8A05-34712F809292}"/>
    <cellStyle name="Normal 9 4 2 6 4 2" xfId="4928" xr:uid="{C8DE47DD-54B5-461E-AC83-FBAB7614AB7B}"/>
    <cellStyle name="Normal 9 4 2 6 5" xfId="4925" xr:uid="{1BF20132-5938-4328-8D27-E4C29C528FBB}"/>
    <cellStyle name="Normal 9 4 2 7" xfId="2410" xr:uid="{1423DE75-0C0F-426E-8678-5ADBAFBE92D6}"/>
    <cellStyle name="Normal 9 4 2 7 2" xfId="4929" xr:uid="{F07924CB-F4D3-46AC-86B0-B9203EB42063}"/>
    <cellStyle name="Normal 9 4 2 8" xfId="4083" xr:uid="{22397894-30DB-454E-98AD-1EFE3ACEC19F}"/>
    <cellStyle name="Normal 9 4 2 8 2" xfId="4930" xr:uid="{A72064CF-611D-43B9-A6CA-EC193F7DFBDB}"/>
    <cellStyle name="Normal 9 4 2 9" xfId="4084" xr:uid="{AA5207F5-D3E5-40A3-8CF1-B3CC85030A6A}"/>
    <cellStyle name="Normal 9 4 2 9 2" xfId="4931" xr:uid="{3A03B665-3D2B-4471-AE8B-10921AA0ED10}"/>
    <cellStyle name="Normal 9 4 3" xfId="175" xr:uid="{E9339121-121D-4802-A134-3A35AFBD4738}"/>
    <cellStyle name="Normal 9 4 3 2" xfId="176" xr:uid="{A1E83F72-644C-4B33-900E-D95082942C7F}"/>
    <cellStyle name="Normal 9 4 3 2 2" xfId="863" xr:uid="{03347B0F-3D14-49AA-A79E-2F2A5A23D5DF}"/>
    <cellStyle name="Normal 9 4 3 2 2 2" xfId="2411" xr:uid="{17ABEA0D-61E8-4985-8A1C-1304C7285E33}"/>
    <cellStyle name="Normal 9 4 3 2 2 2 2" xfId="2412" xr:uid="{38D74F36-FE69-48CE-91E4-3423D17BF297}"/>
    <cellStyle name="Normal 9 4 3 2 2 2 2 2" xfId="4500" xr:uid="{5D041692-3DFE-4751-A28B-E4AD08DE2717}"/>
    <cellStyle name="Normal 9 4 3 2 2 2 2 2 2" xfId="5307" xr:uid="{FB3A290C-6236-4BC0-9AB5-FD861B74DCC7}"/>
    <cellStyle name="Normal 9 4 3 2 2 2 2 2 3" xfId="4936" xr:uid="{083299DC-9A5F-4CBC-85C0-F8AEDD5E9C42}"/>
    <cellStyle name="Normal 9 4 3 2 2 2 3" xfId="4501" xr:uid="{0DF91E2C-7ECC-4E31-8A58-B92C6872E630}"/>
    <cellStyle name="Normal 9 4 3 2 2 2 3 2" xfId="5308" xr:uid="{65471B87-C7F1-4438-9D32-17DCEB7E0903}"/>
    <cellStyle name="Normal 9 4 3 2 2 2 3 3" xfId="4935" xr:uid="{5542B5FB-61E6-4BD4-97FC-74D1A45E8C97}"/>
    <cellStyle name="Normal 9 4 3 2 2 3" xfId="2413" xr:uid="{0DE00837-ABD8-46D5-A2E9-6C2E125CECE3}"/>
    <cellStyle name="Normal 9 4 3 2 2 3 2" xfId="4502" xr:uid="{245CFAA4-7743-431A-B41A-AAAE11114C72}"/>
    <cellStyle name="Normal 9 4 3 2 2 3 2 2" xfId="5309" xr:uid="{7B58D7F5-E684-4045-AAFE-1C8E57F44CB4}"/>
    <cellStyle name="Normal 9 4 3 2 2 3 2 3" xfId="4937" xr:uid="{2EF5DADB-3576-4735-8061-19B5F9BA4EA6}"/>
    <cellStyle name="Normal 9 4 3 2 2 4" xfId="4085" xr:uid="{DE9AA58A-7E9E-4788-A5F5-AE75E5E0BB4E}"/>
    <cellStyle name="Normal 9 4 3 2 2 4 2" xfId="4938" xr:uid="{D0E54B57-3B3A-48F8-B523-641D48E08B63}"/>
    <cellStyle name="Normal 9 4 3 2 2 5" xfId="4934" xr:uid="{D6C83871-A628-4EA6-A5FA-37D3324B60C7}"/>
    <cellStyle name="Normal 9 4 3 2 3" xfId="2414" xr:uid="{A4C1145A-62E4-489F-85DE-22AF5529CB3F}"/>
    <cellStyle name="Normal 9 4 3 2 3 2" xfId="2415" xr:uid="{0A632515-839A-4BFB-8F77-FFF23865EC9D}"/>
    <cellStyle name="Normal 9 4 3 2 3 2 2" xfId="4503" xr:uid="{EA3ECCFB-AB27-41F5-884E-3D0A5336010F}"/>
    <cellStyle name="Normal 9 4 3 2 3 2 2 2" xfId="5310" xr:uid="{CCD5510C-5732-4D62-9C99-641B2197B6A8}"/>
    <cellStyle name="Normal 9 4 3 2 3 2 2 3" xfId="4940" xr:uid="{75D95E05-7F17-403B-99F3-1DD6BE6BB60A}"/>
    <cellStyle name="Normal 9 4 3 2 3 3" xfId="4086" xr:uid="{F7B3F564-C2C6-46B7-98B4-EC28EC389CC6}"/>
    <cellStyle name="Normal 9 4 3 2 3 3 2" xfId="4941" xr:uid="{8648DF36-F03F-417B-AACC-CCC8829BA11E}"/>
    <cellStyle name="Normal 9 4 3 2 3 4" xfId="4087" xr:uid="{5C818C60-CA37-4F23-9202-E49E1EFA3E37}"/>
    <cellStyle name="Normal 9 4 3 2 3 4 2" xfId="4942" xr:uid="{309B06CA-DDB5-48F2-A7F6-A443EEF6D45C}"/>
    <cellStyle name="Normal 9 4 3 2 3 5" xfId="4939" xr:uid="{482C3B6F-84E2-45F5-AE41-4946F86EB37D}"/>
    <cellStyle name="Normal 9 4 3 2 4" xfId="2416" xr:uid="{11731EB6-9C0E-4589-9643-10278A41359E}"/>
    <cellStyle name="Normal 9 4 3 2 4 2" xfId="4504" xr:uid="{C04DBD6F-E762-4911-A36D-36D97D4A67CB}"/>
    <cellStyle name="Normal 9 4 3 2 4 2 2" xfId="5311" xr:uid="{0DDA8FD9-9E9B-46B7-A969-9BDB2932175A}"/>
    <cellStyle name="Normal 9 4 3 2 4 2 3" xfId="4943" xr:uid="{DF271969-64C4-4DA0-A641-FA9C866E6E7C}"/>
    <cellStyle name="Normal 9 4 3 2 5" xfId="4088" xr:uid="{A7E36C3D-7D3A-4D1A-B997-41036A487BFA}"/>
    <cellStyle name="Normal 9 4 3 2 5 2" xfId="4944" xr:uid="{65F971EE-E6DD-446C-AA8A-44BF070FA5F4}"/>
    <cellStyle name="Normal 9 4 3 2 6" xfId="4089" xr:uid="{01BAF981-32C9-4FAA-B072-02D5C3C32BEC}"/>
    <cellStyle name="Normal 9 4 3 2 6 2" xfId="4945" xr:uid="{8ACB34C5-1088-48E3-A8EF-72CD91C75358}"/>
    <cellStyle name="Normal 9 4 3 2 7" xfId="4933" xr:uid="{16E92B37-231B-48C5-8366-2A02CD5DFE79}"/>
    <cellStyle name="Normal 9 4 3 3" xfId="416" xr:uid="{7D285A38-124A-48E7-A4E3-07730C54C44A}"/>
    <cellStyle name="Normal 9 4 3 3 2" xfId="2417" xr:uid="{A63C4230-D0CB-422B-8B16-A6EF598AD20A}"/>
    <cellStyle name="Normal 9 4 3 3 2 2" xfId="2418" xr:uid="{54A14421-CC11-4A25-AB62-F969F929EACB}"/>
    <cellStyle name="Normal 9 4 3 3 2 2 2" xfId="4505" xr:uid="{DC112DFC-3FF4-4763-8539-8B2480F321D7}"/>
    <cellStyle name="Normal 9 4 3 3 2 2 2 2" xfId="5312" xr:uid="{8C0AF9A9-B742-40C6-90BA-342D96D6B3A3}"/>
    <cellStyle name="Normal 9 4 3 3 2 2 2 3" xfId="4948" xr:uid="{E64D326C-481E-4675-A01D-15EB54A4E43C}"/>
    <cellStyle name="Normal 9 4 3 3 2 3" xfId="4090" xr:uid="{2726BF56-F44D-4E54-867A-0C90029466D0}"/>
    <cellStyle name="Normal 9 4 3 3 2 3 2" xfId="4949" xr:uid="{F8B9A4F4-418A-4558-8B1E-4DEE66954072}"/>
    <cellStyle name="Normal 9 4 3 3 2 4" xfId="4091" xr:uid="{6AC9FF7E-3942-4D0B-AB4D-43D5ED7C600B}"/>
    <cellStyle name="Normal 9 4 3 3 2 4 2" xfId="4950" xr:uid="{C8615149-6B01-4CC2-9A71-BB00935C3530}"/>
    <cellStyle name="Normal 9 4 3 3 2 5" xfId="4947" xr:uid="{FB4DD806-D292-4809-8197-84F62B5E1FF7}"/>
    <cellStyle name="Normal 9 4 3 3 3" xfId="2419" xr:uid="{D71180FF-0B58-412D-AA5F-8E6D0D295AC1}"/>
    <cellStyle name="Normal 9 4 3 3 3 2" xfId="4506" xr:uid="{7F005396-5051-4A10-99B0-7DFC5A97A454}"/>
    <cellStyle name="Normal 9 4 3 3 3 2 2" xfId="5313" xr:uid="{9471102C-A5C8-45FC-8604-AD6E7B22C0BF}"/>
    <cellStyle name="Normal 9 4 3 3 3 2 3" xfId="4951" xr:uid="{7316A173-634F-44B2-935F-250336901419}"/>
    <cellStyle name="Normal 9 4 3 3 4" xfId="4092" xr:uid="{1C20EA46-87EF-42E7-906C-7CBADFFA89A3}"/>
    <cellStyle name="Normal 9 4 3 3 4 2" xfId="4952" xr:uid="{70492224-4B8D-4D27-B70C-8218886B51A4}"/>
    <cellStyle name="Normal 9 4 3 3 5" xfId="4093" xr:uid="{8A6F35DA-5876-40E7-8521-76E53BC6932A}"/>
    <cellStyle name="Normal 9 4 3 3 5 2" xfId="4953" xr:uid="{F9B9DCD9-10B9-45A2-9FDF-566C10E53E44}"/>
    <cellStyle name="Normal 9 4 3 3 6" xfId="4946" xr:uid="{667C3888-CCB6-4EF0-A7CB-3131D29663FA}"/>
    <cellStyle name="Normal 9 4 3 4" xfId="2420" xr:uid="{6488EDFC-00F9-4785-827D-BB4C3363B7BF}"/>
    <cellStyle name="Normal 9 4 3 4 2" xfId="2421" xr:uid="{3918F74C-EB15-45E2-842C-FA093BFB5431}"/>
    <cellStyle name="Normal 9 4 3 4 2 2" xfId="4507" xr:uid="{46D86FB9-300E-43DA-B769-94428A304585}"/>
    <cellStyle name="Normal 9 4 3 4 2 2 2" xfId="5314" xr:uid="{8A2E5DED-C39D-4518-A9F3-FB9229EA3C72}"/>
    <cellStyle name="Normal 9 4 3 4 2 2 3" xfId="4955" xr:uid="{C9E61882-9EBC-456A-B4AF-BA9C2362B043}"/>
    <cellStyle name="Normal 9 4 3 4 3" xfId="4094" xr:uid="{EF6661FA-30AA-4398-859F-DC7948915A2A}"/>
    <cellStyle name="Normal 9 4 3 4 3 2" xfId="4956" xr:uid="{E46DA869-75E4-483F-93DB-EE5C7FDB73A3}"/>
    <cellStyle name="Normal 9 4 3 4 4" xfId="4095" xr:uid="{47D11041-9110-4C5C-9D01-CF1B1B70C472}"/>
    <cellStyle name="Normal 9 4 3 4 4 2" xfId="4957" xr:uid="{E7E352C0-B697-4330-ACC7-7D4E62ED6657}"/>
    <cellStyle name="Normal 9 4 3 4 5" xfId="4954" xr:uid="{FDA9DC5A-38A8-4DDA-BF37-95B6AE0D6DA9}"/>
    <cellStyle name="Normal 9 4 3 5" xfId="2422" xr:uid="{0F5E8599-1C70-4114-AAEA-A15BC6B13994}"/>
    <cellStyle name="Normal 9 4 3 5 2" xfId="4096" xr:uid="{56F98F73-8425-40DD-A140-2BBAF476E0E5}"/>
    <cellStyle name="Normal 9 4 3 5 2 2" xfId="4959" xr:uid="{ADEEDE20-38CF-47F2-8582-3DCC6927F864}"/>
    <cellStyle name="Normal 9 4 3 5 3" xfId="4097" xr:uid="{877425FE-F9D4-4F5B-BDFD-92102954358A}"/>
    <cellStyle name="Normal 9 4 3 5 3 2" xfId="4960" xr:uid="{6B2D5E75-B752-4E82-80B4-8810BD6603DC}"/>
    <cellStyle name="Normal 9 4 3 5 4" xfId="4098" xr:uid="{8CCB83AB-4A39-4635-8E97-F8C52AFBA4E8}"/>
    <cellStyle name="Normal 9 4 3 5 4 2" xfId="4961" xr:uid="{C99BC7BC-6AFC-47C8-B4A7-FA144ABEA8E0}"/>
    <cellStyle name="Normal 9 4 3 5 5" xfId="4958" xr:uid="{B77BC5D0-9E04-40B3-9FD1-6C8DDD65F107}"/>
    <cellStyle name="Normal 9 4 3 6" xfId="4099" xr:uid="{8C9FA513-6FB1-48C3-871E-4F1345BBA84B}"/>
    <cellStyle name="Normal 9 4 3 6 2" xfId="4962" xr:uid="{0B87F362-2DA5-425A-9F72-636827EDDD1C}"/>
    <cellStyle name="Normal 9 4 3 7" xfId="4100" xr:uid="{412CD5ED-F009-4AC8-976B-303089FFD1F9}"/>
    <cellStyle name="Normal 9 4 3 7 2" xfId="4963" xr:uid="{57EF3902-5317-497E-9CE4-EFA349CFA444}"/>
    <cellStyle name="Normal 9 4 3 8" xfId="4101" xr:uid="{B65B5712-D039-4811-8A32-E24FC48C1D09}"/>
    <cellStyle name="Normal 9 4 3 8 2" xfId="4964" xr:uid="{F44CBE99-C6D9-44DF-8F3B-38612F36E54B}"/>
    <cellStyle name="Normal 9 4 3 9" xfId="4932" xr:uid="{E8556FB3-EEF2-4AAA-BE76-5EC540B9AC2C}"/>
    <cellStyle name="Normal 9 4 4" xfId="177" xr:uid="{E69890EB-52D2-4842-9049-5BE4EE4D0596}"/>
    <cellStyle name="Normal 9 4 4 2" xfId="864" xr:uid="{A2483D45-CBE7-4AEA-870C-2545F7F32668}"/>
    <cellStyle name="Normal 9 4 4 2 2" xfId="865" xr:uid="{75C36EFA-BFCD-4F6E-8D7C-C744A1B89B45}"/>
    <cellStyle name="Normal 9 4 4 2 2 2" xfId="2423" xr:uid="{280B600E-1ACA-415D-B012-9CAD4C50AFB7}"/>
    <cellStyle name="Normal 9 4 4 2 2 2 2" xfId="2424" xr:uid="{1313F8B9-7921-4B61-9AF8-9C121B31482B}"/>
    <cellStyle name="Normal 9 4 4 2 2 2 2 2" xfId="4969" xr:uid="{049E6F33-10CA-4B79-96E3-9AB731B2B048}"/>
    <cellStyle name="Normal 9 4 4 2 2 2 3" xfId="4968" xr:uid="{750DE4A0-DA04-4C8C-8D3C-EB8A118483D3}"/>
    <cellStyle name="Normal 9 4 4 2 2 3" xfId="2425" xr:uid="{042F9994-84AF-4EEE-A1FB-DF02B087AAFF}"/>
    <cellStyle name="Normal 9 4 4 2 2 3 2" xfId="4970" xr:uid="{E621E754-BF25-46C5-A29E-3E0C056D35E2}"/>
    <cellStyle name="Normal 9 4 4 2 2 4" xfId="4102" xr:uid="{48BFCD70-DC97-4999-9BDC-BF6D57BDF94F}"/>
    <cellStyle name="Normal 9 4 4 2 2 4 2" xfId="4971" xr:uid="{49B40460-4060-4736-854C-9649FF681858}"/>
    <cellStyle name="Normal 9 4 4 2 2 5" xfId="4967" xr:uid="{14E4E66D-FB6F-4CA4-A5C5-91251C6B137C}"/>
    <cellStyle name="Normal 9 4 4 2 3" xfId="2426" xr:uid="{52C78598-897D-4887-A282-695F2DFA3F2A}"/>
    <cellStyle name="Normal 9 4 4 2 3 2" xfId="2427" xr:uid="{27E0B808-5D66-4063-BD69-A56BDE91148F}"/>
    <cellStyle name="Normal 9 4 4 2 3 2 2" xfId="4973" xr:uid="{D8E0DD87-B0F3-4888-BCAF-5E63D7A79746}"/>
    <cellStyle name="Normal 9 4 4 2 3 3" xfId="4972" xr:uid="{E8BA73F0-5320-4F92-ACFB-48999AD78099}"/>
    <cellStyle name="Normal 9 4 4 2 4" xfId="2428" xr:uid="{577929DE-AD6F-4739-BAEA-944DE0516414}"/>
    <cellStyle name="Normal 9 4 4 2 4 2" xfId="4974" xr:uid="{2F3EC1B4-618A-4F84-9712-279BB2C76A13}"/>
    <cellStyle name="Normal 9 4 4 2 5" xfId="4103" xr:uid="{0D190036-F264-4E01-A65B-B3EDDB788835}"/>
    <cellStyle name="Normal 9 4 4 2 5 2" xfId="4975" xr:uid="{BA875A0B-6C28-495A-B883-1C53BA07E8F5}"/>
    <cellStyle name="Normal 9 4 4 2 6" xfId="4966" xr:uid="{056A5DD4-1A7C-418B-AA5A-71E672466E9E}"/>
    <cellStyle name="Normal 9 4 4 3" xfId="866" xr:uid="{A13CC427-F359-498D-AED7-5180F89F9886}"/>
    <cellStyle name="Normal 9 4 4 3 2" xfId="2429" xr:uid="{B6DD901D-A33D-456E-9353-61C445A0A78D}"/>
    <cellStyle name="Normal 9 4 4 3 2 2" xfId="2430" xr:uid="{E620276B-A44D-425A-A8DA-0C1502CE935A}"/>
    <cellStyle name="Normal 9 4 4 3 2 2 2" xfId="4978" xr:uid="{3553CE7D-3D9B-4355-AE0B-5F22C3AA0A60}"/>
    <cellStyle name="Normal 9 4 4 3 2 3" xfId="4977" xr:uid="{CE4B1F38-DFDC-4D98-A52A-11C1F02BCF21}"/>
    <cellStyle name="Normal 9 4 4 3 3" xfId="2431" xr:uid="{10E1A51E-9EB3-4616-8BFF-3DCBE8D5B8B8}"/>
    <cellStyle name="Normal 9 4 4 3 3 2" xfId="4979" xr:uid="{C0D15B6B-DACD-4FAA-BDC3-AF3AC1EDC8E4}"/>
    <cellStyle name="Normal 9 4 4 3 4" xfId="4104" xr:uid="{F07883CA-EE33-4325-A668-7F4A464E6A9D}"/>
    <cellStyle name="Normal 9 4 4 3 4 2" xfId="4980" xr:uid="{913A245C-A0A7-4575-9ADA-5E50FF4D6B68}"/>
    <cellStyle name="Normal 9 4 4 3 5" xfId="4976" xr:uid="{467AA182-6F26-4CB6-8A71-94A83769BC27}"/>
    <cellStyle name="Normal 9 4 4 4" xfId="2432" xr:uid="{C4382B0E-89B8-415A-82D3-10D883DEF53A}"/>
    <cellStyle name="Normal 9 4 4 4 2" xfId="2433" xr:uid="{3BCE2531-FDF1-4DD1-9EAE-CAAA48634BCB}"/>
    <cellStyle name="Normal 9 4 4 4 2 2" xfId="4982" xr:uid="{A738BC3C-4D2C-4DCD-898A-1FD48E07EA5B}"/>
    <cellStyle name="Normal 9 4 4 4 3" xfId="4105" xr:uid="{2D28BFB8-B78C-4EF5-B84E-A72BA964CDA4}"/>
    <cellStyle name="Normal 9 4 4 4 3 2" xfId="4983" xr:uid="{BEF494A0-C51D-42B3-9CA4-3DD17D622454}"/>
    <cellStyle name="Normal 9 4 4 4 4" xfId="4106" xr:uid="{14FB4DA6-C356-4C33-B0C4-DB9A905209AB}"/>
    <cellStyle name="Normal 9 4 4 4 4 2" xfId="4984" xr:uid="{EB39B986-3A78-4FC4-BBAA-34BDECDF7368}"/>
    <cellStyle name="Normal 9 4 4 4 5" xfId="4981" xr:uid="{8A07F83B-EFF6-45D8-945E-EE9AC460D9E7}"/>
    <cellStyle name="Normal 9 4 4 5" xfId="2434" xr:uid="{69D4907F-D825-4D73-BFEA-AD0BBCC654D7}"/>
    <cellStyle name="Normal 9 4 4 5 2" xfId="4985" xr:uid="{88027EAC-7108-4054-9461-DB7B8C933E10}"/>
    <cellStyle name="Normal 9 4 4 6" xfId="4107" xr:uid="{1EAFA7A0-6AF0-49B3-B547-AFA7637BD680}"/>
    <cellStyle name="Normal 9 4 4 6 2" xfId="4986" xr:uid="{DE6E231F-2114-45F5-9750-80768CD4E54F}"/>
    <cellStyle name="Normal 9 4 4 7" xfId="4108" xr:uid="{BBF2AF81-4FFD-4F2D-AC6C-476B8E8C37E8}"/>
    <cellStyle name="Normal 9 4 4 7 2" xfId="4987" xr:uid="{37D7AEA5-48E1-4A5E-9E7B-F755EB9798AA}"/>
    <cellStyle name="Normal 9 4 4 8" xfId="4965" xr:uid="{204AED6D-FD5F-404D-84BE-74329A7DD3BE}"/>
    <cellStyle name="Normal 9 4 5" xfId="417" xr:uid="{FFB1C44C-AC61-4906-92B1-08EC022B23F2}"/>
    <cellStyle name="Normal 9 4 5 2" xfId="867" xr:uid="{3FA4D6B4-72C0-44BA-B401-FEA50A75CD33}"/>
    <cellStyle name="Normal 9 4 5 2 2" xfId="2435" xr:uid="{CCC90232-02F7-4608-912F-2125FD8702E0}"/>
    <cellStyle name="Normal 9 4 5 2 2 2" xfId="2436" xr:uid="{CEE3CCDC-6155-4A26-BB03-D134EDE1196E}"/>
    <cellStyle name="Normal 9 4 5 2 2 2 2" xfId="4991" xr:uid="{7A7B9CAE-E461-4048-8813-C20C4AAC4B26}"/>
    <cellStyle name="Normal 9 4 5 2 2 3" xfId="4990" xr:uid="{639EAD59-6038-4360-9CBF-00B5FF1D9600}"/>
    <cellStyle name="Normal 9 4 5 2 3" xfId="2437" xr:uid="{C8471258-387B-431B-B8DA-7FCC5B6C173B}"/>
    <cellStyle name="Normal 9 4 5 2 3 2" xfId="4992" xr:uid="{3E29EF75-0325-4EA4-9383-C700AB6DA953}"/>
    <cellStyle name="Normal 9 4 5 2 4" xfId="4109" xr:uid="{F701C92F-5AB4-43B1-BDFA-752A9C7C91A0}"/>
    <cellStyle name="Normal 9 4 5 2 4 2" xfId="4993" xr:uid="{860404C1-259D-4F6D-9D8D-13E63890DA62}"/>
    <cellStyle name="Normal 9 4 5 2 5" xfId="4989" xr:uid="{EE2F24E5-57FB-48DF-8711-2A0291AA7574}"/>
    <cellStyle name="Normal 9 4 5 3" xfId="2438" xr:uid="{D04B8866-14BB-4D0D-B2DE-13388BA37215}"/>
    <cellStyle name="Normal 9 4 5 3 2" xfId="2439" xr:uid="{C7B44660-5AE8-4D09-B5CD-DA8EA1B0C775}"/>
    <cellStyle name="Normal 9 4 5 3 2 2" xfId="4995" xr:uid="{29E84FFF-CD22-4538-8697-29ECFFA90AD4}"/>
    <cellStyle name="Normal 9 4 5 3 3" xfId="4110" xr:uid="{7C81BF21-1FF4-46DD-B747-A744366DBA2E}"/>
    <cellStyle name="Normal 9 4 5 3 3 2" xfId="4996" xr:uid="{053CFEA3-5D1F-437D-846F-3FCF5BBC9A5D}"/>
    <cellStyle name="Normal 9 4 5 3 4" xfId="4111" xr:uid="{E691ED93-2BA0-465E-9F64-F40D0A9450C0}"/>
    <cellStyle name="Normal 9 4 5 3 4 2" xfId="4997" xr:uid="{054CAE11-24FD-4F1D-8D46-962E460A24B4}"/>
    <cellStyle name="Normal 9 4 5 3 5" xfId="4994" xr:uid="{4BBAEAC3-1F0E-4F6B-8CBD-4B60F4686032}"/>
    <cellStyle name="Normal 9 4 5 4" xfId="2440" xr:uid="{8C4DC6AC-E869-44A6-9497-2F4CB5036A0D}"/>
    <cellStyle name="Normal 9 4 5 4 2" xfId="4998" xr:uid="{F6286FD7-2EF5-4801-92A7-B9712277C56D}"/>
    <cellStyle name="Normal 9 4 5 5" xfId="4112" xr:uid="{E0C18604-3462-413C-B7F5-565BCC6C6168}"/>
    <cellStyle name="Normal 9 4 5 5 2" xfId="4999" xr:uid="{FD216593-BF99-4E6B-844B-DDA1ED04241E}"/>
    <cellStyle name="Normal 9 4 5 6" xfId="4113" xr:uid="{03972810-899B-47EC-885F-1AEE98A4BB6B}"/>
    <cellStyle name="Normal 9 4 5 6 2" xfId="5000" xr:uid="{E6247FE4-A80B-48C8-B657-36E0CC7068AC}"/>
    <cellStyle name="Normal 9 4 5 7" xfId="4988" xr:uid="{6494BDFB-E0B8-439F-B7B1-DE72270C5F3C}"/>
    <cellStyle name="Normal 9 4 6" xfId="418" xr:uid="{EE27FBDE-4895-4936-A7BF-E93DC7C958A0}"/>
    <cellStyle name="Normal 9 4 6 2" xfId="2441" xr:uid="{64DA0595-AD08-456C-8A27-2F7520791897}"/>
    <cellStyle name="Normal 9 4 6 2 2" xfId="2442" xr:uid="{CE14C99D-984F-44CD-A535-4AF776ED1614}"/>
    <cellStyle name="Normal 9 4 6 2 2 2" xfId="5003" xr:uid="{A90EC23B-3A33-4C77-8642-1B1C5C2BAA23}"/>
    <cellStyle name="Normal 9 4 6 2 3" xfId="4114" xr:uid="{64FAA0F8-2447-4B1F-99DF-75CC62D5AFD1}"/>
    <cellStyle name="Normal 9 4 6 2 3 2" xfId="5004" xr:uid="{B13B2708-C2B0-4935-B0CA-EBE9F54ACB1D}"/>
    <cellStyle name="Normal 9 4 6 2 4" xfId="4115" xr:uid="{8CC7FCCB-6877-40A9-B022-FEFC7208E4A0}"/>
    <cellStyle name="Normal 9 4 6 2 4 2" xfId="5005" xr:uid="{0DA263A7-C57C-4BC4-B2B7-E325A44875DA}"/>
    <cellStyle name="Normal 9 4 6 2 5" xfId="5002" xr:uid="{38BDE4CE-91D9-4C80-BC0A-9D3D6CA42601}"/>
    <cellStyle name="Normal 9 4 6 3" xfId="2443" xr:uid="{4C3D0273-B379-499B-B948-5FD65DF4AC28}"/>
    <cellStyle name="Normal 9 4 6 3 2" xfId="5006" xr:uid="{87A81868-E843-443E-93EE-92BD32638898}"/>
    <cellStyle name="Normal 9 4 6 4" xfId="4116" xr:uid="{B46B5F04-1775-4A65-901B-06243963ABD2}"/>
    <cellStyle name="Normal 9 4 6 4 2" xfId="5007" xr:uid="{DFB147AB-970B-4D0D-A432-D001A22A06FF}"/>
    <cellStyle name="Normal 9 4 6 5" xfId="4117" xr:uid="{9D40DDAD-5011-495B-AE8A-A0316E2AF22C}"/>
    <cellStyle name="Normal 9 4 6 5 2" xfId="5008" xr:uid="{AA400258-B576-4DA5-8F24-3DE38F63363F}"/>
    <cellStyle name="Normal 9 4 6 6" xfId="5001" xr:uid="{6F2B117A-77AA-4C5D-93F7-AD6B5A048DED}"/>
    <cellStyle name="Normal 9 4 7" xfId="2444" xr:uid="{336B8597-7B3A-4300-8136-F6AC874689C0}"/>
    <cellStyle name="Normal 9 4 7 2" xfId="2445" xr:uid="{F1F5E236-D250-4CB8-AF0A-AB12AB3C5D4A}"/>
    <cellStyle name="Normal 9 4 7 2 2" xfId="5010" xr:uid="{250024C1-E998-4D36-AF31-4750CA745785}"/>
    <cellStyle name="Normal 9 4 7 3" xfId="4118" xr:uid="{D70F3EC2-0E25-4FEB-8CD6-B42DB4E1DAA3}"/>
    <cellStyle name="Normal 9 4 7 3 2" xfId="5011" xr:uid="{2E30A93C-E700-4A3D-8BA6-7A4F381B0711}"/>
    <cellStyle name="Normal 9 4 7 4" xfId="4119" xr:uid="{00F6851B-3FB7-4F4D-96D1-BAFC33BC20F6}"/>
    <cellStyle name="Normal 9 4 7 4 2" xfId="5012" xr:uid="{C8E6F40C-CA30-462B-A978-EB9E22AFAF52}"/>
    <cellStyle name="Normal 9 4 7 5" xfId="5009" xr:uid="{97F04304-F164-4241-906D-2B48BA429872}"/>
    <cellStyle name="Normal 9 4 8" xfId="2446" xr:uid="{01302EAF-6F93-42D8-B07E-4854322B368C}"/>
    <cellStyle name="Normal 9 4 8 2" xfId="4120" xr:uid="{F0CC8D8F-B5FC-4989-989B-80CE4A53EF19}"/>
    <cellStyle name="Normal 9 4 8 2 2" xfId="5014" xr:uid="{239A2E0A-59E5-4F34-81A7-89A638087A41}"/>
    <cellStyle name="Normal 9 4 8 3" xfId="4121" xr:uid="{FFEB7CB0-D091-462F-9D33-CC61B2F78B79}"/>
    <cellStyle name="Normal 9 4 8 3 2" xfId="5015" xr:uid="{94143E33-DD31-4B08-B6C6-6A99D7F27448}"/>
    <cellStyle name="Normal 9 4 8 4" xfId="4122" xr:uid="{F96FAF82-8BA6-4E0D-959A-55CCB3663A00}"/>
    <cellStyle name="Normal 9 4 8 4 2" xfId="5016" xr:uid="{F041D054-659E-43ED-98B4-2C193D0AC1C5}"/>
    <cellStyle name="Normal 9 4 8 5" xfId="5013" xr:uid="{1A54E05A-570A-4A40-93C9-ADC73E8A1B99}"/>
    <cellStyle name="Normal 9 4 9" xfId="4123" xr:uid="{33DAF2C4-AD0B-44AC-8D8B-CC4B57C22EE8}"/>
    <cellStyle name="Normal 9 4 9 2" xfId="5017" xr:uid="{54AC179D-BFFC-47E4-85DE-97838093FF1E}"/>
    <cellStyle name="Normal 9 5" xfId="178" xr:uid="{C3D5657D-A581-4B28-AF9E-2730F090AB7C}"/>
    <cellStyle name="Normal 9 5 10" xfId="4124" xr:uid="{4C3CE2E0-5955-4400-99D6-F4EADEBA7DBB}"/>
    <cellStyle name="Normal 9 5 10 2" xfId="5019" xr:uid="{F3EC5629-673B-4710-A18F-3EED55AC742E}"/>
    <cellStyle name="Normal 9 5 11" xfId="4125" xr:uid="{8C66BD4B-3259-44BD-821E-01FD26F91444}"/>
    <cellStyle name="Normal 9 5 11 2" xfId="5020" xr:uid="{3B1DBEB7-04CD-4226-B43C-10757E567552}"/>
    <cellStyle name="Normal 9 5 12" xfId="5018" xr:uid="{D75F7FE0-4640-4B38-8C46-079622B239EF}"/>
    <cellStyle name="Normal 9 5 2" xfId="179" xr:uid="{87125CA0-6250-45DE-A389-DFA9DC73922A}"/>
    <cellStyle name="Normal 9 5 2 10" xfId="5021" xr:uid="{F1FFEB62-35A7-4B3E-80FD-1B0DE7FC485A}"/>
    <cellStyle name="Normal 9 5 2 2" xfId="419" xr:uid="{A36E20E6-22B6-4A9B-8FF7-49F9FC0ABC2E}"/>
    <cellStyle name="Normal 9 5 2 2 2" xfId="868" xr:uid="{4B1C3ED0-B4E5-42D2-987E-A099F5812E8C}"/>
    <cellStyle name="Normal 9 5 2 2 2 2" xfId="869" xr:uid="{EB3153BD-0A15-4241-B2FF-B049B0CB9903}"/>
    <cellStyle name="Normal 9 5 2 2 2 2 2" xfId="2447" xr:uid="{EBCFFF96-BE34-40AB-8307-D9EB56E9300A}"/>
    <cellStyle name="Normal 9 5 2 2 2 2 2 2" xfId="5025" xr:uid="{EEE4E73C-8E04-4A6C-A4B7-01C285E71CA5}"/>
    <cellStyle name="Normal 9 5 2 2 2 2 3" xfId="4126" xr:uid="{0C2F8F07-DAD9-430E-890D-EB6462A908BB}"/>
    <cellStyle name="Normal 9 5 2 2 2 2 3 2" xfId="5026" xr:uid="{F327ECA3-6717-46F8-B9AE-CD1FA9C0FCD8}"/>
    <cellStyle name="Normal 9 5 2 2 2 2 4" xfId="4127" xr:uid="{2B3699EC-6BFC-457B-8FED-44F488B30EAB}"/>
    <cellStyle name="Normal 9 5 2 2 2 2 4 2" xfId="5027" xr:uid="{0044A1F1-26D0-4EE8-8382-D987D00BCF8F}"/>
    <cellStyle name="Normal 9 5 2 2 2 2 5" xfId="5024" xr:uid="{4475813A-633D-4AE8-9968-C732B1A51437}"/>
    <cellStyle name="Normal 9 5 2 2 2 3" xfId="2448" xr:uid="{5C1299C4-EC8C-4F57-AACE-381EBFD1F8B2}"/>
    <cellStyle name="Normal 9 5 2 2 2 3 2" xfId="4128" xr:uid="{1EC43039-CE68-4DE2-AD51-8EA171CC4C2B}"/>
    <cellStyle name="Normal 9 5 2 2 2 3 2 2" xfId="5029" xr:uid="{E8DDC714-0F43-46A4-AF3C-1F529C97F494}"/>
    <cellStyle name="Normal 9 5 2 2 2 3 3" xfId="4129" xr:uid="{29A3404E-BB6F-46AA-AC8A-C3051232E2CA}"/>
    <cellStyle name="Normal 9 5 2 2 2 3 3 2" xfId="5030" xr:uid="{972A9C0F-EE71-4042-B0BF-FB0BC7D5B3E1}"/>
    <cellStyle name="Normal 9 5 2 2 2 3 4" xfId="4130" xr:uid="{28FC7808-6BED-4399-A586-AAEE8BC0906F}"/>
    <cellStyle name="Normal 9 5 2 2 2 3 4 2" xfId="5031" xr:uid="{5C92A2E7-DA1F-42F3-8AC9-5D439B0F3339}"/>
    <cellStyle name="Normal 9 5 2 2 2 3 5" xfId="5028" xr:uid="{7C7F09DB-896A-4D18-96F5-40305E2CB715}"/>
    <cellStyle name="Normal 9 5 2 2 2 4" xfId="4131" xr:uid="{AF7262E7-9C6E-443C-8B1E-DC4F48008463}"/>
    <cellStyle name="Normal 9 5 2 2 2 4 2" xfId="5032" xr:uid="{30214EAC-5CB9-4D07-B42F-34DDE871E02C}"/>
    <cellStyle name="Normal 9 5 2 2 2 5" xfId="4132" xr:uid="{5830C034-634A-4A20-AB4B-A9D62B4C77BC}"/>
    <cellStyle name="Normal 9 5 2 2 2 5 2" xfId="5033" xr:uid="{E4749F5C-2746-46E7-8708-08F16958DEB2}"/>
    <cellStyle name="Normal 9 5 2 2 2 6" xfId="4133" xr:uid="{89003E49-152C-42AA-A709-26090653DFD4}"/>
    <cellStyle name="Normal 9 5 2 2 2 6 2" xfId="5034" xr:uid="{0C2FFC38-264E-40E9-982A-B0F5794B8B94}"/>
    <cellStyle name="Normal 9 5 2 2 2 7" xfId="5023" xr:uid="{ED7B22F8-2CF4-4254-89C7-360315E2E1B6}"/>
    <cellStyle name="Normal 9 5 2 2 3" xfId="870" xr:uid="{74C593D7-9E91-4E8F-A220-C08C8EEC608E}"/>
    <cellStyle name="Normal 9 5 2 2 3 2" xfId="2449" xr:uid="{FB9A5A6D-74B7-42A6-8547-E7C2731E1CB7}"/>
    <cellStyle name="Normal 9 5 2 2 3 2 2" xfId="4134" xr:uid="{051ED1FF-DF75-4EA5-BFDB-5422B42D4DF4}"/>
    <cellStyle name="Normal 9 5 2 2 3 2 2 2" xfId="5037" xr:uid="{13E42640-6D56-4636-BF1C-94567D4FA899}"/>
    <cellStyle name="Normal 9 5 2 2 3 2 3" xfId="4135" xr:uid="{2BC76A06-6170-41FE-B3A4-50EF3AAC5387}"/>
    <cellStyle name="Normal 9 5 2 2 3 2 3 2" xfId="5038" xr:uid="{83AB11E2-8303-4E11-9F07-C7EB8A08F4E3}"/>
    <cellStyle name="Normal 9 5 2 2 3 2 4" xfId="4136" xr:uid="{025125C8-2193-4273-934E-5FC0273C0100}"/>
    <cellStyle name="Normal 9 5 2 2 3 2 4 2" xfId="5039" xr:uid="{77556187-D9E0-458D-A41F-7D24B0BAB142}"/>
    <cellStyle name="Normal 9 5 2 2 3 2 5" xfId="5036" xr:uid="{BD78BA5E-4969-4787-AAD5-80760910EBFE}"/>
    <cellStyle name="Normal 9 5 2 2 3 3" xfId="4137" xr:uid="{FC7F0DF8-6DD7-4222-8432-B6AF2F668C91}"/>
    <cellStyle name="Normal 9 5 2 2 3 3 2" xfId="5040" xr:uid="{C8FE4F2F-68EB-4A26-9DAA-DED2FF115A71}"/>
    <cellStyle name="Normal 9 5 2 2 3 4" xfId="4138" xr:uid="{83CD0148-1728-4789-AD9C-26EEAFA25982}"/>
    <cellStyle name="Normal 9 5 2 2 3 4 2" xfId="5041" xr:uid="{68C07D83-C668-4F69-B024-A380E7A46329}"/>
    <cellStyle name="Normal 9 5 2 2 3 5" xfId="4139" xr:uid="{5F06B1FC-705D-4B78-BC17-DA11889FAAB0}"/>
    <cellStyle name="Normal 9 5 2 2 3 5 2" xfId="5042" xr:uid="{4D1AE8B8-501E-4BE2-8348-633C22D745B8}"/>
    <cellStyle name="Normal 9 5 2 2 3 6" xfId="5035" xr:uid="{3E20D240-69C3-4104-A09C-3968D8EB0CEE}"/>
    <cellStyle name="Normal 9 5 2 2 4" xfId="2450" xr:uid="{3AD10042-F976-4289-A726-B77F2E1567C2}"/>
    <cellStyle name="Normal 9 5 2 2 4 2" xfId="4140" xr:uid="{4C4370C6-0B0F-4B50-A6B0-249B528C1344}"/>
    <cellStyle name="Normal 9 5 2 2 4 2 2" xfId="5044" xr:uid="{26BC718F-4BE3-40AF-8EA2-C59B29E063EF}"/>
    <cellStyle name="Normal 9 5 2 2 4 3" xfId="4141" xr:uid="{BF2374DB-496B-4626-AB46-487571CBA3A5}"/>
    <cellStyle name="Normal 9 5 2 2 4 3 2" xfId="5045" xr:uid="{03825AE2-0094-49FA-8E8C-C83D92CE4870}"/>
    <cellStyle name="Normal 9 5 2 2 4 4" xfId="4142" xr:uid="{A51CD330-D68D-47C5-A6AA-F6A5865F93F8}"/>
    <cellStyle name="Normal 9 5 2 2 4 4 2" xfId="5046" xr:uid="{33EAD635-D827-4D29-A0FF-F2384B8180DB}"/>
    <cellStyle name="Normal 9 5 2 2 4 5" xfId="5043" xr:uid="{F3A28BA2-ACA7-471B-8755-D7BF219B1293}"/>
    <cellStyle name="Normal 9 5 2 2 5" xfId="4143" xr:uid="{6A9D628E-5002-4E96-B16E-5FC44032360E}"/>
    <cellStyle name="Normal 9 5 2 2 5 2" xfId="4144" xr:uid="{1FB795FA-AC13-46F3-8169-D7048B1585E5}"/>
    <cellStyle name="Normal 9 5 2 2 5 2 2" xfId="5048" xr:uid="{3296F257-A28A-4CD2-BD13-E706174D6D63}"/>
    <cellStyle name="Normal 9 5 2 2 5 3" xfId="4145" xr:uid="{5B83B1E6-C1B6-409B-822B-B051E027D276}"/>
    <cellStyle name="Normal 9 5 2 2 5 3 2" xfId="5049" xr:uid="{BED50249-97FB-4653-8779-DE20EB83A92A}"/>
    <cellStyle name="Normal 9 5 2 2 5 4" xfId="4146" xr:uid="{59FB1AAC-848B-460F-8C6A-B5BCE9321814}"/>
    <cellStyle name="Normal 9 5 2 2 5 4 2" xfId="5050" xr:uid="{60BA5667-E5C5-4439-8A56-217ABDB57A75}"/>
    <cellStyle name="Normal 9 5 2 2 5 5" xfId="5047" xr:uid="{2B503373-D713-47CD-AAB6-7AB01C2A017E}"/>
    <cellStyle name="Normal 9 5 2 2 6" xfId="4147" xr:uid="{710631F6-4973-41B6-AA48-C6BD9B9449ED}"/>
    <cellStyle name="Normal 9 5 2 2 6 2" xfId="5051" xr:uid="{01056ECA-5677-406D-9F8F-BD0C29328F1A}"/>
    <cellStyle name="Normal 9 5 2 2 7" xfId="4148" xr:uid="{B5F3653F-DAAC-4D62-8A63-61291C0F61D1}"/>
    <cellStyle name="Normal 9 5 2 2 7 2" xfId="5052" xr:uid="{D8A96A3F-ACA5-4A6F-88BC-D0F648A61C2D}"/>
    <cellStyle name="Normal 9 5 2 2 8" xfId="4149" xr:uid="{B1ED2A4D-AB0A-4A42-9173-92C20FF84195}"/>
    <cellStyle name="Normal 9 5 2 2 8 2" xfId="5053" xr:uid="{E34B832C-EDF3-4E74-946F-8499350DB8D8}"/>
    <cellStyle name="Normal 9 5 2 2 9" xfId="5022" xr:uid="{AE1399F0-80A6-45F0-9B0F-0D4B07F927B8}"/>
    <cellStyle name="Normal 9 5 2 3" xfId="871" xr:uid="{3E2143E5-F547-4AA0-9BC5-F2C5806F6E1D}"/>
    <cellStyle name="Normal 9 5 2 3 2" xfId="872" xr:uid="{A2BD36D2-D2B1-40D2-AF9D-FD4C0B5D92D1}"/>
    <cellStyle name="Normal 9 5 2 3 2 2" xfId="873" xr:uid="{5B90DA8B-BE6F-47C2-A692-A650E3F4884F}"/>
    <cellStyle name="Normal 9 5 2 3 2 2 2" xfId="5056" xr:uid="{2483C95F-D1B6-48F3-A3AF-5322EE4A3137}"/>
    <cellStyle name="Normal 9 5 2 3 2 3" xfId="4150" xr:uid="{778C1422-6A09-4002-927D-31DFC71AE59E}"/>
    <cellStyle name="Normal 9 5 2 3 2 3 2" xfId="5057" xr:uid="{42024919-F868-4C18-B829-209A07521A9C}"/>
    <cellStyle name="Normal 9 5 2 3 2 4" xfId="4151" xr:uid="{D89954F6-D147-4094-A995-D0DBC1694113}"/>
    <cellStyle name="Normal 9 5 2 3 2 4 2" xfId="5058" xr:uid="{3B4C7F94-C78A-471B-90C1-4A3E093B054E}"/>
    <cellStyle name="Normal 9 5 2 3 2 5" xfId="5055" xr:uid="{474CA974-6F6F-4FB0-8655-7396B05E9659}"/>
    <cellStyle name="Normal 9 5 2 3 3" xfId="874" xr:uid="{DAC98E28-FEB5-4DEF-952C-78696A7A5045}"/>
    <cellStyle name="Normal 9 5 2 3 3 2" xfId="4152" xr:uid="{781F3ADE-11D0-4D96-A070-EB585CDECEF7}"/>
    <cellStyle name="Normal 9 5 2 3 3 2 2" xfId="5060" xr:uid="{8EA75125-C114-41E5-86A4-58C40640AADA}"/>
    <cellStyle name="Normal 9 5 2 3 3 3" xfId="4153" xr:uid="{C5655602-7BEF-4DEA-8FFD-D893D534701B}"/>
    <cellStyle name="Normal 9 5 2 3 3 3 2" xfId="5061" xr:uid="{9862CBA1-9E2D-432A-8923-869FB9D41652}"/>
    <cellStyle name="Normal 9 5 2 3 3 4" xfId="4154" xr:uid="{ED4044B2-7A8C-438B-9868-BC85D653BC55}"/>
    <cellStyle name="Normal 9 5 2 3 3 4 2" xfId="5062" xr:uid="{61CC610E-F6C5-454D-8A73-C6DD49870E0F}"/>
    <cellStyle name="Normal 9 5 2 3 3 5" xfId="5059" xr:uid="{445AB1CE-F5F6-4354-8B23-55230D8EBBB9}"/>
    <cellStyle name="Normal 9 5 2 3 4" xfId="4155" xr:uid="{12A7E7D8-7579-4690-879F-2B989F0D08DE}"/>
    <cellStyle name="Normal 9 5 2 3 4 2" xfId="5063" xr:uid="{01F0D780-85F5-4D6A-805F-B9244E86BE88}"/>
    <cellStyle name="Normal 9 5 2 3 5" xfId="4156" xr:uid="{3476077E-65CA-44E3-B875-01C59CDFD4E1}"/>
    <cellStyle name="Normal 9 5 2 3 5 2" xfId="5064" xr:uid="{322BFBFB-AB2E-4993-9A82-3B66497892BF}"/>
    <cellStyle name="Normal 9 5 2 3 6" xfId="4157" xr:uid="{771B3839-B49B-400A-9FB5-57201EBE928C}"/>
    <cellStyle name="Normal 9 5 2 3 6 2" xfId="5065" xr:uid="{CC5877CA-638E-4E6B-817A-6BD50DEDBF04}"/>
    <cellStyle name="Normal 9 5 2 3 7" xfId="5054" xr:uid="{ECEA8BFF-E07A-4777-A6CD-758C01AAC301}"/>
    <cellStyle name="Normal 9 5 2 4" xfId="875" xr:uid="{E8F85F26-A86D-4333-9BAE-B62171845706}"/>
    <cellStyle name="Normal 9 5 2 4 2" xfId="876" xr:uid="{6B267122-4FC3-4713-9BED-6B0D7B6249CE}"/>
    <cellStyle name="Normal 9 5 2 4 2 2" xfId="4158" xr:uid="{1D3EE404-4BBE-4FB3-BD83-293F4EE79E70}"/>
    <cellStyle name="Normal 9 5 2 4 2 2 2" xfId="5068" xr:uid="{28D55C5D-9541-4FC2-BD1C-34C04DEBA8D8}"/>
    <cellStyle name="Normal 9 5 2 4 2 3" xfId="4159" xr:uid="{26644BCA-3704-49FE-A1D0-02326DC37054}"/>
    <cellStyle name="Normal 9 5 2 4 2 3 2" xfId="5069" xr:uid="{E9160037-512D-4453-83F2-B3AB8F99BA60}"/>
    <cellStyle name="Normal 9 5 2 4 2 4" xfId="4160" xr:uid="{0B1DC8B5-8E8C-47D8-9FE3-D11A7BC75E24}"/>
    <cellStyle name="Normal 9 5 2 4 2 4 2" xfId="5070" xr:uid="{57DD22D1-97C6-4006-A17C-7B85DFB9306A}"/>
    <cellStyle name="Normal 9 5 2 4 2 5" xfId="5067" xr:uid="{45ED4D74-31ED-462F-984C-788C89F9BF6F}"/>
    <cellStyle name="Normal 9 5 2 4 3" xfId="4161" xr:uid="{478E367A-2DC8-47C6-8CEB-A0725579EF96}"/>
    <cellStyle name="Normal 9 5 2 4 3 2" xfId="5071" xr:uid="{4F624D4F-5E33-4895-938B-9595237EC5F3}"/>
    <cellStyle name="Normal 9 5 2 4 4" xfId="4162" xr:uid="{29E3EC81-3A64-4DD0-A7A3-B71E2261ED99}"/>
    <cellStyle name="Normal 9 5 2 4 4 2" xfId="5072" xr:uid="{2B467DF9-5A8D-4170-B258-D340D5C153CC}"/>
    <cellStyle name="Normal 9 5 2 4 5" xfId="4163" xr:uid="{E530637B-810A-4C67-A932-4D012F78A883}"/>
    <cellStyle name="Normal 9 5 2 4 5 2" xfId="5073" xr:uid="{07C342C0-B118-4D43-8FB0-FDFDF5EAF34F}"/>
    <cellStyle name="Normal 9 5 2 4 6" xfId="5066" xr:uid="{5FC7D3E7-093A-4482-B544-EC7EA08B18DE}"/>
    <cellStyle name="Normal 9 5 2 5" xfId="877" xr:uid="{82808160-EB9E-4746-88CF-6827B79643CE}"/>
    <cellStyle name="Normal 9 5 2 5 2" xfId="4164" xr:uid="{6191F458-4FE0-4743-B073-D84B4D6B1A08}"/>
    <cellStyle name="Normal 9 5 2 5 2 2" xfId="5075" xr:uid="{F2EC4206-0327-4F66-8A5E-CC8345E220E6}"/>
    <cellStyle name="Normal 9 5 2 5 3" xfId="4165" xr:uid="{C36AFA8A-8C9D-4DC0-A52F-49B259F4A390}"/>
    <cellStyle name="Normal 9 5 2 5 3 2" xfId="5076" xr:uid="{A342A71F-BFD7-4498-9CDF-767E90324CE7}"/>
    <cellStyle name="Normal 9 5 2 5 4" xfId="4166" xr:uid="{1DF19322-E4F1-443D-A0F7-32D31FA0AA1A}"/>
    <cellStyle name="Normal 9 5 2 5 4 2" xfId="5077" xr:uid="{56F75A77-4A19-4D00-872C-26EF23279012}"/>
    <cellStyle name="Normal 9 5 2 5 5" xfId="5074" xr:uid="{9B03D521-0F1C-4DB2-AA4E-84B0C5E70E05}"/>
    <cellStyle name="Normal 9 5 2 6" xfId="4167" xr:uid="{E6897A78-6F6F-4C3B-BF9C-F9659DFCC9B3}"/>
    <cellStyle name="Normal 9 5 2 6 2" xfId="4168" xr:uid="{572CAD3C-A9F0-40DC-B767-FFD72919BF43}"/>
    <cellStyle name="Normal 9 5 2 6 2 2" xfId="5079" xr:uid="{51C79944-1D41-4318-8D4B-30340AB6D47B}"/>
    <cellStyle name="Normal 9 5 2 6 3" xfId="4169" xr:uid="{1473FE79-1B99-4F4D-8BA6-48B93C0E9D81}"/>
    <cellStyle name="Normal 9 5 2 6 3 2" xfId="5080" xr:uid="{AC962437-E250-40CB-ABB7-94A9D8F403E7}"/>
    <cellStyle name="Normal 9 5 2 6 4" xfId="4170" xr:uid="{675533AB-CB8C-49B4-9919-1E0F4C9A89DA}"/>
    <cellStyle name="Normal 9 5 2 6 4 2" xfId="5081" xr:uid="{366FAA95-3C73-47B9-9EA2-A3F33E2B9B93}"/>
    <cellStyle name="Normal 9 5 2 6 5" xfId="5078" xr:uid="{C79CC1D0-9A2D-4DA3-854F-207964EE891F}"/>
    <cellStyle name="Normal 9 5 2 7" xfId="4171" xr:uid="{80F6AE08-9B39-492C-9818-52600E4E8FB9}"/>
    <cellStyle name="Normal 9 5 2 7 2" xfId="5082" xr:uid="{14D5C879-B9FE-4F59-9F6A-551F5A32B951}"/>
    <cellStyle name="Normal 9 5 2 8" xfId="4172" xr:uid="{D53F0B77-DD50-4BE5-AD6D-E0C6BE7CD1A7}"/>
    <cellStyle name="Normal 9 5 2 8 2" xfId="5083" xr:uid="{ABCB426B-555F-440B-A563-AA0FD04458B9}"/>
    <cellStyle name="Normal 9 5 2 9" xfId="4173" xr:uid="{9D13A1FC-7676-416A-8AF5-BBB20D3162A0}"/>
    <cellStyle name="Normal 9 5 2 9 2" xfId="5084" xr:uid="{084AE0B8-3BA2-4EFC-BAE9-D018DFDB2B25}"/>
    <cellStyle name="Normal 9 5 3" xfId="420" xr:uid="{822779DA-D30C-482E-A90A-28D56F89321D}"/>
    <cellStyle name="Normal 9 5 3 2" xfId="878" xr:uid="{F30F1372-1925-44DA-ABD6-9E0AD842F6CA}"/>
    <cellStyle name="Normal 9 5 3 2 2" xfId="879" xr:uid="{42CA59A3-6818-4634-B614-162F65ED90DE}"/>
    <cellStyle name="Normal 9 5 3 2 2 2" xfId="2451" xr:uid="{A215310B-45B4-4418-96BF-93F8F9AEEC1A}"/>
    <cellStyle name="Normal 9 5 3 2 2 2 2" xfId="2452" xr:uid="{414CCE73-3096-4D08-8910-0B76E1FCD311}"/>
    <cellStyle name="Normal 9 5 3 2 2 2 2 2" xfId="5089" xr:uid="{51583177-2A11-4A1A-931B-4BBFA49F571F}"/>
    <cellStyle name="Normal 9 5 3 2 2 2 3" xfId="5088" xr:uid="{4B7C8B32-5128-4AC3-AD2F-688248F3DCB4}"/>
    <cellStyle name="Normal 9 5 3 2 2 3" xfId="2453" xr:uid="{389B79B1-2868-4377-A9F3-55A4C14C86EB}"/>
    <cellStyle name="Normal 9 5 3 2 2 3 2" xfId="5090" xr:uid="{A72C5948-C294-4661-A69E-420A89796405}"/>
    <cellStyle name="Normal 9 5 3 2 2 4" xfId="4174" xr:uid="{65FA3CF8-C83F-4540-BFD7-5C0F6F4DC493}"/>
    <cellStyle name="Normal 9 5 3 2 2 4 2" xfId="5091" xr:uid="{99EB191F-75A8-48AB-8A69-6E5C161DAEA7}"/>
    <cellStyle name="Normal 9 5 3 2 2 5" xfId="5087" xr:uid="{0589EFA3-4707-4B91-A65D-C63D1D608CCC}"/>
    <cellStyle name="Normal 9 5 3 2 3" xfId="2454" xr:uid="{161ACE20-4A12-4744-AF17-BAA676D78CAB}"/>
    <cellStyle name="Normal 9 5 3 2 3 2" xfId="2455" xr:uid="{86C97887-CFCF-4B2E-B4BB-E93B4EFB4E19}"/>
    <cellStyle name="Normal 9 5 3 2 3 2 2" xfId="5093" xr:uid="{D08D7B3A-164F-4705-A44D-1A044CD7A945}"/>
    <cellStyle name="Normal 9 5 3 2 3 3" xfId="4175" xr:uid="{CD50AD2A-75BF-483A-A97C-63A3B89E7008}"/>
    <cellStyle name="Normal 9 5 3 2 3 3 2" xfId="5094" xr:uid="{59517C56-7377-4B8D-BC3B-55950B003F68}"/>
    <cellStyle name="Normal 9 5 3 2 3 4" xfId="4176" xr:uid="{517F7CF3-4284-4167-9BDD-B46531A4AA20}"/>
    <cellStyle name="Normal 9 5 3 2 3 4 2" xfId="5095" xr:uid="{E516AB71-0A5F-4EE1-9BBD-07719776C130}"/>
    <cellStyle name="Normal 9 5 3 2 3 5" xfId="5092" xr:uid="{D49EB05D-2150-4CFD-ABB6-8148D51A4558}"/>
    <cellStyle name="Normal 9 5 3 2 4" xfId="2456" xr:uid="{51DE071A-5F16-4BB2-A7F9-5A984BD4D8D7}"/>
    <cellStyle name="Normal 9 5 3 2 4 2" xfId="5096" xr:uid="{8FDB9F65-5565-4673-8F31-63832F404ECE}"/>
    <cellStyle name="Normal 9 5 3 2 5" xfId="4177" xr:uid="{FB933093-3B6E-4F4B-B683-17671F09F201}"/>
    <cellStyle name="Normal 9 5 3 2 5 2" xfId="5097" xr:uid="{C8BCD47C-8714-49D8-B8B1-DEB19860B432}"/>
    <cellStyle name="Normal 9 5 3 2 6" xfId="4178" xr:uid="{7C13A6A3-ACDA-4A18-B264-F8D818EB5EF9}"/>
    <cellStyle name="Normal 9 5 3 2 6 2" xfId="5098" xr:uid="{AA3725A6-849F-4797-B54D-A19D7D7A92BF}"/>
    <cellStyle name="Normal 9 5 3 2 7" xfId="5086" xr:uid="{6567D405-0209-4042-89D8-72AFB2BC5FAF}"/>
    <cellStyle name="Normal 9 5 3 3" xfId="880" xr:uid="{F5402340-6D76-47B5-A2F5-53F5DC1B4198}"/>
    <cellStyle name="Normal 9 5 3 3 2" xfId="2457" xr:uid="{67BB4BC2-B09C-4903-BEAF-6E6CF168AA65}"/>
    <cellStyle name="Normal 9 5 3 3 2 2" xfId="2458" xr:uid="{BAD6F9C6-E6F4-47AB-9A3A-F2E0FC644FBD}"/>
    <cellStyle name="Normal 9 5 3 3 2 2 2" xfId="5101" xr:uid="{F7D3EF39-3ADB-4C10-B820-A3FA58328208}"/>
    <cellStyle name="Normal 9 5 3 3 2 3" xfId="4179" xr:uid="{45A24DDA-9FAF-43EA-B540-30ADD729B3A0}"/>
    <cellStyle name="Normal 9 5 3 3 2 3 2" xfId="5102" xr:uid="{F7C5AF3B-53B4-4FF2-8C2A-B4299E68FB4E}"/>
    <cellStyle name="Normal 9 5 3 3 2 4" xfId="4180" xr:uid="{F7D85619-8EAA-47F2-A98A-9B2C05805B27}"/>
    <cellStyle name="Normal 9 5 3 3 2 4 2" xfId="5103" xr:uid="{D983832B-4543-48B8-9128-6B2FDE0557D7}"/>
    <cellStyle name="Normal 9 5 3 3 2 5" xfId="5100" xr:uid="{42CB4A31-AA9C-4223-A45E-89E8AA88BC78}"/>
    <cellStyle name="Normal 9 5 3 3 3" xfId="2459" xr:uid="{3985082E-D678-416F-BCD4-73BB10020FA3}"/>
    <cellStyle name="Normal 9 5 3 3 3 2" xfId="5104" xr:uid="{0C81C608-1444-41F4-AAF4-95D3A9AD4B9A}"/>
    <cellStyle name="Normal 9 5 3 3 4" xfId="4181" xr:uid="{374858A6-0076-48D2-9A1F-03ED459D51E1}"/>
    <cellStyle name="Normal 9 5 3 3 4 2" xfId="5105" xr:uid="{DB52FC1E-70C3-4F7E-B899-6230BC8499FC}"/>
    <cellStyle name="Normal 9 5 3 3 5" xfId="4182" xr:uid="{B9ED9CE2-F090-4676-8278-F2E2C939A462}"/>
    <cellStyle name="Normal 9 5 3 3 5 2" xfId="5106" xr:uid="{7C709828-D502-4C49-B2D6-27F7DBFC73CB}"/>
    <cellStyle name="Normal 9 5 3 3 6" xfId="5099" xr:uid="{B49DA945-C83E-4549-90FC-4A33CF97946E}"/>
    <cellStyle name="Normal 9 5 3 4" xfId="2460" xr:uid="{881F8F5B-9CAF-4884-97E3-82448416D81D}"/>
    <cellStyle name="Normal 9 5 3 4 2" xfId="2461" xr:uid="{B10ABE27-8E0B-4A7D-AD59-50E222A11671}"/>
    <cellStyle name="Normal 9 5 3 4 2 2" xfId="5108" xr:uid="{0C96E881-13D0-41A2-B15C-2057789D2EB7}"/>
    <cellStyle name="Normal 9 5 3 4 3" xfId="4183" xr:uid="{8D7911BD-C0D7-40B5-8C04-6F011269FA51}"/>
    <cellStyle name="Normal 9 5 3 4 3 2" xfId="5109" xr:uid="{26AD0731-B2A7-4DB4-9E91-E5112F936866}"/>
    <cellStyle name="Normal 9 5 3 4 4" xfId="4184" xr:uid="{64633A89-E63D-4507-AD40-3CEAA7278437}"/>
    <cellStyle name="Normal 9 5 3 4 4 2" xfId="5110" xr:uid="{DF85FB43-3F81-4E51-8407-9DCBC4C4D96D}"/>
    <cellStyle name="Normal 9 5 3 4 5" xfId="5107" xr:uid="{83F21C8A-0179-4BF6-ACA4-3F163C3BF66F}"/>
    <cellStyle name="Normal 9 5 3 5" xfId="2462" xr:uid="{B0D44DC0-49A8-4A92-9FF3-D5A8D68EF001}"/>
    <cellStyle name="Normal 9 5 3 5 2" xfId="4185" xr:uid="{E077E234-6455-488C-998B-8A6E6437F5ED}"/>
    <cellStyle name="Normal 9 5 3 5 2 2" xfId="5112" xr:uid="{517D1EBF-9F84-48B1-B01F-008BA6553F19}"/>
    <cellStyle name="Normal 9 5 3 5 3" xfId="4186" xr:uid="{E8F876ED-A8D4-4585-83A7-4447D51B2F86}"/>
    <cellStyle name="Normal 9 5 3 5 3 2" xfId="5113" xr:uid="{3ED36658-8AEE-493E-800A-DA03325B592B}"/>
    <cellStyle name="Normal 9 5 3 5 4" xfId="4187" xr:uid="{33E1B3EE-8901-46EB-A226-81F1D792D81C}"/>
    <cellStyle name="Normal 9 5 3 5 4 2" xfId="5114" xr:uid="{3740FEFC-E52C-4E91-ADEF-E6E4AB358C10}"/>
    <cellStyle name="Normal 9 5 3 5 5" xfId="5111" xr:uid="{D486AB24-F475-49E1-BC29-4A30B0E5DF53}"/>
    <cellStyle name="Normal 9 5 3 6" xfId="4188" xr:uid="{FC4D6726-B107-43B0-9FD4-14029462FCC2}"/>
    <cellStyle name="Normal 9 5 3 6 2" xfId="5115" xr:uid="{316E1DD9-3687-4219-9F49-695814B01256}"/>
    <cellStyle name="Normal 9 5 3 7" xfId="4189" xr:uid="{FA551ACD-8BDD-41F5-9B07-AE6BBBF7DA3C}"/>
    <cellStyle name="Normal 9 5 3 7 2" xfId="5116" xr:uid="{364845FD-81F1-47C5-9080-4729867A4D81}"/>
    <cellStyle name="Normal 9 5 3 8" xfId="4190" xr:uid="{56A8A204-C69A-4297-813C-A7247E29C2EC}"/>
    <cellStyle name="Normal 9 5 3 8 2" xfId="5117" xr:uid="{5B216DB4-1EC2-480E-BFF8-BE9BED9DFC43}"/>
    <cellStyle name="Normal 9 5 3 9" xfId="5085" xr:uid="{B9FBFE8E-7AA3-45EB-AABE-C95ADFD05CAF}"/>
    <cellStyle name="Normal 9 5 4" xfId="421" xr:uid="{91BC2511-721E-467B-BCAF-F31DDED96A54}"/>
    <cellStyle name="Normal 9 5 4 2" xfId="881" xr:uid="{A0485FE0-1B40-40A7-B878-D5C0E739B553}"/>
    <cellStyle name="Normal 9 5 4 2 2" xfId="882" xr:uid="{DD9DC202-11E7-4C25-AA28-BF0EE9D4315F}"/>
    <cellStyle name="Normal 9 5 4 2 2 2" xfId="2463" xr:uid="{D0A76FFE-8358-4071-8543-92007AF23A9C}"/>
    <cellStyle name="Normal 9 5 4 2 2 2 2" xfId="5121" xr:uid="{21CFF901-1831-4B76-8B69-C2930817F359}"/>
    <cellStyle name="Normal 9 5 4 2 2 3" xfId="4191" xr:uid="{A7E5C8A5-CA5C-46C7-879A-2BBA6BEC9A38}"/>
    <cellStyle name="Normal 9 5 4 2 2 3 2" xfId="5122" xr:uid="{E865084E-8A51-4AD1-B245-C232DE06E8AE}"/>
    <cellStyle name="Normal 9 5 4 2 2 4" xfId="4192" xr:uid="{4AB71CE0-40B7-4BF8-B4F6-8FEA00643B6C}"/>
    <cellStyle name="Normal 9 5 4 2 2 4 2" xfId="5123" xr:uid="{F489BBE3-7FC4-4B1A-AE37-B8D6A09CBDAA}"/>
    <cellStyle name="Normal 9 5 4 2 2 5" xfId="5120" xr:uid="{E8B57236-51E3-4529-948E-354C4B1518D2}"/>
    <cellStyle name="Normal 9 5 4 2 3" xfId="2464" xr:uid="{2E10BE89-B558-4AA1-AB66-18244FE05B4B}"/>
    <cellStyle name="Normal 9 5 4 2 3 2" xfId="5124" xr:uid="{C5AF39DE-979E-4148-AB62-B52BF3C8FD86}"/>
    <cellStyle name="Normal 9 5 4 2 4" xfId="4193" xr:uid="{D7FB9B46-7AA3-48B8-A388-E4D98FE30BE9}"/>
    <cellStyle name="Normal 9 5 4 2 4 2" xfId="5125" xr:uid="{938F895D-C8FA-4AAD-8583-15A7B85EF732}"/>
    <cellStyle name="Normal 9 5 4 2 5" xfId="4194" xr:uid="{993DCB6F-9907-4C05-84FA-838082B9B41C}"/>
    <cellStyle name="Normal 9 5 4 2 5 2" xfId="5126" xr:uid="{ABE25785-840E-4F6F-97C2-7EB64FCF6E1D}"/>
    <cellStyle name="Normal 9 5 4 2 6" xfId="5119" xr:uid="{3B931CA5-8831-4E92-A691-528A7EB828FA}"/>
    <cellStyle name="Normal 9 5 4 3" xfId="883" xr:uid="{9459E625-E4B8-4028-A8F4-5B367AF064A6}"/>
    <cellStyle name="Normal 9 5 4 3 2" xfId="2465" xr:uid="{4ED1F4A3-5528-4003-9BBC-EDACEA99B69E}"/>
    <cellStyle name="Normal 9 5 4 3 2 2" xfId="5128" xr:uid="{78E41C67-375A-4F39-90C1-47EBDDECB18E}"/>
    <cellStyle name="Normal 9 5 4 3 3" xfId="4195" xr:uid="{031074F4-8C73-45C1-8764-5392DA3491D5}"/>
    <cellStyle name="Normal 9 5 4 3 3 2" xfId="5129" xr:uid="{B73131CB-590E-47F5-9BDB-5D3BB2140F33}"/>
    <cellStyle name="Normal 9 5 4 3 4" xfId="4196" xr:uid="{EFD01FB4-7AA5-4A1E-B7B2-D985FA11D2D6}"/>
    <cellStyle name="Normal 9 5 4 3 4 2" xfId="5130" xr:uid="{4C6A139E-9180-4D98-B9DE-C5B880E0C81D}"/>
    <cellStyle name="Normal 9 5 4 3 5" xfId="5127" xr:uid="{45A19203-8C8D-454D-9AC4-51BE57BEF8DD}"/>
    <cellStyle name="Normal 9 5 4 4" xfId="2466" xr:uid="{6FFF35DC-7310-4FF2-AFFE-ECD6DFD14272}"/>
    <cellStyle name="Normal 9 5 4 4 2" xfId="4197" xr:uid="{1ACC5AFC-21E9-496E-A266-CD750AB59E5F}"/>
    <cellStyle name="Normal 9 5 4 4 2 2" xfId="5132" xr:uid="{96952FA7-87BA-4650-8C59-B07581B24DB3}"/>
    <cellStyle name="Normal 9 5 4 4 3" xfId="4198" xr:uid="{AD91C1E8-E9A7-4EC8-830A-593261CB2FA0}"/>
    <cellStyle name="Normal 9 5 4 4 3 2" xfId="5133" xr:uid="{2021FCDD-1ACC-4FB7-829B-4FB3F8333DA4}"/>
    <cellStyle name="Normal 9 5 4 4 4" xfId="4199" xr:uid="{E53BCBB1-260D-40B5-906D-6F729A0F022E}"/>
    <cellStyle name="Normal 9 5 4 4 4 2" xfId="5134" xr:uid="{C762F3A1-03F6-4C6A-8592-7238A9B1DCF1}"/>
    <cellStyle name="Normal 9 5 4 4 5" xfId="5131" xr:uid="{104E3CB8-A1FC-443D-95C4-457EE010A408}"/>
    <cellStyle name="Normal 9 5 4 5" xfId="4200" xr:uid="{C8C4612B-0D1C-4C53-81A4-AC56F96917E2}"/>
    <cellStyle name="Normal 9 5 4 5 2" xfId="5135" xr:uid="{57E69BEB-49CB-4421-AD83-64C69B03E68A}"/>
    <cellStyle name="Normal 9 5 4 6" xfId="4201" xr:uid="{84A83C38-CA61-452F-8402-F6967537DB9C}"/>
    <cellStyle name="Normal 9 5 4 6 2" xfId="5136" xr:uid="{4832EB83-8D73-4598-804E-318694E6E7A1}"/>
    <cellStyle name="Normal 9 5 4 7" xfId="4202" xr:uid="{7BA1D7E5-67F5-4356-AE0C-AC631A7B2E91}"/>
    <cellStyle name="Normal 9 5 4 7 2" xfId="5137" xr:uid="{A9737277-5BE3-4904-BC9C-DB810F397D42}"/>
    <cellStyle name="Normal 9 5 4 8" xfId="5118" xr:uid="{608358F9-25B3-4157-863B-C1A5475F5A4F}"/>
    <cellStyle name="Normal 9 5 5" xfId="422" xr:uid="{CE6DF818-D9C4-4579-93F8-94030D604469}"/>
    <cellStyle name="Normal 9 5 5 2" xfId="884" xr:uid="{6B1B5A53-16E6-4571-B1C7-0EFAC4EF1E21}"/>
    <cellStyle name="Normal 9 5 5 2 2" xfId="2467" xr:uid="{BFA8B77B-AF95-4CC4-BD04-885A62F10E66}"/>
    <cellStyle name="Normal 9 5 5 2 2 2" xfId="5140" xr:uid="{FA2F5857-9647-484B-8FA8-B17D2D9C0D5B}"/>
    <cellStyle name="Normal 9 5 5 2 3" xfId="4203" xr:uid="{A71D7C6A-5788-42DB-9D99-2F6E2B44B12A}"/>
    <cellStyle name="Normal 9 5 5 2 3 2" xfId="5141" xr:uid="{0252C801-61D6-45AB-92A8-0052DA23E057}"/>
    <cellStyle name="Normal 9 5 5 2 4" xfId="4204" xr:uid="{F13773E2-4F82-475C-83AC-D61CA42745EE}"/>
    <cellStyle name="Normal 9 5 5 2 4 2" xfId="5142" xr:uid="{92A7FEF6-61D5-49D6-922E-810BEACF128F}"/>
    <cellStyle name="Normal 9 5 5 2 5" xfId="5139" xr:uid="{B7382701-07DD-4986-B391-CEAA9715735E}"/>
    <cellStyle name="Normal 9 5 5 3" xfId="2468" xr:uid="{1ABD02C6-BDB3-4E2F-9C5A-A2C1E4BF9DB0}"/>
    <cellStyle name="Normal 9 5 5 3 2" xfId="4205" xr:uid="{2F67D868-9552-4A50-B47B-30718611303E}"/>
    <cellStyle name="Normal 9 5 5 3 2 2" xfId="5144" xr:uid="{0C878C61-C9D4-47C2-92C5-85FD5DD8E811}"/>
    <cellStyle name="Normal 9 5 5 3 3" xfId="4206" xr:uid="{DD4029E4-0C8D-43E5-B281-19D4499B7188}"/>
    <cellStyle name="Normal 9 5 5 3 3 2" xfId="5145" xr:uid="{16B6D611-7C4C-4B7B-8132-68184DF327EF}"/>
    <cellStyle name="Normal 9 5 5 3 4" xfId="4207" xr:uid="{770C178D-4444-43B1-806A-AFB1A6D20695}"/>
    <cellStyle name="Normal 9 5 5 3 4 2" xfId="5146" xr:uid="{16D328EF-5B59-4211-9336-CDB829199496}"/>
    <cellStyle name="Normal 9 5 5 3 5" xfId="5143" xr:uid="{7709A792-166A-489C-BCE0-8607AF69CAFC}"/>
    <cellStyle name="Normal 9 5 5 4" xfId="4208" xr:uid="{9BF1C9FB-97A5-4335-90CD-574D433399D6}"/>
    <cellStyle name="Normal 9 5 5 4 2" xfId="5147" xr:uid="{A5A08B14-8F0E-4A24-9207-D2CFE29C79F7}"/>
    <cellStyle name="Normal 9 5 5 5" xfId="4209" xr:uid="{BCBAEC7A-1C38-492B-8706-A2D22851F8FB}"/>
    <cellStyle name="Normal 9 5 5 5 2" xfId="5148" xr:uid="{EA922008-15BB-4E59-A5BF-ED3F2E1222DC}"/>
    <cellStyle name="Normal 9 5 5 6" xfId="4210" xr:uid="{DC3086EA-BD85-4064-8491-41F44B2E854B}"/>
    <cellStyle name="Normal 9 5 5 6 2" xfId="5149" xr:uid="{C50414B6-AF0A-457E-B9D9-EAFCB123BB8F}"/>
    <cellStyle name="Normal 9 5 5 7" xfId="5138" xr:uid="{FEA0D71A-6728-47CA-99B3-3654016CE946}"/>
    <cellStyle name="Normal 9 5 6" xfId="885" xr:uid="{153C4C2B-57F2-4BA6-9BA4-4F468DB62A21}"/>
    <cellStyle name="Normal 9 5 6 2" xfId="2469" xr:uid="{2235095B-2702-4DC6-95CC-A699E703AC00}"/>
    <cellStyle name="Normal 9 5 6 2 2" xfId="4211" xr:uid="{742F4CD4-C184-4CDF-86C7-EE1D291C6165}"/>
    <cellStyle name="Normal 9 5 6 2 2 2" xfId="5152" xr:uid="{286C63BA-1A7E-4349-87CB-FDD285A18A0D}"/>
    <cellStyle name="Normal 9 5 6 2 3" xfId="4212" xr:uid="{8D29AFB4-FC46-4987-A98F-3AC4B1E97730}"/>
    <cellStyle name="Normal 9 5 6 2 3 2" xfId="5153" xr:uid="{2F99994C-F2EF-4EBB-9F7F-A1EC56C86FC3}"/>
    <cellStyle name="Normal 9 5 6 2 4" xfId="4213" xr:uid="{A1594B90-3DBC-4B49-9AAA-5C88E12355BC}"/>
    <cellStyle name="Normal 9 5 6 2 4 2" xfId="5154" xr:uid="{4DCE0EC5-8394-464C-80BC-F766F94B8CAA}"/>
    <cellStyle name="Normal 9 5 6 2 5" xfId="5151" xr:uid="{94B76A05-3A05-47E2-A0B9-B71EEEB7F964}"/>
    <cellStyle name="Normal 9 5 6 3" xfId="4214" xr:uid="{FFF29746-62C2-4FED-A71B-F3BF4C8E01FA}"/>
    <cellStyle name="Normal 9 5 6 3 2" xfId="5155" xr:uid="{2D0982B8-1515-4502-82EC-FD6202134549}"/>
    <cellStyle name="Normal 9 5 6 4" xfId="4215" xr:uid="{9D263D8B-01C3-4630-95F0-0D02C78D1889}"/>
    <cellStyle name="Normal 9 5 6 4 2" xfId="5156" xr:uid="{37D676A6-F411-424C-8BFF-09A20368CA15}"/>
    <cellStyle name="Normal 9 5 6 5" xfId="4216" xr:uid="{6C0AA60E-4211-4355-82AC-CC5B556636ED}"/>
    <cellStyle name="Normal 9 5 6 5 2" xfId="5157" xr:uid="{573200E4-F106-401B-AC3D-111ADCDD5B40}"/>
    <cellStyle name="Normal 9 5 6 6" xfId="5150" xr:uid="{552DECE1-B1F7-4683-82DA-80D85C2C140C}"/>
    <cellStyle name="Normal 9 5 7" xfId="2470" xr:uid="{92AA7726-99C6-449A-A411-C456C357C609}"/>
    <cellStyle name="Normal 9 5 7 2" xfId="4217" xr:uid="{3A4D5D69-A485-4D3C-BF81-1AAD41188114}"/>
    <cellStyle name="Normal 9 5 7 2 2" xfId="5159" xr:uid="{1AFB244B-4417-4405-AF8F-22F406BC96BE}"/>
    <cellStyle name="Normal 9 5 7 3" xfId="4218" xr:uid="{EE7E2BE0-E792-45D1-9600-E18FF9683822}"/>
    <cellStyle name="Normal 9 5 7 3 2" xfId="5160" xr:uid="{7C9F01AB-C5DF-4BF6-9A92-D8739FBF6CD3}"/>
    <cellStyle name="Normal 9 5 7 4" xfId="4219" xr:uid="{111FE459-ACD4-4AE3-B9C2-4A952B692C8E}"/>
    <cellStyle name="Normal 9 5 7 4 2" xfId="5161" xr:uid="{E76B3D21-2582-44C7-96CD-A138A616220B}"/>
    <cellStyle name="Normal 9 5 7 5" xfId="5158" xr:uid="{621598DF-7DD5-435C-B7AE-0322313B3994}"/>
    <cellStyle name="Normal 9 5 8" xfId="4220" xr:uid="{30C4837B-7FE2-48D4-822D-6D73550F18EE}"/>
    <cellStyle name="Normal 9 5 8 2" xfId="4221" xr:uid="{305ED73D-CA27-4505-9757-7557F1EF0262}"/>
    <cellStyle name="Normal 9 5 8 2 2" xfId="5163" xr:uid="{CCAC3CD6-4691-4527-8F43-346FA24FDB4F}"/>
    <cellStyle name="Normal 9 5 8 3" xfId="4222" xr:uid="{C6BDEB8F-0BA7-442E-B2B8-D7A9C570D938}"/>
    <cellStyle name="Normal 9 5 8 3 2" xfId="5164" xr:uid="{759F60E2-A3B1-4E9D-9D64-CBE2A68C588B}"/>
    <cellStyle name="Normal 9 5 8 4" xfId="4223" xr:uid="{B81AAA1F-6AFA-49F1-BE23-640C40734ACD}"/>
    <cellStyle name="Normal 9 5 8 4 2" xfId="5165" xr:uid="{699497AE-FB7E-445C-9478-F9C3D1FC5A34}"/>
    <cellStyle name="Normal 9 5 8 5" xfId="5162" xr:uid="{D5CDE521-A1D7-44BF-A4FB-5E3DA41D712D}"/>
    <cellStyle name="Normal 9 5 9" xfId="4224" xr:uid="{768E895A-988B-4E30-839A-108F0A0FABF3}"/>
    <cellStyle name="Normal 9 5 9 2" xfId="5166" xr:uid="{E8370331-1BE3-40FA-BC43-396142DC75BD}"/>
    <cellStyle name="Normal 9 6" xfId="180" xr:uid="{ACDE1AC6-BC71-439D-B184-3881A832F285}"/>
    <cellStyle name="Normal 9 6 10" xfId="5167" xr:uid="{1AF915F3-2D80-48D5-810A-E3C6D56242D5}"/>
    <cellStyle name="Normal 9 6 2" xfId="181" xr:uid="{C573C93B-B3AE-4E50-9AB9-025B2A76C3FA}"/>
    <cellStyle name="Normal 9 6 2 2" xfId="423" xr:uid="{A81C8789-0ECE-4BFB-A995-874FA020C935}"/>
    <cellStyle name="Normal 9 6 2 2 2" xfId="886" xr:uid="{33941D1C-CAAB-4B17-80FF-E5E726415E56}"/>
    <cellStyle name="Normal 9 6 2 2 2 2" xfId="2471" xr:uid="{977731EC-24AF-435D-A2AE-437B34A59C03}"/>
    <cellStyle name="Normal 9 6 2 2 2 2 2" xfId="5171" xr:uid="{4F3764B1-4B2B-458E-A457-D1AA0632C713}"/>
    <cellStyle name="Normal 9 6 2 2 2 3" xfId="4225" xr:uid="{10A55A80-AC0B-4A47-B6C6-8CFB7D5D362D}"/>
    <cellStyle name="Normal 9 6 2 2 2 3 2" xfId="5172" xr:uid="{CEAB722A-2DC9-48FA-BD53-700A5A56516E}"/>
    <cellStyle name="Normal 9 6 2 2 2 4" xfId="4226" xr:uid="{A7F3D97A-DE59-4B21-8BDC-4A514873AC06}"/>
    <cellStyle name="Normal 9 6 2 2 2 4 2" xfId="5173" xr:uid="{7E434243-C5EC-44C0-8306-DC0463817B03}"/>
    <cellStyle name="Normal 9 6 2 2 2 5" xfId="5170" xr:uid="{1AB2E870-06E0-4B60-ACD8-0BD1BF8DC929}"/>
    <cellStyle name="Normal 9 6 2 2 3" xfId="2472" xr:uid="{ACEEF872-3419-4A35-B921-654AC3596E45}"/>
    <cellStyle name="Normal 9 6 2 2 3 2" xfId="4227" xr:uid="{47CECDB5-A356-4EE6-AFEF-023C5ECD465C}"/>
    <cellStyle name="Normal 9 6 2 2 3 2 2" xfId="5175" xr:uid="{E76ADC76-9809-43BC-8969-D31A48F98CEC}"/>
    <cellStyle name="Normal 9 6 2 2 3 3" xfId="4228" xr:uid="{123A4F31-8C63-439D-B510-C6C302896DF6}"/>
    <cellStyle name="Normal 9 6 2 2 3 3 2" xfId="5176" xr:uid="{EA149341-2CB6-4431-8C3F-D2BD520EE6D9}"/>
    <cellStyle name="Normal 9 6 2 2 3 4" xfId="4229" xr:uid="{E9382A53-2917-4111-BA4A-D498FA2F0BDD}"/>
    <cellStyle name="Normal 9 6 2 2 3 4 2" xfId="5177" xr:uid="{18D7A5DE-A867-4F32-9B22-C41B988C4B68}"/>
    <cellStyle name="Normal 9 6 2 2 3 5" xfId="5174" xr:uid="{382EC782-F0C9-477C-A3C3-094F9B067541}"/>
    <cellStyle name="Normal 9 6 2 2 4" xfId="4230" xr:uid="{8EFF4748-3134-4347-8756-5C320849DB4E}"/>
    <cellStyle name="Normal 9 6 2 2 4 2" xfId="5178" xr:uid="{171EE679-1D14-4269-8A6B-E7B16EB19EB0}"/>
    <cellStyle name="Normal 9 6 2 2 5" xfId="4231" xr:uid="{2376FA10-1B19-4127-998B-2117B85C1078}"/>
    <cellStyle name="Normal 9 6 2 2 5 2" xfId="5179" xr:uid="{E8648CB5-E2D4-42B3-8C3B-00C73A496046}"/>
    <cellStyle name="Normal 9 6 2 2 6" xfId="4232" xr:uid="{E0126B59-C858-4C4A-A69D-2E7521212E97}"/>
    <cellStyle name="Normal 9 6 2 2 6 2" xfId="5180" xr:uid="{DDDA2CFE-A681-474F-9EC9-3DF4DF984FA9}"/>
    <cellStyle name="Normal 9 6 2 2 7" xfId="5169" xr:uid="{618A6705-9350-4CE0-9B24-3ACF4BD4A056}"/>
    <cellStyle name="Normal 9 6 2 3" xfId="887" xr:uid="{5816FE74-E50D-4D17-B9FD-25A01CE4ADA0}"/>
    <cellStyle name="Normal 9 6 2 3 2" xfId="2473" xr:uid="{A3962E6E-421D-499B-8DA0-7C20911C8624}"/>
    <cellStyle name="Normal 9 6 2 3 2 2" xfId="4233" xr:uid="{D377169F-C205-4BCA-838F-4436573C1F40}"/>
    <cellStyle name="Normal 9 6 2 3 2 2 2" xfId="5183" xr:uid="{22CB0988-3CCB-49FA-AE11-63B930F7525A}"/>
    <cellStyle name="Normal 9 6 2 3 2 3" xfId="4234" xr:uid="{23D4A9A7-FBA4-4623-9C64-13B714A6C47F}"/>
    <cellStyle name="Normal 9 6 2 3 2 3 2" xfId="5184" xr:uid="{137A7107-441B-4D23-B689-D4CF609FE3E6}"/>
    <cellStyle name="Normal 9 6 2 3 2 4" xfId="4235" xr:uid="{8B7D27FA-2D7B-42D8-9F9A-5FE6762B2085}"/>
    <cellStyle name="Normal 9 6 2 3 2 4 2" xfId="5185" xr:uid="{F6E925C0-5D1D-4F63-972F-CE9C1A37F7EF}"/>
    <cellStyle name="Normal 9 6 2 3 2 5" xfId="5182" xr:uid="{FF27A110-3677-4F43-B2EA-4E579E60667A}"/>
    <cellStyle name="Normal 9 6 2 3 3" xfId="4236" xr:uid="{FC83A93D-967A-4051-903B-448E38665451}"/>
    <cellStyle name="Normal 9 6 2 3 3 2" xfId="5186" xr:uid="{93E17C80-152F-4BD1-BD12-A41331FE18F4}"/>
    <cellStyle name="Normal 9 6 2 3 4" xfId="4237" xr:uid="{1A07AFF9-B907-4E61-AD10-F4C9A14FFE1A}"/>
    <cellStyle name="Normal 9 6 2 3 4 2" xfId="5187" xr:uid="{1E17CCBB-5F2C-4BD0-97A5-CF475547E80E}"/>
    <cellStyle name="Normal 9 6 2 3 5" xfId="4238" xr:uid="{0E4C0045-79D3-4AB7-897E-45E453C427A2}"/>
    <cellStyle name="Normal 9 6 2 3 5 2" xfId="5188" xr:uid="{E096B685-5550-4FE5-97E1-883D6AA505CB}"/>
    <cellStyle name="Normal 9 6 2 3 6" xfId="5181" xr:uid="{B8C3B9A1-9BE8-40FB-81F9-0EB8C8409205}"/>
    <cellStyle name="Normal 9 6 2 4" xfId="2474" xr:uid="{64D7023C-E8B4-4DC7-AA9B-65AE9227DB3B}"/>
    <cellStyle name="Normal 9 6 2 4 2" xfId="4239" xr:uid="{56B808EA-E216-4809-8045-20B1F8251084}"/>
    <cellStyle name="Normal 9 6 2 4 2 2" xfId="5190" xr:uid="{C786FFBA-776E-4AB3-B218-B24B14B63D2A}"/>
    <cellStyle name="Normal 9 6 2 4 3" xfId="4240" xr:uid="{13F9592C-7E5D-4BB6-9C52-124F4032F74D}"/>
    <cellStyle name="Normal 9 6 2 4 3 2" xfId="5191" xr:uid="{CC458E68-CF6C-4123-BE51-F314E1D114FF}"/>
    <cellStyle name="Normal 9 6 2 4 4" xfId="4241" xr:uid="{85CC6D98-7044-4338-B278-302D964AB30D}"/>
    <cellStyle name="Normal 9 6 2 4 4 2" xfId="5192" xr:uid="{82A5F702-B5E9-46D6-B02D-7E2102B2D059}"/>
    <cellStyle name="Normal 9 6 2 4 5" xfId="5189" xr:uid="{31EA9FCE-5BAD-4AA3-A11D-6681997F0617}"/>
    <cellStyle name="Normal 9 6 2 5" xfId="4242" xr:uid="{1F3BC658-7644-427D-A590-9CCEE562772F}"/>
    <cellStyle name="Normal 9 6 2 5 2" xfId="4243" xr:uid="{FAEC7DDA-43D4-4ECB-BFD9-0BB7163C2A3D}"/>
    <cellStyle name="Normal 9 6 2 5 2 2" xfId="5194" xr:uid="{15B65946-CEBC-4203-91AB-6AC72B149CD2}"/>
    <cellStyle name="Normal 9 6 2 5 3" xfId="4244" xr:uid="{E519FF64-B1E5-4473-9864-FF3A95D14A3B}"/>
    <cellStyle name="Normal 9 6 2 5 3 2" xfId="5195" xr:uid="{136B7047-C860-4523-AAAA-8942E042A05D}"/>
    <cellStyle name="Normal 9 6 2 5 4" xfId="4245" xr:uid="{F25C71A6-52D1-4CAC-A99B-C422850C522C}"/>
    <cellStyle name="Normal 9 6 2 5 4 2" xfId="5196" xr:uid="{715D9441-F696-4FA6-8CD8-5A29D0488BC3}"/>
    <cellStyle name="Normal 9 6 2 5 5" xfId="5193" xr:uid="{30472A32-55D2-49C7-BF08-A58E65CA2A4A}"/>
    <cellStyle name="Normal 9 6 2 6" xfId="4246" xr:uid="{74EBA495-5505-4D67-89E4-466B64C2BB86}"/>
    <cellStyle name="Normal 9 6 2 6 2" xfId="5197" xr:uid="{2B7EA27D-A827-40B5-B5E5-8C69325BA031}"/>
    <cellStyle name="Normal 9 6 2 7" xfId="4247" xr:uid="{E2A3D04A-59AA-4DF2-95E8-0BFDA0217677}"/>
    <cellStyle name="Normal 9 6 2 7 2" xfId="5198" xr:uid="{8EB6DB38-ABC2-4EE1-8DFC-72DADF74DE37}"/>
    <cellStyle name="Normal 9 6 2 8" xfId="4248" xr:uid="{D630E64B-E1CB-4912-995B-2CD9AF43F1C3}"/>
    <cellStyle name="Normal 9 6 2 8 2" xfId="5199" xr:uid="{68C98937-3188-43BD-BEC0-FDA914BB4BDF}"/>
    <cellStyle name="Normal 9 6 2 9" xfId="5168" xr:uid="{97F99A6E-9DA4-4C9B-B243-6FFE8F145EE4}"/>
    <cellStyle name="Normal 9 6 3" xfId="424" xr:uid="{4484249F-3C41-49A0-81CE-C1930D44E1D0}"/>
    <cellStyle name="Normal 9 6 3 2" xfId="888" xr:uid="{45C764BC-EE34-4BA5-B464-7CC78BB7F88C}"/>
    <cellStyle name="Normal 9 6 3 2 2" xfId="889" xr:uid="{A525F2F3-2140-4DB2-A662-A0F6506A2562}"/>
    <cellStyle name="Normal 9 6 3 2 2 2" xfId="5202" xr:uid="{6009CF4B-4CBC-4A65-B9CE-43355007C466}"/>
    <cellStyle name="Normal 9 6 3 2 3" xfId="4249" xr:uid="{6E7A025D-2566-4AEC-95C7-79F3DC751442}"/>
    <cellStyle name="Normal 9 6 3 2 3 2" xfId="5203" xr:uid="{6B155023-63AF-4A16-ADFD-BCF13E598FA0}"/>
    <cellStyle name="Normal 9 6 3 2 4" xfId="4250" xr:uid="{8812C5AB-770D-4C53-B5D2-7D811ED36D16}"/>
    <cellStyle name="Normal 9 6 3 2 4 2" xfId="5204" xr:uid="{D83232CE-DC18-41E9-AB26-E276B76349C4}"/>
    <cellStyle name="Normal 9 6 3 2 5" xfId="5201" xr:uid="{2E01E714-D974-495C-A705-5D28101543E3}"/>
    <cellStyle name="Normal 9 6 3 3" xfId="890" xr:uid="{599D4F22-7550-44D3-AB74-2B4EA27ED6F4}"/>
    <cellStyle name="Normal 9 6 3 3 2" xfId="4251" xr:uid="{44A568B2-87DE-4D18-93DD-8E69C5DB44C8}"/>
    <cellStyle name="Normal 9 6 3 3 2 2" xfId="5206" xr:uid="{A8BA14AD-57E5-43D0-8A5C-47D7C1788371}"/>
    <cellStyle name="Normal 9 6 3 3 3" xfId="4252" xr:uid="{446DAEFA-C554-4B36-97DD-CF6A65DA81C2}"/>
    <cellStyle name="Normal 9 6 3 3 3 2" xfId="5207" xr:uid="{5743E1E7-A65A-4E25-A696-E847007530DC}"/>
    <cellStyle name="Normal 9 6 3 3 4" xfId="4253" xr:uid="{02C65899-3382-4B70-821F-8A8EC2FFF387}"/>
    <cellStyle name="Normal 9 6 3 3 4 2" xfId="5208" xr:uid="{ADB805F5-AE45-44F3-8E93-9964F553F4F6}"/>
    <cellStyle name="Normal 9 6 3 3 5" xfId="5205" xr:uid="{9FCB5824-9721-418F-87C5-E3D6D81BEFD9}"/>
    <cellStyle name="Normal 9 6 3 4" xfId="4254" xr:uid="{4B1431F7-C472-4AE3-B56F-CD1CC878B2A4}"/>
    <cellStyle name="Normal 9 6 3 4 2" xfId="5209" xr:uid="{453986EA-3C45-4ED0-B448-32AA55480D1A}"/>
    <cellStyle name="Normal 9 6 3 5" xfId="4255" xr:uid="{4B17F861-201B-4B7B-AA61-4C3A42462046}"/>
    <cellStyle name="Normal 9 6 3 5 2" xfId="5210" xr:uid="{E2F69EEB-C7C5-40D3-89C1-A9A04381B1C4}"/>
    <cellStyle name="Normal 9 6 3 6" xfId="4256" xr:uid="{65EBDF54-E7A7-4DAF-9F14-4AE4D7D4E5B4}"/>
    <cellStyle name="Normal 9 6 3 6 2" xfId="5211" xr:uid="{5243A503-0B60-465D-BDBD-43F7FAB53D4D}"/>
    <cellStyle name="Normal 9 6 3 7" xfId="5200" xr:uid="{61497220-DE92-4688-8D7A-0B16B3536CEC}"/>
    <cellStyle name="Normal 9 6 4" xfId="425" xr:uid="{E2C3EB78-C0F7-4DA8-BBE1-1B27895B521C}"/>
    <cellStyle name="Normal 9 6 4 2" xfId="891" xr:uid="{8AE9D8C2-9CAB-45D1-B9FB-A992B42DE31B}"/>
    <cellStyle name="Normal 9 6 4 2 2" xfId="4257" xr:uid="{770F8344-EA5C-401A-A1CA-2821C01E139F}"/>
    <cellStyle name="Normal 9 6 4 2 2 2" xfId="5214" xr:uid="{CF7075F4-3252-4A1F-B70F-8ADABBBA9C90}"/>
    <cellStyle name="Normal 9 6 4 2 3" xfId="4258" xr:uid="{BA44681B-31B5-46A7-8D45-400FF646DD90}"/>
    <cellStyle name="Normal 9 6 4 2 3 2" xfId="5215" xr:uid="{26BB0EE1-A2BA-4C23-9C08-02EA44548852}"/>
    <cellStyle name="Normal 9 6 4 2 4" xfId="4259" xr:uid="{AD23C6B5-CD84-448D-AD8E-85DF023F5E36}"/>
    <cellStyle name="Normal 9 6 4 2 4 2" xfId="5216" xr:uid="{5E884EC5-BBFC-440D-8F47-7804E7B878F4}"/>
    <cellStyle name="Normal 9 6 4 2 5" xfId="5213" xr:uid="{56409F4D-57F5-44F0-B3C9-A67831A3F508}"/>
    <cellStyle name="Normal 9 6 4 3" xfId="4260" xr:uid="{8316271A-603D-4E2B-AB15-53A7FCD74531}"/>
    <cellStyle name="Normal 9 6 4 3 2" xfId="5217" xr:uid="{27451984-38A9-4930-BC71-E06A0FF33FA4}"/>
    <cellStyle name="Normal 9 6 4 4" xfId="4261" xr:uid="{E2DFFA69-A679-4EE9-8F40-B06E0397C905}"/>
    <cellStyle name="Normal 9 6 4 4 2" xfId="5218" xr:uid="{5C170321-666F-449B-AE1B-996182C07963}"/>
    <cellStyle name="Normal 9 6 4 5" xfId="4262" xr:uid="{018D5A88-5C4D-4231-8B43-E3E452421290}"/>
    <cellStyle name="Normal 9 6 4 5 2" xfId="5219" xr:uid="{33BCEA64-6292-49D6-9DE1-182FC9BEB5C5}"/>
    <cellStyle name="Normal 9 6 4 6" xfId="5212" xr:uid="{2840621A-E4E7-479E-A1FD-58CB72A5B948}"/>
    <cellStyle name="Normal 9 6 5" xfId="892" xr:uid="{C4AFBD41-64A3-4B22-A2BA-1B106F4F8F61}"/>
    <cellStyle name="Normal 9 6 5 2" xfId="4263" xr:uid="{2A9C0FDA-3686-41E6-91F0-89BA958C4D81}"/>
    <cellStyle name="Normal 9 6 5 2 2" xfId="5221" xr:uid="{9AF63449-DA12-4D17-9AEA-4615C2954546}"/>
    <cellStyle name="Normal 9 6 5 3" xfId="4264" xr:uid="{B03D8CF4-F2D4-4CF9-A4BB-DE7570358C23}"/>
    <cellStyle name="Normal 9 6 5 3 2" xfId="5222" xr:uid="{B8FA00F4-FE4B-40E4-A651-719A411117DB}"/>
    <cellStyle name="Normal 9 6 5 4" xfId="4265" xr:uid="{15C349DB-1AD2-47A1-B5A0-0A2B9F432C0E}"/>
    <cellStyle name="Normal 9 6 5 4 2" xfId="5223" xr:uid="{E0D8444B-575A-4B66-A022-2C4DC7A5BD0F}"/>
    <cellStyle name="Normal 9 6 5 5" xfId="5220" xr:uid="{F509A036-9F0E-4550-8FC0-F8EF2FB29159}"/>
    <cellStyle name="Normal 9 6 6" xfId="4266" xr:uid="{85F16738-81F7-498A-8F5C-CFDDDE8AE054}"/>
    <cellStyle name="Normal 9 6 6 2" xfId="4267" xr:uid="{648DDB82-3119-430F-8FB9-0C0F34DB41EE}"/>
    <cellStyle name="Normal 9 6 6 2 2" xfId="5225" xr:uid="{493FE879-6DFA-48DB-B5BC-06DDF755E9F6}"/>
    <cellStyle name="Normal 9 6 6 3" xfId="4268" xr:uid="{FC2A8906-4951-4D96-933E-48DC6F4D001B}"/>
    <cellStyle name="Normal 9 6 6 3 2" xfId="5226" xr:uid="{C96DB80E-32FB-4684-900C-7C71E64427D8}"/>
    <cellStyle name="Normal 9 6 6 4" xfId="4269" xr:uid="{DBD53203-F9FA-4447-A5F2-1DCF777A5D27}"/>
    <cellStyle name="Normal 9 6 6 4 2" xfId="5227" xr:uid="{2AC7F17B-4BE6-4098-8505-C415E3B9B37C}"/>
    <cellStyle name="Normal 9 6 6 5" xfId="5224" xr:uid="{109D64BD-A884-4540-AC60-C083A5B98BD1}"/>
    <cellStyle name="Normal 9 6 7" xfId="4270" xr:uid="{3EC5ED87-E6BD-408E-B39A-38D967E12982}"/>
    <cellStyle name="Normal 9 6 7 2" xfId="5228" xr:uid="{24B19712-60E8-41B5-AC51-A9FD21DF3478}"/>
    <cellStyle name="Normal 9 6 8" xfId="4271" xr:uid="{AE272BAB-A9B0-4F05-86D6-EBA7C09D82D1}"/>
    <cellStyle name="Normal 9 6 8 2" xfId="5229" xr:uid="{A3296224-46E6-49AE-9D56-80338227B66B}"/>
    <cellStyle name="Normal 9 6 9" xfId="4272" xr:uid="{FE74496B-A79D-4E7C-9814-C65AC122D42C}"/>
    <cellStyle name="Normal 9 6 9 2" xfId="5230" xr:uid="{E0B0DAE5-21AB-4D61-AC5F-19B27D3E8F84}"/>
    <cellStyle name="Normal 9 7" xfId="182" xr:uid="{A83E9FEA-A599-4F7F-BF59-F1159C8A44DA}"/>
    <cellStyle name="Normal 9 7 2" xfId="426" xr:uid="{F9E361D5-2B0D-4201-8905-E9F7BB88391E}"/>
    <cellStyle name="Normal 9 7 2 2" xfId="893" xr:uid="{4F1825CD-C195-4CA0-9E1E-48F7597285AE}"/>
    <cellStyle name="Normal 9 7 2 2 2" xfId="2475" xr:uid="{37CB3285-B27A-41D8-BD1C-531CCEB2D2F1}"/>
    <cellStyle name="Normal 9 7 2 2 2 2" xfId="2476" xr:uid="{43515A44-F08E-411E-A617-23E3CFBF423F}"/>
    <cellStyle name="Normal 9 7 2 2 2 2 2" xfId="5235" xr:uid="{EE0B5912-72BF-4A57-B27B-85518B3EDB32}"/>
    <cellStyle name="Normal 9 7 2 2 2 3" xfId="5234" xr:uid="{B7887038-C525-4F73-9F0D-01A32CB7D525}"/>
    <cellStyle name="Normal 9 7 2 2 3" xfId="2477" xr:uid="{7D84668B-110C-4B07-A7FA-16C27FA74742}"/>
    <cellStyle name="Normal 9 7 2 2 3 2" xfId="5236" xr:uid="{F323ED61-D999-4E61-93CC-D61F433B393B}"/>
    <cellStyle name="Normal 9 7 2 2 4" xfId="4273" xr:uid="{36AB499E-4FB3-435E-8975-5685753EC279}"/>
    <cellStyle name="Normal 9 7 2 2 4 2" xfId="5237" xr:uid="{1C10BD66-321D-4B78-AA76-4E102F67B5C2}"/>
    <cellStyle name="Normal 9 7 2 2 5" xfId="5233" xr:uid="{F307E85F-16C6-457F-A3A1-882DF2B0294B}"/>
    <cellStyle name="Normal 9 7 2 3" xfId="2478" xr:uid="{6B604031-C826-4306-A434-F3233681EA41}"/>
    <cellStyle name="Normal 9 7 2 3 2" xfId="2479" xr:uid="{9A3F2E0B-5485-484E-AD6E-D6017201CD17}"/>
    <cellStyle name="Normal 9 7 2 3 2 2" xfId="5239" xr:uid="{A8C2760C-D118-4687-8A38-93892287F677}"/>
    <cellStyle name="Normal 9 7 2 3 3" xfId="4274" xr:uid="{F00D3947-285A-4360-ADDD-C161EC0FAF64}"/>
    <cellStyle name="Normal 9 7 2 3 3 2" xfId="5240" xr:uid="{C0C798B5-9E03-43F0-B31F-914B953FD41D}"/>
    <cellStyle name="Normal 9 7 2 3 4" xfId="4275" xr:uid="{53707CFF-B9FD-4693-AAC1-9E4A71ADC17D}"/>
    <cellStyle name="Normal 9 7 2 3 4 2" xfId="5241" xr:uid="{C28FB904-22A2-493C-8A91-8CEBF1952C13}"/>
    <cellStyle name="Normal 9 7 2 3 5" xfId="5238" xr:uid="{4192E34D-0317-4065-9E38-27F69158CAB8}"/>
    <cellStyle name="Normal 9 7 2 4" xfId="2480" xr:uid="{DF7D9C1E-E3F0-4967-9874-106ABC0C830F}"/>
    <cellStyle name="Normal 9 7 2 4 2" xfId="5242" xr:uid="{8B974365-E9C8-43CF-9AF0-DEE1DA5A415D}"/>
    <cellStyle name="Normal 9 7 2 5" xfId="4276" xr:uid="{B2F7C321-8CF5-4561-98D1-DAF031A14139}"/>
    <cellStyle name="Normal 9 7 2 5 2" xfId="5243" xr:uid="{9D8FD34F-B955-4C82-A96A-656BF8996657}"/>
    <cellStyle name="Normal 9 7 2 6" xfId="4277" xr:uid="{0EE76A0D-A53F-4BA0-BF17-67CD9D6FF9EC}"/>
    <cellStyle name="Normal 9 7 2 6 2" xfId="5244" xr:uid="{5BEE5F65-102C-4BE2-8096-27E267927D96}"/>
    <cellStyle name="Normal 9 7 2 7" xfId="5232" xr:uid="{0FA0B63B-9857-4FDF-8EE0-B70FB0400FBA}"/>
    <cellStyle name="Normal 9 7 3" xfId="894" xr:uid="{BFA51D41-7A90-4CC9-8054-E2ED968C2EE3}"/>
    <cellStyle name="Normal 9 7 3 2" xfId="2481" xr:uid="{EB2BBC63-C47D-4547-BE00-9FF102409605}"/>
    <cellStyle name="Normal 9 7 3 2 2" xfId="2482" xr:uid="{3DBB092F-1972-4DE0-81DE-77442D8BE829}"/>
    <cellStyle name="Normal 9 7 3 2 2 2" xfId="5247" xr:uid="{994B710D-51A7-4657-87DC-F8008A3BD954}"/>
    <cellStyle name="Normal 9 7 3 2 3" xfId="4278" xr:uid="{795D0E70-61D7-4A8A-84D9-B575BFDC24CE}"/>
    <cellStyle name="Normal 9 7 3 2 3 2" xfId="5248" xr:uid="{281DEE3D-ED24-4707-9AEA-98146BFA05B5}"/>
    <cellStyle name="Normal 9 7 3 2 4" xfId="4279" xr:uid="{F2D0B88C-CE67-4864-9643-7A8004532D77}"/>
    <cellStyle name="Normal 9 7 3 2 4 2" xfId="5249" xr:uid="{1B22CADB-3729-4025-AA0B-5DBE121A7BD5}"/>
    <cellStyle name="Normal 9 7 3 2 5" xfId="5246" xr:uid="{7919ADCB-ABBE-4F41-BA5C-D96088F6708E}"/>
    <cellStyle name="Normal 9 7 3 3" xfId="2483" xr:uid="{145F1B12-5575-450B-B16D-0B91E09BC4B6}"/>
    <cellStyle name="Normal 9 7 3 3 2" xfId="5250" xr:uid="{5BF8C0B8-9073-4FF4-B92D-21C6F3054AA5}"/>
    <cellStyle name="Normal 9 7 3 4" xfId="4280" xr:uid="{73B74A10-32FA-4048-80F2-847767841933}"/>
    <cellStyle name="Normal 9 7 3 4 2" xfId="5251" xr:uid="{C7278C36-64DA-43D6-94D4-37B27244124B}"/>
    <cellStyle name="Normal 9 7 3 5" xfId="4281" xr:uid="{B2438C5F-A370-4D57-A5F2-0DF642AF0F5E}"/>
    <cellStyle name="Normal 9 7 3 5 2" xfId="5252" xr:uid="{10B07253-DBBF-4A4D-9304-3EC185CBE9F0}"/>
    <cellStyle name="Normal 9 7 3 6" xfId="5245" xr:uid="{4B137F4E-93AC-43A3-81A8-910C91584471}"/>
    <cellStyle name="Normal 9 7 4" xfId="2484" xr:uid="{289BD115-D2EA-49A3-8576-57A9170192C7}"/>
    <cellStyle name="Normal 9 7 4 2" xfId="2485" xr:uid="{3D007D83-72F4-4A4D-B19C-F59EDA7A47B3}"/>
    <cellStyle name="Normal 9 7 4 2 2" xfId="5254" xr:uid="{09377245-BAB9-4218-B1B7-26B4A9F23D26}"/>
    <cellStyle name="Normal 9 7 4 3" xfId="4282" xr:uid="{1551AB67-ECF7-48C7-94E9-F071C54D5A61}"/>
    <cellStyle name="Normal 9 7 4 3 2" xfId="5255" xr:uid="{7C2DB4C2-5883-420A-A32F-F6177B710EDB}"/>
    <cellStyle name="Normal 9 7 4 4" xfId="4283" xr:uid="{BBA83B1C-B9F0-4270-BCB0-87E98DB0ACC9}"/>
    <cellStyle name="Normal 9 7 4 4 2" xfId="5256" xr:uid="{827D52BD-57DC-4C2A-B310-554454E471D0}"/>
    <cellStyle name="Normal 9 7 4 5" xfId="5253" xr:uid="{117257F9-C5E6-4C90-B6DE-9D43336B1723}"/>
    <cellStyle name="Normal 9 7 5" xfId="2486" xr:uid="{14D61A9D-18E2-425C-BB8F-D774D385D8B4}"/>
    <cellStyle name="Normal 9 7 5 2" xfId="4284" xr:uid="{2A67B29D-3705-4AB7-869F-4B244989A4D4}"/>
    <cellStyle name="Normal 9 7 5 2 2" xfId="5258" xr:uid="{8EF1BD84-6073-4201-ADB5-69DDE8D58DFF}"/>
    <cellStyle name="Normal 9 7 5 3" xfId="4285" xr:uid="{F69BDD80-C3C1-472F-B899-8908C36ECC9F}"/>
    <cellStyle name="Normal 9 7 5 3 2" xfId="5259" xr:uid="{D46DAB01-330D-4C70-B638-8834872A5D6D}"/>
    <cellStyle name="Normal 9 7 5 4" xfId="4286" xr:uid="{419F000E-C34C-4D27-A503-9D1B65A5BCCF}"/>
    <cellStyle name="Normal 9 7 5 4 2" xfId="5260" xr:uid="{38D073F2-E93E-47EF-BE50-59C03F081229}"/>
    <cellStyle name="Normal 9 7 5 5" xfId="5257" xr:uid="{4895E17F-63EB-407E-8BA8-B9C298AAFC47}"/>
    <cellStyle name="Normal 9 7 6" xfId="4287" xr:uid="{9CFE8359-5231-4C48-8831-8140133D6C21}"/>
    <cellStyle name="Normal 9 7 6 2" xfId="5261" xr:uid="{1D044CD3-9280-4AEA-AB73-C9A30E1806BF}"/>
    <cellStyle name="Normal 9 7 7" xfId="4288" xr:uid="{FF688C97-723F-4E67-9284-7CB153A953BB}"/>
    <cellStyle name="Normal 9 7 7 2" xfId="5262" xr:uid="{E2FEB808-D919-41A9-BAB9-8941B0674840}"/>
    <cellStyle name="Normal 9 7 8" xfId="4289" xr:uid="{E6444853-267E-4793-9031-FC437DD6B722}"/>
    <cellStyle name="Normal 9 7 8 2" xfId="5263" xr:uid="{3704EE52-4B2E-40F6-8FE0-23DF6BA072D4}"/>
    <cellStyle name="Normal 9 7 9" xfId="5231" xr:uid="{854EF32D-1DA8-45E9-B137-9D1E94870B7E}"/>
    <cellStyle name="Normal 9 8" xfId="427" xr:uid="{5A0ABD4D-D90F-4773-B60E-AB1E00778A47}"/>
    <cellStyle name="Normal 9 8 2" xfId="895" xr:uid="{E0314A59-C0EB-4426-888B-115320E8E6F3}"/>
    <cellStyle name="Normal 9 8 2 2" xfId="896" xr:uid="{8272B015-BA6F-4FB8-97A8-6B896C69FDD6}"/>
    <cellStyle name="Normal 9 8 2 2 2" xfId="2487" xr:uid="{4CE24C13-9DB6-4141-954A-0EE33C837A0F}"/>
    <cellStyle name="Normal 9 8 2 2 2 2" xfId="5267" xr:uid="{04F79734-8F82-4C08-B658-97386867F02A}"/>
    <cellStyle name="Normal 9 8 2 2 3" xfId="4290" xr:uid="{8D027482-2D65-464A-A392-BE92E22642EC}"/>
    <cellStyle name="Normal 9 8 2 2 3 2" xfId="5268" xr:uid="{5CBFAC1E-1358-4390-9553-36FC4880962F}"/>
    <cellStyle name="Normal 9 8 2 2 4" xfId="4291" xr:uid="{3CD4D9F4-1F42-483F-9811-E5B355AF544D}"/>
    <cellStyle name="Normal 9 8 2 2 4 2" xfId="5269" xr:uid="{E208B940-ECB1-4779-AAB4-6C03FE502A81}"/>
    <cellStyle name="Normal 9 8 2 2 5" xfId="5266" xr:uid="{414B3CCF-7D56-41CE-A258-86C520579DA0}"/>
    <cellStyle name="Normal 9 8 2 3" xfId="2488" xr:uid="{A7DC54DA-6CDE-49B7-96C4-F49C8483B8CF}"/>
    <cellStyle name="Normal 9 8 2 3 2" xfId="5270" xr:uid="{B284B566-0865-40C7-9E09-735A53D72052}"/>
    <cellStyle name="Normal 9 8 2 4" xfId="4292" xr:uid="{E23FC493-624F-4AAC-B487-4C55820ACD19}"/>
    <cellStyle name="Normal 9 8 2 4 2" xfId="5271" xr:uid="{58E43A21-D8D7-41F8-AE3E-6077B6501F1E}"/>
    <cellStyle name="Normal 9 8 2 5" xfId="4293" xr:uid="{E393EC17-B69A-45ED-AFEC-682FEAB1A649}"/>
    <cellStyle name="Normal 9 8 2 5 2" xfId="5272" xr:uid="{DC04C039-82B0-4124-BC38-4301448C20FA}"/>
    <cellStyle name="Normal 9 8 2 6" xfId="5265" xr:uid="{A20E6BB8-2602-495E-B30C-9D5B5CE1BBE8}"/>
    <cellStyle name="Normal 9 8 3" xfId="897" xr:uid="{1B77C9E6-4841-4D26-82B8-2A4047F185E2}"/>
    <cellStyle name="Normal 9 8 3 2" xfId="2489" xr:uid="{56C454D2-1E0C-4CA5-AF3C-DB9A179EDB34}"/>
    <cellStyle name="Normal 9 8 3 2 2" xfId="5274" xr:uid="{29BA7C97-76B4-42D9-9ABD-FA84A9F8E91C}"/>
    <cellStyle name="Normal 9 8 3 3" xfId="4294" xr:uid="{757BE3C6-7202-45FA-BDB6-FD3B77CCDB42}"/>
    <cellStyle name="Normal 9 8 3 3 2" xfId="5275" xr:uid="{FF6643AE-B740-4836-B74A-6D81481A6C5A}"/>
    <cellStyle name="Normal 9 8 3 4" xfId="4295" xr:uid="{6D393B84-AE9F-4D88-B3DE-398A91E24854}"/>
    <cellStyle name="Normal 9 8 3 4 2" xfId="5276" xr:uid="{BB95D762-C48C-4FB5-B25F-2C5822E0DE71}"/>
    <cellStyle name="Normal 9 8 3 5" xfId="5273" xr:uid="{682E9C5B-BED5-4045-BBF2-58ED06DE67F2}"/>
    <cellStyle name="Normal 9 8 4" xfId="2490" xr:uid="{F2DFD965-793E-4627-9071-9DCB2BED68F6}"/>
    <cellStyle name="Normal 9 8 4 2" xfId="4296" xr:uid="{1C35B25E-A032-45CF-820D-AA13523C8F5B}"/>
    <cellStyle name="Normal 9 8 4 2 2" xfId="5278" xr:uid="{7AAA645F-B67C-4F70-89F9-FD45D6DE1100}"/>
    <cellStyle name="Normal 9 8 4 3" xfId="4297" xr:uid="{A9749F4C-ADE2-49D4-8C04-25CD4DD9A2D4}"/>
    <cellStyle name="Normal 9 8 4 3 2" xfId="5279" xr:uid="{80F8CBC6-D0A7-4899-9F0A-63A3FD2A343C}"/>
    <cellStyle name="Normal 9 8 4 4" xfId="4298" xr:uid="{1DD5EA15-A2BC-413B-828F-22F4D07FE624}"/>
    <cellStyle name="Normal 9 8 4 4 2" xfId="5280" xr:uid="{5F0DCC6A-AF9F-4044-AEE6-91E34EBD66DC}"/>
    <cellStyle name="Normal 9 8 4 5" xfId="5277" xr:uid="{1645F34D-522F-4D4F-92A4-888A5828F329}"/>
    <cellStyle name="Normal 9 8 5" xfId="4299" xr:uid="{FB870E42-19AB-4A47-B2B0-53B3506987BA}"/>
    <cellStyle name="Normal 9 8 5 2" xfId="5281" xr:uid="{3DA60386-3522-437A-B367-5CF044093EDB}"/>
    <cellStyle name="Normal 9 8 6" xfId="4300" xr:uid="{4A142379-E474-4B01-8134-D04B5E0838E3}"/>
    <cellStyle name="Normal 9 8 6 2" xfId="5282" xr:uid="{F5B61C92-27A1-4362-BC6E-B1A7360D6D0D}"/>
    <cellStyle name="Normal 9 8 7" xfId="4301" xr:uid="{E6912AF4-EB4E-4E69-9A31-B99BCFB379FA}"/>
    <cellStyle name="Normal 9 8 7 2" xfId="5283" xr:uid="{8557CB02-9BDA-4899-9523-509D93C22BA4}"/>
    <cellStyle name="Normal 9 8 8" xfId="5264" xr:uid="{857C7811-C291-4B98-B3BC-2F98BF1BFC45}"/>
    <cellStyle name="Normal 9 9" xfId="428" xr:uid="{AFB46C91-D87B-473C-BC31-A0848EB5C5F5}"/>
    <cellStyle name="Normal 9 9 2" xfId="898" xr:uid="{155201E9-804E-47E3-9D38-93F9D207CA27}"/>
    <cellStyle name="Normal 9 9 2 2" xfId="2491" xr:uid="{F36F4745-663C-4047-9F6C-EDFFF4301943}"/>
    <cellStyle name="Normal 9 9 2 2 2" xfId="5286" xr:uid="{DCDCB065-481B-4648-BDF5-A3038585E3F6}"/>
    <cellStyle name="Normal 9 9 2 3" xfId="4302" xr:uid="{5FAC68D3-21E3-4E61-8076-01E151947E39}"/>
    <cellStyle name="Normal 9 9 2 3 2" xfId="5287" xr:uid="{FF03B006-E2A7-460B-BA7B-8BCD74617211}"/>
    <cellStyle name="Normal 9 9 2 4" xfId="4303" xr:uid="{74087C06-47CA-41ED-A64D-7246EC5F2CBC}"/>
    <cellStyle name="Normal 9 9 2 4 2" xfId="5288" xr:uid="{A9C14FE0-3AC2-4C07-9636-47251CC3F1DB}"/>
    <cellStyle name="Normal 9 9 2 5" xfId="5285" xr:uid="{21052329-04CB-481E-9308-6E43A82E6AC6}"/>
    <cellStyle name="Normal 9 9 3" xfId="2492" xr:uid="{6B41B4EE-C383-438D-9E61-8CF8C32BCE53}"/>
    <cellStyle name="Normal 9 9 3 2" xfId="4304" xr:uid="{4C53DFFF-B83E-44D3-BAF9-9E81EC7F80EF}"/>
    <cellStyle name="Normal 9 9 3 2 2" xfId="5290" xr:uid="{A25E9B44-7865-4421-831F-7A97DC7B2693}"/>
    <cellStyle name="Normal 9 9 3 3" xfId="4305" xr:uid="{8C3AE79B-75A2-46A0-BF0B-C0E3EC495E0F}"/>
    <cellStyle name="Normal 9 9 3 3 2" xfId="5291" xr:uid="{4E0DB364-6AC9-4BFC-9160-47A7E50AD522}"/>
    <cellStyle name="Normal 9 9 3 4" xfId="4306" xr:uid="{57D031C1-9BC9-4023-BEAC-4B2C23CA1D68}"/>
    <cellStyle name="Normal 9 9 3 4 2" xfId="5292" xr:uid="{6CC93F2B-E7DE-40A6-821F-DEE3595B574E}"/>
    <cellStyle name="Normal 9 9 3 5" xfId="5289" xr:uid="{C760D129-5D2D-46D9-BD1A-402599C0DCC9}"/>
    <cellStyle name="Normal 9 9 4" xfId="4307" xr:uid="{A20FF649-0FE5-4D90-A884-DEA8314058B5}"/>
    <cellStyle name="Normal 9 9 4 2" xfId="5293" xr:uid="{A70ED61C-5457-4571-8CCD-70122E3CC9A3}"/>
    <cellStyle name="Normal 9 9 5" xfId="4308" xr:uid="{1514E19F-95D3-4E99-BC02-6B134C15D84F}"/>
    <cellStyle name="Normal 9 9 5 2" xfId="5294" xr:uid="{36D42369-CB05-4932-A701-D5E337DB2F5B}"/>
    <cellStyle name="Normal 9 9 6" xfId="4309" xr:uid="{F017400C-4A49-4D3A-8EE4-54920ED44255}"/>
    <cellStyle name="Normal 9 9 6 2" xfId="5295" xr:uid="{D22717EE-4C20-48D6-A562-23A915016EDE}"/>
    <cellStyle name="Normal 9 9 7" xfId="5284" xr:uid="{B4D2BB2F-7F56-4DD7-A2AB-017FD7101D1A}"/>
    <cellStyle name="Percent 2" xfId="183" xr:uid="{2CDAFC9D-4E3E-4C59-9FB4-C345BDD6DF5D}"/>
    <cellStyle name="Percent 2 2" xfId="5296" xr:uid="{55B786D6-8421-4D99-9D35-59AF338C3CEF}"/>
    <cellStyle name="Гиперссылка 2" xfId="4" xr:uid="{49BAA0F8-B3D3-41B5-87DD-435502328B29}"/>
    <cellStyle name="Гиперссылка 2 2" xfId="5297" xr:uid="{5BD6D91F-DA5D-42D7-ABC9-62116176C0FB}"/>
    <cellStyle name="Обычный 2" xfId="1" xr:uid="{A3CD5D5E-4502-4158-8112-08CDD679ACF5}"/>
    <cellStyle name="Обычный 2 2" xfId="5" xr:uid="{D19F253E-EE9B-4476-9D91-2EE3A6D7A3DC}"/>
    <cellStyle name="Обычный 2 2 2" xfId="5299" xr:uid="{522290F1-681D-4340-ABC4-6B6A1885BE95}"/>
    <cellStyle name="Обычный 2 3" xfId="5298" xr:uid="{3BE12767-C380-461E-8E12-0C822C26190C}"/>
    <cellStyle name="常规_Sheet1_1" xfId="4411" xr:uid="{057765F1-7449-4D9A-BFB8-22C60710B98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5"/>
  <sheetViews>
    <sheetView tabSelected="1" topLeftCell="A46" zoomScale="90" zoomScaleNormal="90" workbookViewId="0">
      <selection activeCell="O55" sqref="O5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9">
        <v>51224</v>
      </c>
      <c r="K10" s="115"/>
    </row>
    <row r="11" spans="1:11">
      <c r="A11" s="114"/>
      <c r="B11" s="114" t="s">
        <v>711</v>
      </c>
      <c r="C11" s="120"/>
      <c r="D11" s="120"/>
      <c r="E11" s="120"/>
      <c r="F11" s="115"/>
      <c r="G11" s="116"/>
      <c r="H11" s="116" t="s">
        <v>711</v>
      </c>
      <c r="I11" s="120"/>
      <c r="J11" s="140"/>
      <c r="K11" s="115"/>
    </row>
    <row r="12" spans="1:11">
      <c r="A12" s="114"/>
      <c r="B12" s="114" t="s">
        <v>712</v>
      </c>
      <c r="C12" s="120"/>
      <c r="D12" s="120"/>
      <c r="E12" s="120"/>
      <c r="F12" s="115"/>
      <c r="G12" s="116"/>
      <c r="H12" s="116" t="s">
        <v>712</v>
      </c>
      <c r="I12" s="120"/>
      <c r="J12" s="120"/>
      <c r="K12" s="115"/>
    </row>
    <row r="13" spans="1:11">
      <c r="A13" s="114"/>
      <c r="B13" s="114" t="s">
        <v>773</v>
      </c>
      <c r="C13" s="120"/>
      <c r="D13" s="120"/>
      <c r="E13" s="120"/>
      <c r="F13" s="115"/>
      <c r="G13" s="116"/>
      <c r="H13" s="116" t="s">
        <v>773</v>
      </c>
      <c r="I13" s="120"/>
      <c r="J13" s="99" t="s">
        <v>11</v>
      </c>
      <c r="K13" s="115"/>
    </row>
    <row r="14" spans="1:11" ht="15" customHeight="1">
      <c r="A14" s="114"/>
      <c r="B14" s="114" t="s">
        <v>714</v>
      </c>
      <c r="C14" s="120"/>
      <c r="D14" s="120"/>
      <c r="E14" s="120"/>
      <c r="F14" s="115"/>
      <c r="G14" s="116"/>
      <c r="H14" s="116" t="s">
        <v>714</v>
      </c>
      <c r="I14" s="120"/>
      <c r="J14" s="141">
        <v>45167</v>
      </c>
      <c r="K14" s="115"/>
    </row>
    <row r="15" spans="1:11" ht="15" customHeight="1">
      <c r="A15" s="114"/>
      <c r="B15" s="6" t="s">
        <v>6</v>
      </c>
      <c r="C15" s="7"/>
      <c r="D15" s="7"/>
      <c r="E15" s="7"/>
      <c r="F15" s="8"/>
      <c r="G15" s="116"/>
      <c r="H15" s="9" t="s">
        <v>6</v>
      </c>
      <c r="I15" s="120"/>
      <c r="J15" s="142"/>
      <c r="K15" s="115"/>
    </row>
    <row r="16" spans="1:11" ht="15" customHeight="1">
      <c r="A16" s="114"/>
      <c r="B16" s="120"/>
      <c r="C16" s="120"/>
      <c r="D16" s="120"/>
      <c r="E16" s="120"/>
      <c r="F16" s="120"/>
      <c r="G16" s="120"/>
      <c r="H16" s="120"/>
      <c r="I16" s="124" t="s">
        <v>142</v>
      </c>
      <c r="J16" s="130">
        <v>39792</v>
      </c>
      <c r="K16" s="115"/>
    </row>
    <row r="17" spans="1:11">
      <c r="A17" s="114"/>
      <c r="B17" s="120" t="s">
        <v>715</v>
      </c>
      <c r="C17" s="120"/>
      <c r="D17" s="120"/>
      <c r="E17" s="120"/>
      <c r="F17" s="120"/>
      <c r="G17" s="120"/>
      <c r="H17" s="120"/>
      <c r="I17" s="124" t="s">
        <v>143</v>
      </c>
      <c r="J17" s="130" t="s">
        <v>772</v>
      </c>
      <c r="K17" s="115"/>
    </row>
    <row r="18" spans="1:11" ht="18">
      <c r="A18" s="114"/>
      <c r="B18" s="120" t="s">
        <v>716</v>
      </c>
      <c r="C18" s="120"/>
      <c r="D18" s="120"/>
      <c r="E18" s="120"/>
      <c r="F18" s="120"/>
      <c r="G18" s="120"/>
      <c r="H18" s="120"/>
      <c r="I18" s="123" t="s">
        <v>258</v>
      </c>
      <c r="J18" s="104" t="s">
        <v>164</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3" t="s">
        <v>201</v>
      </c>
      <c r="G20" s="144"/>
      <c r="H20" s="100" t="s">
        <v>169</v>
      </c>
      <c r="I20" s="100" t="s">
        <v>202</v>
      </c>
      <c r="J20" s="100" t="s">
        <v>21</v>
      </c>
      <c r="K20" s="115"/>
    </row>
    <row r="21" spans="1:11">
      <c r="A21" s="114"/>
      <c r="B21" s="105"/>
      <c r="C21" s="105"/>
      <c r="D21" s="106"/>
      <c r="E21" s="106"/>
      <c r="F21" s="145"/>
      <c r="G21" s="146"/>
      <c r="H21" s="105" t="s">
        <v>141</v>
      </c>
      <c r="I21" s="105"/>
      <c r="J21" s="105"/>
      <c r="K21" s="115"/>
    </row>
    <row r="22" spans="1:11">
      <c r="A22" s="114"/>
      <c r="B22" s="107">
        <v>10</v>
      </c>
      <c r="C22" s="10" t="s">
        <v>717</v>
      </c>
      <c r="D22" s="118" t="s">
        <v>760</v>
      </c>
      <c r="E22" s="118" t="s">
        <v>718</v>
      </c>
      <c r="F22" s="147" t="s">
        <v>273</v>
      </c>
      <c r="G22" s="148"/>
      <c r="H22" s="11" t="s">
        <v>719</v>
      </c>
      <c r="I22" s="14">
        <v>0.64</v>
      </c>
      <c r="J22" s="109">
        <f t="shared" ref="J22:J50" si="0">I22*B22</f>
        <v>6.4</v>
      </c>
      <c r="K22" s="115"/>
    </row>
    <row r="23" spans="1:11">
      <c r="A23" s="114"/>
      <c r="B23" s="107">
        <v>10</v>
      </c>
      <c r="C23" s="10" t="s">
        <v>717</v>
      </c>
      <c r="D23" s="118" t="s">
        <v>761</v>
      </c>
      <c r="E23" s="118" t="s">
        <v>720</v>
      </c>
      <c r="F23" s="147" t="s">
        <v>273</v>
      </c>
      <c r="G23" s="148"/>
      <c r="H23" s="11" t="s">
        <v>719</v>
      </c>
      <c r="I23" s="14">
        <v>0.72</v>
      </c>
      <c r="J23" s="109">
        <f t="shared" si="0"/>
        <v>7.1999999999999993</v>
      </c>
      <c r="K23" s="115"/>
    </row>
    <row r="24" spans="1:11">
      <c r="A24" s="114"/>
      <c r="B24" s="107">
        <v>10</v>
      </c>
      <c r="C24" s="10" t="s">
        <v>717</v>
      </c>
      <c r="D24" s="118" t="s">
        <v>762</v>
      </c>
      <c r="E24" s="118" t="s">
        <v>721</v>
      </c>
      <c r="F24" s="147" t="s">
        <v>273</v>
      </c>
      <c r="G24" s="148"/>
      <c r="H24" s="11" t="s">
        <v>719</v>
      </c>
      <c r="I24" s="14">
        <v>0.77</v>
      </c>
      <c r="J24" s="109">
        <f t="shared" si="0"/>
        <v>7.7</v>
      </c>
      <c r="K24" s="115"/>
    </row>
    <row r="25" spans="1:11">
      <c r="A25" s="114"/>
      <c r="B25" s="107">
        <v>10</v>
      </c>
      <c r="C25" s="10" t="s">
        <v>717</v>
      </c>
      <c r="D25" s="118" t="s">
        <v>763</v>
      </c>
      <c r="E25" s="118" t="s">
        <v>722</v>
      </c>
      <c r="F25" s="147" t="s">
        <v>273</v>
      </c>
      <c r="G25" s="148"/>
      <c r="H25" s="11" t="s">
        <v>719</v>
      </c>
      <c r="I25" s="14">
        <v>0.82</v>
      </c>
      <c r="J25" s="109">
        <f t="shared" si="0"/>
        <v>8.1999999999999993</v>
      </c>
      <c r="K25" s="115"/>
    </row>
    <row r="26" spans="1:11">
      <c r="A26" s="114"/>
      <c r="B26" s="107">
        <v>10</v>
      </c>
      <c r="C26" s="10" t="s">
        <v>717</v>
      </c>
      <c r="D26" s="118" t="s">
        <v>764</v>
      </c>
      <c r="E26" s="118" t="s">
        <v>723</v>
      </c>
      <c r="F26" s="147" t="s">
        <v>273</v>
      </c>
      <c r="G26" s="148"/>
      <c r="H26" s="11" t="s">
        <v>719</v>
      </c>
      <c r="I26" s="14">
        <v>0.88</v>
      </c>
      <c r="J26" s="109">
        <f t="shared" si="0"/>
        <v>8.8000000000000007</v>
      </c>
      <c r="K26" s="115"/>
    </row>
    <row r="27" spans="1:11">
      <c r="A27" s="114"/>
      <c r="B27" s="107">
        <v>10</v>
      </c>
      <c r="C27" s="10" t="s">
        <v>717</v>
      </c>
      <c r="D27" s="118" t="s">
        <v>765</v>
      </c>
      <c r="E27" s="118" t="s">
        <v>724</v>
      </c>
      <c r="F27" s="147" t="s">
        <v>273</v>
      </c>
      <c r="G27" s="148"/>
      <c r="H27" s="11" t="s">
        <v>719</v>
      </c>
      <c r="I27" s="14">
        <v>0.96</v>
      </c>
      <c r="J27" s="109">
        <f t="shared" si="0"/>
        <v>9.6</v>
      </c>
      <c r="K27" s="115"/>
    </row>
    <row r="28" spans="1:11">
      <c r="A28" s="114"/>
      <c r="B28" s="107">
        <v>10</v>
      </c>
      <c r="C28" s="10" t="s">
        <v>717</v>
      </c>
      <c r="D28" s="118" t="s">
        <v>766</v>
      </c>
      <c r="E28" s="118" t="s">
        <v>725</v>
      </c>
      <c r="F28" s="147" t="s">
        <v>273</v>
      </c>
      <c r="G28" s="148"/>
      <c r="H28" s="11" t="s">
        <v>719</v>
      </c>
      <c r="I28" s="14">
        <v>1.04</v>
      </c>
      <c r="J28" s="109">
        <f t="shared" si="0"/>
        <v>10.4</v>
      </c>
      <c r="K28" s="115"/>
    </row>
    <row r="29" spans="1:11">
      <c r="A29" s="114"/>
      <c r="B29" s="107">
        <v>10</v>
      </c>
      <c r="C29" s="10" t="s">
        <v>717</v>
      </c>
      <c r="D29" s="118" t="s">
        <v>767</v>
      </c>
      <c r="E29" s="118" t="s">
        <v>726</v>
      </c>
      <c r="F29" s="147" t="s">
        <v>273</v>
      </c>
      <c r="G29" s="148"/>
      <c r="H29" s="11" t="s">
        <v>719</v>
      </c>
      <c r="I29" s="14">
        <v>1.1299999999999999</v>
      </c>
      <c r="J29" s="109">
        <f t="shared" si="0"/>
        <v>11.299999999999999</v>
      </c>
      <c r="K29" s="115"/>
    </row>
    <row r="30" spans="1:11" ht="24">
      <c r="A30" s="114"/>
      <c r="B30" s="107">
        <v>6</v>
      </c>
      <c r="C30" s="10" t="s">
        <v>727</v>
      </c>
      <c r="D30" s="118" t="s">
        <v>727</v>
      </c>
      <c r="E30" s="118" t="s">
        <v>25</v>
      </c>
      <c r="F30" s="147"/>
      <c r="G30" s="148"/>
      <c r="H30" s="11" t="s">
        <v>770</v>
      </c>
      <c r="I30" s="14">
        <v>1.1299999999999999</v>
      </c>
      <c r="J30" s="109">
        <f t="shared" si="0"/>
        <v>6.7799999999999994</v>
      </c>
      <c r="K30" s="115"/>
    </row>
    <row r="31" spans="1:11" ht="24">
      <c r="A31" s="114"/>
      <c r="B31" s="107">
        <v>6</v>
      </c>
      <c r="C31" s="10" t="s">
        <v>727</v>
      </c>
      <c r="D31" s="118" t="s">
        <v>727</v>
      </c>
      <c r="E31" s="118" t="s">
        <v>26</v>
      </c>
      <c r="F31" s="147"/>
      <c r="G31" s="148"/>
      <c r="H31" s="11" t="s">
        <v>770</v>
      </c>
      <c r="I31" s="14">
        <v>1.1299999999999999</v>
      </c>
      <c r="J31" s="109">
        <f t="shared" si="0"/>
        <v>6.7799999999999994</v>
      </c>
      <c r="K31" s="115"/>
    </row>
    <row r="32" spans="1:11" ht="24">
      <c r="A32" s="114"/>
      <c r="B32" s="107">
        <v>1</v>
      </c>
      <c r="C32" s="10" t="s">
        <v>728</v>
      </c>
      <c r="D32" s="118" t="s">
        <v>728</v>
      </c>
      <c r="E32" s="118" t="s">
        <v>729</v>
      </c>
      <c r="F32" s="147" t="s">
        <v>730</v>
      </c>
      <c r="G32" s="148"/>
      <c r="H32" s="11" t="s">
        <v>731</v>
      </c>
      <c r="I32" s="14">
        <v>45.76</v>
      </c>
      <c r="J32" s="109">
        <f t="shared" si="0"/>
        <v>45.76</v>
      </c>
      <c r="K32" s="115"/>
    </row>
    <row r="33" spans="1:11" ht="24">
      <c r="A33" s="114"/>
      <c r="B33" s="107">
        <v>1</v>
      </c>
      <c r="C33" s="10" t="s">
        <v>728</v>
      </c>
      <c r="D33" s="118" t="s">
        <v>728</v>
      </c>
      <c r="E33" s="118" t="s">
        <v>732</v>
      </c>
      <c r="F33" s="147" t="s">
        <v>730</v>
      </c>
      <c r="G33" s="148"/>
      <c r="H33" s="11" t="s">
        <v>731</v>
      </c>
      <c r="I33" s="14">
        <v>45.76</v>
      </c>
      <c r="J33" s="109">
        <f t="shared" si="0"/>
        <v>45.76</v>
      </c>
      <c r="K33" s="115"/>
    </row>
    <row r="34" spans="1:11" ht="36">
      <c r="A34" s="114"/>
      <c r="B34" s="107">
        <v>2</v>
      </c>
      <c r="C34" s="10" t="s">
        <v>733</v>
      </c>
      <c r="D34" s="118" t="s">
        <v>768</v>
      </c>
      <c r="E34" s="118" t="s">
        <v>244</v>
      </c>
      <c r="F34" s="147" t="s">
        <v>25</v>
      </c>
      <c r="G34" s="148"/>
      <c r="H34" s="11" t="s">
        <v>734</v>
      </c>
      <c r="I34" s="14">
        <v>228.95</v>
      </c>
      <c r="J34" s="109">
        <f t="shared" si="0"/>
        <v>457.9</v>
      </c>
      <c r="K34" s="115"/>
    </row>
    <row r="35" spans="1:11" ht="36">
      <c r="A35" s="114"/>
      <c r="B35" s="131">
        <v>6</v>
      </c>
      <c r="C35" s="132" t="s">
        <v>733</v>
      </c>
      <c r="D35" s="133" t="s">
        <v>768</v>
      </c>
      <c r="E35" s="133" t="s">
        <v>244</v>
      </c>
      <c r="F35" s="151" t="s">
        <v>26</v>
      </c>
      <c r="G35" s="152"/>
      <c r="H35" s="134" t="s">
        <v>734</v>
      </c>
      <c r="I35" s="135">
        <v>228.95</v>
      </c>
      <c r="J35" s="136">
        <f t="shared" si="0"/>
        <v>1373.6999999999998</v>
      </c>
      <c r="K35" s="121"/>
    </row>
    <row r="36" spans="1:11" ht="24" customHeight="1">
      <c r="A36" s="114"/>
      <c r="B36" s="107">
        <v>3</v>
      </c>
      <c r="C36" s="10" t="s">
        <v>735</v>
      </c>
      <c r="D36" s="118" t="s">
        <v>735</v>
      </c>
      <c r="E36" s="118" t="s">
        <v>273</v>
      </c>
      <c r="F36" s="147"/>
      <c r="G36" s="148"/>
      <c r="H36" s="11" t="s">
        <v>736</v>
      </c>
      <c r="I36" s="14">
        <v>14.22</v>
      </c>
      <c r="J36" s="109">
        <f t="shared" si="0"/>
        <v>42.660000000000004</v>
      </c>
      <c r="K36" s="115"/>
    </row>
    <row r="37" spans="1:11" ht="24">
      <c r="A37" s="114"/>
      <c r="B37" s="107">
        <v>3</v>
      </c>
      <c r="C37" s="10" t="s">
        <v>737</v>
      </c>
      <c r="D37" s="118" t="s">
        <v>737</v>
      </c>
      <c r="E37" s="118" t="s">
        <v>273</v>
      </c>
      <c r="F37" s="147"/>
      <c r="G37" s="148"/>
      <c r="H37" s="11" t="s">
        <v>738</v>
      </c>
      <c r="I37" s="14">
        <v>12.24</v>
      </c>
      <c r="J37" s="109">
        <f t="shared" si="0"/>
        <v>36.72</v>
      </c>
      <c r="K37" s="115"/>
    </row>
    <row r="38" spans="1:11" ht="24" customHeight="1">
      <c r="A38" s="114"/>
      <c r="B38" s="107">
        <v>1</v>
      </c>
      <c r="C38" s="10" t="s">
        <v>739</v>
      </c>
      <c r="D38" s="118" t="s">
        <v>739</v>
      </c>
      <c r="E38" s="118"/>
      <c r="F38" s="147"/>
      <c r="G38" s="148"/>
      <c r="H38" s="11" t="s">
        <v>740</v>
      </c>
      <c r="I38" s="14">
        <v>89.72</v>
      </c>
      <c r="J38" s="109">
        <f t="shared" si="0"/>
        <v>89.72</v>
      </c>
      <c r="K38" s="115"/>
    </row>
    <row r="39" spans="1:11" ht="24">
      <c r="A39" s="114"/>
      <c r="B39" s="107">
        <v>1</v>
      </c>
      <c r="C39" s="10" t="s">
        <v>741</v>
      </c>
      <c r="D39" s="118" t="s">
        <v>741</v>
      </c>
      <c r="E39" s="118"/>
      <c r="F39" s="147"/>
      <c r="G39" s="148"/>
      <c r="H39" s="11" t="s">
        <v>742</v>
      </c>
      <c r="I39" s="14">
        <v>34.479999999999997</v>
      </c>
      <c r="J39" s="109">
        <f t="shared" si="0"/>
        <v>34.479999999999997</v>
      </c>
      <c r="K39" s="115"/>
    </row>
    <row r="40" spans="1:11" ht="24">
      <c r="A40" s="114"/>
      <c r="B40" s="107">
        <v>30</v>
      </c>
      <c r="C40" s="10" t="s">
        <v>743</v>
      </c>
      <c r="D40" s="118" t="s">
        <v>743</v>
      </c>
      <c r="E40" s="118" t="s">
        <v>273</v>
      </c>
      <c r="F40" s="147"/>
      <c r="G40" s="148"/>
      <c r="H40" s="11" t="s">
        <v>744</v>
      </c>
      <c r="I40" s="14">
        <v>3.18</v>
      </c>
      <c r="J40" s="109">
        <f t="shared" si="0"/>
        <v>95.4</v>
      </c>
      <c r="K40" s="115"/>
    </row>
    <row r="41" spans="1:11" ht="24">
      <c r="A41" s="114"/>
      <c r="B41" s="107">
        <v>40</v>
      </c>
      <c r="C41" s="10" t="s">
        <v>743</v>
      </c>
      <c r="D41" s="118" t="s">
        <v>743</v>
      </c>
      <c r="E41" s="118" t="s">
        <v>272</v>
      </c>
      <c r="F41" s="147"/>
      <c r="G41" s="148"/>
      <c r="H41" s="11" t="s">
        <v>744</v>
      </c>
      <c r="I41" s="14">
        <v>3.18</v>
      </c>
      <c r="J41" s="109">
        <f t="shared" si="0"/>
        <v>127.2</v>
      </c>
      <c r="K41" s="115"/>
    </row>
    <row r="42" spans="1:11" ht="24">
      <c r="A42" s="114"/>
      <c r="B42" s="107">
        <v>30</v>
      </c>
      <c r="C42" s="10" t="s">
        <v>745</v>
      </c>
      <c r="D42" s="118" t="s">
        <v>745</v>
      </c>
      <c r="E42" s="118" t="s">
        <v>272</v>
      </c>
      <c r="F42" s="147"/>
      <c r="G42" s="148"/>
      <c r="H42" s="11" t="s">
        <v>746</v>
      </c>
      <c r="I42" s="14">
        <v>3.25</v>
      </c>
      <c r="J42" s="109">
        <f t="shared" si="0"/>
        <v>97.5</v>
      </c>
      <c r="K42" s="115"/>
    </row>
    <row r="43" spans="1:11" ht="24">
      <c r="A43" s="114"/>
      <c r="B43" s="107">
        <v>3</v>
      </c>
      <c r="C43" s="10" t="s">
        <v>747</v>
      </c>
      <c r="D43" s="118" t="s">
        <v>747</v>
      </c>
      <c r="E43" s="118" t="s">
        <v>273</v>
      </c>
      <c r="F43" s="147"/>
      <c r="G43" s="148"/>
      <c r="H43" s="11" t="s">
        <v>748</v>
      </c>
      <c r="I43" s="14">
        <v>3.17</v>
      </c>
      <c r="J43" s="109">
        <f t="shared" si="0"/>
        <v>9.51</v>
      </c>
      <c r="K43" s="115"/>
    </row>
    <row r="44" spans="1:11" ht="24">
      <c r="A44" s="114"/>
      <c r="B44" s="107">
        <v>3</v>
      </c>
      <c r="C44" s="10" t="s">
        <v>747</v>
      </c>
      <c r="D44" s="118" t="s">
        <v>747</v>
      </c>
      <c r="E44" s="118" t="s">
        <v>272</v>
      </c>
      <c r="F44" s="147"/>
      <c r="G44" s="148"/>
      <c r="H44" s="11" t="s">
        <v>748</v>
      </c>
      <c r="I44" s="14">
        <v>3.17</v>
      </c>
      <c r="J44" s="109">
        <f t="shared" si="0"/>
        <v>9.51</v>
      </c>
      <c r="K44" s="115"/>
    </row>
    <row r="45" spans="1:11" ht="24">
      <c r="A45" s="114"/>
      <c r="B45" s="107">
        <v>3</v>
      </c>
      <c r="C45" s="10" t="s">
        <v>749</v>
      </c>
      <c r="D45" s="118" t="s">
        <v>749</v>
      </c>
      <c r="E45" s="118" t="s">
        <v>273</v>
      </c>
      <c r="F45" s="147"/>
      <c r="G45" s="148"/>
      <c r="H45" s="11" t="s">
        <v>750</v>
      </c>
      <c r="I45" s="14">
        <v>3.2</v>
      </c>
      <c r="J45" s="109">
        <f t="shared" si="0"/>
        <v>9.6000000000000014</v>
      </c>
      <c r="K45" s="115"/>
    </row>
    <row r="46" spans="1:11" ht="24">
      <c r="A46" s="114"/>
      <c r="B46" s="107">
        <v>3</v>
      </c>
      <c r="C46" s="10" t="s">
        <v>749</v>
      </c>
      <c r="D46" s="118" t="s">
        <v>749</v>
      </c>
      <c r="E46" s="118" t="s">
        <v>272</v>
      </c>
      <c r="F46" s="147"/>
      <c r="G46" s="148"/>
      <c r="H46" s="11" t="s">
        <v>750</v>
      </c>
      <c r="I46" s="14">
        <v>3.2</v>
      </c>
      <c r="J46" s="109">
        <f t="shared" si="0"/>
        <v>9.6000000000000014</v>
      </c>
      <c r="K46" s="115"/>
    </row>
    <row r="47" spans="1:11" ht="24">
      <c r="A47" s="114"/>
      <c r="B47" s="107">
        <v>2</v>
      </c>
      <c r="C47" s="10" t="s">
        <v>751</v>
      </c>
      <c r="D47" s="118" t="s">
        <v>751</v>
      </c>
      <c r="E47" s="118"/>
      <c r="F47" s="147"/>
      <c r="G47" s="148"/>
      <c r="H47" s="11" t="s">
        <v>752</v>
      </c>
      <c r="I47" s="14">
        <v>0.98</v>
      </c>
      <c r="J47" s="109">
        <f t="shared" si="0"/>
        <v>1.96</v>
      </c>
      <c r="K47" s="115"/>
    </row>
    <row r="48" spans="1:11" ht="24">
      <c r="A48" s="114"/>
      <c r="B48" s="107">
        <v>50</v>
      </c>
      <c r="C48" s="10" t="s">
        <v>753</v>
      </c>
      <c r="D48" s="118" t="s">
        <v>753</v>
      </c>
      <c r="E48" s="118" t="s">
        <v>107</v>
      </c>
      <c r="F48" s="147"/>
      <c r="G48" s="148"/>
      <c r="H48" s="11" t="s">
        <v>754</v>
      </c>
      <c r="I48" s="14">
        <v>5.32</v>
      </c>
      <c r="J48" s="109">
        <f t="shared" si="0"/>
        <v>266</v>
      </c>
      <c r="K48" s="115"/>
    </row>
    <row r="49" spans="1:11" ht="24">
      <c r="A49" s="114"/>
      <c r="B49" s="107">
        <v>60</v>
      </c>
      <c r="C49" s="10" t="s">
        <v>755</v>
      </c>
      <c r="D49" s="118" t="s">
        <v>755</v>
      </c>
      <c r="E49" s="118" t="s">
        <v>107</v>
      </c>
      <c r="F49" s="147"/>
      <c r="G49" s="148"/>
      <c r="H49" s="11" t="s">
        <v>756</v>
      </c>
      <c r="I49" s="14">
        <v>3.92</v>
      </c>
      <c r="J49" s="109">
        <f t="shared" si="0"/>
        <v>235.2</v>
      </c>
      <c r="K49" s="115"/>
    </row>
    <row r="50" spans="1:11" ht="36">
      <c r="A50" s="114"/>
      <c r="B50" s="108">
        <v>50</v>
      </c>
      <c r="C50" s="12" t="s">
        <v>757</v>
      </c>
      <c r="D50" s="119" t="s">
        <v>757</v>
      </c>
      <c r="E50" s="119" t="s">
        <v>758</v>
      </c>
      <c r="F50" s="149"/>
      <c r="G50" s="150"/>
      <c r="H50" s="13" t="s">
        <v>759</v>
      </c>
      <c r="I50" s="15">
        <v>8.64</v>
      </c>
      <c r="J50" s="110">
        <f t="shared" si="0"/>
        <v>432</v>
      </c>
      <c r="K50" s="115"/>
    </row>
    <row r="51" spans="1:11">
      <c r="A51" s="114"/>
      <c r="B51" s="127"/>
      <c r="C51" s="127"/>
      <c r="D51" s="127"/>
      <c r="E51" s="127"/>
      <c r="F51" s="127"/>
      <c r="G51" s="127"/>
      <c r="H51" s="127"/>
      <c r="I51" s="128" t="s">
        <v>255</v>
      </c>
      <c r="J51" s="129">
        <f>SUM(J22:J50)</f>
        <v>3503.3399999999992</v>
      </c>
      <c r="K51" s="115"/>
    </row>
    <row r="52" spans="1:11">
      <c r="A52" s="114"/>
      <c r="B52" s="127"/>
      <c r="C52" s="127"/>
      <c r="D52" s="127"/>
      <c r="E52" s="127"/>
      <c r="F52" s="127"/>
      <c r="G52" s="127"/>
      <c r="H52" s="127"/>
      <c r="I52" s="128" t="s">
        <v>774</v>
      </c>
      <c r="J52" s="129">
        <f>J51*-0.2</f>
        <v>-700.66799999999989</v>
      </c>
      <c r="K52" s="115"/>
    </row>
    <row r="53" spans="1:11" outlineLevel="1">
      <c r="A53" s="114"/>
      <c r="B53" s="127"/>
      <c r="C53" s="127"/>
      <c r="D53" s="127"/>
      <c r="E53" s="127"/>
      <c r="F53" s="127"/>
      <c r="G53" s="127"/>
      <c r="H53" s="127"/>
      <c r="I53" s="124" t="s">
        <v>775</v>
      </c>
      <c r="J53" s="129">
        <v>0</v>
      </c>
      <c r="K53" s="115"/>
    </row>
    <row r="54" spans="1:11">
      <c r="A54" s="114"/>
      <c r="B54" s="127"/>
      <c r="C54" s="127"/>
      <c r="D54" s="127"/>
      <c r="E54" s="127"/>
      <c r="F54" s="127"/>
      <c r="G54" s="127"/>
      <c r="H54" s="127"/>
      <c r="I54" s="128" t="s">
        <v>257</v>
      </c>
      <c r="J54" s="129">
        <f>SUM(J51:J53)</f>
        <v>2802.6719999999996</v>
      </c>
      <c r="K54" s="115"/>
    </row>
    <row r="55" spans="1:11">
      <c r="A55" s="6"/>
      <c r="B55" s="7"/>
      <c r="C55" s="7"/>
      <c r="D55" s="7"/>
      <c r="E55" s="7"/>
      <c r="F55" s="7"/>
      <c r="G55" s="7"/>
      <c r="H55" s="7" t="s">
        <v>776</v>
      </c>
      <c r="I55" s="7"/>
      <c r="J55" s="7"/>
      <c r="K55" s="8"/>
    </row>
    <row r="57" spans="1:11">
      <c r="H57" s="1" t="s">
        <v>780</v>
      </c>
      <c r="I57" s="91">
        <v>2802.6</v>
      </c>
    </row>
    <row r="58" spans="1:11">
      <c r="H58" s="137" t="s">
        <v>781</v>
      </c>
      <c r="I58" s="138">
        <f>J54-I57</f>
        <v>7.1999999999661668E-2</v>
      </c>
    </row>
    <row r="60" spans="1:11">
      <c r="H60" s="1" t="s">
        <v>771</v>
      </c>
      <c r="I60" s="91">
        <f>'Tax Invoice'!E14</f>
        <v>22.21</v>
      </c>
    </row>
    <row r="61" spans="1:11">
      <c r="H61" s="1" t="s">
        <v>705</v>
      </c>
      <c r="I61" s="91">
        <f>'Tax Invoice'!M11</f>
        <v>34.75</v>
      </c>
    </row>
    <row r="62" spans="1:11">
      <c r="H62" s="1" t="s">
        <v>708</v>
      </c>
      <c r="I62" s="91">
        <f>I64/I61</f>
        <v>2239.1131338129494</v>
      </c>
    </row>
    <row r="63" spans="1:11">
      <c r="H63" s="1" t="s">
        <v>709</v>
      </c>
      <c r="I63" s="91">
        <f>I65/I61</f>
        <v>1791.2905070503593</v>
      </c>
    </row>
    <row r="64" spans="1:11">
      <c r="H64" s="1" t="s">
        <v>706</v>
      </c>
      <c r="I64" s="91">
        <f>J51*I60</f>
        <v>77809.181399999987</v>
      </c>
    </row>
    <row r="65" spans="8:9">
      <c r="H65" s="1" t="s">
        <v>707</v>
      </c>
      <c r="I65" s="91">
        <f>J54*I60</f>
        <v>62247.345119999991</v>
      </c>
    </row>
  </sheetData>
  <mergeCells count="33">
    <mergeCell ref="F33:G33"/>
    <mergeCell ref="F34:G34"/>
    <mergeCell ref="F28:G28"/>
    <mergeCell ref="F29:G29"/>
    <mergeCell ref="F30:G30"/>
    <mergeCell ref="F31:G31"/>
    <mergeCell ref="F32:G32"/>
    <mergeCell ref="F23:G23"/>
    <mergeCell ref="F24:G24"/>
    <mergeCell ref="F25:G25"/>
    <mergeCell ref="F26:G26"/>
    <mergeCell ref="F27:G27"/>
    <mergeCell ref="F35:G35"/>
    <mergeCell ref="F36:G36"/>
    <mergeCell ref="F37:G37"/>
    <mergeCell ref="F38:G38"/>
    <mergeCell ref="F39:G39"/>
    <mergeCell ref="F40:G40"/>
    <mergeCell ref="F41:G41"/>
    <mergeCell ref="F42:G42"/>
    <mergeCell ref="F43:G43"/>
    <mergeCell ref="F44:G44"/>
    <mergeCell ref="F50:G50"/>
    <mergeCell ref="F45:G45"/>
    <mergeCell ref="F46:G46"/>
    <mergeCell ref="F47:G47"/>
    <mergeCell ref="F48:G48"/>
    <mergeCell ref="F49:G49"/>
    <mergeCell ref="J10:J11"/>
    <mergeCell ref="J14:J15"/>
    <mergeCell ref="F20:G20"/>
    <mergeCell ref="F21:G21"/>
    <mergeCell ref="F22:G2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384</v>
      </c>
      <c r="O1" t="s">
        <v>144</v>
      </c>
      <c r="T1" t="s">
        <v>255</v>
      </c>
      <c r="U1">
        <v>3503.3399999999992</v>
      </c>
    </row>
    <row r="2" spans="1:21" ht="15.75">
      <c r="A2" s="114"/>
      <c r="B2" s="125" t="s">
        <v>134</v>
      </c>
      <c r="C2" s="120"/>
      <c r="D2" s="120"/>
      <c r="E2" s="120"/>
      <c r="F2" s="120"/>
      <c r="G2" s="120"/>
      <c r="H2" s="120"/>
      <c r="I2" s="126" t="s">
        <v>140</v>
      </c>
      <c r="J2" s="115"/>
      <c r="T2" t="s">
        <v>184</v>
      </c>
      <c r="U2">
        <v>262.75</v>
      </c>
    </row>
    <row r="3" spans="1:21">
      <c r="A3" s="114"/>
      <c r="B3" s="122" t="s">
        <v>135</v>
      </c>
      <c r="C3" s="120"/>
      <c r="D3" s="120"/>
      <c r="E3" s="120"/>
      <c r="F3" s="120"/>
      <c r="G3" s="120"/>
      <c r="H3" s="120"/>
      <c r="I3" s="120"/>
      <c r="J3" s="115"/>
      <c r="T3" t="s">
        <v>185</v>
      </c>
    </row>
    <row r="4" spans="1:21">
      <c r="A4" s="114"/>
      <c r="B4" s="122" t="s">
        <v>136</v>
      </c>
      <c r="C4" s="120"/>
      <c r="D4" s="120"/>
      <c r="E4" s="120"/>
      <c r="F4" s="120"/>
      <c r="G4" s="120"/>
      <c r="H4" s="120"/>
      <c r="I4" s="120"/>
      <c r="J4" s="115"/>
      <c r="T4" t="s">
        <v>257</v>
      </c>
      <c r="U4">
        <v>3766.0899999999992</v>
      </c>
    </row>
    <row r="5" spans="1:21">
      <c r="A5" s="114"/>
      <c r="B5" s="122" t="s">
        <v>137</v>
      </c>
      <c r="C5" s="120"/>
      <c r="D5" s="120"/>
      <c r="E5" s="120"/>
      <c r="F5" s="120"/>
      <c r="G5" s="120"/>
      <c r="H5" s="120"/>
      <c r="I5" s="120"/>
      <c r="J5" s="115"/>
      <c r="S5" t="s">
        <v>769</v>
      </c>
    </row>
    <row r="6" spans="1:21">
      <c r="A6" s="114"/>
      <c r="B6" s="122" t="s">
        <v>138</v>
      </c>
      <c r="C6" s="120"/>
      <c r="D6" s="120"/>
      <c r="E6" s="120"/>
      <c r="F6" s="120"/>
      <c r="G6" s="120"/>
      <c r="H6" s="120"/>
      <c r="I6" s="120"/>
      <c r="J6" s="115"/>
    </row>
    <row r="7" spans="1:21">
      <c r="A7" s="114"/>
      <c r="B7" s="122"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9"/>
      <c r="J10" s="115"/>
    </row>
    <row r="11" spans="1:21">
      <c r="A11" s="114"/>
      <c r="B11" s="114" t="s">
        <v>711</v>
      </c>
      <c r="C11" s="120"/>
      <c r="D11" s="120"/>
      <c r="E11" s="115"/>
      <c r="F11" s="116"/>
      <c r="G11" s="116" t="s">
        <v>711</v>
      </c>
      <c r="H11" s="120"/>
      <c r="I11" s="140"/>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41">
        <v>45167</v>
      </c>
      <c r="J14" s="115"/>
    </row>
    <row r="15" spans="1:21">
      <c r="A15" s="114"/>
      <c r="B15" s="6" t="s">
        <v>6</v>
      </c>
      <c r="C15" s="7"/>
      <c r="D15" s="7"/>
      <c r="E15" s="8"/>
      <c r="F15" s="116"/>
      <c r="G15" s="9" t="s">
        <v>6</v>
      </c>
      <c r="H15" s="120"/>
      <c r="I15" s="142"/>
      <c r="J15" s="115"/>
    </row>
    <row r="16" spans="1:21">
      <c r="A16" s="114"/>
      <c r="B16" s="120"/>
      <c r="C16" s="120"/>
      <c r="D16" s="120"/>
      <c r="E16" s="120"/>
      <c r="F16" s="120"/>
      <c r="G16" s="120"/>
      <c r="H16" s="124" t="s">
        <v>142</v>
      </c>
      <c r="I16" s="130">
        <v>39792</v>
      </c>
      <c r="J16" s="115"/>
    </row>
    <row r="17" spans="1:16">
      <c r="A17" s="114"/>
      <c r="B17" s="120" t="s">
        <v>715</v>
      </c>
      <c r="C17" s="120"/>
      <c r="D17" s="120"/>
      <c r="E17" s="120"/>
      <c r="F17" s="120"/>
      <c r="G17" s="120"/>
      <c r="H17" s="124" t="s">
        <v>143</v>
      </c>
      <c r="I17" s="130"/>
      <c r="J17" s="115"/>
    </row>
    <row r="18" spans="1:16" ht="18">
      <c r="A18" s="114"/>
      <c r="B18" s="120" t="s">
        <v>716</v>
      </c>
      <c r="C18" s="120"/>
      <c r="D18" s="120"/>
      <c r="E18" s="120"/>
      <c r="F18" s="120"/>
      <c r="G18" s="120"/>
      <c r="H18" s="123" t="s">
        <v>258</v>
      </c>
      <c r="I18" s="104" t="s">
        <v>164</v>
      </c>
      <c r="J18" s="115"/>
    </row>
    <row r="19" spans="1:16">
      <c r="A19" s="114"/>
      <c r="B19" s="120"/>
      <c r="C19" s="120"/>
      <c r="D19" s="120"/>
      <c r="E19" s="120"/>
      <c r="F19" s="120"/>
      <c r="G19" s="120"/>
      <c r="H19" s="120"/>
      <c r="I19" s="120"/>
      <c r="J19" s="115"/>
      <c r="P19">
        <v>45167</v>
      </c>
    </row>
    <row r="20" spans="1:16">
      <c r="A20" s="114"/>
      <c r="B20" s="100" t="s">
        <v>198</v>
      </c>
      <c r="C20" s="100" t="s">
        <v>199</v>
      </c>
      <c r="D20" s="117" t="s">
        <v>200</v>
      </c>
      <c r="E20" s="143" t="s">
        <v>201</v>
      </c>
      <c r="F20" s="144"/>
      <c r="G20" s="100" t="s">
        <v>169</v>
      </c>
      <c r="H20" s="100" t="s">
        <v>202</v>
      </c>
      <c r="I20" s="100" t="s">
        <v>21</v>
      </c>
      <c r="J20" s="115"/>
    </row>
    <row r="21" spans="1:16">
      <c r="A21" s="114"/>
      <c r="B21" s="105"/>
      <c r="C21" s="105"/>
      <c r="D21" s="106"/>
      <c r="E21" s="145"/>
      <c r="F21" s="146"/>
      <c r="G21" s="105" t="s">
        <v>141</v>
      </c>
      <c r="H21" s="105"/>
      <c r="I21" s="105"/>
      <c r="J21" s="115"/>
    </row>
    <row r="22" spans="1:16" ht="48">
      <c r="A22" s="114"/>
      <c r="B22" s="107">
        <v>10</v>
      </c>
      <c r="C22" s="10" t="s">
        <v>717</v>
      </c>
      <c r="D22" s="118" t="s">
        <v>718</v>
      </c>
      <c r="E22" s="147" t="s">
        <v>273</v>
      </c>
      <c r="F22" s="148"/>
      <c r="G22" s="11" t="s">
        <v>719</v>
      </c>
      <c r="H22" s="14">
        <v>0.64</v>
      </c>
      <c r="I22" s="109">
        <f t="shared" ref="I22:I50" si="0">H22*B22</f>
        <v>6.4</v>
      </c>
      <c r="J22" s="115"/>
    </row>
    <row r="23" spans="1:16" ht="48">
      <c r="A23" s="114"/>
      <c r="B23" s="107">
        <v>10</v>
      </c>
      <c r="C23" s="10" t="s">
        <v>717</v>
      </c>
      <c r="D23" s="118" t="s">
        <v>720</v>
      </c>
      <c r="E23" s="147" t="s">
        <v>273</v>
      </c>
      <c r="F23" s="148"/>
      <c r="G23" s="11" t="s">
        <v>719</v>
      </c>
      <c r="H23" s="14">
        <v>0.72</v>
      </c>
      <c r="I23" s="109">
        <f t="shared" si="0"/>
        <v>7.1999999999999993</v>
      </c>
      <c r="J23" s="115"/>
    </row>
    <row r="24" spans="1:16" ht="48">
      <c r="A24" s="114"/>
      <c r="B24" s="107">
        <v>10</v>
      </c>
      <c r="C24" s="10" t="s">
        <v>717</v>
      </c>
      <c r="D24" s="118" t="s">
        <v>721</v>
      </c>
      <c r="E24" s="147" t="s">
        <v>273</v>
      </c>
      <c r="F24" s="148"/>
      <c r="G24" s="11" t="s">
        <v>719</v>
      </c>
      <c r="H24" s="14">
        <v>0.77</v>
      </c>
      <c r="I24" s="109">
        <f t="shared" si="0"/>
        <v>7.7</v>
      </c>
      <c r="J24" s="115"/>
    </row>
    <row r="25" spans="1:16" ht="48">
      <c r="A25" s="114"/>
      <c r="B25" s="107">
        <v>10</v>
      </c>
      <c r="C25" s="10" t="s">
        <v>717</v>
      </c>
      <c r="D25" s="118" t="s">
        <v>722</v>
      </c>
      <c r="E25" s="147" t="s">
        <v>273</v>
      </c>
      <c r="F25" s="148"/>
      <c r="G25" s="11" t="s">
        <v>719</v>
      </c>
      <c r="H25" s="14">
        <v>0.82</v>
      </c>
      <c r="I25" s="109">
        <f t="shared" si="0"/>
        <v>8.1999999999999993</v>
      </c>
      <c r="J25" s="115"/>
    </row>
    <row r="26" spans="1:16" ht="48">
      <c r="A26" s="114"/>
      <c r="B26" s="107">
        <v>10</v>
      </c>
      <c r="C26" s="10" t="s">
        <v>717</v>
      </c>
      <c r="D26" s="118" t="s">
        <v>723</v>
      </c>
      <c r="E26" s="147" t="s">
        <v>273</v>
      </c>
      <c r="F26" s="148"/>
      <c r="G26" s="11" t="s">
        <v>719</v>
      </c>
      <c r="H26" s="14">
        <v>0.88</v>
      </c>
      <c r="I26" s="109">
        <f t="shared" si="0"/>
        <v>8.8000000000000007</v>
      </c>
      <c r="J26" s="115"/>
    </row>
    <row r="27" spans="1:16" ht="48">
      <c r="A27" s="114"/>
      <c r="B27" s="107">
        <v>10</v>
      </c>
      <c r="C27" s="10" t="s">
        <v>717</v>
      </c>
      <c r="D27" s="118" t="s">
        <v>724</v>
      </c>
      <c r="E27" s="147" t="s">
        <v>273</v>
      </c>
      <c r="F27" s="148"/>
      <c r="G27" s="11" t="s">
        <v>719</v>
      </c>
      <c r="H27" s="14">
        <v>0.96</v>
      </c>
      <c r="I27" s="109">
        <f t="shared" si="0"/>
        <v>9.6</v>
      </c>
      <c r="J27" s="115"/>
    </row>
    <row r="28" spans="1:16" ht="48">
      <c r="A28" s="114"/>
      <c r="B28" s="107">
        <v>10</v>
      </c>
      <c r="C28" s="10" t="s">
        <v>717</v>
      </c>
      <c r="D28" s="118" t="s">
        <v>725</v>
      </c>
      <c r="E28" s="147" t="s">
        <v>273</v>
      </c>
      <c r="F28" s="148"/>
      <c r="G28" s="11" t="s">
        <v>719</v>
      </c>
      <c r="H28" s="14">
        <v>1.04</v>
      </c>
      <c r="I28" s="109">
        <f t="shared" si="0"/>
        <v>10.4</v>
      </c>
      <c r="J28" s="115"/>
    </row>
    <row r="29" spans="1:16" ht="48">
      <c r="A29" s="114"/>
      <c r="B29" s="107">
        <v>10</v>
      </c>
      <c r="C29" s="10" t="s">
        <v>717</v>
      </c>
      <c r="D29" s="118" t="s">
        <v>726</v>
      </c>
      <c r="E29" s="147" t="s">
        <v>273</v>
      </c>
      <c r="F29" s="148"/>
      <c r="G29" s="11" t="s">
        <v>719</v>
      </c>
      <c r="H29" s="14">
        <v>1.1299999999999999</v>
      </c>
      <c r="I29" s="109">
        <f t="shared" si="0"/>
        <v>11.299999999999999</v>
      </c>
      <c r="J29" s="115"/>
    </row>
    <row r="30" spans="1:16" ht="192">
      <c r="A30" s="114"/>
      <c r="B30" s="107">
        <v>6</v>
      </c>
      <c r="C30" s="10" t="s">
        <v>727</v>
      </c>
      <c r="D30" s="118" t="s">
        <v>25</v>
      </c>
      <c r="E30" s="147"/>
      <c r="F30" s="148"/>
      <c r="G30" s="11" t="s">
        <v>770</v>
      </c>
      <c r="H30" s="14">
        <v>1.1299999999999999</v>
      </c>
      <c r="I30" s="109">
        <f t="shared" si="0"/>
        <v>6.7799999999999994</v>
      </c>
      <c r="J30" s="115"/>
    </row>
    <row r="31" spans="1:16" ht="192">
      <c r="A31" s="114"/>
      <c r="B31" s="107">
        <v>6</v>
      </c>
      <c r="C31" s="10" t="s">
        <v>727</v>
      </c>
      <c r="D31" s="118" t="s">
        <v>26</v>
      </c>
      <c r="E31" s="147"/>
      <c r="F31" s="148"/>
      <c r="G31" s="11" t="s">
        <v>770</v>
      </c>
      <c r="H31" s="14">
        <v>1.1299999999999999</v>
      </c>
      <c r="I31" s="109">
        <f t="shared" si="0"/>
        <v>6.7799999999999994</v>
      </c>
      <c r="J31" s="115"/>
    </row>
    <row r="32" spans="1:16" ht="144">
      <c r="A32" s="114"/>
      <c r="B32" s="107">
        <v>1</v>
      </c>
      <c r="C32" s="10" t="s">
        <v>728</v>
      </c>
      <c r="D32" s="118" t="s">
        <v>729</v>
      </c>
      <c r="E32" s="147" t="s">
        <v>730</v>
      </c>
      <c r="F32" s="148"/>
      <c r="G32" s="11" t="s">
        <v>731</v>
      </c>
      <c r="H32" s="14">
        <v>45.76</v>
      </c>
      <c r="I32" s="109">
        <f t="shared" si="0"/>
        <v>45.76</v>
      </c>
      <c r="J32" s="115"/>
    </row>
    <row r="33" spans="1:10" ht="144">
      <c r="A33" s="114"/>
      <c r="B33" s="107">
        <v>1</v>
      </c>
      <c r="C33" s="10" t="s">
        <v>728</v>
      </c>
      <c r="D33" s="118" t="s">
        <v>732</v>
      </c>
      <c r="E33" s="147" t="s">
        <v>730</v>
      </c>
      <c r="F33" s="148"/>
      <c r="G33" s="11" t="s">
        <v>731</v>
      </c>
      <c r="H33" s="14">
        <v>45.76</v>
      </c>
      <c r="I33" s="109">
        <f t="shared" si="0"/>
        <v>45.76</v>
      </c>
      <c r="J33" s="115"/>
    </row>
    <row r="34" spans="1:10" ht="180">
      <c r="A34" s="114"/>
      <c r="B34" s="107">
        <v>2</v>
      </c>
      <c r="C34" s="10" t="s">
        <v>733</v>
      </c>
      <c r="D34" s="118" t="s">
        <v>244</v>
      </c>
      <c r="E34" s="147" t="s">
        <v>25</v>
      </c>
      <c r="F34" s="148"/>
      <c r="G34" s="11" t="s">
        <v>734</v>
      </c>
      <c r="H34" s="14">
        <v>228.95</v>
      </c>
      <c r="I34" s="109">
        <f t="shared" si="0"/>
        <v>457.9</v>
      </c>
      <c r="J34" s="115"/>
    </row>
    <row r="35" spans="1:10" ht="180">
      <c r="A35" s="114"/>
      <c r="B35" s="107">
        <v>6</v>
      </c>
      <c r="C35" s="10" t="s">
        <v>733</v>
      </c>
      <c r="D35" s="118" t="s">
        <v>244</v>
      </c>
      <c r="E35" s="147" t="s">
        <v>26</v>
      </c>
      <c r="F35" s="148"/>
      <c r="G35" s="11" t="s">
        <v>734</v>
      </c>
      <c r="H35" s="14">
        <v>228.95</v>
      </c>
      <c r="I35" s="109">
        <f t="shared" si="0"/>
        <v>1373.6999999999998</v>
      </c>
      <c r="J35" s="121"/>
    </row>
    <row r="36" spans="1:10" ht="180">
      <c r="A36" s="114"/>
      <c r="B36" s="107">
        <v>3</v>
      </c>
      <c r="C36" s="10" t="s">
        <v>735</v>
      </c>
      <c r="D36" s="118" t="s">
        <v>273</v>
      </c>
      <c r="E36" s="147"/>
      <c r="F36" s="148"/>
      <c r="G36" s="11" t="s">
        <v>736</v>
      </c>
      <c r="H36" s="14">
        <v>14.22</v>
      </c>
      <c r="I36" s="109">
        <f t="shared" si="0"/>
        <v>42.660000000000004</v>
      </c>
      <c r="J36" s="115"/>
    </row>
    <row r="37" spans="1:10" ht="168">
      <c r="A37" s="114"/>
      <c r="B37" s="107">
        <v>3</v>
      </c>
      <c r="C37" s="10" t="s">
        <v>737</v>
      </c>
      <c r="D37" s="118" t="s">
        <v>273</v>
      </c>
      <c r="E37" s="147"/>
      <c r="F37" s="148"/>
      <c r="G37" s="11" t="s">
        <v>738</v>
      </c>
      <c r="H37" s="14">
        <v>12.24</v>
      </c>
      <c r="I37" s="109">
        <f t="shared" si="0"/>
        <v>36.72</v>
      </c>
      <c r="J37" s="115"/>
    </row>
    <row r="38" spans="1:10" ht="192">
      <c r="A38" s="114"/>
      <c r="B38" s="107">
        <v>1</v>
      </c>
      <c r="C38" s="10" t="s">
        <v>739</v>
      </c>
      <c r="D38" s="118"/>
      <c r="E38" s="147"/>
      <c r="F38" s="148"/>
      <c r="G38" s="11" t="s">
        <v>740</v>
      </c>
      <c r="H38" s="14">
        <v>89.72</v>
      </c>
      <c r="I38" s="109">
        <f t="shared" si="0"/>
        <v>89.72</v>
      </c>
      <c r="J38" s="115"/>
    </row>
    <row r="39" spans="1:10" ht="108">
      <c r="A39" s="114"/>
      <c r="B39" s="107">
        <v>1</v>
      </c>
      <c r="C39" s="10" t="s">
        <v>741</v>
      </c>
      <c r="D39" s="118"/>
      <c r="E39" s="147"/>
      <c r="F39" s="148"/>
      <c r="G39" s="11" t="s">
        <v>742</v>
      </c>
      <c r="H39" s="14">
        <v>34.479999999999997</v>
      </c>
      <c r="I39" s="109">
        <f t="shared" si="0"/>
        <v>34.479999999999997</v>
      </c>
      <c r="J39" s="115"/>
    </row>
    <row r="40" spans="1:10" ht="120">
      <c r="A40" s="114"/>
      <c r="B40" s="107">
        <v>30</v>
      </c>
      <c r="C40" s="10" t="s">
        <v>743</v>
      </c>
      <c r="D40" s="118" t="s">
        <v>273</v>
      </c>
      <c r="E40" s="147"/>
      <c r="F40" s="148"/>
      <c r="G40" s="11" t="s">
        <v>744</v>
      </c>
      <c r="H40" s="14">
        <v>3.18</v>
      </c>
      <c r="I40" s="109">
        <f t="shared" si="0"/>
        <v>95.4</v>
      </c>
      <c r="J40" s="115"/>
    </row>
    <row r="41" spans="1:10" ht="120">
      <c r="A41" s="114"/>
      <c r="B41" s="107">
        <v>40</v>
      </c>
      <c r="C41" s="10" t="s">
        <v>743</v>
      </c>
      <c r="D41" s="118" t="s">
        <v>272</v>
      </c>
      <c r="E41" s="147"/>
      <c r="F41" s="148"/>
      <c r="G41" s="11" t="s">
        <v>744</v>
      </c>
      <c r="H41" s="14">
        <v>3.18</v>
      </c>
      <c r="I41" s="109">
        <f t="shared" si="0"/>
        <v>127.2</v>
      </c>
      <c r="J41" s="115"/>
    </row>
    <row r="42" spans="1:10" ht="120">
      <c r="A42" s="114"/>
      <c r="B42" s="107">
        <v>30</v>
      </c>
      <c r="C42" s="10" t="s">
        <v>745</v>
      </c>
      <c r="D42" s="118" t="s">
        <v>272</v>
      </c>
      <c r="E42" s="147"/>
      <c r="F42" s="148"/>
      <c r="G42" s="11" t="s">
        <v>746</v>
      </c>
      <c r="H42" s="14">
        <v>3.25</v>
      </c>
      <c r="I42" s="109">
        <f t="shared" si="0"/>
        <v>97.5</v>
      </c>
      <c r="J42" s="115"/>
    </row>
    <row r="43" spans="1:10" ht="132">
      <c r="A43" s="114"/>
      <c r="B43" s="107">
        <v>3</v>
      </c>
      <c r="C43" s="10" t="s">
        <v>747</v>
      </c>
      <c r="D43" s="118" t="s">
        <v>273</v>
      </c>
      <c r="E43" s="147"/>
      <c r="F43" s="148"/>
      <c r="G43" s="11" t="s">
        <v>748</v>
      </c>
      <c r="H43" s="14">
        <v>3.17</v>
      </c>
      <c r="I43" s="109">
        <f t="shared" si="0"/>
        <v>9.51</v>
      </c>
      <c r="J43" s="115"/>
    </row>
    <row r="44" spans="1:10" ht="132">
      <c r="A44" s="114"/>
      <c r="B44" s="107">
        <v>3</v>
      </c>
      <c r="C44" s="10" t="s">
        <v>747</v>
      </c>
      <c r="D44" s="118" t="s">
        <v>272</v>
      </c>
      <c r="E44" s="147"/>
      <c r="F44" s="148"/>
      <c r="G44" s="11" t="s">
        <v>748</v>
      </c>
      <c r="H44" s="14">
        <v>3.17</v>
      </c>
      <c r="I44" s="109">
        <f t="shared" si="0"/>
        <v>9.51</v>
      </c>
      <c r="J44" s="115"/>
    </row>
    <row r="45" spans="1:10" ht="132">
      <c r="A45" s="114"/>
      <c r="B45" s="107">
        <v>3</v>
      </c>
      <c r="C45" s="10" t="s">
        <v>749</v>
      </c>
      <c r="D45" s="118" t="s">
        <v>273</v>
      </c>
      <c r="E45" s="147"/>
      <c r="F45" s="148"/>
      <c r="G45" s="11" t="s">
        <v>750</v>
      </c>
      <c r="H45" s="14">
        <v>3.2</v>
      </c>
      <c r="I45" s="109">
        <f t="shared" si="0"/>
        <v>9.6000000000000014</v>
      </c>
      <c r="J45" s="115"/>
    </row>
    <row r="46" spans="1:10" ht="132">
      <c r="A46" s="114"/>
      <c r="B46" s="107">
        <v>3</v>
      </c>
      <c r="C46" s="10" t="s">
        <v>749</v>
      </c>
      <c r="D46" s="118" t="s">
        <v>272</v>
      </c>
      <c r="E46" s="147"/>
      <c r="F46" s="148"/>
      <c r="G46" s="11" t="s">
        <v>750</v>
      </c>
      <c r="H46" s="14">
        <v>3.2</v>
      </c>
      <c r="I46" s="109">
        <f t="shared" si="0"/>
        <v>9.6000000000000014</v>
      </c>
      <c r="J46" s="115"/>
    </row>
    <row r="47" spans="1:10" ht="132">
      <c r="A47" s="114"/>
      <c r="B47" s="107">
        <v>2</v>
      </c>
      <c r="C47" s="10" t="s">
        <v>751</v>
      </c>
      <c r="D47" s="118"/>
      <c r="E47" s="147"/>
      <c r="F47" s="148"/>
      <c r="G47" s="11" t="s">
        <v>752</v>
      </c>
      <c r="H47" s="14">
        <v>0.98</v>
      </c>
      <c r="I47" s="109">
        <f t="shared" si="0"/>
        <v>1.96</v>
      </c>
      <c r="J47" s="115"/>
    </row>
    <row r="48" spans="1:10" ht="144">
      <c r="A48" s="114"/>
      <c r="B48" s="107">
        <v>50</v>
      </c>
      <c r="C48" s="10" t="s">
        <v>753</v>
      </c>
      <c r="D48" s="118" t="s">
        <v>107</v>
      </c>
      <c r="E48" s="147"/>
      <c r="F48" s="148"/>
      <c r="G48" s="11" t="s">
        <v>754</v>
      </c>
      <c r="H48" s="14">
        <v>5.32</v>
      </c>
      <c r="I48" s="109">
        <f t="shared" si="0"/>
        <v>266</v>
      </c>
      <c r="J48" s="115"/>
    </row>
    <row r="49" spans="1:10" ht="144">
      <c r="A49" s="114"/>
      <c r="B49" s="107">
        <v>60</v>
      </c>
      <c r="C49" s="10" t="s">
        <v>755</v>
      </c>
      <c r="D49" s="118" t="s">
        <v>107</v>
      </c>
      <c r="E49" s="147"/>
      <c r="F49" s="148"/>
      <c r="G49" s="11" t="s">
        <v>756</v>
      </c>
      <c r="H49" s="14">
        <v>3.92</v>
      </c>
      <c r="I49" s="109">
        <f t="shared" si="0"/>
        <v>235.2</v>
      </c>
      <c r="J49" s="115"/>
    </row>
    <row r="50" spans="1:10" ht="144">
      <c r="A50" s="114"/>
      <c r="B50" s="108">
        <v>50</v>
      </c>
      <c r="C50" s="12" t="s">
        <v>757</v>
      </c>
      <c r="D50" s="119" t="s">
        <v>758</v>
      </c>
      <c r="E50" s="149"/>
      <c r="F50" s="150"/>
      <c r="G50" s="13" t="s">
        <v>759</v>
      </c>
      <c r="H50" s="15">
        <v>8.64</v>
      </c>
      <c r="I50" s="110">
        <f t="shared" si="0"/>
        <v>432</v>
      </c>
      <c r="J50" s="115"/>
    </row>
  </sheetData>
  <mergeCells count="33">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50:F50"/>
    <mergeCell ref="E45:F45"/>
    <mergeCell ref="E46:F46"/>
    <mergeCell ref="E47:F47"/>
    <mergeCell ref="E48:F48"/>
    <mergeCell ref="E49:F4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5" t="s">
        <v>134</v>
      </c>
      <c r="C2" s="120"/>
      <c r="D2" s="120"/>
      <c r="E2" s="120"/>
      <c r="F2" s="120"/>
      <c r="G2" s="120"/>
      <c r="H2" s="120"/>
      <c r="I2" s="120"/>
      <c r="J2" s="120"/>
      <c r="K2" s="126" t="s">
        <v>140</v>
      </c>
      <c r="L2" s="115"/>
      <c r="N2">
        <v>3503.3399999999992</v>
      </c>
      <c r="O2" t="s">
        <v>182</v>
      </c>
    </row>
    <row r="3" spans="1:15" ht="12.75" customHeight="1">
      <c r="A3" s="114"/>
      <c r="B3" s="122" t="s">
        <v>135</v>
      </c>
      <c r="C3" s="120"/>
      <c r="D3" s="120"/>
      <c r="E3" s="120"/>
      <c r="F3" s="120"/>
      <c r="G3" s="120"/>
      <c r="H3" s="120"/>
      <c r="I3" s="120"/>
      <c r="J3" s="120"/>
      <c r="K3" s="120"/>
      <c r="L3" s="115"/>
      <c r="N3">
        <v>3503.3399999999992</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hidden="1"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9">
        <f>IF(Invoice!J10&lt;&gt;"",Invoice!J10,"")</f>
        <v>51224</v>
      </c>
      <c r="L10" s="115"/>
    </row>
    <row r="11" spans="1:15" ht="12.75" customHeight="1">
      <c r="A11" s="114"/>
      <c r="B11" s="114" t="s">
        <v>711</v>
      </c>
      <c r="C11" s="120"/>
      <c r="D11" s="120"/>
      <c r="E11" s="120"/>
      <c r="F11" s="115"/>
      <c r="G11" s="116"/>
      <c r="H11" s="116" t="s">
        <v>711</v>
      </c>
      <c r="I11" s="120"/>
      <c r="J11" s="120"/>
      <c r="K11" s="140"/>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714</v>
      </c>
      <c r="C14" s="120"/>
      <c r="D14" s="120"/>
      <c r="E14" s="120"/>
      <c r="F14" s="115"/>
      <c r="G14" s="116"/>
      <c r="H14" s="116" t="s">
        <v>714</v>
      </c>
      <c r="I14" s="120"/>
      <c r="J14" s="120"/>
      <c r="K14" s="141">
        <f>Invoice!J14</f>
        <v>45167</v>
      </c>
      <c r="L14" s="115"/>
    </row>
    <row r="15" spans="1:15" ht="15" customHeight="1">
      <c r="A15" s="114"/>
      <c r="B15" s="6" t="s">
        <v>6</v>
      </c>
      <c r="C15" s="7"/>
      <c r="D15" s="7"/>
      <c r="E15" s="7"/>
      <c r="F15" s="8"/>
      <c r="G15" s="116"/>
      <c r="H15" s="9" t="s">
        <v>6</v>
      </c>
      <c r="I15" s="120"/>
      <c r="J15" s="120"/>
      <c r="K15" s="142"/>
      <c r="L15" s="115"/>
    </row>
    <row r="16" spans="1:15" ht="15" customHeight="1">
      <c r="A16" s="114"/>
      <c r="B16" s="120"/>
      <c r="C16" s="120"/>
      <c r="D16" s="120"/>
      <c r="E16" s="120"/>
      <c r="F16" s="120"/>
      <c r="G16" s="120"/>
      <c r="H16" s="120"/>
      <c r="I16" s="124" t="s">
        <v>142</v>
      </c>
      <c r="J16" s="124" t="s">
        <v>142</v>
      </c>
      <c r="K16" s="130">
        <v>39792</v>
      </c>
      <c r="L16" s="115"/>
    </row>
    <row r="17" spans="1:12" ht="12.75" customHeight="1">
      <c r="A17" s="114"/>
      <c r="B17" s="120" t="s">
        <v>715</v>
      </c>
      <c r="C17" s="120"/>
      <c r="D17" s="120"/>
      <c r="E17" s="120"/>
      <c r="F17" s="120"/>
      <c r="G17" s="120"/>
      <c r="H17" s="120"/>
      <c r="I17" s="124" t="s">
        <v>143</v>
      </c>
      <c r="J17" s="124" t="s">
        <v>143</v>
      </c>
      <c r="K17" s="130" t="str">
        <f>IF(Invoice!J17&lt;&gt;"",Invoice!J17,"")</f>
        <v>Didi</v>
      </c>
      <c r="L17" s="115"/>
    </row>
    <row r="18" spans="1:12" ht="18" customHeight="1">
      <c r="A18" s="114"/>
      <c r="B18" s="120" t="s">
        <v>716</v>
      </c>
      <c r="C18" s="120"/>
      <c r="D18" s="120"/>
      <c r="E18" s="120"/>
      <c r="F18" s="120"/>
      <c r="G18" s="120"/>
      <c r="H18" s="120"/>
      <c r="I18" s="123" t="s">
        <v>258</v>
      </c>
      <c r="J18" s="123" t="s">
        <v>258</v>
      </c>
      <c r="K18" s="104" t="s">
        <v>164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05"/>
      <c r="C21" s="105"/>
      <c r="D21" s="105"/>
      <c r="E21" s="106"/>
      <c r="F21" s="145"/>
      <c r="G21" s="146"/>
      <c r="H21" s="105" t="s">
        <v>141</v>
      </c>
      <c r="I21" s="105"/>
      <c r="J21" s="105"/>
      <c r="K21" s="105"/>
      <c r="L21" s="115"/>
    </row>
    <row r="22" spans="1:12" ht="12.75" customHeight="1">
      <c r="A22" s="114"/>
      <c r="B22" s="107">
        <f>'Tax Invoice'!D18</f>
        <v>10</v>
      </c>
      <c r="C22" s="10" t="s">
        <v>717</v>
      </c>
      <c r="D22" s="10" t="s">
        <v>760</v>
      </c>
      <c r="E22" s="118" t="s">
        <v>718</v>
      </c>
      <c r="F22" s="147" t="s">
        <v>273</v>
      </c>
      <c r="G22" s="148"/>
      <c r="H22" s="11" t="s">
        <v>719</v>
      </c>
      <c r="I22" s="14">
        <f t="shared" ref="I22:I50" si="0">ROUNDUP(J22*$N$1,2)</f>
        <v>0.16</v>
      </c>
      <c r="J22" s="14">
        <v>0.64</v>
      </c>
      <c r="K22" s="109">
        <f t="shared" ref="K22:K50" si="1">I22*B22</f>
        <v>1.6</v>
      </c>
      <c r="L22" s="115"/>
    </row>
    <row r="23" spans="1:12" ht="12.75" customHeight="1">
      <c r="A23" s="114"/>
      <c r="B23" s="107">
        <f>'Tax Invoice'!D19</f>
        <v>10</v>
      </c>
      <c r="C23" s="10" t="s">
        <v>717</v>
      </c>
      <c r="D23" s="10" t="s">
        <v>761</v>
      </c>
      <c r="E23" s="118" t="s">
        <v>720</v>
      </c>
      <c r="F23" s="147" t="s">
        <v>273</v>
      </c>
      <c r="G23" s="148"/>
      <c r="H23" s="11" t="s">
        <v>719</v>
      </c>
      <c r="I23" s="14">
        <f t="shared" si="0"/>
        <v>0.18</v>
      </c>
      <c r="J23" s="14">
        <v>0.72</v>
      </c>
      <c r="K23" s="109">
        <f t="shared" si="1"/>
        <v>1.7999999999999998</v>
      </c>
      <c r="L23" s="115"/>
    </row>
    <row r="24" spans="1:12" ht="12.75" customHeight="1">
      <c r="A24" s="114"/>
      <c r="B24" s="107">
        <f>'Tax Invoice'!D20</f>
        <v>10</v>
      </c>
      <c r="C24" s="10" t="s">
        <v>717</v>
      </c>
      <c r="D24" s="10" t="s">
        <v>762</v>
      </c>
      <c r="E24" s="118" t="s">
        <v>721</v>
      </c>
      <c r="F24" s="147" t="s">
        <v>273</v>
      </c>
      <c r="G24" s="148"/>
      <c r="H24" s="11" t="s">
        <v>719</v>
      </c>
      <c r="I24" s="14">
        <f t="shared" si="0"/>
        <v>0.2</v>
      </c>
      <c r="J24" s="14">
        <v>0.77</v>
      </c>
      <c r="K24" s="109">
        <f t="shared" si="1"/>
        <v>2</v>
      </c>
      <c r="L24" s="115"/>
    </row>
    <row r="25" spans="1:12" ht="12.75" customHeight="1">
      <c r="A25" s="114"/>
      <c r="B25" s="107">
        <f>'Tax Invoice'!D21</f>
        <v>10</v>
      </c>
      <c r="C25" s="10" t="s">
        <v>717</v>
      </c>
      <c r="D25" s="10" t="s">
        <v>763</v>
      </c>
      <c r="E25" s="118" t="s">
        <v>722</v>
      </c>
      <c r="F25" s="147" t="s">
        <v>273</v>
      </c>
      <c r="G25" s="148"/>
      <c r="H25" s="11" t="s">
        <v>719</v>
      </c>
      <c r="I25" s="14">
        <f t="shared" si="0"/>
        <v>0.21000000000000002</v>
      </c>
      <c r="J25" s="14">
        <v>0.82</v>
      </c>
      <c r="K25" s="109">
        <f t="shared" si="1"/>
        <v>2.1</v>
      </c>
      <c r="L25" s="115"/>
    </row>
    <row r="26" spans="1:12" ht="12.75" customHeight="1">
      <c r="A26" s="114"/>
      <c r="B26" s="107">
        <f>'Tax Invoice'!D22</f>
        <v>10</v>
      </c>
      <c r="C26" s="10" t="s">
        <v>717</v>
      </c>
      <c r="D26" s="10" t="s">
        <v>764</v>
      </c>
      <c r="E26" s="118" t="s">
        <v>723</v>
      </c>
      <c r="F26" s="147" t="s">
        <v>273</v>
      </c>
      <c r="G26" s="148"/>
      <c r="H26" s="11" t="s">
        <v>719</v>
      </c>
      <c r="I26" s="14">
        <f t="shared" si="0"/>
        <v>0.22</v>
      </c>
      <c r="J26" s="14">
        <v>0.88</v>
      </c>
      <c r="K26" s="109">
        <f t="shared" si="1"/>
        <v>2.2000000000000002</v>
      </c>
      <c r="L26" s="115"/>
    </row>
    <row r="27" spans="1:12" ht="12.75" customHeight="1">
      <c r="A27" s="114"/>
      <c r="B27" s="107">
        <f>'Tax Invoice'!D23</f>
        <v>10</v>
      </c>
      <c r="C27" s="10" t="s">
        <v>717</v>
      </c>
      <c r="D27" s="10" t="s">
        <v>765</v>
      </c>
      <c r="E27" s="118" t="s">
        <v>724</v>
      </c>
      <c r="F27" s="147" t="s">
        <v>273</v>
      </c>
      <c r="G27" s="148"/>
      <c r="H27" s="11" t="s">
        <v>719</v>
      </c>
      <c r="I27" s="14">
        <f t="shared" si="0"/>
        <v>0.24</v>
      </c>
      <c r="J27" s="14">
        <v>0.96</v>
      </c>
      <c r="K27" s="109">
        <f t="shared" si="1"/>
        <v>2.4</v>
      </c>
      <c r="L27" s="115"/>
    </row>
    <row r="28" spans="1:12" ht="12.75" customHeight="1">
      <c r="A28" s="114"/>
      <c r="B28" s="107">
        <f>'Tax Invoice'!D24</f>
        <v>10</v>
      </c>
      <c r="C28" s="10" t="s">
        <v>717</v>
      </c>
      <c r="D28" s="10" t="s">
        <v>766</v>
      </c>
      <c r="E28" s="118" t="s">
        <v>725</v>
      </c>
      <c r="F28" s="147" t="s">
        <v>273</v>
      </c>
      <c r="G28" s="148"/>
      <c r="H28" s="11" t="s">
        <v>719</v>
      </c>
      <c r="I28" s="14">
        <f t="shared" si="0"/>
        <v>0.26</v>
      </c>
      <c r="J28" s="14">
        <v>1.04</v>
      </c>
      <c r="K28" s="109">
        <f t="shared" si="1"/>
        <v>2.6</v>
      </c>
      <c r="L28" s="115"/>
    </row>
    <row r="29" spans="1:12" ht="12.75" customHeight="1">
      <c r="A29" s="114"/>
      <c r="B29" s="107">
        <f>'Tax Invoice'!D25</f>
        <v>10</v>
      </c>
      <c r="C29" s="10" t="s">
        <v>717</v>
      </c>
      <c r="D29" s="10" t="s">
        <v>767</v>
      </c>
      <c r="E29" s="118" t="s">
        <v>726</v>
      </c>
      <c r="F29" s="147" t="s">
        <v>273</v>
      </c>
      <c r="G29" s="148"/>
      <c r="H29" s="11" t="s">
        <v>719</v>
      </c>
      <c r="I29" s="14">
        <f t="shared" si="0"/>
        <v>0.29000000000000004</v>
      </c>
      <c r="J29" s="14">
        <v>1.1299999999999999</v>
      </c>
      <c r="K29" s="109">
        <f t="shared" si="1"/>
        <v>2.9000000000000004</v>
      </c>
      <c r="L29" s="115"/>
    </row>
    <row r="30" spans="1:12" ht="24" customHeight="1">
      <c r="A30" s="114"/>
      <c r="B30" s="107">
        <f>'Tax Invoice'!D26</f>
        <v>6</v>
      </c>
      <c r="C30" s="10" t="s">
        <v>727</v>
      </c>
      <c r="D30" s="10" t="s">
        <v>727</v>
      </c>
      <c r="E30" s="118" t="s">
        <v>25</v>
      </c>
      <c r="F30" s="147"/>
      <c r="G30" s="148"/>
      <c r="H30" s="11" t="s">
        <v>770</v>
      </c>
      <c r="I30" s="14">
        <f t="shared" si="0"/>
        <v>0.29000000000000004</v>
      </c>
      <c r="J30" s="14">
        <v>1.1299999999999999</v>
      </c>
      <c r="K30" s="109">
        <f t="shared" si="1"/>
        <v>1.7400000000000002</v>
      </c>
      <c r="L30" s="115"/>
    </row>
    <row r="31" spans="1:12" ht="24" customHeight="1">
      <c r="A31" s="114"/>
      <c r="B31" s="107">
        <f>'Tax Invoice'!D27</f>
        <v>6</v>
      </c>
      <c r="C31" s="10" t="s">
        <v>727</v>
      </c>
      <c r="D31" s="10" t="s">
        <v>727</v>
      </c>
      <c r="E31" s="118" t="s">
        <v>26</v>
      </c>
      <c r="F31" s="147"/>
      <c r="G31" s="148"/>
      <c r="H31" s="11" t="s">
        <v>770</v>
      </c>
      <c r="I31" s="14">
        <f t="shared" si="0"/>
        <v>0.29000000000000004</v>
      </c>
      <c r="J31" s="14">
        <v>1.1299999999999999</v>
      </c>
      <c r="K31" s="109">
        <f t="shared" si="1"/>
        <v>1.7400000000000002</v>
      </c>
      <c r="L31" s="115"/>
    </row>
    <row r="32" spans="1:12" ht="24" customHeight="1">
      <c r="A32" s="114"/>
      <c r="B32" s="107">
        <f>'Tax Invoice'!D28</f>
        <v>1</v>
      </c>
      <c r="C32" s="10" t="s">
        <v>728</v>
      </c>
      <c r="D32" s="10" t="s">
        <v>728</v>
      </c>
      <c r="E32" s="118" t="s">
        <v>729</v>
      </c>
      <c r="F32" s="147" t="s">
        <v>730</v>
      </c>
      <c r="G32" s="148"/>
      <c r="H32" s="11" t="s">
        <v>731</v>
      </c>
      <c r="I32" s="14">
        <f t="shared" si="0"/>
        <v>11.44</v>
      </c>
      <c r="J32" s="14">
        <v>45.76</v>
      </c>
      <c r="K32" s="109">
        <f t="shared" si="1"/>
        <v>11.44</v>
      </c>
      <c r="L32" s="115"/>
    </row>
    <row r="33" spans="1:12" ht="24" customHeight="1">
      <c r="A33" s="114"/>
      <c r="B33" s="107">
        <f>'Tax Invoice'!D29</f>
        <v>1</v>
      </c>
      <c r="C33" s="10" t="s">
        <v>728</v>
      </c>
      <c r="D33" s="10" t="s">
        <v>728</v>
      </c>
      <c r="E33" s="118" t="s">
        <v>732</v>
      </c>
      <c r="F33" s="147" t="s">
        <v>730</v>
      </c>
      <c r="G33" s="148"/>
      <c r="H33" s="11" t="s">
        <v>731</v>
      </c>
      <c r="I33" s="14">
        <f t="shared" si="0"/>
        <v>11.44</v>
      </c>
      <c r="J33" s="14">
        <v>45.76</v>
      </c>
      <c r="K33" s="109">
        <f t="shared" si="1"/>
        <v>11.44</v>
      </c>
      <c r="L33" s="115"/>
    </row>
    <row r="34" spans="1:12" ht="36" customHeight="1">
      <c r="A34" s="114"/>
      <c r="B34" s="107">
        <f>'Tax Invoice'!D30</f>
        <v>2</v>
      </c>
      <c r="C34" s="10" t="s">
        <v>733</v>
      </c>
      <c r="D34" s="10" t="s">
        <v>768</v>
      </c>
      <c r="E34" s="118" t="s">
        <v>244</v>
      </c>
      <c r="F34" s="147" t="s">
        <v>25</v>
      </c>
      <c r="G34" s="148"/>
      <c r="H34" s="11" t="s">
        <v>734</v>
      </c>
      <c r="I34" s="14">
        <f t="shared" si="0"/>
        <v>57.239999999999995</v>
      </c>
      <c r="J34" s="14">
        <v>228.95</v>
      </c>
      <c r="K34" s="109">
        <f t="shared" si="1"/>
        <v>114.47999999999999</v>
      </c>
      <c r="L34" s="115"/>
    </row>
    <row r="35" spans="1:12" ht="36" customHeight="1">
      <c r="A35" s="114"/>
      <c r="B35" s="107">
        <f>'Tax Invoice'!D31</f>
        <v>6</v>
      </c>
      <c r="C35" s="10" t="s">
        <v>733</v>
      </c>
      <c r="D35" s="10" t="s">
        <v>768</v>
      </c>
      <c r="E35" s="118" t="s">
        <v>244</v>
      </c>
      <c r="F35" s="147" t="s">
        <v>26</v>
      </c>
      <c r="G35" s="148"/>
      <c r="H35" s="11" t="s">
        <v>734</v>
      </c>
      <c r="I35" s="14">
        <f t="shared" si="0"/>
        <v>57.239999999999995</v>
      </c>
      <c r="J35" s="14">
        <v>228.95</v>
      </c>
      <c r="K35" s="109">
        <f t="shared" si="1"/>
        <v>343.43999999999994</v>
      </c>
      <c r="L35" s="121"/>
    </row>
    <row r="36" spans="1:12" ht="36" customHeight="1">
      <c r="A36" s="114"/>
      <c r="B36" s="107">
        <f>'Tax Invoice'!D32</f>
        <v>3</v>
      </c>
      <c r="C36" s="10" t="s">
        <v>735</v>
      </c>
      <c r="D36" s="10" t="s">
        <v>735</v>
      </c>
      <c r="E36" s="118" t="s">
        <v>273</v>
      </c>
      <c r="F36" s="147"/>
      <c r="G36" s="148"/>
      <c r="H36" s="11" t="s">
        <v>736</v>
      </c>
      <c r="I36" s="14">
        <f t="shared" si="0"/>
        <v>3.5599999999999996</v>
      </c>
      <c r="J36" s="14">
        <v>14.22</v>
      </c>
      <c r="K36" s="109">
        <f t="shared" si="1"/>
        <v>10.68</v>
      </c>
      <c r="L36" s="115"/>
    </row>
    <row r="37" spans="1:12" ht="24" customHeight="1">
      <c r="A37" s="114"/>
      <c r="B37" s="107">
        <f>'Tax Invoice'!D33</f>
        <v>3</v>
      </c>
      <c r="C37" s="10" t="s">
        <v>737</v>
      </c>
      <c r="D37" s="10" t="s">
        <v>737</v>
      </c>
      <c r="E37" s="118" t="s">
        <v>273</v>
      </c>
      <c r="F37" s="147"/>
      <c r="G37" s="148"/>
      <c r="H37" s="11" t="s">
        <v>738</v>
      </c>
      <c r="I37" s="14">
        <f t="shared" si="0"/>
        <v>3.06</v>
      </c>
      <c r="J37" s="14">
        <v>12.24</v>
      </c>
      <c r="K37" s="109">
        <f t="shared" si="1"/>
        <v>9.18</v>
      </c>
      <c r="L37" s="115"/>
    </row>
    <row r="38" spans="1:12" ht="36" customHeight="1">
      <c r="A38" s="114"/>
      <c r="B38" s="107">
        <f>'Tax Invoice'!D34</f>
        <v>1</v>
      </c>
      <c r="C38" s="10" t="s">
        <v>739</v>
      </c>
      <c r="D38" s="10" t="s">
        <v>739</v>
      </c>
      <c r="E38" s="118"/>
      <c r="F38" s="147"/>
      <c r="G38" s="148"/>
      <c r="H38" s="11" t="s">
        <v>740</v>
      </c>
      <c r="I38" s="14">
        <f t="shared" si="0"/>
        <v>22.43</v>
      </c>
      <c r="J38" s="14">
        <v>89.72</v>
      </c>
      <c r="K38" s="109">
        <f t="shared" si="1"/>
        <v>22.43</v>
      </c>
      <c r="L38" s="115"/>
    </row>
    <row r="39" spans="1:12" ht="24" customHeight="1">
      <c r="A39" s="114"/>
      <c r="B39" s="107">
        <f>'Tax Invoice'!D35</f>
        <v>1</v>
      </c>
      <c r="C39" s="10" t="s">
        <v>741</v>
      </c>
      <c r="D39" s="10" t="s">
        <v>741</v>
      </c>
      <c r="E39" s="118"/>
      <c r="F39" s="147"/>
      <c r="G39" s="148"/>
      <c r="H39" s="11" t="s">
        <v>742</v>
      </c>
      <c r="I39" s="14">
        <f t="shared" si="0"/>
        <v>8.6199999999999992</v>
      </c>
      <c r="J39" s="14">
        <v>34.479999999999997</v>
      </c>
      <c r="K39" s="109">
        <f t="shared" si="1"/>
        <v>8.6199999999999992</v>
      </c>
      <c r="L39" s="115"/>
    </row>
    <row r="40" spans="1:12" ht="24" customHeight="1">
      <c r="A40" s="114"/>
      <c r="B40" s="107">
        <f>'Tax Invoice'!D36</f>
        <v>30</v>
      </c>
      <c r="C40" s="10" t="s">
        <v>743</v>
      </c>
      <c r="D40" s="10" t="s">
        <v>743</v>
      </c>
      <c r="E40" s="118" t="s">
        <v>273</v>
      </c>
      <c r="F40" s="147"/>
      <c r="G40" s="148"/>
      <c r="H40" s="11" t="s">
        <v>744</v>
      </c>
      <c r="I40" s="14">
        <f t="shared" si="0"/>
        <v>0.8</v>
      </c>
      <c r="J40" s="14">
        <v>3.18</v>
      </c>
      <c r="K40" s="109">
        <f t="shared" si="1"/>
        <v>24</v>
      </c>
      <c r="L40" s="115"/>
    </row>
    <row r="41" spans="1:12" ht="24" customHeight="1">
      <c r="A41" s="114"/>
      <c r="B41" s="107">
        <f>'Tax Invoice'!D37</f>
        <v>40</v>
      </c>
      <c r="C41" s="10" t="s">
        <v>743</v>
      </c>
      <c r="D41" s="10" t="s">
        <v>743</v>
      </c>
      <c r="E41" s="118" t="s">
        <v>272</v>
      </c>
      <c r="F41" s="147"/>
      <c r="G41" s="148"/>
      <c r="H41" s="11" t="s">
        <v>744</v>
      </c>
      <c r="I41" s="14">
        <f t="shared" si="0"/>
        <v>0.8</v>
      </c>
      <c r="J41" s="14">
        <v>3.18</v>
      </c>
      <c r="K41" s="109">
        <f t="shared" si="1"/>
        <v>32</v>
      </c>
      <c r="L41" s="115"/>
    </row>
    <row r="42" spans="1:12" ht="24" customHeight="1">
      <c r="A42" s="114"/>
      <c r="B42" s="107">
        <f>'Tax Invoice'!D38</f>
        <v>30</v>
      </c>
      <c r="C42" s="10" t="s">
        <v>745</v>
      </c>
      <c r="D42" s="10" t="s">
        <v>745</v>
      </c>
      <c r="E42" s="118" t="s">
        <v>272</v>
      </c>
      <c r="F42" s="147"/>
      <c r="G42" s="148"/>
      <c r="H42" s="11" t="s">
        <v>746</v>
      </c>
      <c r="I42" s="14">
        <f t="shared" si="0"/>
        <v>0.82000000000000006</v>
      </c>
      <c r="J42" s="14">
        <v>3.25</v>
      </c>
      <c r="K42" s="109">
        <f t="shared" si="1"/>
        <v>24.6</v>
      </c>
      <c r="L42" s="115"/>
    </row>
    <row r="43" spans="1:12" ht="24" customHeight="1">
      <c r="A43" s="114"/>
      <c r="B43" s="107">
        <f>'Tax Invoice'!D39</f>
        <v>3</v>
      </c>
      <c r="C43" s="10" t="s">
        <v>747</v>
      </c>
      <c r="D43" s="10" t="s">
        <v>747</v>
      </c>
      <c r="E43" s="118" t="s">
        <v>273</v>
      </c>
      <c r="F43" s="147"/>
      <c r="G43" s="148"/>
      <c r="H43" s="11" t="s">
        <v>748</v>
      </c>
      <c r="I43" s="14">
        <f t="shared" si="0"/>
        <v>0.8</v>
      </c>
      <c r="J43" s="14">
        <v>3.17</v>
      </c>
      <c r="K43" s="109">
        <f t="shared" si="1"/>
        <v>2.4000000000000004</v>
      </c>
      <c r="L43" s="115"/>
    </row>
    <row r="44" spans="1:12" ht="24" customHeight="1">
      <c r="A44" s="114"/>
      <c r="B44" s="107">
        <f>'Tax Invoice'!D40</f>
        <v>3</v>
      </c>
      <c r="C44" s="10" t="s">
        <v>747</v>
      </c>
      <c r="D44" s="10" t="s">
        <v>747</v>
      </c>
      <c r="E44" s="118" t="s">
        <v>272</v>
      </c>
      <c r="F44" s="147"/>
      <c r="G44" s="148"/>
      <c r="H44" s="11" t="s">
        <v>748</v>
      </c>
      <c r="I44" s="14">
        <f t="shared" si="0"/>
        <v>0.8</v>
      </c>
      <c r="J44" s="14">
        <v>3.17</v>
      </c>
      <c r="K44" s="109">
        <f t="shared" si="1"/>
        <v>2.4000000000000004</v>
      </c>
      <c r="L44" s="115"/>
    </row>
    <row r="45" spans="1:12" ht="24" customHeight="1">
      <c r="A45" s="114"/>
      <c r="B45" s="107">
        <f>'Tax Invoice'!D41</f>
        <v>3</v>
      </c>
      <c r="C45" s="10" t="s">
        <v>749</v>
      </c>
      <c r="D45" s="10" t="s">
        <v>749</v>
      </c>
      <c r="E45" s="118" t="s">
        <v>273</v>
      </c>
      <c r="F45" s="147"/>
      <c r="G45" s="148"/>
      <c r="H45" s="11" t="s">
        <v>750</v>
      </c>
      <c r="I45" s="14">
        <f t="shared" si="0"/>
        <v>0.8</v>
      </c>
      <c r="J45" s="14">
        <v>3.2</v>
      </c>
      <c r="K45" s="109">
        <f t="shared" si="1"/>
        <v>2.4000000000000004</v>
      </c>
      <c r="L45" s="115"/>
    </row>
    <row r="46" spans="1:12" ht="24" customHeight="1">
      <c r="A46" s="114"/>
      <c r="B46" s="107">
        <f>'Tax Invoice'!D42</f>
        <v>3</v>
      </c>
      <c r="C46" s="10" t="s">
        <v>749</v>
      </c>
      <c r="D46" s="10" t="s">
        <v>749</v>
      </c>
      <c r="E46" s="118" t="s">
        <v>272</v>
      </c>
      <c r="F46" s="147"/>
      <c r="G46" s="148"/>
      <c r="H46" s="11" t="s">
        <v>750</v>
      </c>
      <c r="I46" s="14">
        <f t="shared" si="0"/>
        <v>0.8</v>
      </c>
      <c r="J46" s="14">
        <v>3.2</v>
      </c>
      <c r="K46" s="109">
        <f t="shared" si="1"/>
        <v>2.4000000000000004</v>
      </c>
      <c r="L46" s="115"/>
    </row>
    <row r="47" spans="1:12" ht="24" customHeight="1">
      <c r="A47" s="114"/>
      <c r="B47" s="107">
        <f>'Tax Invoice'!D43</f>
        <v>2</v>
      </c>
      <c r="C47" s="10" t="s">
        <v>751</v>
      </c>
      <c r="D47" s="10" t="s">
        <v>751</v>
      </c>
      <c r="E47" s="118"/>
      <c r="F47" s="147"/>
      <c r="G47" s="148"/>
      <c r="H47" s="11" t="s">
        <v>752</v>
      </c>
      <c r="I47" s="14">
        <f t="shared" si="0"/>
        <v>0.25</v>
      </c>
      <c r="J47" s="14">
        <v>0.98</v>
      </c>
      <c r="K47" s="109">
        <f t="shared" si="1"/>
        <v>0.5</v>
      </c>
      <c r="L47" s="115"/>
    </row>
    <row r="48" spans="1:12" ht="24" customHeight="1">
      <c r="A48" s="114"/>
      <c r="B48" s="107">
        <f>'Tax Invoice'!D44</f>
        <v>50</v>
      </c>
      <c r="C48" s="10" t="s">
        <v>753</v>
      </c>
      <c r="D48" s="10" t="s">
        <v>753</v>
      </c>
      <c r="E48" s="118" t="s">
        <v>107</v>
      </c>
      <c r="F48" s="147"/>
      <c r="G48" s="148"/>
      <c r="H48" s="11" t="s">
        <v>754</v>
      </c>
      <c r="I48" s="14">
        <f t="shared" si="0"/>
        <v>1.33</v>
      </c>
      <c r="J48" s="14">
        <v>5.32</v>
      </c>
      <c r="K48" s="109">
        <f t="shared" si="1"/>
        <v>66.5</v>
      </c>
      <c r="L48" s="115"/>
    </row>
    <row r="49" spans="1:12" ht="24" customHeight="1">
      <c r="A49" s="114"/>
      <c r="B49" s="107">
        <f>'Tax Invoice'!D45</f>
        <v>60</v>
      </c>
      <c r="C49" s="10" t="s">
        <v>755</v>
      </c>
      <c r="D49" s="10" t="s">
        <v>755</v>
      </c>
      <c r="E49" s="118" t="s">
        <v>107</v>
      </c>
      <c r="F49" s="147"/>
      <c r="G49" s="148"/>
      <c r="H49" s="11" t="s">
        <v>756</v>
      </c>
      <c r="I49" s="14">
        <f t="shared" si="0"/>
        <v>0.98</v>
      </c>
      <c r="J49" s="14">
        <v>3.92</v>
      </c>
      <c r="K49" s="109">
        <f t="shared" si="1"/>
        <v>58.8</v>
      </c>
      <c r="L49" s="115"/>
    </row>
    <row r="50" spans="1:12" ht="36" customHeight="1">
      <c r="A50" s="114"/>
      <c r="B50" s="108">
        <f>'Tax Invoice'!D46</f>
        <v>50</v>
      </c>
      <c r="C50" s="12" t="s">
        <v>757</v>
      </c>
      <c r="D50" s="12" t="s">
        <v>757</v>
      </c>
      <c r="E50" s="119" t="s">
        <v>758</v>
      </c>
      <c r="F50" s="149"/>
      <c r="G50" s="150"/>
      <c r="H50" s="13" t="s">
        <v>759</v>
      </c>
      <c r="I50" s="15">
        <f t="shared" si="0"/>
        <v>2.16</v>
      </c>
      <c r="J50" s="15">
        <v>8.64</v>
      </c>
      <c r="K50" s="110">
        <f t="shared" si="1"/>
        <v>108</v>
      </c>
      <c r="L50" s="115"/>
    </row>
    <row r="51" spans="1:12" ht="12.75" customHeight="1">
      <c r="A51" s="114"/>
      <c r="B51" s="127"/>
      <c r="C51" s="127"/>
      <c r="D51" s="127"/>
      <c r="E51" s="127"/>
      <c r="F51" s="127"/>
      <c r="G51" s="127"/>
      <c r="H51" s="127"/>
      <c r="I51" s="128" t="s">
        <v>255</v>
      </c>
      <c r="J51" s="128" t="s">
        <v>255</v>
      </c>
      <c r="K51" s="129">
        <f>SUM(K22:K50)</f>
        <v>876.78999999999974</v>
      </c>
      <c r="L51" s="115"/>
    </row>
    <row r="52" spans="1:12" ht="12.75" customHeight="1">
      <c r="A52" s="114"/>
      <c r="B52" s="127"/>
      <c r="C52" s="127"/>
      <c r="D52" s="127"/>
      <c r="E52" s="127"/>
      <c r="F52" s="127"/>
      <c r="G52" s="127"/>
      <c r="H52" s="127"/>
      <c r="I52" s="128" t="s">
        <v>184</v>
      </c>
      <c r="J52" s="128" t="s">
        <v>184</v>
      </c>
      <c r="K52" s="129">
        <f>K51*-0.2</f>
        <v>-175.35799999999995</v>
      </c>
      <c r="L52" s="115"/>
    </row>
    <row r="53" spans="1:12" ht="12.75" customHeight="1" outlineLevel="1">
      <c r="A53" s="114"/>
      <c r="B53" s="127"/>
      <c r="C53" s="127"/>
      <c r="D53" s="127"/>
      <c r="E53" s="127"/>
      <c r="F53" s="127"/>
      <c r="G53" s="127"/>
      <c r="H53" s="127"/>
      <c r="I53" s="128" t="s">
        <v>185</v>
      </c>
      <c r="J53" s="128" t="s">
        <v>185</v>
      </c>
      <c r="K53" s="129">
        <f>Invoice!J53</f>
        <v>0</v>
      </c>
      <c r="L53" s="115"/>
    </row>
    <row r="54" spans="1:12" ht="12.75" customHeight="1">
      <c r="A54" s="114"/>
      <c r="B54" s="127"/>
      <c r="C54" s="127"/>
      <c r="D54" s="127"/>
      <c r="E54" s="127"/>
      <c r="F54" s="127"/>
      <c r="G54" s="127"/>
      <c r="H54" s="127"/>
      <c r="I54" s="128" t="s">
        <v>257</v>
      </c>
      <c r="J54" s="128" t="s">
        <v>257</v>
      </c>
      <c r="K54" s="129">
        <f>SUM(K51:K53)</f>
        <v>701.43199999999979</v>
      </c>
      <c r="L54" s="115"/>
    </row>
    <row r="55" spans="1:12" ht="12.75" customHeight="1">
      <c r="A55" s="6"/>
      <c r="B55" s="7"/>
      <c r="C55" s="7"/>
      <c r="D55" s="7"/>
      <c r="E55" s="7"/>
      <c r="F55" s="7"/>
      <c r="G55" s="7"/>
      <c r="H55" s="7" t="s">
        <v>769</v>
      </c>
      <c r="I55" s="7"/>
      <c r="J55" s="7"/>
      <c r="K55" s="7"/>
      <c r="L55" s="8"/>
    </row>
    <row r="56" spans="1:12" ht="12.75" customHeight="1"/>
    <row r="57" spans="1:12" ht="12.75" customHeight="1"/>
    <row r="58" spans="1:12" ht="12.75" customHeight="1"/>
    <row r="59" spans="1:12" ht="12.75" customHeight="1"/>
    <row r="60" spans="1:12" ht="12.75" customHeight="1"/>
    <row r="61" spans="1:12" ht="12.75" customHeight="1"/>
    <row r="62" spans="1:12" ht="12.75" customHeight="1"/>
  </sheetData>
  <mergeCells count="33">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50:G50"/>
    <mergeCell ref="F45:G45"/>
    <mergeCell ref="F46:G46"/>
    <mergeCell ref="F47:G47"/>
    <mergeCell ref="F48:G48"/>
    <mergeCell ref="F49:G4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87FAF-A878-424E-AA48-5D892C68B479}">
  <sheetPr codeName="shShippingInvoice1">
    <tabColor rgb="FFFF0000"/>
  </sheetPr>
  <dimension ref="A1:O62"/>
  <sheetViews>
    <sheetView zoomScale="90" zoomScaleNormal="90" workbookViewId="0">
      <selection activeCell="X29" sqref="X2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5" t="s">
        <v>134</v>
      </c>
      <c r="C2" s="120"/>
      <c r="D2" s="120"/>
      <c r="E2" s="120"/>
      <c r="F2" s="120"/>
      <c r="G2" s="120"/>
      <c r="H2" s="120"/>
      <c r="I2" s="120"/>
      <c r="J2" s="120"/>
      <c r="K2" s="126" t="s">
        <v>140</v>
      </c>
      <c r="L2" s="115"/>
      <c r="N2">
        <v>3503.3399999999992</v>
      </c>
      <c r="O2" t="s">
        <v>182</v>
      </c>
    </row>
    <row r="3" spans="1:15" ht="12.75" customHeight="1">
      <c r="A3" s="114"/>
      <c r="B3" s="122" t="s">
        <v>135</v>
      </c>
      <c r="C3" s="120"/>
      <c r="D3" s="120"/>
      <c r="E3" s="120"/>
      <c r="F3" s="120"/>
      <c r="G3" s="120"/>
      <c r="H3" s="120"/>
      <c r="I3" s="120"/>
      <c r="J3" s="120"/>
      <c r="K3" s="120"/>
      <c r="L3" s="115"/>
      <c r="N3">
        <v>3503.3399999999992</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hidden="1"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9">
        <f>IF(Invoice!J10&lt;&gt;"",Invoice!J10,"")</f>
        <v>51224</v>
      </c>
      <c r="L10" s="115"/>
    </row>
    <row r="11" spans="1:15" ht="12.75" customHeight="1">
      <c r="A11" s="114"/>
      <c r="B11" s="114" t="s">
        <v>711</v>
      </c>
      <c r="C11" s="120"/>
      <c r="D11" s="120"/>
      <c r="E11" s="120"/>
      <c r="F11" s="115"/>
      <c r="G11" s="116"/>
      <c r="H11" s="116" t="s">
        <v>711</v>
      </c>
      <c r="I11" s="120"/>
      <c r="J11" s="120"/>
      <c r="K11" s="140"/>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714</v>
      </c>
      <c r="C14" s="120"/>
      <c r="D14" s="120"/>
      <c r="E14" s="120"/>
      <c r="F14" s="115"/>
      <c r="G14" s="116"/>
      <c r="H14" s="116" t="s">
        <v>714</v>
      </c>
      <c r="I14" s="120"/>
      <c r="J14" s="120"/>
      <c r="K14" s="141">
        <f>Invoice!J14</f>
        <v>45167</v>
      </c>
      <c r="L14" s="115"/>
    </row>
    <row r="15" spans="1:15" ht="15" customHeight="1">
      <c r="A15" s="114"/>
      <c r="B15" s="6" t="s">
        <v>6</v>
      </c>
      <c r="C15" s="7"/>
      <c r="D15" s="7"/>
      <c r="E15" s="7"/>
      <c r="F15" s="8"/>
      <c r="G15" s="116"/>
      <c r="H15" s="9" t="s">
        <v>6</v>
      </c>
      <c r="I15" s="120"/>
      <c r="J15" s="120"/>
      <c r="K15" s="142"/>
      <c r="L15" s="115"/>
    </row>
    <row r="16" spans="1:15" ht="15" customHeight="1">
      <c r="A16" s="114"/>
      <c r="B16" s="120"/>
      <c r="C16" s="120"/>
      <c r="D16" s="120"/>
      <c r="E16" s="120"/>
      <c r="F16" s="120"/>
      <c r="G16" s="120"/>
      <c r="H16" s="120"/>
      <c r="I16" s="124" t="s">
        <v>142</v>
      </c>
      <c r="J16" s="124" t="s">
        <v>142</v>
      </c>
      <c r="K16" s="130">
        <v>39792</v>
      </c>
      <c r="L16" s="115"/>
    </row>
    <row r="17" spans="1:12" ht="12.75" customHeight="1">
      <c r="A17" s="114"/>
      <c r="B17" s="120" t="s">
        <v>715</v>
      </c>
      <c r="C17" s="120"/>
      <c r="D17" s="120"/>
      <c r="E17" s="120"/>
      <c r="F17" s="120"/>
      <c r="G17" s="120"/>
      <c r="H17" s="120"/>
      <c r="I17" s="124" t="s">
        <v>143</v>
      </c>
      <c r="J17" s="124" t="s">
        <v>143</v>
      </c>
      <c r="K17" s="130" t="str">
        <f>IF(Invoice!J17&lt;&gt;"",Invoice!J17,"")</f>
        <v>Didi</v>
      </c>
      <c r="L17" s="115"/>
    </row>
    <row r="18" spans="1:12" ht="18" customHeight="1">
      <c r="A18" s="114"/>
      <c r="B18" s="120" t="s">
        <v>716</v>
      </c>
      <c r="C18" s="120"/>
      <c r="D18" s="120"/>
      <c r="E18" s="120"/>
      <c r="F18" s="120"/>
      <c r="G18" s="120"/>
      <c r="H18" s="120"/>
      <c r="I18" s="123" t="s">
        <v>258</v>
      </c>
      <c r="J18" s="123" t="s">
        <v>258</v>
      </c>
      <c r="K18" s="104" t="s">
        <v>164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05"/>
      <c r="C21" s="105"/>
      <c r="D21" s="105"/>
      <c r="E21" s="106"/>
      <c r="F21" s="145"/>
      <c r="G21" s="146"/>
      <c r="H21" s="105" t="s">
        <v>141</v>
      </c>
      <c r="I21" s="105"/>
      <c r="J21" s="105"/>
      <c r="K21" s="105"/>
      <c r="L21" s="115"/>
    </row>
    <row r="22" spans="1:12" ht="12.75" customHeight="1">
      <c r="A22" s="114"/>
      <c r="B22" s="107">
        <f>'Tax Invoice'!D18</f>
        <v>10</v>
      </c>
      <c r="C22" s="10" t="s">
        <v>717</v>
      </c>
      <c r="D22" s="10" t="s">
        <v>760</v>
      </c>
      <c r="E22" s="118" t="s">
        <v>718</v>
      </c>
      <c r="F22" s="147" t="s">
        <v>273</v>
      </c>
      <c r="G22" s="148"/>
      <c r="H22" s="11" t="s">
        <v>719</v>
      </c>
      <c r="I22" s="14">
        <f t="shared" ref="I22:I50" si="0">ROUNDUP(J22*$N$1,2)</f>
        <v>0.16</v>
      </c>
      <c r="J22" s="14">
        <v>0.64</v>
      </c>
      <c r="K22" s="109">
        <f t="shared" ref="K22:K50" si="1">I22*B22</f>
        <v>1.6</v>
      </c>
      <c r="L22" s="115"/>
    </row>
    <row r="23" spans="1:12" ht="12.75" customHeight="1">
      <c r="A23" s="114"/>
      <c r="B23" s="107">
        <f>'Tax Invoice'!D19</f>
        <v>10</v>
      </c>
      <c r="C23" s="10" t="s">
        <v>717</v>
      </c>
      <c r="D23" s="10" t="s">
        <v>761</v>
      </c>
      <c r="E23" s="118" t="s">
        <v>720</v>
      </c>
      <c r="F23" s="147" t="s">
        <v>273</v>
      </c>
      <c r="G23" s="148"/>
      <c r="H23" s="11" t="s">
        <v>719</v>
      </c>
      <c r="I23" s="14">
        <f t="shared" si="0"/>
        <v>0.18</v>
      </c>
      <c r="J23" s="14">
        <v>0.72</v>
      </c>
      <c r="K23" s="109">
        <f t="shared" si="1"/>
        <v>1.7999999999999998</v>
      </c>
      <c r="L23" s="115"/>
    </row>
    <row r="24" spans="1:12" ht="12.75" customHeight="1">
      <c r="A24" s="114"/>
      <c r="B24" s="107">
        <f>'Tax Invoice'!D20</f>
        <v>10</v>
      </c>
      <c r="C24" s="10" t="s">
        <v>717</v>
      </c>
      <c r="D24" s="10" t="s">
        <v>762</v>
      </c>
      <c r="E24" s="118" t="s">
        <v>721</v>
      </c>
      <c r="F24" s="147" t="s">
        <v>273</v>
      </c>
      <c r="G24" s="148"/>
      <c r="H24" s="11" t="s">
        <v>719</v>
      </c>
      <c r="I24" s="14">
        <f t="shared" si="0"/>
        <v>0.2</v>
      </c>
      <c r="J24" s="14">
        <v>0.77</v>
      </c>
      <c r="K24" s="109">
        <f t="shared" si="1"/>
        <v>2</v>
      </c>
      <c r="L24" s="115"/>
    </row>
    <row r="25" spans="1:12" ht="12.75" customHeight="1">
      <c r="A25" s="114"/>
      <c r="B25" s="107">
        <f>'Tax Invoice'!D21</f>
        <v>10</v>
      </c>
      <c r="C25" s="10" t="s">
        <v>717</v>
      </c>
      <c r="D25" s="10" t="s">
        <v>763</v>
      </c>
      <c r="E25" s="118" t="s">
        <v>722</v>
      </c>
      <c r="F25" s="147" t="s">
        <v>273</v>
      </c>
      <c r="G25" s="148"/>
      <c r="H25" s="11" t="s">
        <v>719</v>
      </c>
      <c r="I25" s="14">
        <f t="shared" si="0"/>
        <v>0.21000000000000002</v>
      </c>
      <c r="J25" s="14">
        <v>0.82</v>
      </c>
      <c r="K25" s="109">
        <f t="shared" si="1"/>
        <v>2.1</v>
      </c>
      <c r="L25" s="115"/>
    </row>
    <row r="26" spans="1:12" ht="12.75" customHeight="1">
      <c r="A26" s="114"/>
      <c r="B26" s="107">
        <f>'Tax Invoice'!D22</f>
        <v>10</v>
      </c>
      <c r="C26" s="10" t="s">
        <v>717</v>
      </c>
      <c r="D26" s="10" t="s">
        <v>764</v>
      </c>
      <c r="E26" s="118" t="s">
        <v>723</v>
      </c>
      <c r="F26" s="147" t="s">
        <v>273</v>
      </c>
      <c r="G26" s="148"/>
      <c r="H26" s="11" t="s">
        <v>719</v>
      </c>
      <c r="I26" s="14">
        <f t="shared" si="0"/>
        <v>0.22</v>
      </c>
      <c r="J26" s="14">
        <v>0.88</v>
      </c>
      <c r="K26" s="109">
        <f t="shared" si="1"/>
        <v>2.2000000000000002</v>
      </c>
      <c r="L26" s="115"/>
    </row>
    <row r="27" spans="1:12" ht="12.75" customHeight="1">
      <c r="A27" s="114"/>
      <c r="B27" s="107">
        <f>'Tax Invoice'!D23</f>
        <v>10</v>
      </c>
      <c r="C27" s="10" t="s">
        <v>717</v>
      </c>
      <c r="D27" s="10" t="s">
        <v>765</v>
      </c>
      <c r="E27" s="118" t="s">
        <v>724</v>
      </c>
      <c r="F27" s="147" t="s">
        <v>273</v>
      </c>
      <c r="G27" s="148"/>
      <c r="H27" s="11" t="s">
        <v>719</v>
      </c>
      <c r="I27" s="14">
        <f t="shared" si="0"/>
        <v>0.24</v>
      </c>
      <c r="J27" s="14">
        <v>0.96</v>
      </c>
      <c r="K27" s="109">
        <f t="shared" si="1"/>
        <v>2.4</v>
      </c>
      <c r="L27" s="115"/>
    </row>
    <row r="28" spans="1:12" ht="12.75" customHeight="1">
      <c r="A28" s="114"/>
      <c r="B28" s="107">
        <f>'Tax Invoice'!D24</f>
        <v>10</v>
      </c>
      <c r="C28" s="10" t="s">
        <v>717</v>
      </c>
      <c r="D28" s="10" t="s">
        <v>766</v>
      </c>
      <c r="E28" s="118" t="s">
        <v>725</v>
      </c>
      <c r="F28" s="147" t="s">
        <v>273</v>
      </c>
      <c r="G28" s="148"/>
      <c r="H28" s="11" t="s">
        <v>719</v>
      </c>
      <c r="I28" s="14">
        <f t="shared" si="0"/>
        <v>0.26</v>
      </c>
      <c r="J28" s="14">
        <v>1.04</v>
      </c>
      <c r="K28" s="109">
        <f t="shared" si="1"/>
        <v>2.6</v>
      </c>
      <c r="L28" s="115"/>
    </row>
    <row r="29" spans="1:12" ht="12.75" customHeight="1">
      <c r="A29" s="114"/>
      <c r="B29" s="107">
        <f>'Tax Invoice'!D25</f>
        <v>10</v>
      </c>
      <c r="C29" s="10" t="s">
        <v>717</v>
      </c>
      <c r="D29" s="10" t="s">
        <v>767</v>
      </c>
      <c r="E29" s="118" t="s">
        <v>726</v>
      </c>
      <c r="F29" s="147" t="s">
        <v>273</v>
      </c>
      <c r="G29" s="148"/>
      <c r="H29" s="11" t="s">
        <v>719</v>
      </c>
      <c r="I29" s="14">
        <f t="shared" si="0"/>
        <v>0.29000000000000004</v>
      </c>
      <c r="J29" s="14">
        <v>1.1299999999999999</v>
      </c>
      <c r="K29" s="109">
        <f t="shared" si="1"/>
        <v>2.9000000000000004</v>
      </c>
      <c r="L29" s="115"/>
    </row>
    <row r="30" spans="1:12" ht="24" customHeight="1">
      <c r="A30" s="114"/>
      <c r="B30" s="107">
        <f>'Tax Invoice'!D26</f>
        <v>6</v>
      </c>
      <c r="C30" s="10" t="s">
        <v>727</v>
      </c>
      <c r="D30" s="10" t="s">
        <v>727</v>
      </c>
      <c r="E30" s="118" t="s">
        <v>25</v>
      </c>
      <c r="F30" s="147"/>
      <c r="G30" s="148"/>
      <c r="H30" s="11" t="s">
        <v>770</v>
      </c>
      <c r="I30" s="14">
        <f t="shared" si="0"/>
        <v>0.29000000000000004</v>
      </c>
      <c r="J30" s="14">
        <v>1.1299999999999999</v>
      </c>
      <c r="K30" s="109">
        <f t="shared" si="1"/>
        <v>1.7400000000000002</v>
      </c>
      <c r="L30" s="115"/>
    </row>
    <row r="31" spans="1:12" ht="24" customHeight="1">
      <c r="A31" s="114"/>
      <c r="B31" s="107">
        <f>'Tax Invoice'!D27</f>
        <v>6</v>
      </c>
      <c r="C31" s="10" t="s">
        <v>727</v>
      </c>
      <c r="D31" s="10" t="s">
        <v>727</v>
      </c>
      <c r="E31" s="118" t="s">
        <v>26</v>
      </c>
      <c r="F31" s="147"/>
      <c r="G31" s="148"/>
      <c r="H31" s="11" t="s">
        <v>770</v>
      </c>
      <c r="I31" s="14">
        <f t="shared" si="0"/>
        <v>0.29000000000000004</v>
      </c>
      <c r="J31" s="14">
        <v>1.1299999999999999</v>
      </c>
      <c r="K31" s="109">
        <f t="shared" si="1"/>
        <v>1.7400000000000002</v>
      </c>
      <c r="L31" s="115"/>
    </row>
    <row r="32" spans="1:12" ht="24" customHeight="1">
      <c r="A32" s="114"/>
      <c r="B32" s="107">
        <f>'Tax Invoice'!D28</f>
        <v>1</v>
      </c>
      <c r="C32" s="10" t="s">
        <v>728</v>
      </c>
      <c r="D32" s="10" t="s">
        <v>728</v>
      </c>
      <c r="E32" s="118" t="s">
        <v>729</v>
      </c>
      <c r="F32" s="147" t="s">
        <v>730</v>
      </c>
      <c r="G32" s="148"/>
      <c r="H32" s="11" t="s">
        <v>731</v>
      </c>
      <c r="I32" s="14">
        <f t="shared" si="0"/>
        <v>11.44</v>
      </c>
      <c r="J32" s="14">
        <v>45.76</v>
      </c>
      <c r="K32" s="109">
        <f t="shared" si="1"/>
        <v>11.44</v>
      </c>
      <c r="L32" s="115"/>
    </row>
    <row r="33" spans="1:12" ht="24" customHeight="1">
      <c r="A33" s="114"/>
      <c r="B33" s="107">
        <f>'Tax Invoice'!D29</f>
        <v>1</v>
      </c>
      <c r="C33" s="10" t="s">
        <v>728</v>
      </c>
      <c r="D33" s="10" t="s">
        <v>728</v>
      </c>
      <c r="E33" s="118" t="s">
        <v>732</v>
      </c>
      <c r="F33" s="147" t="s">
        <v>730</v>
      </c>
      <c r="G33" s="148"/>
      <c r="H33" s="11" t="s">
        <v>731</v>
      </c>
      <c r="I33" s="14">
        <f t="shared" si="0"/>
        <v>11.44</v>
      </c>
      <c r="J33" s="14">
        <v>45.76</v>
      </c>
      <c r="K33" s="109">
        <f t="shared" si="1"/>
        <v>11.44</v>
      </c>
      <c r="L33" s="115"/>
    </row>
    <row r="34" spans="1:12" ht="36" customHeight="1">
      <c r="A34" s="114"/>
      <c r="B34" s="107">
        <f>'Tax Invoice'!D30</f>
        <v>2</v>
      </c>
      <c r="C34" s="10" t="s">
        <v>733</v>
      </c>
      <c r="D34" s="10" t="s">
        <v>768</v>
      </c>
      <c r="E34" s="118" t="s">
        <v>244</v>
      </c>
      <c r="F34" s="147" t="s">
        <v>25</v>
      </c>
      <c r="G34" s="148"/>
      <c r="H34" s="11" t="s">
        <v>734</v>
      </c>
      <c r="I34" s="14">
        <f t="shared" si="0"/>
        <v>57.239999999999995</v>
      </c>
      <c r="J34" s="14">
        <v>228.95</v>
      </c>
      <c r="K34" s="109">
        <f t="shared" si="1"/>
        <v>114.47999999999999</v>
      </c>
      <c r="L34" s="115"/>
    </row>
    <row r="35" spans="1:12" ht="36" hidden="1" customHeight="1">
      <c r="A35" s="114"/>
      <c r="B35" s="107">
        <v>0</v>
      </c>
      <c r="C35" s="10" t="s">
        <v>733</v>
      </c>
      <c r="D35" s="10" t="s">
        <v>768</v>
      </c>
      <c r="E35" s="118" t="s">
        <v>244</v>
      </c>
      <c r="F35" s="147" t="s">
        <v>26</v>
      </c>
      <c r="G35" s="148"/>
      <c r="H35" s="11" t="s">
        <v>734</v>
      </c>
      <c r="I35" s="14">
        <f t="shared" si="0"/>
        <v>57.239999999999995</v>
      </c>
      <c r="J35" s="14">
        <v>228.95</v>
      </c>
      <c r="K35" s="109">
        <f t="shared" si="1"/>
        <v>0</v>
      </c>
      <c r="L35" s="121"/>
    </row>
    <row r="36" spans="1:12" ht="36" customHeight="1">
      <c r="A36" s="114"/>
      <c r="B36" s="107">
        <f>'Tax Invoice'!D32</f>
        <v>3</v>
      </c>
      <c r="C36" s="10" t="s">
        <v>735</v>
      </c>
      <c r="D36" s="10" t="s">
        <v>735</v>
      </c>
      <c r="E36" s="118" t="s">
        <v>273</v>
      </c>
      <c r="F36" s="147"/>
      <c r="G36" s="148"/>
      <c r="H36" s="11" t="s">
        <v>736</v>
      </c>
      <c r="I36" s="14">
        <f t="shared" si="0"/>
        <v>3.5599999999999996</v>
      </c>
      <c r="J36" s="14">
        <v>14.22</v>
      </c>
      <c r="K36" s="109">
        <f t="shared" si="1"/>
        <v>10.68</v>
      </c>
      <c r="L36" s="115"/>
    </row>
    <row r="37" spans="1:12" ht="24" customHeight="1">
      <c r="A37" s="114"/>
      <c r="B37" s="107">
        <f>'Tax Invoice'!D33</f>
        <v>3</v>
      </c>
      <c r="C37" s="10" t="s">
        <v>737</v>
      </c>
      <c r="D37" s="10" t="s">
        <v>737</v>
      </c>
      <c r="E37" s="118" t="s">
        <v>273</v>
      </c>
      <c r="F37" s="147"/>
      <c r="G37" s="148"/>
      <c r="H37" s="11" t="s">
        <v>738</v>
      </c>
      <c r="I37" s="14">
        <f t="shared" si="0"/>
        <v>3.06</v>
      </c>
      <c r="J37" s="14">
        <v>12.24</v>
      </c>
      <c r="K37" s="109">
        <f t="shared" si="1"/>
        <v>9.18</v>
      </c>
      <c r="L37" s="115"/>
    </row>
    <row r="38" spans="1:12" ht="36" customHeight="1">
      <c r="A38" s="114"/>
      <c r="B38" s="107">
        <f>'Tax Invoice'!D34</f>
        <v>1</v>
      </c>
      <c r="C38" s="10" t="s">
        <v>739</v>
      </c>
      <c r="D38" s="10" t="s">
        <v>739</v>
      </c>
      <c r="E38" s="118"/>
      <c r="F38" s="147"/>
      <c r="G38" s="148"/>
      <c r="H38" s="11" t="s">
        <v>740</v>
      </c>
      <c r="I38" s="14">
        <f t="shared" si="0"/>
        <v>22.43</v>
      </c>
      <c r="J38" s="14">
        <v>89.72</v>
      </c>
      <c r="K38" s="109">
        <f t="shared" si="1"/>
        <v>22.43</v>
      </c>
      <c r="L38" s="115"/>
    </row>
    <row r="39" spans="1:12" ht="24" customHeight="1">
      <c r="A39" s="114"/>
      <c r="B39" s="108">
        <f>'Tax Invoice'!D35</f>
        <v>1</v>
      </c>
      <c r="C39" s="12" t="s">
        <v>741</v>
      </c>
      <c r="D39" s="12" t="s">
        <v>741</v>
      </c>
      <c r="E39" s="119"/>
      <c r="F39" s="149"/>
      <c r="G39" s="150"/>
      <c r="H39" s="13" t="s">
        <v>742</v>
      </c>
      <c r="I39" s="15">
        <f t="shared" si="0"/>
        <v>8.6199999999999992</v>
      </c>
      <c r="J39" s="15">
        <v>34.479999999999997</v>
      </c>
      <c r="K39" s="110">
        <f t="shared" si="1"/>
        <v>8.6199999999999992</v>
      </c>
      <c r="L39" s="115"/>
    </row>
    <row r="40" spans="1:12" ht="24" hidden="1" customHeight="1">
      <c r="A40" s="114"/>
      <c r="B40" s="107">
        <v>0</v>
      </c>
      <c r="C40" s="10" t="s">
        <v>743</v>
      </c>
      <c r="D40" s="10" t="s">
        <v>743</v>
      </c>
      <c r="E40" s="118" t="s">
        <v>273</v>
      </c>
      <c r="F40" s="147"/>
      <c r="G40" s="148"/>
      <c r="H40" s="11" t="s">
        <v>744</v>
      </c>
      <c r="I40" s="14">
        <f t="shared" si="0"/>
        <v>0.8</v>
      </c>
      <c r="J40" s="14">
        <v>3.18</v>
      </c>
      <c r="K40" s="109">
        <f t="shared" si="1"/>
        <v>0</v>
      </c>
      <c r="L40" s="115"/>
    </row>
    <row r="41" spans="1:12" ht="24" hidden="1" customHeight="1">
      <c r="A41" s="114"/>
      <c r="B41" s="107">
        <v>0</v>
      </c>
      <c r="C41" s="10" t="s">
        <v>743</v>
      </c>
      <c r="D41" s="10" t="s">
        <v>743</v>
      </c>
      <c r="E41" s="118" t="s">
        <v>272</v>
      </c>
      <c r="F41" s="147"/>
      <c r="G41" s="148"/>
      <c r="H41" s="11" t="s">
        <v>744</v>
      </c>
      <c r="I41" s="14">
        <f t="shared" si="0"/>
        <v>0.8</v>
      </c>
      <c r="J41" s="14">
        <v>3.18</v>
      </c>
      <c r="K41" s="109">
        <f t="shared" si="1"/>
        <v>0</v>
      </c>
      <c r="L41" s="115"/>
    </row>
    <row r="42" spans="1:12" ht="24" hidden="1" customHeight="1">
      <c r="A42" s="114"/>
      <c r="B42" s="107">
        <v>0</v>
      </c>
      <c r="C42" s="10" t="s">
        <v>745</v>
      </c>
      <c r="D42" s="10" t="s">
        <v>745</v>
      </c>
      <c r="E42" s="118" t="s">
        <v>272</v>
      </c>
      <c r="F42" s="147"/>
      <c r="G42" s="148"/>
      <c r="H42" s="11" t="s">
        <v>746</v>
      </c>
      <c r="I42" s="14">
        <f t="shared" si="0"/>
        <v>0.82000000000000006</v>
      </c>
      <c r="J42" s="14">
        <v>3.25</v>
      </c>
      <c r="K42" s="109">
        <f t="shared" si="1"/>
        <v>0</v>
      </c>
      <c r="L42" s="115"/>
    </row>
    <row r="43" spans="1:12" ht="24" hidden="1" customHeight="1">
      <c r="A43" s="114"/>
      <c r="B43" s="107">
        <v>0</v>
      </c>
      <c r="C43" s="10" t="s">
        <v>747</v>
      </c>
      <c r="D43" s="10" t="s">
        <v>747</v>
      </c>
      <c r="E43" s="118" t="s">
        <v>273</v>
      </c>
      <c r="F43" s="147"/>
      <c r="G43" s="148"/>
      <c r="H43" s="11" t="s">
        <v>748</v>
      </c>
      <c r="I43" s="14">
        <f t="shared" si="0"/>
        <v>0.8</v>
      </c>
      <c r="J43" s="14">
        <v>3.17</v>
      </c>
      <c r="K43" s="109">
        <f t="shared" si="1"/>
        <v>0</v>
      </c>
      <c r="L43" s="115"/>
    </row>
    <row r="44" spans="1:12" ht="24" hidden="1" customHeight="1">
      <c r="A44" s="114"/>
      <c r="B44" s="107">
        <v>0</v>
      </c>
      <c r="C44" s="10" t="s">
        <v>747</v>
      </c>
      <c r="D44" s="10" t="s">
        <v>747</v>
      </c>
      <c r="E44" s="118" t="s">
        <v>272</v>
      </c>
      <c r="F44" s="147"/>
      <c r="G44" s="148"/>
      <c r="H44" s="11" t="s">
        <v>748</v>
      </c>
      <c r="I44" s="14">
        <f t="shared" si="0"/>
        <v>0.8</v>
      </c>
      <c r="J44" s="14">
        <v>3.17</v>
      </c>
      <c r="K44" s="109">
        <f t="shared" si="1"/>
        <v>0</v>
      </c>
      <c r="L44" s="115"/>
    </row>
    <row r="45" spans="1:12" ht="24" hidden="1" customHeight="1">
      <c r="A45" s="114"/>
      <c r="B45" s="107">
        <v>0</v>
      </c>
      <c r="C45" s="10" t="s">
        <v>749</v>
      </c>
      <c r="D45" s="10" t="s">
        <v>749</v>
      </c>
      <c r="E45" s="118" t="s">
        <v>273</v>
      </c>
      <c r="F45" s="147"/>
      <c r="G45" s="148"/>
      <c r="H45" s="11" t="s">
        <v>750</v>
      </c>
      <c r="I45" s="14">
        <f t="shared" si="0"/>
        <v>0.8</v>
      </c>
      <c r="J45" s="14">
        <v>3.2</v>
      </c>
      <c r="K45" s="109">
        <f t="shared" si="1"/>
        <v>0</v>
      </c>
      <c r="L45" s="115"/>
    </row>
    <row r="46" spans="1:12" ht="24" hidden="1" customHeight="1">
      <c r="A46" s="114"/>
      <c r="B46" s="107">
        <v>0</v>
      </c>
      <c r="C46" s="10" t="s">
        <v>749</v>
      </c>
      <c r="D46" s="10" t="s">
        <v>749</v>
      </c>
      <c r="E46" s="118" t="s">
        <v>272</v>
      </c>
      <c r="F46" s="147"/>
      <c r="G46" s="148"/>
      <c r="H46" s="11" t="s">
        <v>750</v>
      </c>
      <c r="I46" s="14">
        <f t="shared" si="0"/>
        <v>0.8</v>
      </c>
      <c r="J46" s="14">
        <v>3.2</v>
      </c>
      <c r="K46" s="109">
        <f t="shared" si="1"/>
        <v>0</v>
      </c>
      <c r="L46" s="115"/>
    </row>
    <row r="47" spans="1:12" ht="24" hidden="1" customHeight="1">
      <c r="A47" s="114"/>
      <c r="B47" s="107">
        <v>0</v>
      </c>
      <c r="C47" s="10" t="s">
        <v>751</v>
      </c>
      <c r="D47" s="10" t="s">
        <v>751</v>
      </c>
      <c r="E47" s="118"/>
      <c r="F47" s="147"/>
      <c r="G47" s="148"/>
      <c r="H47" s="11" t="s">
        <v>752</v>
      </c>
      <c r="I47" s="14">
        <f t="shared" si="0"/>
        <v>0.25</v>
      </c>
      <c r="J47" s="14">
        <v>0.98</v>
      </c>
      <c r="K47" s="109">
        <f t="shared" si="1"/>
        <v>0</v>
      </c>
      <c r="L47" s="115"/>
    </row>
    <row r="48" spans="1:12" ht="24" hidden="1" customHeight="1">
      <c r="A48" s="114"/>
      <c r="B48" s="107">
        <v>0</v>
      </c>
      <c r="C48" s="10" t="s">
        <v>753</v>
      </c>
      <c r="D48" s="10" t="s">
        <v>753</v>
      </c>
      <c r="E48" s="118" t="s">
        <v>107</v>
      </c>
      <c r="F48" s="147"/>
      <c r="G48" s="148"/>
      <c r="H48" s="11" t="s">
        <v>754</v>
      </c>
      <c r="I48" s="14">
        <f t="shared" si="0"/>
        <v>1.33</v>
      </c>
      <c r="J48" s="14">
        <v>5.32</v>
      </c>
      <c r="K48" s="109">
        <f t="shared" si="1"/>
        <v>0</v>
      </c>
      <c r="L48" s="115"/>
    </row>
    <row r="49" spans="1:12" ht="24" hidden="1" customHeight="1">
      <c r="A49" s="114"/>
      <c r="B49" s="107">
        <v>0</v>
      </c>
      <c r="C49" s="10" t="s">
        <v>755</v>
      </c>
      <c r="D49" s="10" t="s">
        <v>755</v>
      </c>
      <c r="E49" s="118" t="s">
        <v>107</v>
      </c>
      <c r="F49" s="147"/>
      <c r="G49" s="148"/>
      <c r="H49" s="11" t="s">
        <v>756</v>
      </c>
      <c r="I49" s="14">
        <f t="shared" si="0"/>
        <v>0.98</v>
      </c>
      <c r="J49" s="14">
        <v>3.92</v>
      </c>
      <c r="K49" s="109">
        <f t="shared" si="1"/>
        <v>0</v>
      </c>
      <c r="L49" s="115"/>
    </row>
    <row r="50" spans="1:12" ht="36" hidden="1" customHeight="1">
      <c r="A50" s="114"/>
      <c r="B50" s="108">
        <v>0</v>
      </c>
      <c r="C50" s="12" t="s">
        <v>757</v>
      </c>
      <c r="D50" s="12" t="s">
        <v>757</v>
      </c>
      <c r="E50" s="119" t="s">
        <v>758</v>
      </c>
      <c r="F50" s="149"/>
      <c r="G50" s="150"/>
      <c r="H50" s="13" t="s">
        <v>759</v>
      </c>
      <c r="I50" s="15">
        <f t="shared" si="0"/>
        <v>2.16</v>
      </c>
      <c r="J50" s="15">
        <v>8.64</v>
      </c>
      <c r="K50" s="110">
        <f t="shared" si="1"/>
        <v>0</v>
      </c>
      <c r="L50" s="115"/>
    </row>
    <row r="51" spans="1:12" ht="12.75" customHeight="1">
      <c r="A51" s="114"/>
      <c r="B51" s="127"/>
      <c r="C51" s="127"/>
      <c r="D51" s="127"/>
      <c r="E51" s="127"/>
      <c r="F51" s="127"/>
      <c r="G51" s="127"/>
      <c r="H51" s="127"/>
      <c r="I51" s="128" t="s">
        <v>255</v>
      </c>
      <c r="J51" s="128" t="s">
        <v>255</v>
      </c>
      <c r="K51" s="129">
        <f>SUM(K22:K50)</f>
        <v>209.35000000000002</v>
      </c>
      <c r="L51" s="115"/>
    </row>
    <row r="52" spans="1:12" ht="12.75" customHeight="1">
      <c r="A52" s="114"/>
      <c r="B52" s="127"/>
      <c r="C52" s="127"/>
      <c r="D52" s="127"/>
      <c r="E52" s="127"/>
      <c r="F52" s="127"/>
      <c r="G52" s="127"/>
      <c r="H52" s="127"/>
      <c r="I52" s="124" t="s">
        <v>779</v>
      </c>
      <c r="J52" s="128" t="s">
        <v>184</v>
      </c>
      <c r="K52" s="129">
        <v>0</v>
      </c>
      <c r="L52" s="115"/>
    </row>
    <row r="53" spans="1:12" ht="12.75" hidden="1" customHeight="1" outlineLevel="1">
      <c r="A53" s="114"/>
      <c r="B53" s="127"/>
      <c r="C53" s="127"/>
      <c r="D53" s="127"/>
      <c r="E53" s="127"/>
      <c r="F53" s="127"/>
      <c r="G53" s="127"/>
      <c r="H53" s="127"/>
      <c r="I53" s="128" t="s">
        <v>185</v>
      </c>
      <c r="J53" s="128" t="s">
        <v>185</v>
      </c>
      <c r="K53" s="129">
        <f>Invoice!J53</f>
        <v>0</v>
      </c>
      <c r="L53" s="115"/>
    </row>
    <row r="54" spans="1:12" ht="12.75" customHeight="1" collapsed="1">
      <c r="A54" s="114"/>
      <c r="B54" s="127"/>
      <c r="C54" s="127"/>
      <c r="D54" s="127"/>
      <c r="E54" s="127"/>
      <c r="F54" s="127"/>
      <c r="G54" s="127"/>
      <c r="H54" s="127"/>
      <c r="I54" s="128" t="s">
        <v>257</v>
      </c>
      <c r="J54" s="128" t="s">
        <v>257</v>
      </c>
      <c r="K54" s="129">
        <f>SUM(K51:K53)</f>
        <v>209.35000000000002</v>
      </c>
      <c r="L54" s="115"/>
    </row>
    <row r="55" spans="1:12" ht="12.75" customHeight="1">
      <c r="A55" s="6"/>
      <c r="B55" s="7"/>
      <c r="C55" s="7"/>
      <c r="D55" s="7"/>
      <c r="E55" s="7"/>
      <c r="F55" s="7"/>
      <c r="G55" s="7"/>
      <c r="H55" s="7" t="s">
        <v>777</v>
      </c>
      <c r="I55" s="7"/>
      <c r="J55" s="7"/>
      <c r="K55" s="7"/>
      <c r="L55" s="8"/>
    </row>
    <row r="56" spans="1:12" ht="12.75" customHeight="1"/>
    <row r="57" spans="1:12" ht="12.75" customHeight="1"/>
    <row r="58" spans="1:12" ht="12.75" customHeight="1"/>
    <row r="59" spans="1:12" ht="12.75" customHeight="1"/>
    <row r="60" spans="1:12" ht="12.75" customHeight="1"/>
    <row r="61" spans="1:12" ht="12.75" customHeight="1"/>
    <row r="62" spans="1:12" ht="12.75" customHeight="1"/>
  </sheetData>
  <mergeCells count="33">
    <mergeCell ref="F29:G29"/>
    <mergeCell ref="K10:K11"/>
    <mergeCell ref="K14:K15"/>
    <mergeCell ref="F20:G20"/>
    <mergeCell ref="F21:G21"/>
    <mergeCell ref="F22:G22"/>
    <mergeCell ref="F23:G23"/>
    <mergeCell ref="F24:G24"/>
    <mergeCell ref="F25:G25"/>
    <mergeCell ref="F26:G26"/>
    <mergeCell ref="F27:G27"/>
    <mergeCell ref="F28:G28"/>
    <mergeCell ref="F41:G41"/>
    <mergeCell ref="F30:G30"/>
    <mergeCell ref="F31:G31"/>
    <mergeCell ref="F32:G32"/>
    <mergeCell ref="F33:G33"/>
    <mergeCell ref="F34:G34"/>
    <mergeCell ref="F35:G35"/>
    <mergeCell ref="F36:G36"/>
    <mergeCell ref="F37:G37"/>
    <mergeCell ref="F38:G38"/>
    <mergeCell ref="F39:G39"/>
    <mergeCell ref="F40:G40"/>
    <mergeCell ref="F48:G48"/>
    <mergeCell ref="F49:G49"/>
    <mergeCell ref="F50:G50"/>
    <mergeCell ref="F42:G42"/>
    <mergeCell ref="F43:G43"/>
    <mergeCell ref="F44:G44"/>
    <mergeCell ref="F45:G45"/>
    <mergeCell ref="F46:G46"/>
    <mergeCell ref="F47:G4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275F9-21F9-4CE7-9E00-9142957C5BB9}">
  <sheetPr codeName="shShippingInvoice2">
    <tabColor rgb="FFFF0000"/>
  </sheetPr>
  <dimension ref="A1:O6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5" t="s">
        <v>134</v>
      </c>
      <c r="C2" s="120"/>
      <c r="D2" s="120"/>
      <c r="E2" s="120"/>
      <c r="F2" s="120"/>
      <c r="G2" s="120"/>
      <c r="H2" s="120"/>
      <c r="I2" s="120"/>
      <c r="J2" s="120"/>
      <c r="K2" s="126" t="s">
        <v>140</v>
      </c>
      <c r="L2" s="115"/>
      <c r="N2">
        <v>3503.3399999999992</v>
      </c>
      <c r="O2" t="s">
        <v>182</v>
      </c>
    </row>
    <row r="3" spans="1:15" ht="12.75" customHeight="1">
      <c r="A3" s="114"/>
      <c r="B3" s="122" t="s">
        <v>135</v>
      </c>
      <c r="C3" s="120"/>
      <c r="D3" s="120"/>
      <c r="E3" s="120"/>
      <c r="F3" s="120"/>
      <c r="G3" s="120"/>
      <c r="H3" s="120"/>
      <c r="I3" s="120"/>
      <c r="J3" s="120"/>
      <c r="K3" s="120"/>
      <c r="L3" s="115"/>
      <c r="N3">
        <v>3503.3399999999992</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hidden="1"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9">
        <f>IF(Invoice!J10&lt;&gt;"",Invoice!J10,"")</f>
        <v>51224</v>
      </c>
      <c r="L10" s="115"/>
    </row>
    <row r="11" spans="1:15" ht="12.75" customHeight="1">
      <c r="A11" s="114"/>
      <c r="B11" s="114" t="s">
        <v>711</v>
      </c>
      <c r="C11" s="120"/>
      <c r="D11" s="120"/>
      <c r="E11" s="120"/>
      <c r="F11" s="115"/>
      <c r="G11" s="116"/>
      <c r="H11" s="116" t="s">
        <v>711</v>
      </c>
      <c r="I11" s="120"/>
      <c r="J11" s="120"/>
      <c r="K11" s="140"/>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714</v>
      </c>
      <c r="C14" s="120"/>
      <c r="D14" s="120"/>
      <c r="E14" s="120"/>
      <c r="F14" s="115"/>
      <c r="G14" s="116"/>
      <c r="H14" s="116" t="s">
        <v>714</v>
      </c>
      <c r="I14" s="120"/>
      <c r="J14" s="120"/>
      <c r="K14" s="141">
        <f>Invoice!J14</f>
        <v>45167</v>
      </c>
      <c r="L14" s="115"/>
    </row>
    <row r="15" spans="1:15" ht="15" customHeight="1">
      <c r="A15" s="114"/>
      <c r="B15" s="6" t="s">
        <v>6</v>
      </c>
      <c r="C15" s="7"/>
      <c r="D15" s="7"/>
      <c r="E15" s="7"/>
      <c r="F15" s="8"/>
      <c r="G15" s="116"/>
      <c r="H15" s="9" t="s">
        <v>6</v>
      </c>
      <c r="I15" s="120"/>
      <c r="J15" s="120"/>
      <c r="K15" s="142"/>
      <c r="L15" s="115"/>
    </row>
    <row r="16" spans="1:15" ht="15" customHeight="1">
      <c r="A16" s="114"/>
      <c r="B16" s="120"/>
      <c r="C16" s="120"/>
      <c r="D16" s="120"/>
      <c r="E16" s="120"/>
      <c r="F16" s="120"/>
      <c r="G16" s="120"/>
      <c r="H16" s="120"/>
      <c r="I16" s="124" t="s">
        <v>142</v>
      </c>
      <c r="J16" s="124" t="s">
        <v>142</v>
      </c>
      <c r="K16" s="130">
        <v>39792</v>
      </c>
      <c r="L16" s="115"/>
    </row>
    <row r="17" spans="1:12" ht="12.75" customHeight="1">
      <c r="A17" s="114"/>
      <c r="B17" s="120" t="s">
        <v>715</v>
      </c>
      <c r="C17" s="120"/>
      <c r="D17" s="120"/>
      <c r="E17" s="120"/>
      <c r="F17" s="120"/>
      <c r="G17" s="120"/>
      <c r="H17" s="120"/>
      <c r="I17" s="124" t="s">
        <v>143</v>
      </c>
      <c r="J17" s="124" t="s">
        <v>143</v>
      </c>
      <c r="K17" s="130" t="str">
        <f>IF(Invoice!J17&lt;&gt;"",Invoice!J17,"")</f>
        <v>Didi</v>
      </c>
      <c r="L17" s="115"/>
    </row>
    <row r="18" spans="1:12" ht="18" customHeight="1">
      <c r="A18" s="114"/>
      <c r="B18" s="120" t="s">
        <v>716</v>
      </c>
      <c r="C18" s="120"/>
      <c r="D18" s="120"/>
      <c r="E18" s="120"/>
      <c r="F18" s="120"/>
      <c r="G18" s="120"/>
      <c r="H18" s="120"/>
      <c r="I18" s="123" t="s">
        <v>258</v>
      </c>
      <c r="J18" s="123" t="s">
        <v>258</v>
      </c>
      <c r="K18" s="104" t="s">
        <v>164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05"/>
      <c r="C21" s="105"/>
      <c r="D21" s="105"/>
      <c r="E21" s="106"/>
      <c r="F21" s="145"/>
      <c r="G21" s="146"/>
      <c r="H21" s="105" t="s">
        <v>141</v>
      </c>
      <c r="I21" s="105"/>
      <c r="J21" s="105"/>
      <c r="K21" s="105"/>
      <c r="L21" s="115"/>
    </row>
    <row r="22" spans="1:12" ht="12.75" hidden="1" customHeight="1">
      <c r="A22" s="114"/>
      <c r="B22" s="107">
        <v>0</v>
      </c>
      <c r="C22" s="10" t="s">
        <v>717</v>
      </c>
      <c r="D22" s="10" t="s">
        <v>760</v>
      </c>
      <c r="E22" s="118" t="s">
        <v>718</v>
      </c>
      <c r="F22" s="147" t="s">
        <v>273</v>
      </c>
      <c r="G22" s="148"/>
      <c r="H22" s="11" t="s">
        <v>719</v>
      </c>
      <c r="I22" s="14">
        <f t="shared" ref="I22:I50" si="0">ROUNDUP(J22*$N$1,2)</f>
        <v>0.16</v>
      </c>
      <c r="J22" s="14">
        <v>0.64</v>
      </c>
      <c r="K22" s="109">
        <f t="shared" ref="K22:K50" si="1">I22*B22</f>
        <v>0</v>
      </c>
      <c r="L22" s="115"/>
    </row>
    <row r="23" spans="1:12" ht="12.75" hidden="1" customHeight="1">
      <c r="A23" s="114"/>
      <c r="B23" s="107">
        <v>0</v>
      </c>
      <c r="C23" s="10" t="s">
        <v>717</v>
      </c>
      <c r="D23" s="10" t="s">
        <v>761</v>
      </c>
      <c r="E23" s="118" t="s">
        <v>720</v>
      </c>
      <c r="F23" s="147" t="s">
        <v>273</v>
      </c>
      <c r="G23" s="148"/>
      <c r="H23" s="11" t="s">
        <v>719</v>
      </c>
      <c r="I23" s="14">
        <f t="shared" si="0"/>
        <v>0.18</v>
      </c>
      <c r="J23" s="14">
        <v>0.72</v>
      </c>
      <c r="K23" s="109">
        <f t="shared" si="1"/>
        <v>0</v>
      </c>
      <c r="L23" s="115"/>
    </row>
    <row r="24" spans="1:12" ht="12.75" hidden="1" customHeight="1">
      <c r="A24" s="114"/>
      <c r="B24" s="107">
        <v>0</v>
      </c>
      <c r="C24" s="10" t="s">
        <v>717</v>
      </c>
      <c r="D24" s="10" t="s">
        <v>762</v>
      </c>
      <c r="E24" s="118" t="s">
        <v>721</v>
      </c>
      <c r="F24" s="147" t="s">
        <v>273</v>
      </c>
      <c r="G24" s="148"/>
      <c r="H24" s="11" t="s">
        <v>719</v>
      </c>
      <c r="I24" s="14">
        <f t="shared" si="0"/>
        <v>0.2</v>
      </c>
      <c r="J24" s="14">
        <v>0.77</v>
      </c>
      <c r="K24" s="109">
        <f t="shared" si="1"/>
        <v>0</v>
      </c>
      <c r="L24" s="115"/>
    </row>
    <row r="25" spans="1:12" ht="12.75" hidden="1" customHeight="1">
      <c r="A25" s="114"/>
      <c r="B25" s="107">
        <v>0</v>
      </c>
      <c r="C25" s="10" t="s">
        <v>717</v>
      </c>
      <c r="D25" s="10" t="s">
        <v>763</v>
      </c>
      <c r="E25" s="118" t="s">
        <v>722</v>
      </c>
      <c r="F25" s="147" t="s">
        <v>273</v>
      </c>
      <c r="G25" s="148"/>
      <c r="H25" s="11" t="s">
        <v>719</v>
      </c>
      <c r="I25" s="14">
        <f t="shared" si="0"/>
        <v>0.21000000000000002</v>
      </c>
      <c r="J25" s="14">
        <v>0.82</v>
      </c>
      <c r="K25" s="109">
        <f t="shared" si="1"/>
        <v>0</v>
      </c>
      <c r="L25" s="115"/>
    </row>
    <row r="26" spans="1:12" ht="12.75" hidden="1" customHeight="1">
      <c r="A26" s="114"/>
      <c r="B26" s="107">
        <v>0</v>
      </c>
      <c r="C26" s="10" t="s">
        <v>717</v>
      </c>
      <c r="D26" s="10" t="s">
        <v>764</v>
      </c>
      <c r="E26" s="118" t="s">
        <v>723</v>
      </c>
      <c r="F26" s="147" t="s">
        <v>273</v>
      </c>
      <c r="G26" s="148"/>
      <c r="H26" s="11" t="s">
        <v>719</v>
      </c>
      <c r="I26" s="14">
        <f t="shared" si="0"/>
        <v>0.22</v>
      </c>
      <c r="J26" s="14">
        <v>0.88</v>
      </c>
      <c r="K26" s="109">
        <f t="shared" si="1"/>
        <v>0</v>
      </c>
      <c r="L26" s="115"/>
    </row>
    <row r="27" spans="1:12" ht="12.75" hidden="1" customHeight="1">
      <c r="A27" s="114"/>
      <c r="B27" s="107">
        <v>0</v>
      </c>
      <c r="C27" s="10" t="s">
        <v>717</v>
      </c>
      <c r="D27" s="10" t="s">
        <v>765</v>
      </c>
      <c r="E27" s="118" t="s">
        <v>724</v>
      </c>
      <c r="F27" s="147" t="s">
        <v>273</v>
      </c>
      <c r="G27" s="148"/>
      <c r="H27" s="11" t="s">
        <v>719</v>
      </c>
      <c r="I27" s="14">
        <f t="shared" si="0"/>
        <v>0.24</v>
      </c>
      <c r="J27" s="14">
        <v>0.96</v>
      </c>
      <c r="K27" s="109">
        <f t="shared" si="1"/>
        <v>0</v>
      </c>
      <c r="L27" s="115"/>
    </row>
    <row r="28" spans="1:12" ht="12.75" hidden="1" customHeight="1">
      <c r="A28" s="114"/>
      <c r="B28" s="107">
        <v>0</v>
      </c>
      <c r="C28" s="10" t="s">
        <v>717</v>
      </c>
      <c r="D28" s="10" t="s">
        <v>766</v>
      </c>
      <c r="E28" s="118" t="s">
        <v>725</v>
      </c>
      <c r="F28" s="147" t="s">
        <v>273</v>
      </c>
      <c r="G28" s="148"/>
      <c r="H28" s="11" t="s">
        <v>719</v>
      </c>
      <c r="I28" s="14">
        <f t="shared" si="0"/>
        <v>0.26</v>
      </c>
      <c r="J28" s="14">
        <v>1.04</v>
      </c>
      <c r="K28" s="109">
        <f t="shared" si="1"/>
        <v>0</v>
      </c>
      <c r="L28" s="115"/>
    </row>
    <row r="29" spans="1:12" ht="12.75" hidden="1" customHeight="1">
      <c r="A29" s="114"/>
      <c r="B29" s="107">
        <v>0</v>
      </c>
      <c r="C29" s="10" t="s">
        <v>717</v>
      </c>
      <c r="D29" s="10" t="s">
        <v>767</v>
      </c>
      <c r="E29" s="118" t="s">
        <v>726</v>
      </c>
      <c r="F29" s="147" t="s">
        <v>273</v>
      </c>
      <c r="G29" s="148"/>
      <c r="H29" s="11" t="s">
        <v>719</v>
      </c>
      <c r="I29" s="14">
        <f t="shared" si="0"/>
        <v>0.29000000000000004</v>
      </c>
      <c r="J29" s="14">
        <v>1.1299999999999999</v>
      </c>
      <c r="K29" s="109">
        <f t="shared" si="1"/>
        <v>0</v>
      </c>
      <c r="L29" s="115"/>
    </row>
    <row r="30" spans="1:12" ht="24" hidden="1" customHeight="1">
      <c r="A30" s="114"/>
      <c r="B30" s="107">
        <v>0</v>
      </c>
      <c r="C30" s="10" t="s">
        <v>727</v>
      </c>
      <c r="D30" s="10" t="s">
        <v>727</v>
      </c>
      <c r="E30" s="118" t="s">
        <v>25</v>
      </c>
      <c r="F30" s="147"/>
      <c r="G30" s="148"/>
      <c r="H30" s="11" t="s">
        <v>770</v>
      </c>
      <c r="I30" s="14">
        <f t="shared" si="0"/>
        <v>0.29000000000000004</v>
      </c>
      <c r="J30" s="14">
        <v>1.1299999999999999</v>
      </c>
      <c r="K30" s="109">
        <f t="shared" si="1"/>
        <v>0</v>
      </c>
      <c r="L30" s="115"/>
    </row>
    <row r="31" spans="1:12" ht="24" hidden="1" customHeight="1">
      <c r="A31" s="114"/>
      <c r="B31" s="107">
        <v>0</v>
      </c>
      <c r="C31" s="10" t="s">
        <v>727</v>
      </c>
      <c r="D31" s="10" t="s">
        <v>727</v>
      </c>
      <c r="E31" s="118" t="s">
        <v>26</v>
      </c>
      <c r="F31" s="147"/>
      <c r="G31" s="148"/>
      <c r="H31" s="11" t="s">
        <v>770</v>
      </c>
      <c r="I31" s="14">
        <f t="shared" si="0"/>
        <v>0.29000000000000004</v>
      </c>
      <c r="J31" s="14">
        <v>1.1299999999999999</v>
      </c>
      <c r="K31" s="109">
        <f t="shared" si="1"/>
        <v>0</v>
      </c>
      <c r="L31" s="115"/>
    </row>
    <row r="32" spans="1:12" ht="24" hidden="1" customHeight="1">
      <c r="A32" s="114"/>
      <c r="B32" s="107">
        <v>0</v>
      </c>
      <c r="C32" s="10" t="s">
        <v>728</v>
      </c>
      <c r="D32" s="10" t="s">
        <v>728</v>
      </c>
      <c r="E32" s="118" t="s">
        <v>729</v>
      </c>
      <c r="F32" s="147" t="s">
        <v>730</v>
      </c>
      <c r="G32" s="148"/>
      <c r="H32" s="11" t="s">
        <v>731</v>
      </c>
      <c r="I32" s="14">
        <f t="shared" si="0"/>
        <v>11.44</v>
      </c>
      <c r="J32" s="14">
        <v>45.76</v>
      </c>
      <c r="K32" s="109">
        <f t="shared" si="1"/>
        <v>0</v>
      </c>
      <c r="L32" s="115"/>
    </row>
    <row r="33" spans="1:12" ht="24" hidden="1" customHeight="1">
      <c r="A33" s="114"/>
      <c r="B33" s="107">
        <v>0</v>
      </c>
      <c r="C33" s="10" t="s">
        <v>728</v>
      </c>
      <c r="D33" s="10" t="s">
        <v>728</v>
      </c>
      <c r="E33" s="118" t="s">
        <v>732</v>
      </c>
      <c r="F33" s="147" t="s">
        <v>730</v>
      </c>
      <c r="G33" s="148"/>
      <c r="H33" s="11" t="s">
        <v>731</v>
      </c>
      <c r="I33" s="14">
        <f t="shared" si="0"/>
        <v>11.44</v>
      </c>
      <c r="J33" s="14">
        <v>45.76</v>
      </c>
      <c r="K33" s="109">
        <f t="shared" si="1"/>
        <v>0</v>
      </c>
      <c r="L33" s="115"/>
    </row>
    <row r="34" spans="1:12" ht="36" hidden="1" customHeight="1">
      <c r="A34" s="114"/>
      <c r="B34" s="107">
        <v>0</v>
      </c>
      <c r="C34" s="10" t="s">
        <v>733</v>
      </c>
      <c r="D34" s="10" t="s">
        <v>768</v>
      </c>
      <c r="E34" s="118" t="s">
        <v>244</v>
      </c>
      <c r="F34" s="147" t="s">
        <v>25</v>
      </c>
      <c r="G34" s="148"/>
      <c r="H34" s="11" t="s">
        <v>734</v>
      </c>
      <c r="I34" s="14">
        <f t="shared" si="0"/>
        <v>57.239999999999995</v>
      </c>
      <c r="J34" s="14">
        <v>228.95</v>
      </c>
      <c r="K34" s="109">
        <f t="shared" si="1"/>
        <v>0</v>
      </c>
      <c r="L34" s="115"/>
    </row>
    <row r="35" spans="1:12" ht="36" customHeight="1">
      <c r="A35" s="114"/>
      <c r="B35" s="107">
        <v>6</v>
      </c>
      <c r="C35" s="10" t="s">
        <v>733</v>
      </c>
      <c r="D35" s="10" t="s">
        <v>768</v>
      </c>
      <c r="E35" s="118" t="s">
        <v>244</v>
      </c>
      <c r="F35" s="147" t="s">
        <v>26</v>
      </c>
      <c r="G35" s="148"/>
      <c r="H35" s="11" t="s">
        <v>734</v>
      </c>
      <c r="I35" s="14">
        <f t="shared" si="0"/>
        <v>57.239999999999995</v>
      </c>
      <c r="J35" s="14">
        <v>228.95</v>
      </c>
      <c r="K35" s="109">
        <f t="shared" si="1"/>
        <v>343.43999999999994</v>
      </c>
      <c r="L35" s="121"/>
    </row>
    <row r="36" spans="1:12" ht="36" hidden="1" customHeight="1">
      <c r="A36" s="114"/>
      <c r="B36" s="107">
        <v>0</v>
      </c>
      <c r="C36" s="10" t="s">
        <v>735</v>
      </c>
      <c r="D36" s="10" t="s">
        <v>735</v>
      </c>
      <c r="E36" s="118" t="s">
        <v>273</v>
      </c>
      <c r="F36" s="147"/>
      <c r="G36" s="148"/>
      <c r="H36" s="11" t="s">
        <v>736</v>
      </c>
      <c r="I36" s="14">
        <f t="shared" si="0"/>
        <v>3.5599999999999996</v>
      </c>
      <c r="J36" s="14">
        <v>14.22</v>
      </c>
      <c r="K36" s="109">
        <f t="shared" si="1"/>
        <v>0</v>
      </c>
      <c r="L36" s="115"/>
    </row>
    <row r="37" spans="1:12" ht="24" hidden="1" customHeight="1">
      <c r="A37" s="114"/>
      <c r="B37" s="107">
        <v>0</v>
      </c>
      <c r="C37" s="10" t="s">
        <v>737</v>
      </c>
      <c r="D37" s="10" t="s">
        <v>737</v>
      </c>
      <c r="E37" s="118" t="s">
        <v>273</v>
      </c>
      <c r="F37" s="147"/>
      <c r="G37" s="148"/>
      <c r="H37" s="11" t="s">
        <v>738</v>
      </c>
      <c r="I37" s="14">
        <f t="shared" si="0"/>
        <v>3.06</v>
      </c>
      <c r="J37" s="14">
        <v>12.24</v>
      </c>
      <c r="K37" s="109">
        <f t="shared" si="1"/>
        <v>0</v>
      </c>
      <c r="L37" s="115"/>
    </row>
    <row r="38" spans="1:12" ht="36" hidden="1" customHeight="1">
      <c r="A38" s="114"/>
      <c r="B38" s="107">
        <v>0</v>
      </c>
      <c r="C38" s="10" t="s">
        <v>739</v>
      </c>
      <c r="D38" s="10" t="s">
        <v>739</v>
      </c>
      <c r="E38" s="118"/>
      <c r="F38" s="147"/>
      <c r="G38" s="148"/>
      <c r="H38" s="11" t="s">
        <v>740</v>
      </c>
      <c r="I38" s="14">
        <f t="shared" si="0"/>
        <v>22.43</v>
      </c>
      <c r="J38" s="14">
        <v>89.72</v>
      </c>
      <c r="K38" s="109">
        <f t="shared" si="1"/>
        <v>0</v>
      </c>
      <c r="L38" s="115"/>
    </row>
    <row r="39" spans="1:12" ht="24" hidden="1" customHeight="1">
      <c r="A39" s="114"/>
      <c r="B39" s="108">
        <v>0</v>
      </c>
      <c r="C39" s="12" t="s">
        <v>741</v>
      </c>
      <c r="D39" s="12" t="s">
        <v>741</v>
      </c>
      <c r="E39" s="119"/>
      <c r="F39" s="149"/>
      <c r="G39" s="150"/>
      <c r="H39" s="13" t="s">
        <v>742</v>
      </c>
      <c r="I39" s="15">
        <f t="shared" si="0"/>
        <v>8.6199999999999992</v>
      </c>
      <c r="J39" s="15">
        <v>34.479999999999997</v>
      </c>
      <c r="K39" s="110">
        <f t="shared" si="1"/>
        <v>0</v>
      </c>
      <c r="L39" s="115"/>
    </row>
    <row r="40" spans="1:12" ht="24" customHeight="1">
      <c r="A40" s="114"/>
      <c r="B40" s="107">
        <f>'Tax Invoice'!D36</f>
        <v>30</v>
      </c>
      <c r="C40" s="10" t="s">
        <v>743</v>
      </c>
      <c r="D40" s="10" t="s">
        <v>743</v>
      </c>
      <c r="E40" s="118" t="s">
        <v>273</v>
      </c>
      <c r="F40" s="147"/>
      <c r="G40" s="148"/>
      <c r="H40" s="11" t="s">
        <v>744</v>
      </c>
      <c r="I40" s="14">
        <f t="shared" si="0"/>
        <v>0.8</v>
      </c>
      <c r="J40" s="14">
        <v>3.18</v>
      </c>
      <c r="K40" s="109">
        <f t="shared" si="1"/>
        <v>24</v>
      </c>
      <c r="L40" s="115"/>
    </row>
    <row r="41" spans="1:12" ht="24" customHeight="1">
      <c r="A41" s="114"/>
      <c r="B41" s="107">
        <f>'Tax Invoice'!D37</f>
        <v>40</v>
      </c>
      <c r="C41" s="10" t="s">
        <v>743</v>
      </c>
      <c r="D41" s="10" t="s">
        <v>743</v>
      </c>
      <c r="E41" s="118" t="s">
        <v>272</v>
      </c>
      <c r="F41" s="147"/>
      <c r="G41" s="148"/>
      <c r="H41" s="11" t="s">
        <v>744</v>
      </c>
      <c r="I41" s="14">
        <f t="shared" si="0"/>
        <v>0.8</v>
      </c>
      <c r="J41" s="14">
        <v>3.18</v>
      </c>
      <c r="K41" s="109">
        <f t="shared" si="1"/>
        <v>32</v>
      </c>
      <c r="L41" s="115"/>
    </row>
    <row r="42" spans="1:12" ht="24" customHeight="1">
      <c r="A42" s="114"/>
      <c r="B42" s="107">
        <f>'Tax Invoice'!D38</f>
        <v>30</v>
      </c>
      <c r="C42" s="10" t="s">
        <v>745</v>
      </c>
      <c r="D42" s="10" t="s">
        <v>745</v>
      </c>
      <c r="E42" s="118" t="s">
        <v>272</v>
      </c>
      <c r="F42" s="147"/>
      <c r="G42" s="148"/>
      <c r="H42" s="11" t="s">
        <v>746</v>
      </c>
      <c r="I42" s="14">
        <f t="shared" si="0"/>
        <v>0.82000000000000006</v>
      </c>
      <c r="J42" s="14">
        <v>3.25</v>
      </c>
      <c r="K42" s="109">
        <f t="shared" si="1"/>
        <v>24.6</v>
      </c>
      <c r="L42" s="115"/>
    </row>
    <row r="43" spans="1:12" ht="24" customHeight="1">
      <c r="A43" s="114"/>
      <c r="B43" s="107">
        <f>'Tax Invoice'!D39</f>
        <v>3</v>
      </c>
      <c r="C43" s="10" t="s">
        <v>747</v>
      </c>
      <c r="D43" s="10" t="s">
        <v>747</v>
      </c>
      <c r="E43" s="118" t="s">
        <v>273</v>
      </c>
      <c r="F43" s="147"/>
      <c r="G43" s="148"/>
      <c r="H43" s="11" t="s">
        <v>748</v>
      </c>
      <c r="I43" s="14">
        <f t="shared" si="0"/>
        <v>0.8</v>
      </c>
      <c r="J43" s="14">
        <v>3.17</v>
      </c>
      <c r="K43" s="109">
        <f t="shared" si="1"/>
        <v>2.4000000000000004</v>
      </c>
      <c r="L43" s="115"/>
    </row>
    <row r="44" spans="1:12" ht="24" customHeight="1">
      <c r="A44" s="114"/>
      <c r="B44" s="107">
        <f>'Tax Invoice'!D40</f>
        <v>3</v>
      </c>
      <c r="C44" s="10" t="s">
        <v>747</v>
      </c>
      <c r="D44" s="10" t="s">
        <v>747</v>
      </c>
      <c r="E44" s="118" t="s">
        <v>272</v>
      </c>
      <c r="F44" s="147"/>
      <c r="G44" s="148"/>
      <c r="H44" s="11" t="s">
        <v>748</v>
      </c>
      <c r="I44" s="14">
        <f t="shared" si="0"/>
        <v>0.8</v>
      </c>
      <c r="J44" s="14">
        <v>3.17</v>
      </c>
      <c r="K44" s="109">
        <f t="shared" si="1"/>
        <v>2.4000000000000004</v>
      </c>
      <c r="L44" s="115"/>
    </row>
    <row r="45" spans="1:12" ht="24" customHeight="1">
      <c r="A45" s="114"/>
      <c r="B45" s="107">
        <f>'Tax Invoice'!D41</f>
        <v>3</v>
      </c>
      <c r="C45" s="10" t="s">
        <v>749</v>
      </c>
      <c r="D45" s="10" t="s">
        <v>749</v>
      </c>
      <c r="E45" s="118" t="s">
        <v>273</v>
      </c>
      <c r="F45" s="147"/>
      <c r="G45" s="148"/>
      <c r="H45" s="11" t="s">
        <v>750</v>
      </c>
      <c r="I45" s="14">
        <f t="shared" si="0"/>
        <v>0.8</v>
      </c>
      <c r="J45" s="14">
        <v>3.2</v>
      </c>
      <c r="K45" s="109">
        <f t="shared" si="1"/>
        <v>2.4000000000000004</v>
      </c>
      <c r="L45" s="115"/>
    </row>
    <row r="46" spans="1:12" ht="24" customHeight="1">
      <c r="A46" s="114"/>
      <c r="B46" s="107">
        <f>'Tax Invoice'!D42</f>
        <v>3</v>
      </c>
      <c r="C46" s="10" t="s">
        <v>749</v>
      </c>
      <c r="D46" s="10" t="s">
        <v>749</v>
      </c>
      <c r="E46" s="118" t="s">
        <v>272</v>
      </c>
      <c r="F46" s="147"/>
      <c r="G46" s="148"/>
      <c r="H46" s="11" t="s">
        <v>750</v>
      </c>
      <c r="I46" s="14">
        <f t="shared" si="0"/>
        <v>0.8</v>
      </c>
      <c r="J46" s="14">
        <v>3.2</v>
      </c>
      <c r="K46" s="109">
        <f t="shared" si="1"/>
        <v>2.4000000000000004</v>
      </c>
      <c r="L46" s="115"/>
    </row>
    <row r="47" spans="1:12" ht="24" customHeight="1">
      <c r="A47" s="114"/>
      <c r="B47" s="107">
        <f>'Tax Invoice'!D43</f>
        <v>2</v>
      </c>
      <c r="C47" s="10" t="s">
        <v>751</v>
      </c>
      <c r="D47" s="10" t="s">
        <v>751</v>
      </c>
      <c r="E47" s="118"/>
      <c r="F47" s="147"/>
      <c r="G47" s="148"/>
      <c r="H47" s="11" t="s">
        <v>752</v>
      </c>
      <c r="I47" s="14">
        <f t="shared" si="0"/>
        <v>0.25</v>
      </c>
      <c r="J47" s="14">
        <v>0.98</v>
      </c>
      <c r="K47" s="109">
        <f t="shared" si="1"/>
        <v>0.5</v>
      </c>
      <c r="L47" s="115"/>
    </row>
    <row r="48" spans="1:12" ht="24" customHeight="1">
      <c r="A48" s="114"/>
      <c r="B48" s="107">
        <f>'Tax Invoice'!D44</f>
        <v>50</v>
      </c>
      <c r="C48" s="10" t="s">
        <v>753</v>
      </c>
      <c r="D48" s="10" t="s">
        <v>753</v>
      </c>
      <c r="E48" s="118" t="s">
        <v>107</v>
      </c>
      <c r="F48" s="147"/>
      <c r="G48" s="148"/>
      <c r="H48" s="11" t="s">
        <v>754</v>
      </c>
      <c r="I48" s="14">
        <f t="shared" si="0"/>
        <v>1.33</v>
      </c>
      <c r="J48" s="14">
        <v>5.32</v>
      </c>
      <c r="K48" s="109">
        <f t="shared" si="1"/>
        <v>66.5</v>
      </c>
      <c r="L48" s="115"/>
    </row>
    <row r="49" spans="1:12" ht="24" customHeight="1">
      <c r="A49" s="114"/>
      <c r="B49" s="107">
        <f>'Tax Invoice'!D45</f>
        <v>60</v>
      </c>
      <c r="C49" s="10" t="s">
        <v>755</v>
      </c>
      <c r="D49" s="10" t="s">
        <v>755</v>
      </c>
      <c r="E49" s="118" t="s">
        <v>107</v>
      </c>
      <c r="F49" s="147"/>
      <c r="G49" s="148"/>
      <c r="H49" s="11" t="s">
        <v>756</v>
      </c>
      <c r="I49" s="14">
        <f t="shared" si="0"/>
        <v>0.98</v>
      </c>
      <c r="J49" s="14">
        <v>3.92</v>
      </c>
      <c r="K49" s="109">
        <f t="shared" si="1"/>
        <v>58.8</v>
      </c>
      <c r="L49" s="115"/>
    </row>
    <row r="50" spans="1:12" ht="36" customHeight="1">
      <c r="A50" s="114"/>
      <c r="B50" s="108">
        <f>'Tax Invoice'!D46</f>
        <v>50</v>
      </c>
      <c r="C50" s="12" t="s">
        <v>757</v>
      </c>
      <c r="D50" s="12" t="s">
        <v>757</v>
      </c>
      <c r="E50" s="119" t="s">
        <v>758</v>
      </c>
      <c r="F50" s="149"/>
      <c r="G50" s="150"/>
      <c r="H50" s="13" t="s">
        <v>759</v>
      </c>
      <c r="I50" s="15">
        <f t="shared" si="0"/>
        <v>2.16</v>
      </c>
      <c r="J50" s="15">
        <v>8.64</v>
      </c>
      <c r="K50" s="110">
        <f t="shared" si="1"/>
        <v>108</v>
      </c>
      <c r="L50" s="115"/>
    </row>
    <row r="51" spans="1:12" ht="12.75" customHeight="1">
      <c r="A51" s="114"/>
      <c r="B51" s="127"/>
      <c r="C51" s="127"/>
      <c r="D51" s="127"/>
      <c r="E51" s="127"/>
      <c r="F51" s="127"/>
      <c r="G51" s="127"/>
      <c r="H51" s="127"/>
      <c r="I51" s="128" t="s">
        <v>255</v>
      </c>
      <c r="J51" s="128" t="s">
        <v>255</v>
      </c>
      <c r="K51" s="129">
        <f>SUM(K22:K50)</f>
        <v>667.43999999999983</v>
      </c>
      <c r="L51" s="115"/>
    </row>
    <row r="52" spans="1:12" ht="12.75" customHeight="1">
      <c r="A52" s="114"/>
      <c r="B52" s="127"/>
      <c r="C52" s="127"/>
      <c r="D52" s="127"/>
      <c r="E52" s="127"/>
      <c r="F52" s="127"/>
      <c r="G52" s="127"/>
      <c r="H52" s="127"/>
      <c r="I52" s="124" t="s">
        <v>779</v>
      </c>
      <c r="J52" s="128" t="s">
        <v>184</v>
      </c>
      <c r="K52" s="129">
        <v>0</v>
      </c>
      <c r="L52" s="115"/>
    </row>
    <row r="53" spans="1:12" ht="12.75" hidden="1" customHeight="1" outlineLevel="1">
      <c r="A53" s="114"/>
      <c r="B53" s="127"/>
      <c r="C53" s="127"/>
      <c r="D53" s="127"/>
      <c r="E53" s="127"/>
      <c r="F53" s="127"/>
      <c r="G53" s="127"/>
      <c r="H53" s="127"/>
      <c r="I53" s="128" t="s">
        <v>185</v>
      </c>
      <c r="J53" s="128" t="s">
        <v>185</v>
      </c>
      <c r="K53" s="129">
        <f>Invoice!J53</f>
        <v>0</v>
      </c>
      <c r="L53" s="115"/>
    </row>
    <row r="54" spans="1:12" ht="12.75" customHeight="1" collapsed="1">
      <c r="A54" s="114"/>
      <c r="B54" s="127"/>
      <c r="C54" s="127"/>
      <c r="D54" s="127"/>
      <c r="E54" s="127"/>
      <c r="F54" s="127"/>
      <c r="G54" s="127"/>
      <c r="H54" s="127"/>
      <c r="I54" s="128" t="s">
        <v>257</v>
      </c>
      <c r="J54" s="128" t="s">
        <v>257</v>
      </c>
      <c r="K54" s="129">
        <f>SUM(K51:K53)</f>
        <v>667.43999999999983</v>
      </c>
      <c r="L54" s="115"/>
    </row>
    <row r="55" spans="1:12" ht="12.75" customHeight="1">
      <c r="A55" s="6"/>
      <c r="B55" s="7"/>
      <c r="C55" s="7"/>
      <c r="D55" s="7"/>
      <c r="E55" s="7"/>
      <c r="F55" s="7"/>
      <c r="G55" s="7"/>
      <c r="H55" s="7" t="s">
        <v>778</v>
      </c>
      <c r="I55" s="7"/>
      <c r="J55" s="7"/>
      <c r="K55" s="7"/>
      <c r="L55" s="8"/>
    </row>
    <row r="56" spans="1:12" ht="12.75" customHeight="1"/>
    <row r="57" spans="1:12" ht="12.75" customHeight="1"/>
    <row r="58" spans="1:12" ht="12.75" customHeight="1"/>
    <row r="59" spans="1:12" ht="12.75" customHeight="1"/>
    <row r="60" spans="1:12" ht="12.75" customHeight="1"/>
    <row r="61" spans="1:12" ht="12.75" customHeight="1"/>
    <row r="62" spans="1:12" ht="12.75" customHeight="1"/>
  </sheetData>
  <mergeCells count="33">
    <mergeCell ref="F29:G29"/>
    <mergeCell ref="K10:K11"/>
    <mergeCell ref="K14:K15"/>
    <mergeCell ref="F20:G20"/>
    <mergeCell ref="F21:G21"/>
    <mergeCell ref="F22:G22"/>
    <mergeCell ref="F23:G23"/>
    <mergeCell ref="F24:G24"/>
    <mergeCell ref="F25:G25"/>
    <mergeCell ref="F26:G26"/>
    <mergeCell ref="F27:G27"/>
    <mergeCell ref="F28:G28"/>
    <mergeCell ref="F41:G41"/>
    <mergeCell ref="F30:G30"/>
    <mergeCell ref="F31:G31"/>
    <mergeCell ref="F32:G32"/>
    <mergeCell ref="F33:G33"/>
    <mergeCell ref="F34:G34"/>
    <mergeCell ref="F35:G35"/>
    <mergeCell ref="F36:G36"/>
    <mergeCell ref="F37:G37"/>
    <mergeCell ref="F38:G38"/>
    <mergeCell ref="F39:G39"/>
    <mergeCell ref="F40:G40"/>
    <mergeCell ref="F48:G48"/>
    <mergeCell ref="F49:G49"/>
    <mergeCell ref="F50:G50"/>
    <mergeCell ref="F42:G42"/>
    <mergeCell ref="F43:G43"/>
    <mergeCell ref="F44:G44"/>
    <mergeCell ref="F45:G45"/>
    <mergeCell ref="F46:G46"/>
    <mergeCell ref="F47:G4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45" zoomScaleNormal="100" workbookViewId="0">
      <selection activeCell="L1026" sqref="L102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3503.3399999999992</v>
      </c>
      <c r="O2" s="21" t="s">
        <v>259</v>
      </c>
    </row>
    <row r="3" spans="1:15" s="21" customFormat="1" ht="15" customHeight="1" thickBot="1">
      <c r="A3" s="22" t="s">
        <v>151</v>
      </c>
      <c r="G3" s="28">
        <v>45169</v>
      </c>
      <c r="H3" s="29"/>
      <c r="N3" s="21">
        <v>3503.3399999999992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AUD</v>
      </c>
    </row>
    <row r="10" spans="1:15" s="21" customFormat="1" ht="13.5" thickBot="1">
      <c r="A10" s="36" t="str">
        <f>'Copy paste to Here'!G10</f>
        <v>Merchant Enterprises Pty Ltd</v>
      </c>
      <c r="B10" s="37"/>
      <c r="C10" s="37"/>
      <c r="D10" s="37"/>
      <c r="F10" s="38" t="str">
        <f>'Copy paste to Here'!B10</f>
        <v>Merchant Enterprises Pty Ltd</v>
      </c>
      <c r="G10" s="39"/>
      <c r="H10" s="40"/>
      <c r="K10" s="95" t="s">
        <v>276</v>
      </c>
      <c r="L10" s="35" t="s">
        <v>276</v>
      </c>
      <c r="M10" s="21">
        <v>1</v>
      </c>
    </row>
    <row r="11" spans="1:15" s="21" customFormat="1" ht="15.75" thickBot="1">
      <c r="A11" s="41" t="str">
        <f>'Copy paste to Here'!G11</f>
        <v>Duane Merchant</v>
      </c>
      <c r="B11" s="42"/>
      <c r="C11" s="42"/>
      <c r="D11" s="42"/>
      <c r="F11" s="43" t="str">
        <f>'Copy paste to Here'!B11</f>
        <v>Duane Merchant</v>
      </c>
      <c r="G11" s="44"/>
      <c r="H11" s="45"/>
      <c r="K11" s="93" t="s">
        <v>158</v>
      </c>
      <c r="L11" s="46" t="s">
        <v>159</v>
      </c>
      <c r="M11" s="21">
        <f>VLOOKUP(G3,[1]Sheet1!$A$9:$I$7290,2,FALSE)</f>
        <v>34.75</v>
      </c>
    </row>
    <row r="12" spans="1:15" s="21" customFormat="1" ht="15.75" thickBot="1">
      <c r="A12" s="41" t="str">
        <f>'Copy paste to Here'!G12</f>
        <v>Shop 006, Pacific Werribee Plaza 250 Heaths Rd</v>
      </c>
      <c r="B12" s="42"/>
      <c r="C12" s="42"/>
      <c r="D12" s="42"/>
      <c r="E12" s="89"/>
      <c r="F12" s="43" t="str">
        <f>'Copy paste to Here'!B12</f>
        <v>Shop 006, Pacific Werribee Plaza 250 Heaths Rd</v>
      </c>
      <c r="G12" s="44"/>
      <c r="H12" s="45"/>
      <c r="K12" s="93" t="s">
        <v>160</v>
      </c>
      <c r="L12" s="46" t="s">
        <v>133</v>
      </c>
      <c r="M12" s="21">
        <f>VLOOKUP(G3,[1]Sheet1!$A$9:$I$7290,3,FALSE)</f>
        <v>37.82</v>
      </c>
    </row>
    <row r="13" spans="1:15" s="21" customFormat="1" ht="15.75" thickBot="1">
      <c r="A13" s="41" t="str">
        <f>'Copy paste to Here'!G13</f>
        <v>3029 Hoppers Crossing</v>
      </c>
      <c r="B13" s="42"/>
      <c r="C13" s="42"/>
      <c r="D13" s="42"/>
      <c r="E13" s="111" t="s">
        <v>164</v>
      </c>
      <c r="F13" s="43" t="str">
        <f>'Copy paste to Here'!B13</f>
        <v>3029 Hoppers Crossing</v>
      </c>
      <c r="G13" s="44"/>
      <c r="H13" s="45"/>
      <c r="K13" s="93" t="s">
        <v>161</v>
      </c>
      <c r="L13" s="46" t="s">
        <v>162</v>
      </c>
      <c r="M13" s="113">
        <f>VLOOKUP(G3,[1]Sheet1!$A$9:$I$7290,4,FALSE)</f>
        <v>44.02</v>
      </c>
    </row>
    <row r="14" spans="1:15" s="21" customFormat="1" ht="15.75" thickBot="1">
      <c r="A14" s="41" t="str">
        <f>'Copy paste to Here'!G14</f>
        <v>Australia</v>
      </c>
      <c r="B14" s="42"/>
      <c r="C14" s="42"/>
      <c r="D14" s="42"/>
      <c r="E14" s="111">
        <f>VLOOKUP(J9,$L$10:$M$17,2,FALSE)</f>
        <v>22.21</v>
      </c>
      <c r="F14" s="43" t="str">
        <f>'Copy paste to Here'!B14</f>
        <v>Australia</v>
      </c>
      <c r="G14" s="44"/>
      <c r="H14" s="45"/>
      <c r="K14" s="93" t="s">
        <v>163</v>
      </c>
      <c r="L14" s="46" t="s">
        <v>164</v>
      </c>
      <c r="M14" s="21">
        <f>VLOOKUP(G3,[1]Sheet1!$A$9:$I$7290,5,FALSE)</f>
        <v>22.21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v>
      </c>
    </row>
    <row r="16" spans="1:15" s="21" customFormat="1" ht="13.7" customHeight="1" thickBot="1">
      <c r="A16" s="52"/>
      <c r="K16" s="94" t="s">
        <v>167</v>
      </c>
      <c r="L16" s="51" t="s">
        <v>168</v>
      </c>
      <c r="M16" s="21">
        <f>VLOOKUP(G3,[1]Sheet1!$A$9:$I$7290,7,FALSE)</f>
        <v>20.48</v>
      </c>
    </row>
    <row r="17" spans="1:13" s="21" customFormat="1" ht="13.5" thickBot="1">
      <c r="A17" s="53" t="s">
        <v>169</v>
      </c>
      <c r="B17" s="54" t="s">
        <v>170</v>
      </c>
      <c r="C17" s="54" t="s">
        <v>284</v>
      </c>
      <c r="D17" s="55" t="s">
        <v>198</v>
      </c>
      <c r="E17" s="55" t="s">
        <v>261</v>
      </c>
      <c r="F17" s="55" t="str">
        <f>CONCATENATE("Amount ",,J9)</f>
        <v>Amount AUD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Acrylic solid &amp; UV spiral coil taper &amp; Gauge: 1.6mm  &amp;  Color: Black</v>
      </c>
      <c r="B18" s="57" t="str">
        <f>'Copy paste to Here'!C22</f>
        <v>ACCO</v>
      </c>
      <c r="C18" s="57" t="s">
        <v>760</v>
      </c>
      <c r="D18" s="58">
        <f>Invoice!B22</f>
        <v>10</v>
      </c>
      <c r="E18" s="59">
        <f>'Shipping Invoice'!J22*$N$1</f>
        <v>0.64</v>
      </c>
      <c r="F18" s="59">
        <f>D18*E18</f>
        <v>6.4</v>
      </c>
      <c r="G18" s="60">
        <f>E18*$E$14</f>
        <v>14.214400000000001</v>
      </c>
      <c r="H18" s="61">
        <f>D18*G18</f>
        <v>142.14400000000001</v>
      </c>
    </row>
    <row r="19" spans="1:13" s="62" customFormat="1">
      <c r="A19" s="112" t="str">
        <f>IF((LEN('Copy paste to Here'!G23))&gt;5,((CONCATENATE('Copy paste to Here'!G23," &amp; ",'Copy paste to Here'!D23,"  &amp;  ",'Copy paste to Here'!E23))),"Empty Cell")</f>
        <v>Acrylic solid &amp; UV spiral coil taper &amp; Gauge: 2mm  &amp;  Color: Black</v>
      </c>
      <c r="B19" s="57" t="str">
        <f>'Copy paste to Here'!C23</f>
        <v>ACCO</v>
      </c>
      <c r="C19" s="57" t="s">
        <v>761</v>
      </c>
      <c r="D19" s="58">
        <f>Invoice!B23</f>
        <v>10</v>
      </c>
      <c r="E19" s="59">
        <f>'Shipping Invoice'!J23*$N$1</f>
        <v>0.72</v>
      </c>
      <c r="F19" s="59">
        <f t="shared" ref="F19:F82" si="0">D19*E19</f>
        <v>7.1999999999999993</v>
      </c>
      <c r="G19" s="60">
        <f t="shared" ref="G19:G82" si="1">E19*$E$14</f>
        <v>15.991199999999999</v>
      </c>
      <c r="H19" s="63">
        <f t="shared" ref="H19:H82" si="2">D19*G19</f>
        <v>159.91199999999998</v>
      </c>
    </row>
    <row r="20" spans="1:13" s="62" customFormat="1" ht="24">
      <c r="A20" s="56" t="str">
        <f>IF((LEN('Copy paste to Here'!G24))&gt;5,((CONCATENATE('Copy paste to Here'!G24," &amp; ",'Copy paste to Here'!D24,"  &amp;  ",'Copy paste to Here'!E24))),"Empty Cell")</f>
        <v>Acrylic solid &amp; UV spiral coil taper &amp; Gauge: 2.5mm  &amp;  Color: Black</v>
      </c>
      <c r="B20" s="57" t="str">
        <f>'Copy paste to Here'!C24</f>
        <v>ACCO</v>
      </c>
      <c r="C20" s="57" t="s">
        <v>762</v>
      </c>
      <c r="D20" s="58">
        <f>Invoice!B24</f>
        <v>10</v>
      </c>
      <c r="E20" s="59">
        <f>'Shipping Invoice'!J24*$N$1</f>
        <v>0.77</v>
      </c>
      <c r="F20" s="59">
        <f t="shared" si="0"/>
        <v>7.7</v>
      </c>
      <c r="G20" s="60">
        <f t="shared" si="1"/>
        <v>17.101700000000001</v>
      </c>
      <c r="H20" s="63">
        <f t="shared" si="2"/>
        <v>171.017</v>
      </c>
    </row>
    <row r="21" spans="1:13" s="62" customFormat="1">
      <c r="A21" s="56" t="str">
        <f>IF((LEN('Copy paste to Here'!G25))&gt;5,((CONCATENATE('Copy paste to Here'!G25," &amp; ",'Copy paste to Here'!D25,"  &amp;  ",'Copy paste to Here'!E25))),"Empty Cell")</f>
        <v>Acrylic solid &amp; UV spiral coil taper &amp; Gauge: 3mm  &amp;  Color: Black</v>
      </c>
      <c r="B21" s="57" t="str">
        <f>'Copy paste to Here'!C25</f>
        <v>ACCO</v>
      </c>
      <c r="C21" s="57" t="s">
        <v>763</v>
      </c>
      <c r="D21" s="58">
        <f>Invoice!B25</f>
        <v>10</v>
      </c>
      <c r="E21" s="59">
        <f>'Shipping Invoice'!J25*$N$1</f>
        <v>0.82</v>
      </c>
      <c r="F21" s="59">
        <f t="shared" si="0"/>
        <v>8.1999999999999993</v>
      </c>
      <c r="G21" s="60">
        <f t="shared" si="1"/>
        <v>18.212199999999999</v>
      </c>
      <c r="H21" s="63">
        <f t="shared" si="2"/>
        <v>182.12199999999999</v>
      </c>
    </row>
    <row r="22" spans="1:13" s="62" customFormat="1">
      <c r="A22" s="56" t="str">
        <f>IF((LEN('Copy paste to Here'!G26))&gt;5,((CONCATENATE('Copy paste to Here'!G26," &amp; ",'Copy paste to Here'!D26,"  &amp;  ",'Copy paste to Here'!E26))),"Empty Cell")</f>
        <v>Acrylic solid &amp; UV spiral coil taper &amp; Gauge: 4mm  &amp;  Color: Black</v>
      </c>
      <c r="B22" s="57" t="str">
        <f>'Copy paste to Here'!C26</f>
        <v>ACCO</v>
      </c>
      <c r="C22" s="57" t="s">
        <v>764</v>
      </c>
      <c r="D22" s="58">
        <f>Invoice!B26</f>
        <v>10</v>
      </c>
      <c r="E22" s="59">
        <f>'Shipping Invoice'!J26*$N$1</f>
        <v>0.88</v>
      </c>
      <c r="F22" s="59">
        <f t="shared" si="0"/>
        <v>8.8000000000000007</v>
      </c>
      <c r="G22" s="60">
        <f t="shared" si="1"/>
        <v>19.544800000000002</v>
      </c>
      <c r="H22" s="63">
        <f t="shared" si="2"/>
        <v>195.44800000000004</v>
      </c>
    </row>
    <row r="23" spans="1:13" s="62" customFormat="1">
      <c r="A23" s="56" t="str">
        <f>IF((LEN('Copy paste to Here'!G27))&gt;5,((CONCATENATE('Copy paste to Here'!G27," &amp; ",'Copy paste to Here'!D27,"  &amp;  ",'Copy paste to Here'!E27))),"Empty Cell")</f>
        <v>Acrylic solid &amp; UV spiral coil taper &amp; Gauge: 5mm  &amp;  Color: Black</v>
      </c>
      <c r="B23" s="57" t="str">
        <f>'Copy paste to Here'!C27</f>
        <v>ACCO</v>
      </c>
      <c r="C23" s="57" t="s">
        <v>765</v>
      </c>
      <c r="D23" s="58">
        <f>Invoice!B27</f>
        <v>10</v>
      </c>
      <c r="E23" s="59">
        <f>'Shipping Invoice'!J27*$N$1</f>
        <v>0.96</v>
      </c>
      <c r="F23" s="59">
        <f t="shared" si="0"/>
        <v>9.6</v>
      </c>
      <c r="G23" s="60">
        <f t="shared" si="1"/>
        <v>21.3216</v>
      </c>
      <c r="H23" s="63">
        <f t="shared" si="2"/>
        <v>213.21600000000001</v>
      </c>
    </row>
    <row r="24" spans="1:13" s="62" customFormat="1">
      <c r="A24" s="56" t="str">
        <f>IF((LEN('Copy paste to Here'!G28))&gt;5,((CONCATENATE('Copy paste to Here'!G28," &amp; ",'Copy paste to Here'!D28,"  &amp;  ",'Copy paste to Here'!E28))),"Empty Cell")</f>
        <v>Acrylic solid &amp; UV spiral coil taper &amp; Gauge: 6mm  &amp;  Color: Black</v>
      </c>
      <c r="B24" s="57" t="str">
        <f>'Copy paste to Here'!C28</f>
        <v>ACCO</v>
      </c>
      <c r="C24" s="57" t="s">
        <v>766</v>
      </c>
      <c r="D24" s="58">
        <f>Invoice!B28</f>
        <v>10</v>
      </c>
      <c r="E24" s="59">
        <f>'Shipping Invoice'!J28*$N$1</f>
        <v>1.04</v>
      </c>
      <c r="F24" s="59">
        <f t="shared" si="0"/>
        <v>10.4</v>
      </c>
      <c r="G24" s="60">
        <f t="shared" si="1"/>
        <v>23.098400000000002</v>
      </c>
      <c r="H24" s="63">
        <f t="shared" si="2"/>
        <v>230.98400000000001</v>
      </c>
    </row>
    <row r="25" spans="1:13" s="62" customFormat="1">
      <c r="A25" s="56" t="str">
        <f>IF((LEN('Copy paste to Here'!G29))&gt;5,((CONCATENATE('Copy paste to Here'!G29," &amp; ",'Copy paste to Here'!D29,"  &amp;  ",'Copy paste to Here'!E29))),"Empty Cell")</f>
        <v>Acrylic solid &amp; UV spiral coil taper &amp; Gauge: 8mm  &amp;  Color: Black</v>
      </c>
      <c r="B25" s="57" t="str">
        <f>'Copy paste to Here'!C29</f>
        <v>ACCO</v>
      </c>
      <c r="C25" s="57" t="s">
        <v>767</v>
      </c>
      <c r="D25" s="58">
        <f>Invoice!B29</f>
        <v>10</v>
      </c>
      <c r="E25" s="59">
        <f>'Shipping Invoice'!J29*$N$1</f>
        <v>1.1299999999999999</v>
      </c>
      <c r="F25" s="59">
        <f t="shared" si="0"/>
        <v>11.299999999999999</v>
      </c>
      <c r="G25" s="60">
        <f t="shared" si="1"/>
        <v>25.097299999999997</v>
      </c>
      <c r="H25" s="63">
        <f t="shared" si="2"/>
        <v>250.97299999999996</v>
      </c>
    </row>
    <row r="26" spans="1:13" s="62" customFormat="1" ht="36">
      <c r="A26" s="56" t="str">
        <f>IF((LEN('Copy paste to Here'!G30))&gt;5,((CONCATENATE('Copy paste to Here'!G30," &amp; ",'Copy paste to Here'!D30,"  &amp;  ",'Copy paste to Here'!E30))),"Empty Cell")</f>
        <v xml:space="preserve">Clear bio flexible labret, 16g (1.2mm) with a 3mm flat push in sterling silver top with a pink ''sexy'' on a white background logo &amp; Length: 8mm  &amp;  </v>
      </c>
      <c r="B26" s="57" t="str">
        <f>'Copy paste to Here'!C30</f>
        <v>BILG17</v>
      </c>
      <c r="C26" s="57" t="s">
        <v>727</v>
      </c>
      <c r="D26" s="58">
        <f>Invoice!B30</f>
        <v>6</v>
      </c>
      <c r="E26" s="59">
        <f>'Shipping Invoice'!J30*$N$1</f>
        <v>1.1299999999999999</v>
      </c>
      <c r="F26" s="59">
        <f t="shared" si="0"/>
        <v>6.7799999999999994</v>
      </c>
      <c r="G26" s="60">
        <f t="shared" si="1"/>
        <v>25.097299999999997</v>
      </c>
      <c r="H26" s="63">
        <f t="shared" si="2"/>
        <v>150.5838</v>
      </c>
    </row>
    <row r="27" spans="1:13" s="62" customFormat="1" ht="36">
      <c r="A27" s="56" t="str">
        <f>IF((LEN('Copy paste to Here'!G31))&gt;5,((CONCATENATE('Copy paste to Here'!G31," &amp; ",'Copy paste to Here'!D31,"  &amp;  ",'Copy paste to Here'!E31))),"Empty Cell")</f>
        <v xml:space="preserve">Clear bio flexible labret, 16g (1.2mm) with a 3mm flat push in sterling silver top with a pink ''sexy'' on a white background logo &amp; Length: 10mm  &amp;  </v>
      </c>
      <c r="B27" s="57" t="str">
        <f>'Copy paste to Here'!C31</f>
        <v>BILG17</v>
      </c>
      <c r="C27" s="57" t="s">
        <v>727</v>
      </c>
      <c r="D27" s="58">
        <f>Invoice!B31</f>
        <v>6</v>
      </c>
      <c r="E27" s="59">
        <f>'Shipping Invoice'!J31*$N$1</f>
        <v>1.1299999999999999</v>
      </c>
      <c r="F27" s="59">
        <f t="shared" si="0"/>
        <v>6.7799999999999994</v>
      </c>
      <c r="G27" s="60">
        <f t="shared" si="1"/>
        <v>25.097299999999997</v>
      </c>
      <c r="H27" s="63">
        <f t="shared" si="2"/>
        <v>150.5838</v>
      </c>
    </row>
    <row r="28" spans="1:13" s="62" customFormat="1" ht="36">
      <c r="A28" s="56" t="str">
        <f>IF((LEN('Copy paste to Here'!G32))&gt;5,((CONCATENATE('Copy paste to Here'!G32," &amp; ",'Copy paste to Here'!D32,"  &amp;  ",'Copy paste to Here'!E32))),"Empty Cell")</f>
        <v>Bulk body jewelry: 50 pcs. of premium PVD plated surgical labrets, 16g (1.2mm) with 3mm ball &amp; Length: Assorted 6mm &amp; 8mm  &amp;  Color: Pink</v>
      </c>
      <c r="B28" s="57" t="str">
        <f>'Copy paste to Here'!C32</f>
        <v>BLK466</v>
      </c>
      <c r="C28" s="57" t="s">
        <v>728</v>
      </c>
      <c r="D28" s="58">
        <f>Invoice!B32</f>
        <v>1</v>
      </c>
      <c r="E28" s="59">
        <f>'Shipping Invoice'!J32*$N$1</f>
        <v>45.76</v>
      </c>
      <c r="F28" s="59">
        <f t="shared" si="0"/>
        <v>45.76</v>
      </c>
      <c r="G28" s="60">
        <f t="shared" si="1"/>
        <v>1016.3296</v>
      </c>
      <c r="H28" s="63">
        <f t="shared" si="2"/>
        <v>1016.3296</v>
      </c>
    </row>
    <row r="29" spans="1:13" s="62" customFormat="1" ht="36">
      <c r="A29" s="56" t="str">
        <f>IF((LEN('Copy paste to Here'!G33))&gt;5,((CONCATENATE('Copy paste to Here'!G33," &amp; ",'Copy paste to Here'!D33,"  &amp;  ",'Copy paste to Here'!E33))),"Empty Cell")</f>
        <v>Bulk body jewelry: 50 pcs. of premium PVD plated surgical labrets, 16g (1.2mm) with 3mm ball &amp; Length: Assorted 8mm &amp; 10mm  &amp;  Color: Pink</v>
      </c>
      <c r="B29" s="57" t="str">
        <f>'Copy paste to Here'!C33</f>
        <v>BLK466</v>
      </c>
      <c r="C29" s="57" t="s">
        <v>728</v>
      </c>
      <c r="D29" s="58">
        <f>Invoice!B33</f>
        <v>1</v>
      </c>
      <c r="E29" s="59">
        <f>'Shipping Invoice'!J33*$N$1</f>
        <v>45.76</v>
      </c>
      <c r="F29" s="59">
        <f t="shared" si="0"/>
        <v>45.76</v>
      </c>
      <c r="G29" s="60">
        <f t="shared" si="1"/>
        <v>1016.3296</v>
      </c>
      <c r="H29" s="63">
        <f t="shared" si="2"/>
        <v>1016.3296</v>
      </c>
    </row>
    <row r="30" spans="1:13" s="62" customFormat="1" ht="36">
      <c r="A30" s="56" t="str">
        <f>IF((LEN('Copy paste to Here'!G34))&gt;5,((CONCATENATE('Copy paste to Here'!G34," &amp; ",'Copy paste to Here'!D34,"  &amp;  ",'Copy paste to Here'!E34))),"Empty Cell")</f>
        <v>Piercing supplies: Assortment of 12 to 250 pcs. of EO gas sterilized piercing: surgical steel labrets, 16g (1.2mm) with a 3mm ball &amp; Quantity In Bulk: 250 pcs.  &amp;  Length: 8mm</v>
      </c>
      <c r="B30" s="57" t="str">
        <f>'Copy paste to Here'!C34</f>
        <v>BLK470</v>
      </c>
      <c r="C30" s="57" t="s">
        <v>768</v>
      </c>
      <c r="D30" s="58">
        <f>Invoice!B34</f>
        <v>2</v>
      </c>
      <c r="E30" s="59">
        <f>'Shipping Invoice'!J34*$N$1</f>
        <v>228.95</v>
      </c>
      <c r="F30" s="59">
        <f t="shared" si="0"/>
        <v>457.9</v>
      </c>
      <c r="G30" s="60">
        <f t="shared" si="1"/>
        <v>5084.9795000000004</v>
      </c>
      <c r="H30" s="63">
        <f t="shared" si="2"/>
        <v>10169.959000000001</v>
      </c>
    </row>
    <row r="31" spans="1:13" s="62" customFormat="1" ht="36">
      <c r="A31" s="56" t="str">
        <f>IF((LEN('Copy paste to Here'!G35))&gt;5,((CONCATENATE('Copy paste to Here'!G35," &amp; ",'Copy paste to Here'!D35,"  &amp;  ",'Copy paste to Here'!E35))),"Empty Cell")</f>
        <v>Piercing supplies: Assortment of 12 to 250 pcs. of EO gas sterilized piercing: surgical steel labrets, 16g (1.2mm) with a 3mm ball &amp; Quantity In Bulk: 250 pcs.  &amp;  Length: 10mm</v>
      </c>
      <c r="B31" s="57" t="str">
        <f>'Copy paste to Here'!C35</f>
        <v>BLK470</v>
      </c>
      <c r="C31" s="57" t="s">
        <v>768</v>
      </c>
      <c r="D31" s="58">
        <f>Invoice!B35</f>
        <v>6</v>
      </c>
      <c r="E31" s="59">
        <f>'Shipping Invoice'!J35*$N$1</f>
        <v>228.95</v>
      </c>
      <c r="F31" s="59">
        <f t="shared" si="0"/>
        <v>1373.6999999999998</v>
      </c>
      <c r="G31" s="60">
        <f t="shared" si="1"/>
        <v>5084.9795000000004</v>
      </c>
      <c r="H31" s="63">
        <f t="shared" si="2"/>
        <v>30509.877</v>
      </c>
    </row>
    <row r="32" spans="1:13" s="62" customFormat="1" ht="36">
      <c r="A32" s="56" t="str">
        <f>IF((LEN('Copy paste to Here'!G36))&gt;5,((CONCATENATE('Copy paste to Here'!G36," &amp; ",'Copy paste to Here'!D36,"  &amp;  ",'Copy paste to Here'!E36))),"Empty Cell")</f>
        <v xml:space="preserve">Acrylic display for Body Jewelry: Empty display with black or white foam and 60 clips for eyebrow bananas (sticker included) &amp; Color: Black  &amp;  </v>
      </c>
      <c r="B32" s="57" t="str">
        <f>'Copy paste to Here'!C36</f>
        <v>BREY1</v>
      </c>
      <c r="C32" s="57" t="s">
        <v>735</v>
      </c>
      <c r="D32" s="58">
        <f>Invoice!B36</f>
        <v>3</v>
      </c>
      <c r="E32" s="59">
        <f>'Shipping Invoice'!J36*$N$1</f>
        <v>14.22</v>
      </c>
      <c r="F32" s="59">
        <f t="shared" si="0"/>
        <v>42.660000000000004</v>
      </c>
      <c r="G32" s="60">
        <f t="shared" si="1"/>
        <v>315.82620000000003</v>
      </c>
      <c r="H32" s="63">
        <f t="shared" si="2"/>
        <v>947.47860000000014</v>
      </c>
    </row>
    <row r="33" spans="1:8" s="62" customFormat="1" ht="36">
      <c r="A33" s="56" t="str">
        <f>IF((LEN('Copy paste to Here'!G37))&gt;5,((CONCATENATE('Copy paste to Here'!G37," &amp; ",'Copy paste to Here'!D37,"  &amp;  ",'Copy paste to Here'!E37))),"Empty Cell")</f>
        <v xml:space="preserve">Acrylic display for Body Jewelry: Empty display with black and white foam and 40 clips for belly bananas (sticker included) &amp; Color: Black  &amp;  </v>
      </c>
      <c r="B33" s="57" t="str">
        <f>'Copy paste to Here'!C37</f>
        <v>BREY3</v>
      </c>
      <c r="C33" s="57" t="s">
        <v>737</v>
      </c>
      <c r="D33" s="58">
        <f>Invoice!B37</f>
        <v>3</v>
      </c>
      <c r="E33" s="59">
        <f>'Shipping Invoice'!J37*$N$1</f>
        <v>12.24</v>
      </c>
      <c r="F33" s="59">
        <f t="shared" si="0"/>
        <v>36.72</v>
      </c>
      <c r="G33" s="60">
        <f t="shared" si="1"/>
        <v>271.85040000000004</v>
      </c>
      <c r="H33" s="63">
        <f t="shared" si="2"/>
        <v>815.55120000000011</v>
      </c>
    </row>
    <row r="34" spans="1:8" s="62" customFormat="1" ht="36">
      <c r="A34" s="56" t="str">
        <f>IF((LEN('Copy paste to Here'!G38))&gt;5,((CONCATENATE('Copy paste to Here'!G38," &amp; ",'Copy paste to Here'!D38,"  &amp;  ",'Copy paste to Here'!E38))),"Empty Cell")</f>
        <v xml:space="preserve">Display with 24 pairs of magnetic 316L steel ear studs with round prong set clear CZ with magnet backing - sizes 4mm to 7mm &amp;   &amp;  </v>
      </c>
      <c r="B34" s="57" t="str">
        <f>'Copy paste to Here'!C38</f>
        <v>MG111</v>
      </c>
      <c r="C34" s="57" t="s">
        <v>739</v>
      </c>
      <c r="D34" s="58">
        <f>Invoice!B38</f>
        <v>1</v>
      </c>
      <c r="E34" s="59">
        <f>'Shipping Invoice'!J38*$N$1</f>
        <v>89.72</v>
      </c>
      <c r="F34" s="59">
        <f t="shared" si="0"/>
        <v>89.72</v>
      </c>
      <c r="G34" s="60">
        <f t="shared" si="1"/>
        <v>1992.6812</v>
      </c>
      <c r="H34" s="63">
        <f t="shared" si="2"/>
        <v>1992.6812</v>
      </c>
    </row>
    <row r="35" spans="1:8" s="62" customFormat="1" ht="24">
      <c r="A35" s="56" t="str">
        <f>IF((LEN('Copy paste to Here'!G39))&gt;5,((CONCATENATE('Copy paste to Here'!G39," &amp; ",'Copy paste to Here'!D39,"  &amp;  ",'Copy paste to Here'!E39))),"Empty Cell")</f>
        <v xml:space="preserve">Board with 24 pairs of magnetic earrings with 3mm square clear crystals &amp;   &amp;  </v>
      </c>
      <c r="B35" s="57" t="str">
        <f>'Copy paste to Here'!C39</f>
        <v>MG88</v>
      </c>
      <c r="C35" s="57" t="s">
        <v>741</v>
      </c>
      <c r="D35" s="58">
        <f>Invoice!B39</f>
        <v>1</v>
      </c>
      <c r="E35" s="59">
        <f>'Shipping Invoice'!J39*$N$1</f>
        <v>34.479999999999997</v>
      </c>
      <c r="F35" s="59">
        <f t="shared" si="0"/>
        <v>34.479999999999997</v>
      </c>
      <c r="G35" s="60">
        <f t="shared" si="1"/>
        <v>765.80079999999998</v>
      </c>
      <c r="H35" s="63">
        <f t="shared" si="2"/>
        <v>765.80079999999998</v>
      </c>
    </row>
    <row r="36" spans="1:8" s="62" customFormat="1" ht="24">
      <c r="A36" s="56" t="str">
        <f>IF((LEN('Copy paste to Here'!G40))&gt;5,((CONCATENATE('Copy paste to Here'!G40," &amp; ",'Copy paste to Here'!D40,"  &amp;  ",'Copy paste to Here'!E40))),"Empty Cell")</f>
        <v xml:space="preserve">Pack of 10 pcs. of 3mm anodized surgical steel balls with threading 1.2mm (16g) &amp; Color: Black  &amp;  </v>
      </c>
      <c r="B36" s="57" t="str">
        <f>'Copy paste to Here'!C40</f>
        <v>XBT3S</v>
      </c>
      <c r="C36" s="57" t="s">
        <v>743</v>
      </c>
      <c r="D36" s="58">
        <f>Invoice!B40</f>
        <v>30</v>
      </c>
      <c r="E36" s="59">
        <f>'Shipping Invoice'!J40*$N$1</f>
        <v>3.18</v>
      </c>
      <c r="F36" s="59">
        <f t="shared" si="0"/>
        <v>95.4</v>
      </c>
      <c r="G36" s="60">
        <f t="shared" si="1"/>
        <v>70.627800000000008</v>
      </c>
      <c r="H36" s="63">
        <f t="shared" si="2"/>
        <v>2118.8340000000003</v>
      </c>
    </row>
    <row r="37" spans="1:8" s="62" customFormat="1" ht="24">
      <c r="A37" s="56" t="str">
        <f>IF((LEN('Copy paste to Here'!G41))&gt;5,((CONCATENATE('Copy paste to Here'!G41," &amp; ",'Copy paste to Here'!D41,"  &amp;  ",'Copy paste to Here'!E41))),"Empty Cell")</f>
        <v xml:space="preserve">Pack of 10 pcs. of 3mm anodized surgical steel balls with threading 1.2mm (16g) &amp; Color: Gold  &amp;  </v>
      </c>
      <c r="B37" s="57" t="str">
        <f>'Copy paste to Here'!C41</f>
        <v>XBT3S</v>
      </c>
      <c r="C37" s="57" t="s">
        <v>743</v>
      </c>
      <c r="D37" s="58">
        <f>Invoice!B41</f>
        <v>40</v>
      </c>
      <c r="E37" s="59">
        <f>'Shipping Invoice'!J41*$N$1</f>
        <v>3.18</v>
      </c>
      <c r="F37" s="59">
        <f t="shared" si="0"/>
        <v>127.2</v>
      </c>
      <c r="G37" s="60">
        <f t="shared" si="1"/>
        <v>70.627800000000008</v>
      </c>
      <c r="H37" s="63">
        <f t="shared" si="2"/>
        <v>2825.1120000000001</v>
      </c>
    </row>
    <row r="38" spans="1:8" s="62" customFormat="1" ht="24">
      <c r="A38" s="56" t="str">
        <f>IF((LEN('Copy paste to Here'!G42))&gt;5,((CONCATENATE('Copy paste to Here'!G42," &amp; ",'Copy paste to Here'!D42,"  &amp;  ",'Copy paste to Here'!E42))),"Empty Cell")</f>
        <v xml:space="preserve">Pack of 10 pcs. of 4mm anodized surgical steel balls with threading 1.2mm (16g) &amp; Color: Gold  &amp;  </v>
      </c>
      <c r="B38" s="57" t="str">
        <f>'Copy paste to Here'!C42</f>
        <v>XBT4S</v>
      </c>
      <c r="C38" s="57" t="s">
        <v>745</v>
      </c>
      <c r="D38" s="58">
        <f>Invoice!B42</f>
        <v>30</v>
      </c>
      <c r="E38" s="59">
        <f>'Shipping Invoice'!J42*$N$1</f>
        <v>3.25</v>
      </c>
      <c r="F38" s="59">
        <f t="shared" si="0"/>
        <v>97.5</v>
      </c>
      <c r="G38" s="60">
        <f t="shared" si="1"/>
        <v>72.182500000000005</v>
      </c>
      <c r="H38" s="63">
        <f t="shared" si="2"/>
        <v>2165.4750000000004</v>
      </c>
    </row>
    <row r="39" spans="1:8" s="62" customFormat="1" ht="24">
      <c r="A39" s="56" t="str">
        <f>IF((LEN('Copy paste to Here'!G43))&gt;5,((CONCATENATE('Copy paste to Here'!G43," &amp; ",'Copy paste to Here'!D43,"  &amp;  ",'Copy paste to Here'!E43))),"Empty Cell")</f>
        <v xml:space="preserve">Pack of 10 pcs. of 3mm anodized surgical steel cones with threading 1.2mm (16g) &amp; Color: Black  &amp;  </v>
      </c>
      <c r="B39" s="57" t="str">
        <f>'Copy paste to Here'!C43</f>
        <v>XCNT3S</v>
      </c>
      <c r="C39" s="57" t="s">
        <v>747</v>
      </c>
      <c r="D39" s="58">
        <f>Invoice!B43</f>
        <v>3</v>
      </c>
      <c r="E39" s="59">
        <f>'Shipping Invoice'!J43*$N$1</f>
        <v>3.17</v>
      </c>
      <c r="F39" s="59">
        <f t="shared" si="0"/>
        <v>9.51</v>
      </c>
      <c r="G39" s="60">
        <f t="shared" si="1"/>
        <v>70.405699999999996</v>
      </c>
      <c r="H39" s="63">
        <f t="shared" si="2"/>
        <v>211.21709999999999</v>
      </c>
    </row>
    <row r="40" spans="1:8" s="62" customFormat="1" ht="24">
      <c r="A40" s="56" t="str">
        <f>IF((LEN('Copy paste to Here'!G44))&gt;5,((CONCATENATE('Copy paste to Here'!G44," &amp; ",'Copy paste to Here'!D44,"  &amp;  ",'Copy paste to Here'!E44))),"Empty Cell")</f>
        <v xml:space="preserve">Pack of 10 pcs. of 3mm anodized surgical steel cones with threading 1.2mm (16g) &amp; Color: Gold  &amp;  </v>
      </c>
      <c r="B40" s="57" t="str">
        <f>'Copy paste to Here'!C44</f>
        <v>XCNT3S</v>
      </c>
      <c r="C40" s="57" t="s">
        <v>747</v>
      </c>
      <c r="D40" s="58">
        <f>Invoice!B44</f>
        <v>3</v>
      </c>
      <c r="E40" s="59">
        <f>'Shipping Invoice'!J44*$N$1</f>
        <v>3.17</v>
      </c>
      <c r="F40" s="59">
        <f t="shared" si="0"/>
        <v>9.51</v>
      </c>
      <c r="G40" s="60">
        <f t="shared" si="1"/>
        <v>70.405699999999996</v>
      </c>
      <c r="H40" s="63">
        <f t="shared" si="2"/>
        <v>211.21709999999999</v>
      </c>
    </row>
    <row r="41" spans="1:8" s="62" customFormat="1" ht="24">
      <c r="A41" s="56" t="str">
        <f>IF((LEN('Copy paste to Here'!G45))&gt;5,((CONCATENATE('Copy paste to Here'!G45," &amp; ",'Copy paste to Here'!D45,"  &amp;  ",'Copy paste to Here'!E45))),"Empty Cell")</f>
        <v xml:space="preserve">Pack of 10 pcs. of 4mm anodized surgical steel cones with threading 1.2mm (16g) &amp; Color: Black  &amp;  </v>
      </c>
      <c r="B41" s="57" t="str">
        <f>'Copy paste to Here'!C45</f>
        <v>XCNT4S</v>
      </c>
      <c r="C41" s="57" t="s">
        <v>749</v>
      </c>
      <c r="D41" s="58">
        <f>Invoice!B45</f>
        <v>3</v>
      </c>
      <c r="E41" s="59">
        <f>'Shipping Invoice'!J45*$N$1</f>
        <v>3.2</v>
      </c>
      <c r="F41" s="59">
        <f t="shared" si="0"/>
        <v>9.6000000000000014</v>
      </c>
      <c r="G41" s="60">
        <f t="shared" si="1"/>
        <v>71.072000000000003</v>
      </c>
      <c r="H41" s="63">
        <f t="shared" si="2"/>
        <v>213.21600000000001</v>
      </c>
    </row>
    <row r="42" spans="1:8" s="62" customFormat="1" ht="24">
      <c r="A42" s="56" t="str">
        <f>IF((LEN('Copy paste to Here'!G46))&gt;5,((CONCATENATE('Copy paste to Here'!G46," &amp; ",'Copy paste to Here'!D46,"  &amp;  ",'Copy paste to Here'!E46))),"Empty Cell")</f>
        <v xml:space="preserve">Pack of 10 pcs. of 4mm anodized surgical steel cones with threading 1.2mm (16g) &amp; Color: Gold  &amp;  </v>
      </c>
      <c r="B42" s="57" t="str">
        <f>'Copy paste to Here'!C46</f>
        <v>XCNT4S</v>
      </c>
      <c r="C42" s="57" t="s">
        <v>749</v>
      </c>
      <c r="D42" s="58">
        <f>Invoice!B46</f>
        <v>3</v>
      </c>
      <c r="E42" s="59">
        <f>'Shipping Invoice'!J46*$N$1</f>
        <v>3.2</v>
      </c>
      <c r="F42" s="59">
        <f t="shared" si="0"/>
        <v>9.6000000000000014</v>
      </c>
      <c r="G42" s="60">
        <f t="shared" si="1"/>
        <v>71.072000000000003</v>
      </c>
      <c r="H42" s="63">
        <f t="shared" si="2"/>
        <v>213.21600000000001</v>
      </c>
    </row>
    <row r="43" spans="1:8" s="62" customFormat="1" ht="24">
      <c r="A43" s="56" t="str">
        <f>IF((LEN('Copy paste to Here'!G47))&gt;5,((CONCATENATE('Copy paste to Here'!G47," &amp; ",'Copy paste to Here'!D47,"  &amp;  ",'Copy paste to Here'!E47))),"Empty Cell")</f>
        <v xml:space="preserve">Pack of 10 pcs. of 3mm high polished surgical steel cones with threading 1.2mm (16g) &amp;   &amp;  </v>
      </c>
      <c r="B43" s="57" t="str">
        <f>'Copy paste to Here'!C47</f>
        <v>XCON3</v>
      </c>
      <c r="C43" s="57" t="s">
        <v>751</v>
      </c>
      <c r="D43" s="58">
        <f>Invoice!B47</f>
        <v>2</v>
      </c>
      <c r="E43" s="59">
        <f>'Shipping Invoice'!J47*$N$1</f>
        <v>0.98</v>
      </c>
      <c r="F43" s="59">
        <f t="shared" si="0"/>
        <v>1.96</v>
      </c>
      <c r="G43" s="60">
        <f t="shared" si="1"/>
        <v>21.765799999999999</v>
      </c>
      <c r="H43" s="63">
        <f t="shared" si="2"/>
        <v>43.531599999999997</v>
      </c>
    </row>
    <row r="44" spans="1:8" s="62" customFormat="1" ht="24">
      <c r="A44" s="56" t="str">
        <f>IF((LEN('Copy paste to Here'!G48))&gt;5,((CONCATENATE('Copy paste to Here'!G48," &amp; ",'Copy paste to Here'!D48,"  &amp;  ",'Copy paste to Here'!E48))),"Empty Cell")</f>
        <v xml:space="preserve">Pack of 10 pcs. of surgical steel balls with tiny 2.5mm bezel set crystals with 1.2mm threading (16g) &amp; Crystal Color: Clear  &amp;  </v>
      </c>
      <c r="B44" s="57" t="str">
        <f>'Copy paste to Here'!C48</f>
        <v>XJB25</v>
      </c>
      <c r="C44" s="57" t="s">
        <v>753</v>
      </c>
      <c r="D44" s="58">
        <f>Invoice!B48</f>
        <v>50</v>
      </c>
      <c r="E44" s="59">
        <f>'Shipping Invoice'!J48*$N$1</f>
        <v>5.32</v>
      </c>
      <c r="F44" s="59">
        <f t="shared" si="0"/>
        <v>266</v>
      </c>
      <c r="G44" s="60">
        <f t="shared" si="1"/>
        <v>118.15720000000002</v>
      </c>
      <c r="H44" s="63">
        <f t="shared" si="2"/>
        <v>5907.8600000000006</v>
      </c>
    </row>
    <row r="45" spans="1:8" s="62" customFormat="1" ht="36">
      <c r="A45" s="56" t="str">
        <f>IF((LEN('Copy paste to Here'!G49))&gt;5,((CONCATENATE('Copy paste to Here'!G49," &amp; ",'Copy paste to Here'!D49,"  &amp;  ",'Copy paste to Here'!E49))),"Empty Cell")</f>
        <v xml:space="preserve">Pack of 10 pcs. of 3mm high polished surgical steel balls with bezel set crystal and with 1.2mm (16g) threading &amp; Crystal Color: Clear  &amp;  </v>
      </c>
      <c r="B45" s="57" t="str">
        <f>'Copy paste to Here'!C49</f>
        <v>XJB3</v>
      </c>
      <c r="C45" s="57" t="s">
        <v>755</v>
      </c>
      <c r="D45" s="58">
        <f>Invoice!B49</f>
        <v>60</v>
      </c>
      <c r="E45" s="59">
        <f>'Shipping Invoice'!J49*$N$1</f>
        <v>3.92</v>
      </c>
      <c r="F45" s="59">
        <f t="shared" si="0"/>
        <v>235.2</v>
      </c>
      <c r="G45" s="60">
        <f t="shared" si="1"/>
        <v>87.063199999999995</v>
      </c>
      <c r="H45" s="63">
        <f t="shared" si="2"/>
        <v>5223.7919999999995</v>
      </c>
    </row>
    <row r="46" spans="1:8" s="62" customFormat="1" ht="36">
      <c r="A46" s="56" t="str">
        <f>IF((LEN('Copy paste to Here'!G50))&gt;5,((CONCATENATE('Copy paste to Here'!G50," &amp; ",'Copy paste to Here'!D50,"  &amp;  ",'Copy paste to Here'!E50))),"Empty Cell")</f>
        <v xml:space="preserve">Pack of 10 pcs. of 3mm anodized surgical steel balls with bezel set crystal and with 1.2mm threading (16g) &amp; Color: Gold Anodized w/ Clear crystal  &amp;  </v>
      </c>
      <c r="B46" s="57" t="str">
        <f>'Copy paste to Here'!C50</f>
        <v>XJBT3S</v>
      </c>
      <c r="C46" s="57" t="s">
        <v>757</v>
      </c>
      <c r="D46" s="58">
        <f>Invoice!B50</f>
        <v>50</v>
      </c>
      <c r="E46" s="59">
        <f>'Shipping Invoice'!J50*$N$1</f>
        <v>8.64</v>
      </c>
      <c r="F46" s="59">
        <f t="shared" si="0"/>
        <v>432</v>
      </c>
      <c r="G46" s="60">
        <f t="shared" si="1"/>
        <v>191.89440000000002</v>
      </c>
      <c r="H46" s="63">
        <f t="shared" si="2"/>
        <v>9594.7200000000012</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3503.3399999999992</v>
      </c>
      <c r="G1000" s="60"/>
      <c r="H1000" s="61">
        <f t="shared" ref="H1000:H1007" si="49">F1000*$E$14</f>
        <v>77809.181399999987</v>
      </c>
    </row>
    <row r="1001" spans="1:8" s="62" customFormat="1">
      <c r="A1001" s="56" t="s">
        <v>782</v>
      </c>
      <c r="B1001" s="75"/>
      <c r="C1001" s="75"/>
      <c r="D1001" s="76"/>
      <c r="E1001" s="67"/>
      <c r="F1001" s="59">
        <f>Invoice!J52</f>
        <v>-700.66799999999989</v>
      </c>
      <c r="G1001" s="60"/>
      <c r="H1001" s="61">
        <f t="shared" si="49"/>
        <v>-15561.836279999998</v>
      </c>
    </row>
    <row r="1002" spans="1:8" s="62" customFormat="1" outlineLevel="1">
      <c r="A1002" s="56"/>
      <c r="B1002" s="75"/>
      <c r="C1002" s="75"/>
      <c r="D1002" s="76"/>
      <c r="E1002" s="67"/>
      <c r="F1002" s="59">
        <f>Invoice!J53</f>
        <v>0</v>
      </c>
      <c r="G1002" s="60"/>
      <c r="H1002" s="61">
        <f t="shared" si="49"/>
        <v>0</v>
      </c>
    </row>
    <row r="1003" spans="1:8" s="62" customFormat="1">
      <c r="A1003" s="56" t="str">
        <f>'[2]Copy paste to Here'!T4</f>
        <v>Total:</v>
      </c>
      <c r="B1003" s="75"/>
      <c r="C1003" s="75"/>
      <c r="D1003" s="76"/>
      <c r="E1003" s="67"/>
      <c r="F1003" s="59">
        <f>SUM(F1000:F1002)</f>
        <v>2802.6719999999996</v>
      </c>
      <c r="G1003" s="60"/>
      <c r="H1003" s="61">
        <f t="shared" si="49"/>
        <v>62247.345119999991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77809.181400000001</v>
      </c>
    </row>
    <row r="1010" spans="1:8" s="21" customFormat="1">
      <c r="A1010" s="22"/>
      <c r="E1010" s="21" t="s">
        <v>177</v>
      </c>
      <c r="H1010" s="84">
        <f>(SUMIF($A$1000:$A$1008,"Total:",$H$1000:$H$1008))</f>
        <v>62247.345119999991</v>
      </c>
    </row>
    <row r="1011" spans="1:8" s="21" customFormat="1">
      <c r="E1011" s="21" t="s">
        <v>178</v>
      </c>
      <c r="H1011" s="85">
        <f>H1013-H1012</f>
        <v>58175.09</v>
      </c>
    </row>
    <row r="1012" spans="1:8" s="21" customFormat="1">
      <c r="E1012" s="21" t="s">
        <v>179</v>
      </c>
      <c r="H1012" s="85">
        <f>ROUND((H1013*7)/107,2)</f>
        <v>4072.26</v>
      </c>
    </row>
    <row r="1013" spans="1:8" s="21" customFormat="1">
      <c r="E1013" s="22" t="s">
        <v>180</v>
      </c>
      <c r="H1013" s="86">
        <f>ROUND((SUMIF($A$1000:$A$1008,"Total:",$H$1000:$H$1008)),2)</f>
        <v>62247.35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9"/>
  <sheetViews>
    <sheetView workbookViewId="0">
      <selection activeCell="A5" sqref="A5"/>
    </sheetView>
  </sheetViews>
  <sheetFormatPr defaultRowHeight="15"/>
  <sheetData>
    <row r="1" spans="1:1">
      <c r="A1" s="2" t="s">
        <v>760</v>
      </c>
    </row>
    <row r="2" spans="1:1">
      <c r="A2" s="2" t="s">
        <v>761</v>
      </c>
    </row>
    <row r="3" spans="1:1">
      <c r="A3" s="2" t="s">
        <v>762</v>
      </c>
    </row>
    <row r="4" spans="1:1">
      <c r="A4" s="2" t="s">
        <v>763</v>
      </c>
    </row>
    <row r="5" spans="1:1">
      <c r="A5" s="2" t="s">
        <v>764</v>
      </c>
    </row>
    <row r="6" spans="1:1">
      <c r="A6" s="2" t="s">
        <v>765</v>
      </c>
    </row>
    <row r="7" spans="1:1">
      <c r="A7" s="2" t="s">
        <v>766</v>
      </c>
    </row>
    <row r="8" spans="1:1">
      <c r="A8" s="2" t="s">
        <v>767</v>
      </c>
    </row>
    <row r="9" spans="1:1">
      <c r="A9" s="2" t="s">
        <v>727</v>
      </c>
    </row>
    <row r="10" spans="1:1">
      <c r="A10" s="2" t="s">
        <v>727</v>
      </c>
    </row>
    <row r="11" spans="1:1">
      <c r="A11" s="2" t="s">
        <v>728</v>
      </c>
    </row>
    <row r="12" spans="1:1">
      <c r="A12" s="2" t="s">
        <v>728</v>
      </c>
    </row>
    <row r="13" spans="1:1">
      <c r="A13" s="2" t="s">
        <v>768</v>
      </c>
    </row>
    <row r="14" spans="1:1">
      <c r="A14" s="2" t="s">
        <v>768</v>
      </c>
    </row>
    <row r="15" spans="1:1">
      <c r="A15" s="2" t="s">
        <v>735</v>
      </c>
    </row>
    <row r="16" spans="1:1">
      <c r="A16" s="2" t="s">
        <v>737</v>
      </c>
    </row>
    <row r="17" spans="1:1">
      <c r="A17" s="2" t="s">
        <v>739</v>
      </c>
    </row>
    <row r="18" spans="1:1">
      <c r="A18" s="2" t="s">
        <v>741</v>
      </c>
    </row>
    <row r="19" spans="1:1">
      <c r="A19" s="2" t="s">
        <v>743</v>
      </c>
    </row>
    <row r="20" spans="1:1">
      <c r="A20" s="2" t="s">
        <v>743</v>
      </c>
    </row>
    <row r="21" spans="1:1">
      <c r="A21" s="2" t="s">
        <v>745</v>
      </c>
    </row>
    <row r="22" spans="1:1">
      <c r="A22" s="2" t="s">
        <v>747</v>
      </c>
    </row>
    <row r="23" spans="1:1">
      <c r="A23" s="2" t="s">
        <v>747</v>
      </c>
    </row>
    <row r="24" spans="1:1">
      <c r="A24" s="2" t="s">
        <v>749</v>
      </c>
    </row>
    <row r="25" spans="1:1">
      <c r="A25" s="2" t="s">
        <v>749</v>
      </c>
    </row>
    <row r="26" spans="1:1">
      <c r="A26" s="2" t="s">
        <v>751</v>
      </c>
    </row>
    <row r="27" spans="1:1">
      <c r="A27" s="2" t="s">
        <v>753</v>
      </c>
    </row>
    <row r="28" spans="1:1">
      <c r="A28" s="2" t="s">
        <v>755</v>
      </c>
    </row>
    <row r="29" spans="1:1">
      <c r="A29" s="2" t="s">
        <v>757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Invoice</vt:lpstr>
      <vt:lpstr>Copy paste to Here</vt:lpstr>
      <vt:lpstr>Shipping Invoice</vt:lpstr>
      <vt:lpstr>1st shipping invoice</vt:lpstr>
      <vt:lpstr>2nd shipping invoice</vt:lpstr>
      <vt:lpstr>Tax Invoice</vt:lpstr>
      <vt:lpstr>Old Code</vt:lpstr>
      <vt:lpstr>Just data</vt:lpstr>
      <vt:lpstr>Just data 2</vt:lpstr>
      <vt:lpstr>Just Data 3</vt:lpstr>
      <vt:lpstr>'1st shipping invoice'!Print_Area</vt:lpstr>
      <vt:lpstr>'2nd shipping invoice'!Print_Area</vt:lpstr>
      <vt:lpstr>Invoice!Print_Area</vt:lpstr>
      <vt:lpstr>'Shipping Invoice'!Print_Area</vt:lpstr>
      <vt:lpstr>'Tax Invoice'!Print_Area</vt:lpstr>
      <vt:lpstr>'1st shipping invoice'!Print_Titles</vt:lpstr>
      <vt:lpstr>'2nd shipping invoice'!Print_Titles</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2023-09-12T12:36:40Z</cp:lastPrinted>
  <dcterms:created xsi:type="dcterms:W3CDTF">2009-06-02T18:56:54Z</dcterms:created>
  <dcterms:modified xsi:type="dcterms:W3CDTF">2023-09-12T12:36:50Z</dcterms:modified>
</cp:coreProperties>
</file>