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32D07BA-F1EF-4808-ADCE-FA2CBD609E32}"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Put on Box" sheetId="12"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Invoice!$A$1:$K$72</definedName>
    <definedName name="_xlnm.Print_Area" localSheetId="2">'Shipping Invoice'!$A$1:$L$65</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3" i="7" l="1"/>
  <c r="K62" i="7"/>
  <c r="E43" i="6"/>
  <c r="E42" i="6"/>
  <c r="E29" i="6"/>
  <c r="E27" i="6"/>
  <c r="E26" i="6"/>
  <c r="K14" i="7"/>
  <c r="K17" i="7"/>
  <c r="K10" i="7"/>
  <c r="I48" i="7"/>
  <c r="B47" i="7"/>
  <c r="B46" i="7"/>
  <c r="I42" i="7"/>
  <c r="B37" i="7"/>
  <c r="I35" i="7"/>
  <c r="B33" i="7"/>
  <c r="I28" i="7"/>
  <c r="I52" i="7"/>
  <c r="N1" i="6"/>
  <c r="E46" i="6" s="1"/>
  <c r="F1002" i="6"/>
  <c r="F1001" i="6"/>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D42" i="6"/>
  <c r="D41" i="6"/>
  <c r="B45" i="7" s="1"/>
  <c r="D40" i="6"/>
  <c r="B44" i="7" s="1"/>
  <c r="D39" i="6"/>
  <c r="B43" i="7" s="1"/>
  <c r="D38" i="6"/>
  <c r="B42" i="7" s="1"/>
  <c r="D37" i="6"/>
  <c r="B41" i="7" s="1"/>
  <c r="D36" i="6"/>
  <c r="B40" i="7" s="1"/>
  <c r="D35" i="6"/>
  <c r="B39" i="7" s="1"/>
  <c r="D34" i="6"/>
  <c r="B38" i="7" s="1"/>
  <c r="D33" i="6"/>
  <c r="D32" i="6"/>
  <c r="B36" i="7" s="1"/>
  <c r="D31" i="6"/>
  <c r="B35" i="7" s="1"/>
  <c r="D30" i="6"/>
  <c r="B34" i="7" s="1"/>
  <c r="D29" i="6"/>
  <c r="D28" i="6"/>
  <c r="B32" i="7" s="1"/>
  <c r="D27" i="6"/>
  <c r="B31" i="7" s="1"/>
  <c r="D26" i="6"/>
  <c r="B30" i="7" s="1"/>
  <c r="D25" i="6"/>
  <c r="B29" i="7" s="1"/>
  <c r="D24" i="6"/>
  <c r="B28" i="7" s="1"/>
  <c r="D23" i="6"/>
  <c r="B27" i="7" s="1"/>
  <c r="D22" i="6"/>
  <c r="B26" i="7" s="1"/>
  <c r="D21" i="6"/>
  <c r="B25" i="7" s="1"/>
  <c r="D20" i="6"/>
  <c r="B24" i="7" s="1"/>
  <c r="D19" i="6"/>
  <c r="B23" i="7" s="1"/>
  <c r="D18" i="6"/>
  <c r="B22" i="7" s="1"/>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61" i="2" s="1"/>
  <c r="A1007" i="6"/>
  <c r="A1006" i="6"/>
  <c r="A1005" i="6"/>
  <c r="F1004" i="6"/>
  <c r="A1004" i="6"/>
  <c r="A1003" i="6"/>
  <c r="K52" i="7" l="1"/>
  <c r="I25" i="7"/>
  <c r="I39" i="7"/>
  <c r="I53" i="7"/>
  <c r="K53" i="7" s="1"/>
  <c r="I26" i="7"/>
  <c r="K26" i="7" s="1"/>
  <c r="I40" i="7"/>
  <c r="K40" i="7" s="1"/>
  <c r="I54" i="7"/>
  <c r="K54" i="7" s="1"/>
  <c r="I27" i="7"/>
  <c r="K27" i="7" s="1"/>
  <c r="I41" i="7"/>
  <c r="K41" i="7" s="1"/>
  <c r="I55" i="7"/>
  <c r="K55" i="7" s="1"/>
  <c r="I56" i="7"/>
  <c r="K56" i="7" s="1"/>
  <c r="I29" i="7"/>
  <c r="K29" i="7" s="1"/>
  <c r="I43" i="7"/>
  <c r="K43" i="7" s="1"/>
  <c r="I57" i="7"/>
  <c r="K57" i="7" s="1"/>
  <c r="K25" i="7"/>
  <c r="I30" i="7"/>
  <c r="K30" i="7" s="1"/>
  <c r="I44" i="7"/>
  <c r="I58" i="7"/>
  <c r="K42" i="7"/>
  <c r="K58" i="7"/>
  <c r="I31" i="7"/>
  <c r="K31" i="7" s="1"/>
  <c r="I45" i="7"/>
  <c r="K45" i="7" s="1"/>
  <c r="I59" i="7"/>
  <c r="K59" i="7" s="1"/>
  <c r="I32" i="7"/>
  <c r="K32" i="7" s="1"/>
  <c r="I46" i="7"/>
  <c r="K46" i="7" s="1"/>
  <c r="I60" i="7"/>
  <c r="K60" i="7" s="1"/>
  <c r="K23" i="7"/>
  <c r="K39" i="7"/>
  <c r="K28" i="7"/>
  <c r="K44" i="7"/>
  <c r="I33" i="7"/>
  <c r="K33" i="7" s="1"/>
  <c r="I47" i="7"/>
  <c r="I34" i="7"/>
  <c r="K47" i="7"/>
  <c r="K48" i="7"/>
  <c r="I36" i="7"/>
  <c r="K36" i="7" s="1"/>
  <c r="I49" i="7"/>
  <c r="K49" i="7" s="1"/>
  <c r="I22" i="7"/>
  <c r="K22" i="7" s="1"/>
  <c r="I37" i="7"/>
  <c r="K37" i="7" s="1"/>
  <c r="I50" i="7"/>
  <c r="K50" i="7" s="1"/>
  <c r="K34" i="7"/>
  <c r="I23" i="7"/>
  <c r="I51" i="7"/>
  <c r="K35" i="7"/>
  <c r="K51" i="7"/>
  <c r="I24" i="7"/>
  <c r="K24" i="7" s="1"/>
  <c r="I38" i="7"/>
  <c r="K38" i="7" s="1"/>
  <c r="E32" i="6"/>
  <c r="E48" i="6"/>
  <c r="E33" i="6"/>
  <c r="E49" i="6"/>
  <c r="E31" i="6"/>
  <c r="E18" i="6"/>
  <c r="E34" i="6"/>
  <c r="E50" i="6"/>
  <c r="E19" i="6"/>
  <c r="E35" i="6"/>
  <c r="E51" i="6"/>
  <c r="E47" i="6"/>
  <c r="E20" i="6"/>
  <c r="E36" i="6"/>
  <c r="E52" i="6"/>
  <c r="E21" i="6"/>
  <c r="E37" i="6"/>
  <c r="E53" i="6"/>
  <c r="E22" i="6"/>
  <c r="E38" i="6"/>
  <c r="E54" i="6"/>
  <c r="E23" i="6"/>
  <c r="E39" i="6"/>
  <c r="E55" i="6"/>
  <c r="E40" i="6"/>
  <c r="E24" i="6"/>
  <c r="E56" i="6"/>
  <c r="E25" i="6"/>
  <c r="E41" i="6"/>
  <c r="E28" i="6"/>
  <c r="E44" i="6"/>
  <c r="E45" i="6"/>
  <c r="E30" i="6"/>
  <c r="J64" i="2"/>
  <c r="M11" i="6"/>
  <c r="I68" i="2" s="1"/>
  <c r="K61" i="7" l="1"/>
  <c r="K64"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67" i="2" s="1"/>
  <c r="I71" i="2" l="1"/>
  <c r="I69" i="2" s="1"/>
  <c r="I72" i="2"/>
  <c r="I70"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<sst xmlns="http://schemas.openxmlformats.org/spreadsheetml/2006/main" count="2445" uniqueCount="762">
  <si>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</si>
  <si>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</si>
  <si>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</si>
  <si>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</si>
  <si>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</si>
  <si>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</si>
  <si>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</si>
  <si>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</si>
  <si>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</si>
  <si>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</si>
  <si>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</si>
  <si>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</si>
  <si>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</si>
  <si>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</si>
  <si>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</si>
  <si>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</si>
  <si>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</si>
  <si>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</si>
  <si>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</si>
  <si>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</si>
  <si>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</si>
  <si>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</si>
  <si>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</si>
  <si>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</si>
  <si>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</si>
  <si>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</si>
  <si>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</si>
  <si>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</si>
  <si>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</si>
  <si>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</si>
  <si>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</si>
  <si>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</si>
  <si>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</si>
  <si>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</si>
  <si>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</si>
  <si>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</si>
  <si>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</si>
  <si>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</si>
  <si>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</si>
  <si>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</si>
  <si>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</si>
  <si>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</si>
  <si>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</si>
  <si>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</si>
  <si>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</si>
  <si>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</si>
  <si>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</si>
  <si>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</si>
  <si>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</si>
  <si>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</si>
  <si>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</si>
  <si>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</si>
  <si>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</si>
  <si>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</si>
  <si>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</si>
  <si>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</si>
  <si>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</si>
  <si>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</si>
  <si>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</si>
  <si>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</si>
  <si>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</si>
  <si>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</si>
  <si>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</si>
  <si>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</si>
  <si>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</si>
  <si>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</si>
  <si>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</si>
  <si>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</si>
  <si>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</si>
  <si>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</si>
  <si>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</si>
  <si>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</si>
  <si>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</si>
  <si>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</si>
  <si>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</si>
  <si>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</si>
  <si>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</si>
  <si>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</si>
  <si>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</si>
  <si>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</si>
  <si>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</si>
  <si>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</si>
  <si>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</si>
  <si>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</si>
  <si>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</si>
  <si>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</si>
  <si>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</si>
  <si>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</si>
  <si>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</si>
  <si>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</si>
  <si>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</si>
  <si>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</si>
  <si>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</si>
  <si>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</si>
  <si>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</si>
  <si>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</si>
  <si>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</si>
  <si>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</si>
  <si>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</si>
  <si>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</si>
  <si>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</si>
  <si>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</si>
  <si>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</si>
  <si>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</si>
  <si>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</si>
  <si>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</si>
  <si>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</si>
  <si>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</si>
  <si>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</si>
  <si>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</si>
  <si>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</si>
  <si>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</si>
  <si>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</si>
  <si>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</si>
  <si>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</si>
  <si>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</si>
  <si>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</si>
  <si>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</si>
  <si>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</si>
  <si>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</si>
  <si>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</si>
  <si>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</si>
  <si>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</si>
  <si>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</si>
  <si>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</si>
  <si>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</si>
  <si>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</si>
  <si>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</si>
  <si>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</si>
  <si>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</si>
  <si>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</si>
  <si>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</si>
  <si>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</si>
  <si>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</si>
  <si>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</si>
  <si>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</si>
  <si>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</si>
  <si>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</si>
  <si>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</si>
  <si>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</si>
  <si>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</si>
  <si>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</si>
  <si>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</si>
  <si>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</si>
  <si>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</si>
  <si>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</si>
  <si>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</si>
  <si>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</si>
  <si>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</si>
  <si>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</si>
  <si>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</si>
  <si>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</si>
  <si>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</si>
  <si>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</si>
  <si>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</si>
  <si>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</si>
  <si>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</si>
  <si>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</si>
  <si>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</si>
  <si>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</si>
  <si>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</si>
  <si>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</si>
  <si>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</si>
  <si>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</si>
  <si>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</si>
  <si>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</si>
  <si>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</si>
  <si>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</si>
  <si>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</si>
  <si>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</si>
  <si>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</si>
  <si>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</si>
  <si>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</si>
  <si>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</si>
  <si>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</si>
  <si>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</si>
  <si>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</si>
  <si>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</si>
  <si>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</si>
  <si>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</si>
  <si>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</si>
  <si>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</si>
  <si>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</si>
  <si>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</si>
  <si>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</si>
  <si>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</si>
  <si>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</si>
  <si>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</si>
  <si>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</si>
  <si>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</si>
  <si>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</si>
  <si>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</si>
  <si>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</si>
  <si>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</si>
  <si>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</si>
  <si>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</si>
  <si>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</si>
  <si>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</si>
  <si>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</si>
  <si>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</si>
  <si>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</si>
  <si>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</si>
  <si>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</si>
  <si>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</si>
  <si>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</si>
  <si>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</si>
  <si>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</si>
  <si>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</si>
  <si>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</si>
  <si>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</si>
  <si>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</si>
  <si>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</si>
  <si>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</si>
  <si>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</si>
  <si>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</si>
  <si>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</si>
  <si>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</si>
  <si>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</si>
  <si>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</si>
  <si>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</si>
  <si>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</si>
  <si>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</si>
  <si>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</si>
  <si>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</si>
  <si>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</si>
  <si>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</si>
  <si>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</si>
  <si>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</si>
  <si>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</si>
  <si>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</si>
  <si>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</si>
  <si>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</si>
  <si>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</si>
  <si>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</si>
  <si>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</si>
  <si>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</si>
  <si>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</si>
  <si>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</si>
  <si>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</si>
  <si>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</si>
  <si>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</si>
  <si>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</si>
  <si>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</si>
  <si>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</si>
  <si>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</si>
  <si>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</si>
  <si>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</si>
  <si>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</si>
  <si>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</si>
  <si>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</si>
  <si>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</si>
  <si>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</si>
  <si>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</si>
  <si>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</si>
  <si>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</si>
  <si>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</si>
  <si>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</si>
  <si>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</si>
  <si>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</si>
  <si>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</si>
  <si>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</si>
  <si>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</si>
  <si>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</si>
  <si>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</si>
  <si>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</si>
  <si>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</si>
  <si>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</si>
  <si>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</si>
  <si>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</si>
  <si>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</si>
  <si>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</si>
  <si>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</si>
  <si>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</si>
  <si>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</si>
  <si>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</si>
  <si>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</si>
  <si>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</si>
  <si>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</si>
  <si>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</si>
  <si>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</si>
  <si>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</si>
  <si>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</si>
  <si>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</si>
  <si>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</si>
  <si>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</si>
  <si>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</si>
  <si>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</si>
  <si>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</si>
  <si>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</si>
  <si>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</si>
  <si>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</si>
  <si>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</si>
  <si>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</si>
  <si>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</si>
  <si>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</si>
  <si>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</si>
  <si>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</si>
  <si>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</si>
  <si>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</si>
  <si>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</si>
  <si>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</si>
  <si>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</si>
  <si>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</si>
  <si>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</si>
  <si>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</si>
  <si>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</si>
  <si>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</si>
  <si>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</si>
  <si>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</si>
  <si>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</si>
  <si>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</si>
  <si>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</si>
  <si>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</si>
  <si>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</si>
  <si>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</si>
  <si>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</si>
  <si>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</si>
  <si>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</si>
  <si>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</si>
  <si>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</si>
  <si>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</si>
  <si>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</si>
  <si>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</si>
  <si>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</si>
  <si>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</si>
  <si>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</si>
  <si>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</si>
  <si>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</si>
  <si>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</si>
  <si>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</si>
  <si>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</si>
  <si>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</si>
  <si>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</si>
  <si>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</si>
  <si>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</si>
  <si>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</si>
  <si>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</si>
  <si>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</si>
  <si>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</si>
  <si>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</si>
  <si>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</si>
  <si>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</si>
  <si>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</si>
  <si>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</si>
  <si>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</si>
  <si>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</si>
  <si>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</si>
  <si>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</si>
  <si>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</si>
  <si>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</si>
  <si>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</si>
  <si>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</si>
  <si>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</si>
  <si>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</si>
  <si>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</si>
  <si>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</si>
  <si>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</si>
  <si>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</si>
  <si>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</si>
  <si>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</si>
  <si>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</si>
  <si>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</si>
  <si>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</si>
  <si>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</si>
  <si>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</si>
  <si>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</si>
  <si>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</si>
  <si>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</si>
  <si>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</si>
  <si>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</si>
  <si>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</si>
  <si>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</si>
  <si>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</si>
  <si>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</si>
  <si>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</si>
  <si>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</si>
  <si>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</si>
  <si>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</si>
  <si>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</si>
  <si>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</si>
  <si>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</si>
  <si>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</si>
  <si>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</si>
  <si>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</si>
  <si>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</si>
  <si>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</si>
  <si>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</si>
  <si>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</si>
  <si>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</si>
  <si>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</si>
  <si>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</si>
  <si>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</si>
  <si>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</si>
  <si>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</si>
  <si>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</si>
  <si>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</si>
  <si>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</si>
  <si>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</si>
  <si>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</si>
  <si>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</si>
  <si>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</si>
  <si>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</si>
  <si>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</si>
  <si>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</si>
  <si>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</si>
  <si>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</si>
  <si>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</si>
  <si>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</si>
  <si>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</si>
  <si>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</si>
  <si>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</si>
  <si>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</si>
  <si>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</si>
  <si>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</si>
  <si>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</si>
  <si>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</si>
  <si>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</si>
  <si>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</si>
  <si>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</si>
  <si>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</si>
  <si>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</si>
  <si>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</si>
  <si>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</si>
  <si>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</si>
  <si>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</si>
  <si>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</si>
  <si>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</si>
  <si>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</si>
  <si>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</si>
  <si>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</si>
  <si>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</si>
  <si>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</si>
  <si>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</si>
  <si>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</si>
  <si>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</si>
  <si>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</si>
  <si>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</si>
  <si>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</si>
  <si>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</si>
  <si>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</si>
  <si>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</si>
  <si>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</si>
  <si>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</si>
  <si>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</si>
  <si>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</si>
  <si>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</si>
  <si>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</si>
  <si>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</si>
  <si>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</si>
  <si>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</si>
  <si>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</si>
  <si>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</si>
  <si>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</si>
  <si>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</si>
  <si>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</si>
  <si>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</si>
  <si>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</si>
  <si>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</si>
  <si>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</si>
  <si>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</si>
  <si>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</si>
  <si>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</si>
  <si>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</si>
  <si>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</si>
  <si>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</si>
  <si>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</si>
  <si>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</si>
  <si>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</si>
  <si>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</si>
  <si>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</si>
  <si>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</si>
  <si>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</si>
  <si>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</si>
  <si>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</si>
  <si>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</si>
  <si>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</si>
  <si>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</si>
  <si>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</si>
  <si>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</si>
  <si>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</si>
  <si>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</si>
  <si>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</si>
  <si>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</si>
  <si>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</si>
  <si>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</si>
  <si>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</si>
  <si>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</si>
  <si>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</si>
  <si>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</si>
  <si>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</si>
  <si>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</si>
  <si>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</si>
  <si>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</si>
  <si>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</si>
  <si>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</si>
  <si>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</si>
  <si>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</si>
  <si>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</si>
  <si>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</si>
  <si>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</si>
  <si>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</si>
  <si>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</si>
  <si>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</si>
  <si>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</si>
  <si>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</si>
  <si>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</si>
  <si>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</si>
  <si>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</si>
  <si>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</si>
  <si>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</si>
  <si>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</si>
  <si>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</si>
  <si>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</si>
  <si>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</si>
  <si>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</si>
  <si>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</si>
  <si>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</si>
  <si>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</si>
  <si>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</si>
  <si>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</si>
  <si>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</si>
  <si>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</si>
  <si>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</si>
  <si>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</si>
  <si>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</si>
  <si>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</si>
  <si>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</si>
  <si>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</si>
  <si>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</si>
  <si>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</si>
  <si>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</si>
  <si>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</si>
  <si>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</si>
  <si>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</si>
  <si>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</si>
  <si>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</si>
  <si>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</si>
  <si>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</si>
  <si>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</si>
  <si>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</si>
  <si>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</si>
  <si>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</si>
  <si>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</si>
  <si>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</si>
  <si>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</si>
  <si>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</si>
  <si>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</si>
  <si>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</si>
  <si>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</si>
  <si>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</si>
  <si>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</si>
  <si>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</si>
  <si>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</si>
  <si>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</si>
  <si>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</si>
  <si>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</si>
  <si>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</si>
  <si>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</si>
  <si>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</si>
  <si>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</si>
  <si>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</si>
  <si>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</si>
  <si>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</si>
  <si>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</si>
  <si>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</si>
  <si>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</si>
  <si>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</si>
  <si>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</si>
  <si>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</si>
  <si>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</si>
  <si>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</si>
  <si>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</si>
  <si>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</si>
  <si>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</si>
  <si>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</si>
  <si>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</si>
  <si>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</si>
  <si>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</si>
  <si>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</si>
  <si>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</si>
  <si>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</si>
  <si>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</si>
  <si>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</si>
  <si>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</si>
  <si>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</si>
  <si>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</si>
  <si>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</si>
  <si>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</si>
  <si>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</si>
  <si>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</si>
  <si>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</si>
  <si>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</si>
  <si>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</si>
  <si>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</si>
  <si>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</si>
  <si>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</si>
  <si>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</si>
  <si>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</si>
  <si>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</si>
  <si>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</si>
  <si>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</si>
  <si>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</si>
  <si>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</si>
  <si>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</si>
  <si>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</si>
  <si>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</si>
  <si>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</si>
  <si>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</si>
  <si>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</si>
  <si>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</si>
  <si>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</si>
  <si>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</si>
  <si>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</si>
  <si>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</si>
  <si>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</si>
  <si>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</si>
  <si>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</si>
  <si>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</si>
  <si>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</si>
  <si>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</si>
  <si>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</si>
  <si>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</si>
  <si>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</si>
  <si>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</si>
  <si>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</si>
  <si>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</si>
  <si>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</si>
  <si>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</si>
  <si>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</si>
  <si>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</si>
  <si>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</si>
  <si>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</si>
  <si>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</si>
  <si>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</si>
  <si>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</si>
  <si>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</si>
  <si>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</si>
  <si>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</si>
  <si>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</si>
  <si>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</si>
  <si>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</si>
  <si>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</si>
  <si>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</si>
  <si>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</si>
  <si>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</si>
  <si>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</si>
  <si>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</si>
  <si>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</si>
  <si>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</si>
  <si>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</si>
  <si>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</si>
  <si>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</si>
  <si>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</si>
  <si>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</si>
  <si>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</si>
  <si>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</si>
  <si>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</si>
  <si>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</si>
  <si>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</si>
  <si>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</si>
  <si>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</si>
  <si>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</si>
  <si>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</si>
  <si>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</si>
  <si>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</si>
  <si>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</si>
  <si>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</si>
  <si>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</si>
  <si>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</si>
  <si>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</si>
  <si>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</si>
  <si>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</si>
  <si>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</si>
  <si>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</si>
  <si>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</si>
  <si>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</si>
  <si>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</si>
  <si>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</si>
  <si>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</si>
  <si>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</si>
  <si>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</si>
  <si>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</si>
  <si>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</si>
  <si>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</si>
  <si>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</si>
  <si>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</si>
  <si>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</si>
  <si>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</si>
  <si>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</si>
  <si>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</si>
  <si>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</si>
  <si>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</si>
  <si>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</si>
  <si>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</si>
  <si>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</si>
  <si>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</si>
  <si>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</si>
  <si>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</si>
  <si>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</si>
  <si>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</si>
  <si>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</si>
  <si>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</si>
  <si>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</si>
  <si>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</si>
  <si>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</si>
  <si>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</si>
  <si>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</si>
  <si>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</si>
  <si>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</si>
  <si>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</si>
  <si>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Nelson Piercing Limited</t>
  </si>
  <si>
    <t>Isabella Haworth</t>
  </si>
  <si>
    <t>36 Bridge Street</t>
  </si>
  <si>
    <t>7010 Nelson</t>
  </si>
  <si>
    <t>New Zealand</t>
  </si>
  <si>
    <t>Tel: 035484667</t>
  </si>
  <si>
    <t>Email: nelsongizmosnz@outlook.com</t>
  </si>
  <si>
    <t>316L steel belly banana, 14g (1.6m) with a 8mm and a 5mm bezel set jewel ball using original Czech Preciosa crystals.</t>
  </si>
  <si>
    <t>High polished surgical steel hinged segment ring, 16g (1.2mm)</t>
  </si>
  <si>
    <t>PVD plated surgical steel hinged segment ring, 16g (1.2mm)</t>
  </si>
  <si>
    <t>Color: Rose-gold</t>
  </si>
  <si>
    <t>SGTSH10</t>
  </si>
  <si>
    <t>Color: Black Anodized w/ Clear CZ</t>
  </si>
  <si>
    <t>Anodized 316L steel hinged segment ring, 1.2mm (16g) with outward facing CNC set Cubic Zirconia (CZ) stones, inner diameter from 6mm to 12mm</t>
  </si>
  <si>
    <t>Color: Gold Anodized w/ Clear CZ</t>
  </si>
  <si>
    <t>Color: Rose gold Anodized w/ Clear CZ</t>
  </si>
  <si>
    <t>UMCDCH10</t>
  </si>
  <si>
    <t>UMCDZ17</t>
  </si>
  <si>
    <t>High polished titanium G23 belly banana with 5mm ball, 14g (1.6mm) with a brass 8mm round prong set Cubic Zirconia (CZ) stone and a dangling heart with an inner round Cubic Zirconia (CZ) stone</t>
  </si>
  <si>
    <t>UMCDZ232</t>
  </si>
  <si>
    <t>Crystal Color: Garnet</t>
  </si>
  <si>
    <t>High polished titanium G23 belly banana with 5mm ball, 14g (1.6mm) with a brass 8mm round prong set Cubic Zirconia (CZ) stone and a dangling big round Cubic Zirconia (CZ) stone</t>
  </si>
  <si>
    <t>USGSH40T</t>
  </si>
  <si>
    <t>Color: Gold 12mm</t>
  </si>
  <si>
    <t>PVD plated titanium G23 hinged segment ring, 1.2mm (16g) with outward facing pyramid patterns, inner diameter from 6mm to 12mm</t>
  </si>
  <si>
    <t>Color: Rose Gold 12mm</t>
  </si>
  <si>
    <t>Color: Black 12mm</t>
  </si>
  <si>
    <t>Color: Rainbow 12mm</t>
  </si>
  <si>
    <t>XJBT25S</t>
  </si>
  <si>
    <t>Color: Black Anodized w/ Clear crystal</t>
  </si>
  <si>
    <t>Pack of 10 pcs. of 2.5 mm tiny anodized surgical steel balls with bezel set crystal and with 1.2mm threading (16g)</t>
  </si>
  <si>
    <t>Color: Black Anodized w/ Aquamarine crystal</t>
  </si>
  <si>
    <t>Color: Black Anodized w/ L. Sapphire crystal</t>
  </si>
  <si>
    <t>Color: Blue Anodized w/ Clear crystal</t>
  </si>
  <si>
    <t>Color: Rainbow Anodized w/ Clear crystal</t>
  </si>
  <si>
    <t>Color: Black Anodized w/ Rose crystal</t>
  </si>
  <si>
    <t>Color: Black Anodized w/ AB crystal</t>
  </si>
  <si>
    <t>Color: Gold Anodized w/ Rose crystal</t>
  </si>
  <si>
    <t>Color: Rose gold Anodized w/ Clear crystal</t>
  </si>
  <si>
    <t>SGTSH10C</t>
  </si>
  <si>
    <t>USGSH40TX16G12</t>
  </si>
  <si>
    <t>USGSH40TX16R12</t>
  </si>
  <si>
    <t>USGSH40TX16K12</t>
  </si>
  <si>
    <t>USGSH40TX16RB12</t>
  </si>
  <si>
    <t>Nine Hundred Ninety Eight and 19 cents NZD</t>
  </si>
  <si>
    <t>Titanium G23 belly banana, 14g (1.6mm) with 5mm &amp; 8mm bezel set jewel ball and dangling red crystal cherries with green crystal leaf design - length 3/8'' (10mm)</t>
  </si>
  <si>
    <t>Exchange Rate NZD-THB</t>
  </si>
  <si>
    <t>Didi</t>
  </si>
  <si>
    <r>
      <rPr>
        <b/>
        <sz val="20"/>
        <color theme="1"/>
        <rFont val="Calibri"/>
        <family val="2"/>
        <scheme val="minor"/>
      </rPr>
      <t xml:space="preserve">NEED RECEIVER SIGNATURE ONLY
</t>
    </r>
    <r>
      <rPr>
        <b/>
        <sz val="11"/>
        <color theme="1"/>
        <rFont val="Calibri"/>
        <family val="2"/>
        <scheme val="minor"/>
      </rPr>
      <t>Do not leave the package if the store is closed or unattended</t>
    </r>
  </si>
  <si>
    <t>Free Shipping to New Zealand via DHL due to order over 350 USD:</t>
  </si>
  <si>
    <t>Free Shipping to New Zealand via DHL due to order over 240 NZD:</t>
  </si>
  <si>
    <t>Two Hundred Fifty and 38 cents NZD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</si>
</sst>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4">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b/>
      <sz val="11"/>
      <color theme="1"/>
      <name val="Calibri"/>
      <family val="2"/>
      <scheme val="minor"/>
    </font>
    <font>
      <b/>
      <sz val="14"/>
      <color theme="1"/>
      <name val="Calibri"/>
      <family val="2"/>
      <scheme val="minor"/>
    </font>
    <font>
      <b/>
      <sz val="20"/>
      <color theme="1"/>
      <name val="Calibri"/>
      <family val="2"/>
      <scheme val="minor"/>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5342">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5" fillId="0" borderId="0">
      <alignment vertical="center"/>
    </xf>
    <xf numFmtId="0" fontId="2" fillId="0" borderId="0"/>
    <xf numFmtId="0" fontId="5" fillId="0" borderId="0"/>
    <xf numFmtId="0" fontId="25"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4" fillId="0" borderId="0" applyNumberFormat="0" applyFont="0" applyFill="0" applyBorder="0" applyAlignment="0" applyProtection="0"/>
    <xf numFmtId="0" fontId="5" fillId="0" borderId="0"/>
    <xf numFmtId="0" fontId="25" fillId="0" borderId="0">
      <alignment vertical="center"/>
    </xf>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applyNumberForma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applyNumberForma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44" fontId="5" fillId="0" borderId="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applyNumberForma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applyNumberForma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5" fillId="0" borderId="0"/>
    <xf numFmtId="0" fontId="5"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2"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7" fillId="0" borderId="0" applyFont="0" applyFill="0" applyBorder="0" applyAlignment="0" applyProtection="0"/>
    <xf numFmtId="0" fontId="31"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0" fontId="33" fillId="0" borderId="0"/>
    <xf numFmtId="0" fontId="5" fillId="0" borderId="0" applyNumberFormat="0" applyFill="0" applyBorder="0" applyAlignment="0" applyProtection="0"/>
    <xf numFmtId="0" fontId="5" fillId="0" borderId="0"/>
    <xf numFmtId="0" fontId="28"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7"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5" fillId="0" borderId="0">
      <alignment vertical="center"/>
    </xf>
    <xf numFmtId="0" fontId="30" fillId="0" borderId="0"/>
    <xf numFmtId="0" fontId="5" fillId="0" borderId="0" applyNumberFormat="0" applyFill="0" applyBorder="0" applyAlignment="0" applyProtection="0"/>
    <xf numFmtId="0" fontId="5" fillId="0" borderId="0"/>
    <xf numFmtId="0" fontId="2" fillId="0" borderId="0"/>
    <xf numFmtId="0" fontId="29"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3" fillId="0" borderId="0"/>
    <xf numFmtId="0" fontId="5" fillId="0" borderId="0"/>
    <xf numFmtId="0" fontId="28"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4" fillId="0" borderId="0" applyFont="0" applyFill="0" applyBorder="0" applyAlignment="0" applyProtection="0"/>
    <xf numFmtId="0" fontId="5" fillId="0" borderId="0"/>
    <xf numFmtId="0" fontId="5" fillId="0" borderId="0"/>
    <xf numFmtId="0" fontId="5" fillId="0" borderId="0"/>
    <xf numFmtId="0" fontId="5"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3" fillId="0" borderId="0"/>
    <xf numFmtId="0" fontId="5" fillId="0" borderId="0"/>
    <xf numFmtId="0" fontId="28"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7" fillId="0" borderId="0" applyFont="0" applyFill="0" applyBorder="0" applyAlignment="0" applyProtection="0"/>
    <xf numFmtId="0" fontId="2" fillId="0" borderId="0"/>
    <xf numFmtId="0" fontId="27"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4" fillId="0" borderId="0" applyFont="0" applyFill="0" applyBorder="0" applyAlignment="0" applyProtection="0"/>
    <xf numFmtId="43"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4"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4"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5" fillId="0" borderId="0"/>
  </cellStyleXfs>
  <cellXfs count="145">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22" fillId="4" borderId="35" xfId="0" applyFont="1" applyFill="1" applyBorder="1" applyAlignment="1">
      <alignment horizontal="center" vertical="center" wrapText="1"/>
    </xf>
    <xf numFmtId="0" fontId="1" fillId="0" borderId="46" xfId="0" applyFont="1" applyBorder="1" applyAlignment="1">
      <alignment horizontal="right" vertical="center"/>
    </xf>
    <xf numFmtId="0" fontId="1" fillId="2" borderId="14"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42">
    <cellStyle name="Comma 2" xfId="7" xr:uid="{078E4F79-6367-4AF0-B33E-226070BFB0B7}"/>
    <cellStyle name="Comma 2 2" xfId="4430" xr:uid="{0ADFD79B-29C1-496D-A4E4-B40901AED7FA}"/>
    <cellStyle name="Comma 2 2 2" xfId="4755" xr:uid="{C5C7A679-9B83-4BBA-933A-BC43DD34FABE}"/>
    <cellStyle name="Comma 2 2 2 2" xfId="5326" xr:uid="{281ADD2B-56EA-4CBA-83C3-D1FBBC08B588}"/>
    <cellStyle name="Comma 2 2 3" xfId="4591" xr:uid="{B91248C2-1D5D-4E01-9345-3E92AB20621E}"/>
    <cellStyle name="Comma 3" xfId="4318" xr:uid="{0D1B4921-1123-4E4B-8366-0344ABA2671D}"/>
    <cellStyle name="Comma 3 2" xfId="4432" xr:uid="{06357E44-402A-42BF-9A43-2D84FBAFA0CB}"/>
    <cellStyle name="Comma 3 2 2" xfId="4756" xr:uid="{D7EE40BF-5DA5-4760-9682-12881FBE48D4}"/>
    <cellStyle name="Comma 3 2 2 2" xfId="5327" xr:uid="{26A687CB-7F29-4821-A2EC-3B783D399142}"/>
    <cellStyle name="Comma 3 2 3" xfId="5325" xr:uid="{AAE68697-2A2A-4049-91EB-14EB35F284FC}"/>
    <cellStyle name="Currency 10" xfId="8" xr:uid="{A4892780-A028-4C10-ADBA-5B5899C3C5B8}"/>
    <cellStyle name="Currency 10 2" xfId="9" xr:uid="{53125C33-181A-4BDC-BACD-8584F9276C7E}"/>
    <cellStyle name="Currency 10 2 2" xfId="203" xr:uid="{524E3847-6F60-4E2F-94D9-9CEBE9F9EC9B}"/>
    <cellStyle name="Currency 10 2 2 2" xfId="4616" xr:uid="{EB557CFC-B3E5-453A-A23C-4CF58955FA8B}"/>
    <cellStyle name="Currency 10 2 3" xfId="4511" xr:uid="{A8286759-1C98-49A2-B619-70477FE9E7F0}"/>
    <cellStyle name="Currency 10 3" xfId="10" xr:uid="{8E2C4924-37BF-46ED-AD91-12B33D13F966}"/>
    <cellStyle name="Currency 10 3 2" xfId="204" xr:uid="{5AC2DE1E-DC94-4273-8FEB-8960861CC53C}"/>
    <cellStyle name="Currency 10 3 2 2" xfId="4617" xr:uid="{55674914-3E72-4F27-8989-127755B6A78B}"/>
    <cellStyle name="Currency 10 3 3" xfId="4512" xr:uid="{D51ABE6D-0601-449D-8276-B51CE80B5E51}"/>
    <cellStyle name="Currency 10 4" xfId="205" xr:uid="{BF58671C-BB54-4356-8B28-D01EBD80671A}"/>
    <cellStyle name="Currency 10 4 2" xfId="4618" xr:uid="{609EDC08-1C9F-4F3E-8EF7-B11302C402D4}"/>
    <cellStyle name="Currency 10 5" xfId="4437" xr:uid="{51129954-BA0E-43F0-AA65-4C7E90B5071F}"/>
    <cellStyle name="Currency 10 6" xfId="4510" xr:uid="{CC6DBE7E-DF76-44AD-9675-CB046CC2E8A6}"/>
    <cellStyle name="Currency 11" xfId="11" xr:uid="{6E9E03C3-E6C7-4AE6-867D-59F860C030DE}"/>
    <cellStyle name="Currency 11 2" xfId="12" xr:uid="{2F5FA413-389C-4DE1-9EA6-1B4119DF2F2A}"/>
    <cellStyle name="Currency 11 2 2" xfId="206" xr:uid="{D12CD097-6E61-42FB-B4CD-5438CD7A3EF3}"/>
    <cellStyle name="Currency 11 2 2 2" xfId="4619" xr:uid="{BCB0A4C7-8A60-45AC-9828-804AF085094F}"/>
    <cellStyle name="Currency 11 2 3" xfId="4514" xr:uid="{CFF839FB-965A-4759-8156-23AE2C1AC4D7}"/>
    <cellStyle name="Currency 11 3" xfId="13" xr:uid="{16F265FA-7764-422A-98EC-67C77B50CDB7}"/>
    <cellStyle name="Currency 11 3 2" xfId="207" xr:uid="{DC0DF68E-5D75-496F-9FC2-7985E36DAA6D}"/>
    <cellStyle name="Currency 11 3 2 2" xfId="4620" xr:uid="{D57486AC-086C-4F9D-9E64-6CECB44F2416}"/>
    <cellStyle name="Currency 11 3 3" xfId="4515" xr:uid="{EF8A1747-6E54-478A-A85F-E67BF3152F1D}"/>
    <cellStyle name="Currency 11 4" xfId="208" xr:uid="{AB4EFEFC-3427-4CAC-8215-12555A0ED8B1}"/>
    <cellStyle name="Currency 11 4 2" xfId="4621" xr:uid="{2FE3EB38-AE0D-428A-A01C-7F707548E17A}"/>
    <cellStyle name="Currency 11 5" xfId="4319" xr:uid="{D0654A3B-8E0B-4E01-875A-07712CD5E036}"/>
    <cellStyle name="Currency 11 5 2" xfId="4438" xr:uid="{CED25344-DAC4-403C-A768-AA914607E746}"/>
    <cellStyle name="Currency 11 5 3" xfId="4720" xr:uid="{0534E586-EF27-43A1-9839-71E9D0C9B9C3}"/>
    <cellStyle name="Currency 11 5 3 2" xfId="5315" xr:uid="{C022C28D-75A0-4CCA-9DEF-79EA471C0511}"/>
    <cellStyle name="Currency 11 5 3 3" xfId="4757" xr:uid="{A8A6EAFC-D650-4D4B-A71D-90D54F6094B5}"/>
    <cellStyle name="Currency 11 5 4" xfId="4697" xr:uid="{CD2FA712-C2E7-49B2-AD36-DD7D45E0DEBC}"/>
    <cellStyle name="Currency 11 6" xfId="4513" xr:uid="{7B5F3598-916B-4B28-A987-8E4FE5730A11}"/>
    <cellStyle name="Currency 12" xfId="14" xr:uid="{DDB8046E-24D5-493B-9E45-26920DD3946B}"/>
    <cellStyle name="Currency 12 2" xfId="15" xr:uid="{AF6F22CC-F801-42BB-9B77-501EE927DA7B}"/>
    <cellStyle name="Currency 12 2 2" xfId="209" xr:uid="{25A68445-D5A4-4963-A839-6FDC2B800580}"/>
    <cellStyle name="Currency 12 2 2 2" xfId="4622" xr:uid="{A1A0158C-730C-452D-8EE2-0A64AF92008D}"/>
    <cellStyle name="Currency 12 2 3" xfId="4517" xr:uid="{2D215DF3-FD26-4474-9C6B-880FDE4C77A2}"/>
    <cellStyle name="Currency 12 3" xfId="210" xr:uid="{ECCDE829-EDB2-4DCB-85F4-AD65B8BE82B9}"/>
    <cellStyle name="Currency 12 3 2" xfId="4623" xr:uid="{CDEE4D44-6A12-4F62-AF42-EF7671270C50}"/>
    <cellStyle name="Currency 12 4" xfId="4516" xr:uid="{841FA584-4804-41D0-8940-8A02BF4EFCD7}"/>
    <cellStyle name="Currency 13" xfId="16" xr:uid="{97F31EE8-8836-4238-B715-3A96C4D8DCB7}"/>
    <cellStyle name="Currency 13 2" xfId="4321" xr:uid="{BC5B86E2-7CA3-4D9C-B309-DFF897049676}"/>
    <cellStyle name="Currency 13 3" xfId="4322" xr:uid="{115642E1-49EE-4CE5-BAAE-66903C87A5DC}"/>
    <cellStyle name="Currency 13 3 2" xfId="4759" xr:uid="{D7F9B101-9D8A-42C6-9E90-E591F5624038}"/>
    <cellStyle name="Currency 13 4" xfId="4320" xr:uid="{B140BC54-4D08-413E-9DC5-80A4C5D781CF}"/>
    <cellStyle name="Currency 13 5" xfId="4758" xr:uid="{CC68E18D-29E3-472D-9F51-C7D6E7A99631}"/>
    <cellStyle name="Currency 14" xfId="17" xr:uid="{6FE2D3FA-29FD-4BAD-90EA-61A9B02CB26E}"/>
    <cellStyle name="Currency 14 2" xfId="211" xr:uid="{903ED9CA-8320-45E2-A9A0-119FF3476BCC}"/>
    <cellStyle name="Currency 14 2 2" xfId="4624" xr:uid="{D3BB6232-1142-423F-B560-C253337C1D7B}"/>
    <cellStyle name="Currency 14 3" xfId="4518" xr:uid="{0057316A-9005-4B3E-B510-653AD1C3E1FD}"/>
    <cellStyle name="Currency 15" xfId="4414" xr:uid="{6B07BFB8-A13D-44DC-90C9-ACADFE20716A}"/>
    <cellStyle name="Currency 17" xfId="4323" xr:uid="{40686498-83C3-4538-B275-A97398810388}"/>
    <cellStyle name="Currency 2" xfId="18" xr:uid="{7862E23A-20AF-49D5-B6AD-907E0CA50F04}"/>
    <cellStyle name="Currency 2 2" xfId="19" xr:uid="{283C209A-85EE-4F2A-BA0B-33E3BEE848B5}"/>
    <cellStyle name="Currency 2 2 2" xfId="20" xr:uid="{4DF8188D-5711-494C-BD46-CFF758D6257E}"/>
    <cellStyle name="Currency 2 2 2 2" xfId="21" xr:uid="{D8A1DB25-2A1D-4A94-B86C-3A5D826D949C}"/>
    <cellStyle name="Currency 2 2 2 2 2" xfId="4760" xr:uid="{3D07F9AD-182A-4E80-ACD1-48875086F0CA}"/>
    <cellStyle name="Currency 2 2 2 3" xfId="22" xr:uid="{D9AFAA14-6593-4446-8668-7ECC85B21E86}"/>
    <cellStyle name="Currency 2 2 2 3 2" xfId="212" xr:uid="{11BE035A-9EE1-4475-8D14-CBCA74B2C800}"/>
    <cellStyle name="Currency 2 2 2 3 2 2" xfId="4625" xr:uid="{F2C64EDC-BEDA-4E75-B203-3AA5F98740AF}"/>
    <cellStyle name="Currency 2 2 2 3 3" xfId="4521" xr:uid="{F6A2424B-8A08-4F18-B3F1-552DCA2F933D}"/>
    <cellStyle name="Currency 2 2 2 4" xfId="213" xr:uid="{CE91DABB-F2D1-4FE7-99FD-6E8A2BE97554}"/>
    <cellStyle name="Currency 2 2 2 4 2" xfId="4626" xr:uid="{EF5C1AD2-2F6F-46CF-8621-99B2EA4DC24E}"/>
    <cellStyle name="Currency 2 2 2 5" xfId="4520" xr:uid="{2960E250-5906-437D-A67D-BFE9AE1725D6}"/>
    <cellStyle name="Currency 2 2 3" xfId="214" xr:uid="{5D3AFE79-2AD5-4F38-95F2-9B4FAB91FF4E}"/>
    <cellStyle name="Currency 2 2 3 2" xfId="4627" xr:uid="{1D4A36A2-CB7D-4062-866F-F5193CAEB5BC}"/>
    <cellStyle name="Currency 2 2 4" xfId="4519" xr:uid="{26D3AD2B-4448-4EDB-B2F1-82CE62F787F7}"/>
    <cellStyle name="Currency 2 3" xfId="23" xr:uid="{2F350F02-18CF-4851-A618-D859CD4B359E}"/>
    <cellStyle name="Currency 2 3 2" xfId="215" xr:uid="{0ACD5166-9783-4878-9516-041AA21E87D4}"/>
    <cellStyle name="Currency 2 3 2 2" xfId="4628" xr:uid="{69FDC838-661F-44C7-BD6B-87018898F0C0}"/>
    <cellStyle name="Currency 2 3 3" xfId="4522" xr:uid="{83B0996D-0099-4B74-940A-EDD3B792CF97}"/>
    <cellStyle name="Currency 2 4" xfId="216" xr:uid="{B9AFA109-8A56-4271-9731-D099452DC94F}"/>
    <cellStyle name="Currency 2 4 2" xfId="217" xr:uid="{2F8CFD23-A7CE-47D7-868A-6CA49A3C03B1}"/>
    <cellStyle name="Currency 2 5" xfId="218" xr:uid="{58A30DC3-FC57-44E8-9B08-90F74207F5A7}"/>
    <cellStyle name="Currency 2 5 2" xfId="219" xr:uid="{FFFF434B-E2FE-4405-964D-A38CE456D1A0}"/>
    <cellStyle name="Currency 2 6" xfId="220" xr:uid="{8B6CA09C-A0C6-4B03-909D-5CCDC59F6346}"/>
    <cellStyle name="Currency 3" xfId="24" xr:uid="{6CB8E077-76FC-4967-A8AF-4F47FE0F8AFF}"/>
    <cellStyle name="Currency 3 2" xfId="25" xr:uid="{00A47FB4-3DFA-4754-B873-855A539727E1}"/>
    <cellStyle name="Currency 3 2 2" xfId="221" xr:uid="{2663E232-DC1B-4162-89A6-A839FDA01968}"/>
    <cellStyle name="Currency 3 2 2 2" xfId="4629" xr:uid="{7617FCEF-471F-4C4A-8754-9CCE27500047}"/>
    <cellStyle name="Currency 3 2 3" xfId="4524" xr:uid="{5166C44A-C181-4435-BE72-50A261D1F056}"/>
    <cellStyle name="Currency 3 3" xfId="26" xr:uid="{376478EB-33FB-4B28-82A8-831FE86F8B8E}"/>
    <cellStyle name="Currency 3 3 2" xfId="222" xr:uid="{5DFF5C04-BC98-4BB3-97B3-271376CDE9DC}"/>
    <cellStyle name="Currency 3 3 2 2" xfId="4630" xr:uid="{43509A65-114C-448D-B396-F408B2FB60E0}"/>
    <cellStyle name="Currency 3 3 3" xfId="4525" xr:uid="{2742CDD9-BCDC-47F2-AC11-F85F57DB21EF}"/>
    <cellStyle name="Currency 3 4" xfId="27" xr:uid="{256ACD61-A0A2-4F7E-8691-EE5F5AA27BCD}"/>
    <cellStyle name="Currency 3 4 2" xfId="223" xr:uid="{9AB561B1-55E4-4319-8E92-B63A9D67E57D}"/>
    <cellStyle name="Currency 3 4 2 2" xfId="4631" xr:uid="{54BDE44B-0EE2-4778-A979-517334231113}"/>
    <cellStyle name="Currency 3 4 3" xfId="4526" xr:uid="{7003BC01-6AA4-45BA-B2D4-AFF7024D7A16}"/>
    <cellStyle name="Currency 3 5" xfId="224" xr:uid="{8C7FABF6-0C45-4F87-AA4B-4EA56896703A}"/>
    <cellStyle name="Currency 3 5 2" xfId="4632" xr:uid="{78C0A0EA-BC36-4140-9BDA-362888F96BED}"/>
    <cellStyle name="Currency 3 6" xfId="4523" xr:uid="{0E9B682F-DFD4-44BF-944D-94748E23C63A}"/>
    <cellStyle name="Currency 4" xfId="28" xr:uid="{8A5147DD-9038-402F-B7D3-D7DE803339A2}"/>
    <cellStyle name="Currency 4 2" xfId="29" xr:uid="{255CE656-2A14-48B6-81EE-F51ECA403104}"/>
    <cellStyle name="Currency 4 2 2" xfId="225" xr:uid="{732D5C30-D469-477F-B6CB-42D3FF165806}"/>
    <cellStyle name="Currency 4 2 2 2" xfId="4633" xr:uid="{F3AEA28F-A831-431D-B882-88EA5A816DF8}"/>
    <cellStyle name="Currency 4 2 3" xfId="4528" xr:uid="{1997673A-3E8B-43DA-9B08-101DFA0B322B}"/>
    <cellStyle name="Currency 4 3" xfId="30" xr:uid="{EB339459-FC3A-410F-B582-B4B3844598E7}"/>
    <cellStyle name="Currency 4 3 2" xfId="226" xr:uid="{CA9A03F5-EB9F-40CC-833F-1A2602BC5BA0}"/>
    <cellStyle name="Currency 4 3 2 2" xfId="4634" xr:uid="{FEF6B1D7-91FD-4300-B38D-1236629E0165}"/>
    <cellStyle name="Currency 4 3 3" xfId="4529" xr:uid="{92F44079-CFD1-473B-AD9C-BC603AC9BFE7}"/>
    <cellStyle name="Currency 4 4" xfId="227" xr:uid="{A1D0D600-91F1-4DBC-B8A5-1B5DE6C9D0EE}"/>
    <cellStyle name="Currency 4 4 2" xfId="4635" xr:uid="{ADE86E8D-1D9E-42A4-B194-EC6DF64E2B2A}"/>
    <cellStyle name="Currency 4 5" xfId="4324" xr:uid="{C20AC982-3AB6-4AA8-AF03-C6DF201F452F}"/>
    <cellStyle name="Currency 4 5 2" xfId="4439" xr:uid="{63B271E7-3959-4345-B019-F9BA72F8DEFB}"/>
    <cellStyle name="Currency 4 5 3" xfId="4721" xr:uid="{E31893AF-2CFE-447A-BEC9-88319ADA51BC}"/>
    <cellStyle name="Currency 4 5 3 2" xfId="5316" xr:uid="{4596CD2A-8230-4787-9048-4D50856D39BA}"/>
    <cellStyle name="Currency 4 5 3 3" xfId="4761" xr:uid="{725CF35C-D092-4171-A7AE-E12B8ED55D9D}"/>
    <cellStyle name="Currency 4 5 4" xfId="4698" xr:uid="{ECE6B894-76D8-4E29-9745-72DC391E2460}"/>
    <cellStyle name="Currency 4 6" xfId="4527" xr:uid="{9643FA92-21B1-453C-A66A-3956F6A80165}"/>
    <cellStyle name="Currency 5" xfId="31" xr:uid="{3A6879B9-0B3F-44C5-AD48-CA29BFC1607E}"/>
    <cellStyle name="Currency 5 2" xfId="32" xr:uid="{3833D7BF-6BF6-46D7-A527-C013252351BD}"/>
    <cellStyle name="Currency 5 2 2" xfId="228" xr:uid="{12761D59-5108-4CDF-9892-B574FD05B0BE}"/>
    <cellStyle name="Currency 5 2 2 2" xfId="4636" xr:uid="{71065A0C-60D9-40BB-879B-B4FF1D1F67A0}"/>
    <cellStyle name="Currency 5 2 3" xfId="4530" xr:uid="{56E11445-4C19-4E76-B58F-AC4656C495A0}"/>
    <cellStyle name="Currency 5 3" xfId="4325" xr:uid="{250AA6FE-B941-4746-B7DF-638ECF56EBEC}"/>
    <cellStyle name="Currency 5 3 2" xfId="4440" xr:uid="{53ACEB16-0EC2-4821-B299-A7231F3C23E1}"/>
    <cellStyle name="Currency 5 3 2 2" xfId="5306" xr:uid="{DDCFAD57-8BB8-43C4-8489-E7A9F832E113}"/>
    <cellStyle name="Currency 5 3 2 3" xfId="4763" xr:uid="{95FD6FD2-0E1C-4C9E-87E0-E965F7B219F5}"/>
    <cellStyle name="Currency 5 4" xfId="4762" xr:uid="{6C2E6A8E-0F0E-48B4-B610-D1E0A5D5EECC}"/>
    <cellStyle name="Currency 6" xfId="33" xr:uid="{71C92E44-EAFF-42D9-9279-310FFAB9E0B3}"/>
    <cellStyle name="Currency 6 2" xfId="229" xr:uid="{60D72A8A-5B49-420E-8B2A-2E0C83B8746F}"/>
    <cellStyle name="Currency 6 2 2" xfId="4637" xr:uid="{7E91366B-F93E-40C7-B84D-6CCEA3864DBA}"/>
    <cellStyle name="Currency 6 3" xfId="4326" xr:uid="{6DD72918-7277-400F-855F-A46A1DB0351A}"/>
    <cellStyle name="Currency 6 3 2" xfId="4441" xr:uid="{B40B952F-2127-4312-8854-45EB1A75F1EB}"/>
    <cellStyle name="Currency 6 3 3" xfId="4722" xr:uid="{93974664-0844-4A88-98BF-A3A0E682E8C5}"/>
    <cellStyle name="Currency 6 3 3 2" xfId="5317" xr:uid="{C74E2550-4CC5-4613-B1ED-108A4B516B2F}"/>
    <cellStyle name="Currency 6 3 3 3" xfId="4764" xr:uid="{D33BF69F-E3CD-4BB7-9246-11AAD0717D5B}"/>
    <cellStyle name="Currency 6 3 4" xfId="4699" xr:uid="{02722F58-68BD-48ED-A50C-A135B2026F97}"/>
    <cellStyle name="Currency 6 4" xfId="4531" xr:uid="{C5183B8C-F051-4617-96F8-3902B743FABA}"/>
    <cellStyle name="Currency 7" xfId="34" xr:uid="{EB7FBA66-316F-428A-B512-7693B28E9749}"/>
    <cellStyle name="Currency 7 2" xfId="35" xr:uid="{5099AF30-3B6E-44E8-A8A4-B6F7FEAC3FA6}"/>
    <cellStyle name="Currency 7 2 2" xfId="250" xr:uid="{C0D6F4B1-47D8-4F85-BD02-68124A5013A7}"/>
    <cellStyle name="Currency 7 2 2 2" xfId="4638" xr:uid="{8B7A2D84-8FF9-4C56-A57B-D2A106552DA1}"/>
    <cellStyle name="Currency 7 2 3" xfId="4533" xr:uid="{21C07957-D8A3-4E56-B091-BB6584D21458}"/>
    <cellStyle name="Currency 7 3" xfId="230" xr:uid="{EC2F0E40-8E71-45C4-ACBF-BD05BCDBB0E4}"/>
    <cellStyle name="Currency 7 3 2" xfId="4639" xr:uid="{9EEBCB46-08BD-4F0B-8BAF-FAF9AC53776E}"/>
    <cellStyle name="Currency 7 4" xfId="4442" xr:uid="{30FDE85E-ACE0-46CF-97B9-54671594A706}"/>
    <cellStyle name="Currency 7 5" xfId="4532" xr:uid="{9B366A43-3358-4581-B7CF-4D7F7508D23F}"/>
    <cellStyle name="Currency 8" xfId="36" xr:uid="{DB75B601-D50D-42C1-9CE8-FBF594F2EFF1}"/>
    <cellStyle name="Currency 8 2" xfId="37" xr:uid="{BC19DA25-2A92-47BF-B334-C07917F33344}"/>
    <cellStyle name="Currency 8 2 2" xfId="231" xr:uid="{38DEC0E9-5836-42F4-BEA5-908EB733CA9C}"/>
    <cellStyle name="Currency 8 2 2 2" xfId="4640" xr:uid="{7095D2A4-3983-42C3-A2BD-774046163B00}"/>
    <cellStyle name="Currency 8 2 3" xfId="4535" xr:uid="{81599DC1-EAFE-47FF-ABFC-97FDC2AE1823}"/>
    <cellStyle name="Currency 8 3" xfId="38" xr:uid="{5153B44C-E8F1-4C7A-8353-118A1BA48BF1}"/>
    <cellStyle name="Currency 8 3 2" xfId="232" xr:uid="{37AF6E67-B661-4465-9C1B-7763ACE5F41F}"/>
    <cellStyle name="Currency 8 3 2 2" xfId="4641" xr:uid="{5D884B67-4CB8-4F8B-A33F-1764BE8B97CD}"/>
    <cellStyle name="Currency 8 3 3" xfId="4536" xr:uid="{79941D19-670C-4828-B3E9-3A5AC5E349FA}"/>
    <cellStyle name="Currency 8 4" xfId="39" xr:uid="{1C18671E-00D9-47D1-BBAA-CB24840F847E}"/>
    <cellStyle name="Currency 8 4 2" xfId="233" xr:uid="{30F39F54-E784-4AA7-B1C6-FEB6D6F4B370}"/>
    <cellStyle name="Currency 8 4 2 2" xfId="4642" xr:uid="{995D1C43-CA74-44BC-8258-5EFB2C2BAF47}"/>
    <cellStyle name="Currency 8 4 3" xfId="4537" xr:uid="{FFAD2618-53DF-4500-8A7E-A2073F306ED6}"/>
    <cellStyle name="Currency 8 5" xfId="234" xr:uid="{2F1ACD15-C04C-4F41-9E92-D98C56066902}"/>
    <cellStyle name="Currency 8 5 2" xfId="4643" xr:uid="{EB2F2DFB-3F81-4ABF-8BA2-E2F504B9BE97}"/>
    <cellStyle name="Currency 8 6" xfId="4443" xr:uid="{580211C7-27FD-49D4-BEEE-5CF45E5A9628}"/>
    <cellStyle name="Currency 8 7" xfId="4534" xr:uid="{C2975DAF-9E9B-42AB-ACC4-97E92CB4935C}"/>
    <cellStyle name="Currency 9" xfId="40" xr:uid="{6D140E65-6862-47DB-A9DD-1C19192D1F34}"/>
    <cellStyle name="Currency 9 2" xfId="41" xr:uid="{25AFF42D-8DD0-4E29-97A7-F9B573295330}"/>
    <cellStyle name="Currency 9 2 2" xfId="235" xr:uid="{C4AFBA84-4A0C-4E6E-9CE8-10F51C271537}"/>
    <cellStyle name="Currency 9 2 2 2" xfId="4644" xr:uid="{068EE73D-9BCF-4D2E-9949-3E2D8015E61A}"/>
    <cellStyle name="Currency 9 2 3" xfId="4539" xr:uid="{025B3F7B-5BCD-43D5-956C-40F1F1FE60E3}"/>
    <cellStyle name="Currency 9 3" xfId="42" xr:uid="{7F2C3114-5F10-434E-B577-A9FB8E6ED39E}"/>
    <cellStyle name="Currency 9 3 2" xfId="236" xr:uid="{88AC88C9-F619-41E3-8411-9DDDE9CD5978}"/>
    <cellStyle name="Currency 9 3 2 2" xfId="4645" xr:uid="{3C69191A-AE76-4A2D-8E86-5CEFB7FD5912}"/>
    <cellStyle name="Currency 9 3 3" xfId="4540" xr:uid="{9C0DBFC1-3725-4489-A9F0-B82F14E38CB4}"/>
    <cellStyle name="Currency 9 4" xfId="237" xr:uid="{BA31D1B8-6266-4270-BFD3-0C59C867A651}"/>
    <cellStyle name="Currency 9 4 2" xfId="4646" xr:uid="{FC067BD7-6AD0-4849-B88D-C411759FB9F3}"/>
    <cellStyle name="Currency 9 5" xfId="4327" xr:uid="{16AA86B8-E49E-44A2-AFCA-8DD24579C042}"/>
    <cellStyle name="Currency 9 5 2" xfId="4444" xr:uid="{387D5FFE-D98F-4B37-9A3B-06291D865F68}"/>
    <cellStyle name="Currency 9 5 3" xfId="4723" xr:uid="{4F53BF45-DF4E-4EA4-B5D8-02E5164DF449}"/>
    <cellStyle name="Currency 9 5 4" xfId="4700" xr:uid="{035E2314-648A-43FD-9728-EB59D2C475B9}"/>
    <cellStyle name="Currency 9 6" xfId="4538" xr:uid="{E30D97A0-D556-4953-996C-744F555FB537}"/>
    <cellStyle name="Hyperlink 2" xfId="6" xr:uid="{6CFFD761-E1C4-4FFC-9C82-FDD569F38491}"/>
    <cellStyle name="Hyperlink 3" xfId="202" xr:uid="{1347F922-983B-4E6F-A2F7-00906398EE38}"/>
    <cellStyle name="Hyperlink 3 2" xfId="4415" xr:uid="{778CA4E4-DFB6-4315-9CFD-092250680778}"/>
    <cellStyle name="Hyperlink 3 3" xfId="4328" xr:uid="{687D6413-625A-4C68-ADF0-DEDA2ADFE457}"/>
    <cellStyle name="Hyperlink 4" xfId="4329" xr:uid="{15E7A3B1-28A5-43FD-B60A-969AEF7FC57A}"/>
    <cellStyle name="Normal" xfId="0" builtinId="0"/>
    <cellStyle name="Normal 10" xfId="43" xr:uid="{2931F0FC-A0A4-42E7-BDCB-4EA9448628C7}"/>
    <cellStyle name="Normal 10 10" xfId="903" xr:uid="{47F28DF9-72C8-4600-8D1D-55FD69630594}"/>
    <cellStyle name="Normal 10 10 2" xfId="2508" xr:uid="{E08A5191-80B5-46FD-B035-2FC0B804CECB}"/>
    <cellStyle name="Normal 10 10 2 2" xfId="4331" xr:uid="{ED217F74-7BB2-4389-9418-A4DCD2CD930A}"/>
    <cellStyle name="Normal 10 10 2 3" xfId="4675" xr:uid="{C64FCC73-CA54-4337-8041-B1B49D3E5E3B}"/>
    <cellStyle name="Normal 10 10 3" xfId="2509" xr:uid="{FB15D66B-AE26-47D2-9A0D-26E93E9FEFD4}"/>
    <cellStyle name="Normal 10 10 4" xfId="2510" xr:uid="{C25E4B50-D63B-42B1-8158-71F601BB7415}"/>
    <cellStyle name="Normal 10 11" xfId="2511" xr:uid="{B8F75FB7-79B3-4EC4-ADC7-4A7B8D1D49EF}"/>
    <cellStyle name="Normal 10 11 2" xfId="2512" xr:uid="{F870F743-9BC9-4D3A-AEC9-7AFDED342812}"/>
    <cellStyle name="Normal 10 11 3" xfId="2513" xr:uid="{8366D9AF-C74E-4F0B-BDED-74977B1714E7}"/>
    <cellStyle name="Normal 10 11 4" xfId="2514" xr:uid="{3CD69A6A-C99D-4109-8A27-8CFCDDDADE3C}"/>
    <cellStyle name="Normal 10 12" xfId="2515" xr:uid="{D74333D7-534F-49C1-8F2D-7A8D0ED99B36}"/>
    <cellStyle name="Normal 10 12 2" xfId="2516" xr:uid="{C63314EA-7133-433E-922A-2F295CE0B49A}"/>
    <cellStyle name="Normal 10 13" xfId="2517" xr:uid="{3AC4C78C-6E75-4932-8B46-5FA83815BDBC}"/>
    <cellStyle name="Normal 10 14" xfId="2518" xr:uid="{28743DEC-A8B8-42A0-80C8-38C66D2E1A70}"/>
    <cellStyle name="Normal 10 15" xfId="2519" xr:uid="{4F9708EC-B7DF-4339-8E7D-9B726AC6230D}"/>
    <cellStyle name="Normal 10 2" xfId="44" xr:uid="{05F263B9-29C0-4525-B686-9E4824FA6568}"/>
    <cellStyle name="Normal 10 2 10" xfId="2520" xr:uid="{07EC8E68-20E1-4CDC-91E2-131EFD0C0551}"/>
    <cellStyle name="Normal 10 2 11" xfId="2521" xr:uid="{0B8E3A70-5FC1-4FC6-81B3-456C174C9908}"/>
    <cellStyle name="Normal 10 2 2" xfId="45" xr:uid="{BE17843D-A354-4611-A264-F3205C3FE6A6}"/>
    <cellStyle name="Normal 10 2 2 2" xfId="46" xr:uid="{B7B32990-4951-49E4-954B-B1677C449593}"/>
    <cellStyle name="Normal 10 2 2 2 2" xfId="238" xr:uid="{A321C32B-5A0F-4FFE-A85B-AA304106B962}"/>
    <cellStyle name="Normal 10 2 2 2 2 2" xfId="454" xr:uid="{296A0038-862A-4B57-A5A2-2D123378D397}"/>
    <cellStyle name="Normal 10 2 2 2 2 2 2" xfId="455" xr:uid="{A54BED6A-9417-48DE-B36F-D980452B1D80}"/>
    <cellStyle name="Normal 10 2 2 2 2 2 2 2" xfId="904" xr:uid="{D982BDC6-DD0E-4569-B302-EDE1E45D46CF}"/>
    <cellStyle name="Normal 10 2 2 2 2 2 2 2 2" xfId="905" xr:uid="{2827C2C9-1545-43C0-B3E9-EADF6DBBA323}"/>
    <cellStyle name="Normal 10 2 2 2 2 2 2 3" xfId="906" xr:uid="{7E37AB9F-7E64-4D1F-9A5A-83F4AEE3AEB5}"/>
    <cellStyle name="Normal 10 2 2 2 2 2 3" xfId="907" xr:uid="{B752679E-993A-477B-BB8C-0D005CB2CCE1}"/>
    <cellStyle name="Normal 10 2 2 2 2 2 3 2" xfId="908" xr:uid="{79B51E36-E988-4C9D-93FE-274F8CBB461D}"/>
    <cellStyle name="Normal 10 2 2 2 2 2 4" xfId="909" xr:uid="{CCCE4634-45C0-48C2-A231-A1F558504A19}"/>
    <cellStyle name="Normal 10 2 2 2 2 3" xfId="456" xr:uid="{8635DA8E-217D-49B7-9E5D-036C4F64887F}"/>
    <cellStyle name="Normal 10 2 2 2 2 3 2" xfId="910" xr:uid="{19D4FA07-AC16-4F94-81EE-AB3E1053C9AF}"/>
    <cellStyle name="Normal 10 2 2 2 2 3 2 2" xfId="911" xr:uid="{42D06DF4-59B2-477D-B7B5-109EC0D2C6B6}"/>
    <cellStyle name="Normal 10 2 2 2 2 3 3" xfId="912" xr:uid="{47C93D90-EA0F-46CA-AB00-7E3EE7FEC1D9}"/>
    <cellStyle name="Normal 10 2 2 2 2 3 4" xfId="2522" xr:uid="{495085F0-4AEB-41FA-94F5-9BEC1E841820}"/>
    <cellStyle name="Normal 10 2 2 2 2 4" xfId="913" xr:uid="{C1E86A7A-13DC-4E07-B16E-65C9FDB55113}"/>
    <cellStyle name="Normal 10 2 2 2 2 4 2" xfId="914" xr:uid="{856F0A82-5247-4C32-B115-E8E5721271DB}"/>
    <cellStyle name="Normal 10 2 2 2 2 5" xfId="915" xr:uid="{7009FC1E-9DCD-45FA-BEB6-10865085B428}"/>
    <cellStyle name="Normal 10 2 2 2 2 6" xfId="2523" xr:uid="{C24AD78F-92C9-45E4-8726-CF750AB16502}"/>
    <cellStyle name="Normal 10 2 2 2 3" xfId="239" xr:uid="{C16683BF-04DE-4E75-960C-005EDE229C52}"/>
    <cellStyle name="Normal 10 2 2 2 3 2" xfId="457" xr:uid="{819F6263-3BEF-421E-8723-BC260CE9F5C3}"/>
    <cellStyle name="Normal 10 2 2 2 3 2 2" xfId="458" xr:uid="{0073CBD7-9C58-40FE-9C6C-7BEEFFEC5726}"/>
    <cellStyle name="Normal 10 2 2 2 3 2 2 2" xfId="916" xr:uid="{71D37252-DEDF-4D93-9953-4DE7C7FBDA9A}"/>
    <cellStyle name="Normal 10 2 2 2 3 2 2 2 2" xfId="917" xr:uid="{F356A5A0-D91F-4E0C-A252-45BA3668E7BD}"/>
    <cellStyle name="Normal 10 2 2 2 3 2 2 3" xfId="918" xr:uid="{7AA9F5F6-D58F-4907-95F5-10C2E8D8F436}"/>
    <cellStyle name="Normal 10 2 2 2 3 2 3" xfId="919" xr:uid="{EA57AB38-765B-402E-9468-F15E2D8FB64B}"/>
    <cellStyle name="Normal 10 2 2 2 3 2 3 2" xfId="920" xr:uid="{56ABB31C-0327-4655-BEAB-D65ACC202929}"/>
    <cellStyle name="Normal 10 2 2 2 3 2 4" xfId="921" xr:uid="{4A9DDFAF-7B97-4638-9269-09D93E575CD2}"/>
    <cellStyle name="Normal 10 2 2 2 3 3" xfId="459" xr:uid="{E3028D2B-AB60-4BFF-99A8-29DFA240D57C}"/>
    <cellStyle name="Normal 10 2 2 2 3 3 2" xfId="922" xr:uid="{A38EF164-65FF-4645-BCD4-C27F5A89A29E}"/>
    <cellStyle name="Normal 10 2 2 2 3 3 2 2" xfId="923" xr:uid="{560C7E61-91EC-446C-8D7B-6D5833553BEF}"/>
    <cellStyle name="Normal 10 2 2 2 3 3 3" xfId="924" xr:uid="{A8C30FE2-31F3-4DE2-80B9-3AD0E69A5D68}"/>
    <cellStyle name="Normal 10 2 2 2 3 4" xfId="925" xr:uid="{AD7B3CC3-60F0-4CC6-96C2-358B7DD8D10B}"/>
    <cellStyle name="Normal 10 2 2 2 3 4 2" xfId="926" xr:uid="{294DAAC0-CBB8-4A5D-9A02-B1952AB89D77}"/>
    <cellStyle name="Normal 10 2 2 2 3 5" xfId="927" xr:uid="{71369E13-109C-46F2-B7C4-46BE36FFE053}"/>
    <cellStyle name="Normal 10 2 2 2 4" xfId="460" xr:uid="{5D14A7DE-99AE-44B9-9ECB-6FFDA6B2B2CD}"/>
    <cellStyle name="Normal 10 2 2 2 4 2" xfId="461" xr:uid="{BFC8EFB9-8D57-486F-99E7-0DB2B7573499}"/>
    <cellStyle name="Normal 10 2 2 2 4 2 2" xfId="928" xr:uid="{53B22179-B030-4463-984A-5BAE010DB0E9}"/>
    <cellStyle name="Normal 10 2 2 2 4 2 2 2" xfId="929" xr:uid="{4B7A614F-0AB0-44E6-B0CE-A3FBE0621318}"/>
    <cellStyle name="Normal 10 2 2 2 4 2 3" xfId="930" xr:uid="{0F1F5476-0E48-439E-AE97-544F6A6F4E52}"/>
    <cellStyle name="Normal 10 2 2 2 4 3" xfId="931" xr:uid="{475B527B-8928-43D0-A643-B458BB9571AE}"/>
    <cellStyle name="Normal 10 2 2 2 4 3 2" xfId="932" xr:uid="{B0336FDC-D8D6-4B47-BECE-7B91A741B252}"/>
    <cellStyle name="Normal 10 2 2 2 4 4" xfId="933" xr:uid="{C4F2D104-BC94-4AF3-965E-4B59BC7167EE}"/>
    <cellStyle name="Normal 10 2 2 2 5" xfId="462" xr:uid="{EEAECD24-0FF2-40A7-A173-0B31F72AE322}"/>
    <cellStyle name="Normal 10 2 2 2 5 2" xfId="934" xr:uid="{A9F77B1B-B9A0-46C8-95ED-F61A1D0FB9F3}"/>
    <cellStyle name="Normal 10 2 2 2 5 2 2" xfId="935" xr:uid="{4B9AE887-6FE1-4670-A5F2-B9255C606D7F}"/>
    <cellStyle name="Normal 10 2 2 2 5 3" xfId="936" xr:uid="{6C5E4A75-DD6B-408D-8773-A78E8FA6BB0A}"/>
    <cellStyle name="Normal 10 2 2 2 5 4" xfId="2524" xr:uid="{E63AFD0C-0728-43B7-8514-C0FCAE9F91E2}"/>
    <cellStyle name="Normal 10 2 2 2 6" xfId="937" xr:uid="{A36CC0E6-2064-44EA-A116-F9FDFBEB4854}"/>
    <cellStyle name="Normal 10 2 2 2 6 2" xfId="938" xr:uid="{38E3D136-3132-4ED1-AC7D-2D882061F8D3}"/>
    <cellStyle name="Normal 10 2 2 2 7" xfId="939" xr:uid="{3C67EBB8-51B3-4A49-A54E-D16FDDDE3F8E}"/>
    <cellStyle name="Normal 10 2 2 2 8" xfId="2525" xr:uid="{6274A44A-F348-4D52-9645-1235DC9D686B}"/>
    <cellStyle name="Normal 10 2 2 3" xfId="240" xr:uid="{7DD8D42C-FCC8-48E3-BBA7-B445DB2DD5C7}"/>
    <cellStyle name="Normal 10 2 2 3 2" xfId="463" xr:uid="{6898532B-39E3-4AC3-B604-9FE6E7A1DF88}"/>
    <cellStyle name="Normal 10 2 2 3 2 2" xfId="464" xr:uid="{99FE4A9E-A7E4-46E9-86DB-D88FBB077733}"/>
    <cellStyle name="Normal 10 2 2 3 2 2 2" xfId="940" xr:uid="{0FEF4835-C65E-4EDC-81DD-EA1D9D5B549C}"/>
    <cellStyle name="Normal 10 2 2 3 2 2 2 2" xfId="941" xr:uid="{B1DAB846-CDC9-4294-94EC-992C45EA855A}"/>
    <cellStyle name="Normal 10 2 2 3 2 2 3" xfId="942" xr:uid="{4AFD102A-12F4-4B9C-A61A-E001DF93DC1D}"/>
    <cellStyle name="Normal 10 2 2 3 2 3" xfId="943" xr:uid="{908B3731-0373-43F8-99DE-CA7206FC5ED9}"/>
    <cellStyle name="Normal 10 2 2 3 2 3 2" xfId="944" xr:uid="{7385CAA9-4070-452B-BF71-8CAB3FDDBF11}"/>
    <cellStyle name="Normal 10 2 2 3 2 4" xfId="945" xr:uid="{5085502E-FB9D-4208-83D0-4953D41B6F3B}"/>
    <cellStyle name="Normal 10 2 2 3 3" xfId="465" xr:uid="{04CFB077-E29A-4F11-99DF-3A9F4859DCFC}"/>
    <cellStyle name="Normal 10 2 2 3 3 2" xfId="946" xr:uid="{90DCE0DD-3784-450F-A3C3-635CF1E3A34F}"/>
    <cellStyle name="Normal 10 2 2 3 3 2 2" xfId="947" xr:uid="{A42EB8B9-9A87-472C-BFEF-E572449A2E97}"/>
    <cellStyle name="Normal 10 2 2 3 3 3" xfId="948" xr:uid="{BCF665A6-6754-4991-B894-C9AD5C861C89}"/>
    <cellStyle name="Normal 10 2 2 3 3 4" xfId="2526" xr:uid="{57463F55-91A2-46F1-B1D5-63DE6537E982}"/>
    <cellStyle name="Normal 10 2 2 3 4" xfId="949" xr:uid="{82EDB645-A704-4B80-B89C-A14B1E9C06EE}"/>
    <cellStyle name="Normal 10 2 2 3 4 2" xfId="950" xr:uid="{F72E9038-48E7-4C89-B064-4EBF9B9254B2}"/>
    <cellStyle name="Normal 10 2 2 3 5" xfId="951" xr:uid="{2D424361-B56C-436C-998C-AE000ED1E4CA}"/>
    <cellStyle name="Normal 10 2 2 3 6" xfId="2527" xr:uid="{CD606D9D-FB1D-4A0B-ADEF-FA3573B00F42}"/>
    <cellStyle name="Normal 10 2 2 4" xfId="241" xr:uid="{89E58FBC-4D24-4C09-9C8B-BFE6CF3CDEEB}"/>
    <cellStyle name="Normal 10 2 2 4 2" xfId="466" xr:uid="{458E95F9-5775-4F3B-AD3F-BAD10BE326D0}"/>
    <cellStyle name="Normal 10 2 2 4 2 2" xfId="467" xr:uid="{3DF6AEDE-0317-4480-8E14-A5709F5BF50F}"/>
    <cellStyle name="Normal 10 2 2 4 2 2 2" xfId="952" xr:uid="{1B7DB0FA-5AF1-48E1-9AF9-C8944965B46B}"/>
    <cellStyle name="Normal 10 2 2 4 2 2 2 2" xfId="953" xr:uid="{42147F12-C699-4507-9EEC-FDAA6BB8D0CE}"/>
    <cellStyle name="Normal 10 2 2 4 2 2 3" xfId="954" xr:uid="{8B0740CC-603C-435D-8F82-03071ECE94F8}"/>
    <cellStyle name="Normal 10 2 2 4 2 3" xfId="955" xr:uid="{D4CE69E9-189B-45F7-8291-7433905AA283}"/>
    <cellStyle name="Normal 10 2 2 4 2 3 2" xfId="956" xr:uid="{8EEB27A0-D23A-4DE9-8ABF-17137E8853BA}"/>
    <cellStyle name="Normal 10 2 2 4 2 4" xfId="957" xr:uid="{9F61F03A-D420-4087-9E5E-D27F8766A0B8}"/>
    <cellStyle name="Normal 10 2 2 4 3" xfId="468" xr:uid="{9BAFC10F-6CD9-4DCE-8A7F-9A641011DAF9}"/>
    <cellStyle name="Normal 10 2 2 4 3 2" xfId="958" xr:uid="{30B2637A-8913-4D13-8D0D-0F6CBE77895C}"/>
    <cellStyle name="Normal 10 2 2 4 3 2 2" xfId="959" xr:uid="{BD5B7723-C692-49C8-8D61-53A9D5654C6F}"/>
    <cellStyle name="Normal 10 2 2 4 3 3" xfId="960" xr:uid="{485C7CF6-509C-4E1F-BDEB-662C91F48CC6}"/>
    <cellStyle name="Normal 10 2 2 4 4" xfId="961" xr:uid="{E0CF816D-9320-45C2-8AF0-408598ECB2EB}"/>
    <cellStyle name="Normal 10 2 2 4 4 2" xfId="962" xr:uid="{DCF8F04C-2B20-44F2-ACF2-64C3FB4A086C}"/>
    <cellStyle name="Normal 10 2 2 4 5" xfId="963" xr:uid="{BB15FE57-A640-4D6C-85A8-820F05647AD7}"/>
    <cellStyle name="Normal 10 2 2 5" xfId="242" xr:uid="{8D92A723-D480-4633-A58D-EF830658A06F}"/>
    <cellStyle name="Normal 10 2 2 5 2" xfId="469" xr:uid="{A25205B8-34B5-438A-AC6B-912A968D2CE9}"/>
    <cellStyle name="Normal 10 2 2 5 2 2" xfId="964" xr:uid="{4682C661-C3A7-428B-8F51-0AC5F58A6908}"/>
    <cellStyle name="Normal 10 2 2 5 2 2 2" xfId="965" xr:uid="{263A5B39-C124-47D9-8E2A-960A24CCDD1A}"/>
    <cellStyle name="Normal 10 2 2 5 2 3" xfId="966" xr:uid="{C13872FC-3EB0-40A3-A96D-CCA3AB5A4625}"/>
    <cellStyle name="Normal 10 2 2 5 3" xfId="967" xr:uid="{EF50BF19-FCA8-4AB5-B48A-7CA339760F27}"/>
    <cellStyle name="Normal 10 2 2 5 3 2" xfId="968" xr:uid="{86063734-CFF5-48E4-9888-E6D16F4E3C7A}"/>
    <cellStyle name="Normal 10 2 2 5 4" xfId="969" xr:uid="{3F3FD2AF-6282-4004-83AD-68D7AA35A18B}"/>
    <cellStyle name="Normal 10 2 2 6" xfId="470" xr:uid="{822E1B67-C538-4AFE-9A81-2111182AF0BA}"/>
    <cellStyle name="Normal 10 2 2 6 2" xfId="970" xr:uid="{4C6ED997-DABB-4AF9-A666-A99918740538}"/>
    <cellStyle name="Normal 10 2 2 6 2 2" xfId="971" xr:uid="{1277EF34-764A-45F2-9738-64D89414AE3A}"/>
    <cellStyle name="Normal 10 2 2 6 2 3" xfId="4333" xr:uid="{86F690F8-2FD6-4061-8BE2-AE28A56D152D}"/>
    <cellStyle name="Normal 10 2 2 6 3" xfId="972" xr:uid="{E833BD99-955A-4D6A-86FC-465AA4233A7F}"/>
    <cellStyle name="Normal 10 2 2 6 4" xfId="2528" xr:uid="{5ACC9641-D6B1-463F-8E93-20D6EDB6D04C}"/>
    <cellStyle name="Normal 10 2 2 6 4 2" xfId="4564" xr:uid="{0C86D8FE-8B73-4E45-9E6C-2CDE168CCEBD}"/>
    <cellStyle name="Normal 10 2 2 6 4 3" xfId="4676" xr:uid="{6B75BD00-31EE-4D5F-BC10-D1FD153EC65D}"/>
    <cellStyle name="Normal 10 2 2 6 4 4" xfId="4602" xr:uid="{DCBB2DC5-6CE7-4315-ABAE-A237A3C6BA00}"/>
    <cellStyle name="Normal 10 2 2 7" xfId="973" xr:uid="{0E9CACA5-F200-4D40-AEDB-7D04F71C9500}"/>
    <cellStyle name="Normal 10 2 2 7 2" xfId="974" xr:uid="{8F2F1DBF-6C45-4BAC-90E4-5179A986FA37}"/>
    <cellStyle name="Normal 10 2 2 8" xfId="975" xr:uid="{54479969-E8C0-4B5E-B4B0-F4111D6B63BE}"/>
    <cellStyle name="Normal 10 2 2 9" xfId="2529" xr:uid="{02F4DF50-5D0C-439C-B0E6-17FED05F4785}"/>
    <cellStyle name="Normal 10 2 3" xfId="47" xr:uid="{6B9C842A-FB5C-4F33-95E5-EAB55347093B}"/>
    <cellStyle name="Normal 10 2 3 2" xfId="48" xr:uid="{B60FBF20-B7E8-4B78-8F21-793A8C033C73}"/>
    <cellStyle name="Normal 10 2 3 2 2" xfId="471" xr:uid="{D0520C66-FCAE-4259-A9E1-FFF6B30BF726}"/>
    <cellStyle name="Normal 10 2 3 2 2 2" xfId="472" xr:uid="{D18D021A-19AF-497F-A4BE-4B20F4B6A2CB}"/>
    <cellStyle name="Normal 10 2 3 2 2 2 2" xfId="976" xr:uid="{D439511B-BE41-4879-AB9B-D8EC06E45B8F}"/>
    <cellStyle name="Normal 10 2 3 2 2 2 2 2" xfId="977" xr:uid="{38A5EDEC-57D7-4A39-A636-9313C16CBEDF}"/>
    <cellStyle name="Normal 10 2 3 2 2 2 3" xfId="978" xr:uid="{D942C811-7488-431D-AD9A-E3696B667EE5}"/>
    <cellStyle name="Normal 10 2 3 2 2 3" xfId="979" xr:uid="{D6068A61-CE8E-4044-9F03-197DA948F2D8}"/>
    <cellStyle name="Normal 10 2 3 2 2 3 2" xfId="980" xr:uid="{06056711-C82B-4388-87C5-0D3364F687FF}"/>
    <cellStyle name="Normal 10 2 3 2 2 4" xfId="981" xr:uid="{FB0DF6ED-E817-460B-8D54-F731DE73E79A}"/>
    <cellStyle name="Normal 10 2 3 2 3" xfId="473" xr:uid="{CAFEDAB7-9BE0-4D4F-8EBB-D667737BA92E}"/>
    <cellStyle name="Normal 10 2 3 2 3 2" xfId="982" xr:uid="{2D7BDC26-56F4-471C-88AD-7E862C56C82C}"/>
    <cellStyle name="Normal 10 2 3 2 3 2 2" xfId="983" xr:uid="{BEB2536C-D46F-4A82-94D6-38D57CB791E4}"/>
    <cellStyle name="Normal 10 2 3 2 3 3" xfId="984" xr:uid="{24667815-D706-47E8-9B08-957E3D9ABD1F}"/>
    <cellStyle name="Normal 10 2 3 2 3 4" xfId="2530" xr:uid="{D0D6A8C4-7A45-4D5F-954E-B6A0D87B6E48}"/>
    <cellStyle name="Normal 10 2 3 2 4" xfId="985" xr:uid="{3399EFED-7E4A-483B-B7E6-AA0D8AE6AE95}"/>
    <cellStyle name="Normal 10 2 3 2 4 2" xfId="986" xr:uid="{B1F96523-A1C6-42E3-AF7D-07B9024CD31E}"/>
    <cellStyle name="Normal 10 2 3 2 5" xfId="987" xr:uid="{7DF2175C-6518-4F1D-93A1-D373C63197A8}"/>
    <cellStyle name="Normal 10 2 3 2 6" xfId="2531" xr:uid="{3A1D3302-2FE2-4AB3-A41B-83E26AFD67BC}"/>
    <cellStyle name="Normal 10 2 3 3" xfId="243" xr:uid="{17D3DF92-173A-487C-B8CC-3436BE117DC2}"/>
    <cellStyle name="Normal 10 2 3 3 2" xfId="474" xr:uid="{412D964A-F861-4654-9764-16053A2759B4}"/>
    <cellStyle name="Normal 10 2 3 3 2 2" xfId="475" xr:uid="{54E8EE69-4F36-48C7-BC52-33034C3D539A}"/>
    <cellStyle name="Normal 10 2 3 3 2 2 2" xfId="988" xr:uid="{4683CF4D-3829-45C9-A165-79E047C3BDDE}"/>
    <cellStyle name="Normal 10 2 3 3 2 2 2 2" xfId="989" xr:uid="{4177A67E-267F-4AEB-A8C9-3A170AED6CC5}"/>
    <cellStyle name="Normal 10 2 3 3 2 2 3" xfId="990" xr:uid="{6FB65239-B2FE-48B4-AECA-F116DE1F8AC5}"/>
    <cellStyle name="Normal 10 2 3 3 2 3" xfId="991" xr:uid="{897274AE-70B9-4CB2-8C09-3556FCFFEB1F}"/>
    <cellStyle name="Normal 10 2 3 3 2 3 2" xfId="992" xr:uid="{6AE2B0F5-C009-4E23-B8F3-96C50815F528}"/>
    <cellStyle name="Normal 10 2 3 3 2 4" xfId="993" xr:uid="{5B41894A-4DC5-448D-BF56-66973CB217A6}"/>
    <cellStyle name="Normal 10 2 3 3 3" xfId="476" xr:uid="{C6F53875-6EDB-4A03-8274-4E2AFE2D862E}"/>
    <cellStyle name="Normal 10 2 3 3 3 2" xfId="994" xr:uid="{3FB878A5-E862-4A66-9A95-C0B37ABE2417}"/>
    <cellStyle name="Normal 10 2 3 3 3 2 2" xfId="995" xr:uid="{90FD1BAC-0502-4AE0-80A9-D644328206D8}"/>
    <cellStyle name="Normal 10 2 3 3 3 3" xfId="996" xr:uid="{221A7479-40A8-4E8B-94C7-4B7135D5D963}"/>
    <cellStyle name="Normal 10 2 3 3 4" xfId="997" xr:uid="{7E199DAA-D6A3-48FC-BBC6-BDB9D7604E2B}"/>
    <cellStyle name="Normal 10 2 3 3 4 2" xfId="998" xr:uid="{CDC816FC-DEE5-41FD-953E-A6C8E19900A3}"/>
    <cellStyle name="Normal 10 2 3 3 5" xfId="999" xr:uid="{93397AD4-9041-411B-B55B-2D075A4EEFD7}"/>
    <cellStyle name="Normal 10 2 3 4" xfId="244" xr:uid="{72E9B1C6-21E4-44EE-BB80-E581DE555C7E}"/>
    <cellStyle name="Normal 10 2 3 4 2" xfId="477" xr:uid="{526E1508-F2F8-4A1E-A762-EAAA98BC4A05}"/>
    <cellStyle name="Normal 10 2 3 4 2 2" xfId="1000" xr:uid="{87B8A00A-518B-4E73-BEAA-020719F60892}"/>
    <cellStyle name="Normal 10 2 3 4 2 2 2" xfId="1001" xr:uid="{5645999E-4DF7-4246-8944-E317E5742655}"/>
    <cellStyle name="Normal 10 2 3 4 2 3" xfId="1002" xr:uid="{E09E5270-CD31-4243-9C61-A37DFDCF7A30}"/>
    <cellStyle name="Normal 10 2 3 4 3" xfId="1003" xr:uid="{00D38FDB-6FCD-43BC-99A9-A7BB4DCD9EDC}"/>
    <cellStyle name="Normal 10 2 3 4 3 2" xfId="1004" xr:uid="{7CE00CF8-703A-4DBE-B433-426562FEC66A}"/>
    <cellStyle name="Normal 10 2 3 4 4" xfId="1005" xr:uid="{B147C5EF-4392-4C97-8CD6-AFD1C634308A}"/>
    <cellStyle name="Normal 10 2 3 5" xfId="478" xr:uid="{1BCAC743-E328-4B12-A9B8-92162062B105}"/>
    <cellStyle name="Normal 10 2 3 5 2" xfId="1006" xr:uid="{B102BD8E-DAC6-4D31-B0DE-04E65F8AF6EA}"/>
    <cellStyle name="Normal 10 2 3 5 2 2" xfId="1007" xr:uid="{5DCE775F-4FDD-4C3A-AF90-6C8A2F115AC0}"/>
    <cellStyle name="Normal 10 2 3 5 2 3" xfId="4334" xr:uid="{918A0892-1A1F-4B63-8AFC-4AC4705D9AF7}"/>
    <cellStyle name="Normal 10 2 3 5 3" xfId="1008" xr:uid="{6C7DBD4A-33A9-41BE-B621-1CCF60273D53}"/>
    <cellStyle name="Normal 10 2 3 5 4" xfId="2532" xr:uid="{DE363A7E-F160-4A7E-BE37-EE8027BE22AA}"/>
    <cellStyle name="Normal 10 2 3 5 4 2" xfId="4565" xr:uid="{D279C762-41DB-4287-9D89-31E4B46113E3}"/>
    <cellStyle name="Normal 10 2 3 5 4 3" xfId="4677" xr:uid="{0193DC6D-7167-4347-893D-4C6D3CF06742}"/>
    <cellStyle name="Normal 10 2 3 5 4 4" xfId="4603" xr:uid="{3A2CC8BA-18AA-4982-BC26-D563E7B8D715}"/>
    <cellStyle name="Normal 10 2 3 6" xfId="1009" xr:uid="{A6111FDC-27F1-4CCD-B336-8CCA51C320F8}"/>
    <cellStyle name="Normal 10 2 3 6 2" xfId="1010" xr:uid="{D69DF5FB-3284-4F36-8D75-D1B3F1FD3102}"/>
    <cellStyle name="Normal 10 2 3 7" xfId="1011" xr:uid="{5F48F386-D54F-4F94-BEC1-B6F7C72AD66B}"/>
    <cellStyle name="Normal 10 2 3 8" xfId="2533" xr:uid="{B529CD88-5636-4FA0-A877-F8C68E3AB308}"/>
    <cellStyle name="Normal 10 2 4" xfId="49" xr:uid="{81B8D500-1425-4950-88D4-53715CB3C397}"/>
    <cellStyle name="Normal 10 2 4 2" xfId="429" xr:uid="{52FC5823-D612-4918-8345-0C352D13C037}"/>
    <cellStyle name="Normal 10 2 4 2 2" xfId="479" xr:uid="{2B66A9E5-CACC-45A1-8D96-04072966DDF5}"/>
    <cellStyle name="Normal 10 2 4 2 2 2" xfId="1012" xr:uid="{0B8CA05D-12C9-460C-B6BE-50A0ED265C12}"/>
    <cellStyle name="Normal 10 2 4 2 2 2 2" xfId="1013" xr:uid="{23BB3C23-9B91-4894-B153-99194B75B745}"/>
    <cellStyle name="Normal 10 2 4 2 2 3" xfId="1014" xr:uid="{5A07E8E3-475F-4FBE-B53E-56BA3601331D}"/>
    <cellStyle name="Normal 10 2 4 2 2 4" xfId="2534" xr:uid="{55C28822-C4B9-457A-8C2C-E22849701D75}"/>
    <cellStyle name="Normal 10 2 4 2 3" xfId="1015" xr:uid="{C6D39FE4-0D7F-468F-8551-5F4F43A415E3}"/>
    <cellStyle name="Normal 10 2 4 2 3 2" xfId="1016" xr:uid="{96EE4098-FD1B-49BC-B96C-0D1EF658C58C}"/>
    <cellStyle name="Normal 10 2 4 2 4" xfId="1017" xr:uid="{68283F4E-DB2C-4AAA-B37D-F30FEE95D5C7}"/>
    <cellStyle name="Normal 10 2 4 2 5" xfId="2535" xr:uid="{BB70F42D-DA58-4A76-BEC2-5F77104AEB53}"/>
    <cellStyle name="Normal 10 2 4 3" xfId="480" xr:uid="{21DCF7B0-B2FA-484B-BAB8-C0E10D31CF00}"/>
    <cellStyle name="Normal 10 2 4 3 2" xfId="1018" xr:uid="{2346ED42-E7E3-4575-A283-FBE8CF20E91D}"/>
    <cellStyle name="Normal 10 2 4 3 2 2" xfId="1019" xr:uid="{E0626238-F005-4BF9-AC3D-F3D19C4374D7}"/>
    <cellStyle name="Normal 10 2 4 3 3" xfId="1020" xr:uid="{65C6DFEA-34E9-4413-A429-EFF702186CFB}"/>
    <cellStyle name="Normal 10 2 4 3 4" xfId="2536" xr:uid="{E276298E-B2EC-4C5C-8BC4-186FF0C7549D}"/>
    <cellStyle name="Normal 10 2 4 4" xfId="1021" xr:uid="{8FDC1E35-AE86-491E-9075-1AFC0CD7FC8F}"/>
    <cellStyle name="Normal 10 2 4 4 2" xfId="1022" xr:uid="{1CEBD219-7356-4E00-A368-C56A4E6FE9BA}"/>
    <cellStyle name="Normal 10 2 4 4 3" xfId="2537" xr:uid="{2F3C2438-BEEE-4825-8EED-9CC4A036414C}"/>
    <cellStyle name="Normal 10 2 4 4 4" xfId="2538" xr:uid="{592CEB30-D226-477F-BA32-BF75863E4CD8}"/>
    <cellStyle name="Normal 10 2 4 5" xfId="1023" xr:uid="{9D45D10F-A4C8-499C-80A6-B9482F49230D}"/>
    <cellStyle name="Normal 10 2 4 6" xfId="2539" xr:uid="{F8AE5127-2A2F-48C8-829C-8235E34C1098}"/>
    <cellStyle name="Normal 10 2 4 7" xfId="2540" xr:uid="{FDC413BD-D6CC-4A79-9C3A-0EAF6778B97D}"/>
    <cellStyle name="Normal 10 2 5" xfId="245" xr:uid="{FF903742-3FA9-45B9-B9EF-71765ED75ED6}"/>
    <cellStyle name="Normal 10 2 5 2" xfId="481" xr:uid="{2FEFBE9D-F832-4D2C-9DE7-1EDEFF5F39D7}"/>
    <cellStyle name="Normal 10 2 5 2 2" xfId="482" xr:uid="{C9EBDA58-36B8-47E6-BD94-5399735CE9B3}"/>
    <cellStyle name="Normal 10 2 5 2 2 2" xfId="1024" xr:uid="{76790640-6ABC-4BB8-9226-74C904315589}"/>
    <cellStyle name="Normal 10 2 5 2 2 2 2" xfId="1025" xr:uid="{87DEFE35-A0A5-4416-ACCA-A16E72F9F1E8}"/>
    <cellStyle name="Normal 10 2 5 2 2 3" xfId="1026" xr:uid="{0E363019-2F5B-43C5-B712-F3B1A0A71EDB}"/>
    <cellStyle name="Normal 10 2 5 2 3" xfId="1027" xr:uid="{84DE34BF-DD30-4A59-9A6B-52721B55FC47}"/>
    <cellStyle name="Normal 10 2 5 2 3 2" xfId="1028" xr:uid="{74A3051F-EC55-425C-B730-93182884D53C}"/>
    <cellStyle name="Normal 10 2 5 2 4" xfId="1029" xr:uid="{9D0F6817-3D69-49E5-B1B8-04CE3D98DCDE}"/>
    <cellStyle name="Normal 10 2 5 3" xfId="483" xr:uid="{BBA12D57-EDED-433F-BE3F-7EB8B6AF3253}"/>
    <cellStyle name="Normal 10 2 5 3 2" xfId="1030" xr:uid="{487661A8-8F02-4ACC-8E47-23125D0D89CA}"/>
    <cellStyle name="Normal 10 2 5 3 2 2" xfId="1031" xr:uid="{FFE39429-C3E2-4A3F-A230-D5DD55ECEAB9}"/>
    <cellStyle name="Normal 10 2 5 3 3" xfId="1032" xr:uid="{1936076E-8CB4-463D-9267-DF5E2B5D3E76}"/>
    <cellStyle name="Normal 10 2 5 3 4" xfId="2541" xr:uid="{E0AACA9E-196B-46C0-AB6D-EE6732B491C0}"/>
    <cellStyle name="Normal 10 2 5 4" xfId="1033" xr:uid="{2B2DD8E3-AB5A-401D-AF75-852C6D28EDAF}"/>
    <cellStyle name="Normal 10 2 5 4 2" xfId="1034" xr:uid="{9C765C26-E383-405C-B538-5906B6C3DB55}"/>
    <cellStyle name="Normal 10 2 5 5" xfId="1035" xr:uid="{BEA8FA63-2A79-4CC7-8338-DBC22747D964}"/>
    <cellStyle name="Normal 10 2 5 6" xfId="2542" xr:uid="{AC823A13-9B5E-4014-A6AF-A4356EE9625F}"/>
    <cellStyle name="Normal 10 2 6" xfId="246" xr:uid="{0377CED3-ABD1-44BC-A577-7551A67842AD}"/>
    <cellStyle name="Normal 10 2 6 2" xfId="484" xr:uid="{D1FFF712-A03F-44B6-8EEF-80A9E85E30C9}"/>
    <cellStyle name="Normal 10 2 6 2 2" xfId="1036" xr:uid="{9DB8F4DA-6F2E-460E-8FCE-928E8EB1BDBD}"/>
    <cellStyle name="Normal 10 2 6 2 2 2" xfId="1037" xr:uid="{31AE128D-90A8-4190-B2FF-03FACD2E3780}"/>
    <cellStyle name="Normal 10 2 6 2 3" xfId="1038" xr:uid="{28639882-36E0-4FF8-9E64-F885EA1158D6}"/>
    <cellStyle name="Normal 10 2 6 2 4" xfId="2543" xr:uid="{5252ACA2-C115-49C3-AD3C-B90153AF1AC5}"/>
    <cellStyle name="Normal 10 2 6 3" xfId="1039" xr:uid="{1A31E4FE-A898-4CF1-957F-01D8C133E820}"/>
    <cellStyle name="Normal 10 2 6 3 2" xfId="1040" xr:uid="{61B2D08F-59C1-41C3-8E69-ADBF68911AAF}"/>
    <cellStyle name="Normal 10 2 6 4" xfId="1041" xr:uid="{F39A4264-F296-47DF-83F6-80C7E05E6396}"/>
    <cellStyle name="Normal 10 2 6 5" xfId="2544" xr:uid="{3F7980CF-9442-4C87-AD7F-746955407D3B}"/>
    <cellStyle name="Normal 10 2 7" xfId="485" xr:uid="{8DF3AE33-C622-4238-B917-2E015E0282DF}"/>
    <cellStyle name="Normal 10 2 7 2" xfId="1042" xr:uid="{602E4358-EA65-479F-96F3-B977FE15F0A4}"/>
    <cellStyle name="Normal 10 2 7 2 2" xfId="1043" xr:uid="{93C36F7F-76C3-46E0-A2CA-1C05F92BE35A}"/>
    <cellStyle name="Normal 10 2 7 2 3" xfId="4332" xr:uid="{E8A2A09C-5A12-48C1-8257-B46FB5846E84}"/>
    <cellStyle name="Normal 10 2 7 3" xfId="1044" xr:uid="{0F641433-98EE-45F6-BA18-E6636D131F11}"/>
    <cellStyle name="Normal 10 2 7 4" xfId="2545" xr:uid="{347ACF34-6E0B-4363-A5DB-89144D9644D2}"/>
    <cellStyle name="Normal 10 2 7 4 2" xfId="4563" xr:uid="{5AB24532-2ECE-4332-9F4F-A3405FE927EE}"/>
    <cellStyle name="Normal 10 2 7 4 3" xfId="4678" xr:uid="{A553D26D-7765-47B5-AB02-C6D5787A9999}"/>
    <cellStyle name="Normal 10 2 7 4 4" xfId="4601" xr:uid="{4D30E384-9E60-4293-9489-212B43C0DF5D}"/>
    <cellStyle name="Normal 10 2 8" xfId="1045" xr:uid="{AAEEE524-8DFA-410F-BF17-6CEBF8066C78}"/>
    <cellStyle name="Normal 10 2 8 2" xfId="1046" xr:uid="{569F4D5D-111A-472B-B11E-C059C2CFE097}"/>
    <cellStyle name="Normal 10 2 8 3" xfId="2546" xr:uid="{14CEB4F2-B80E-44CB-94AE-E0A3BD45A06D}"/>
    <cellStyle name="Normal 10 2 8 4" xfId="2547" xr:uid="{20709D3C-0162-4E3B-8EFF-9FFB891CBC3A}"/>
    <cellStyle name="Normal 10 2 9" xfId="1047" xr:uid="{8628D581-53B3-42C4-84AA-BCF233967FF1}"/>
    <cellStyle name="Normal 10 3" xfId="50" xr:uid="{9E2B7211-2713-49CF-AB9A-AB54B4FA1880}"/>
    <cellStyle name="Normal 10 3 10" xfId="2548" xr:uid="{6CB8E387-FB61-4B39-ABF8-29ADAE34A7B4}"/>
    <cellStyle name="Normal 10 3 11" xfId="2549" xr:uid="{219A8EDB-065D-41B9-883D-4B869B56F831}"/>
    <cellStyle name="Normal 10 3 2" xfId="51" xr:uid="{D5B8BE8C-041D-4944-8247-8E0AE6B27239}"/>
    <cellStyle name="Normal 10 3 2 2" xfId="52" xr:uid="{492A09F9-14DF-48C2-9498-A5DBAEDDA59A}"/>
    <cellStyle name="Normal 10 3 2 2 2" xfId="247" xr:uid="{8EB45802-E0EE-4F30-A133-FCAC81A25524}"/>
    <cellStyle name="Normal 10 3 2 2 2 2" xfId="486" xr:uid="{92217CD0-EAA2-471C-A125-D9D7476AD54C}"/>
    <cellStyle name="Normal 10 3 2 2 2 2 2" xfId="1048" xr:uid="{E3BE6E5A-25CF-4BE0-B16F-81822ED8B4A5}"/>
    <cellStyle name="Normal 10 3 2 2 2 2 2 2" xfId="1049" xr:uid="{6A287E4F-8F40-42A4-854F-6B3300E46979}"/>
    <cellStyle name="Normal 10 3 2 2 2 2 3" xfId="1050" xr:uid="{33A7D679-DB68-4975-9A21-142277E75B42}"/>
    <cellStyle name="Normal 10 3 2 2 2 2 4" xfId="2550" xr:uid="{4EC5638A-2CDE-4B0D-966C-5962CE6A4CB0}"/>
    <cellStyle name="Normal 10 3 2 2 2 3" xfId="1051" xr:uid="{F0AD4BBA-FB89-4951-B66D-1394089AA010}"/>
    <cellStyle name="Normal 10 3 2 2 2 3 2" xfId="1052" xr:uid="{7F90E6FB-7D5B-4614-9B6B-6ED2FA4C71FF}"/>
    <cellStyle name="Normal 10 3 2 2 2 3 3" xfId="2551" xr:uid="{41638DE2-0B73-4DBB-870E-99E80774EFD3}"/>
    <cellStyle name="Normal 10 3 2 2 2 3 4" xfId="2552" xr:uid="{2D1B06AE-D144-49CC-A088-0B5DEE4B7283}"/>
    <cellStyle name="Normal 10 3 2 2 2 4" xfId="1053" xr:uid="{43278B22-EB01-4C01-9FBE-B725D56029A6}"/>
    <cellStyle name="Normal 10 3 2 2 2 5" xfId="2553" xr:uid="{4DA75790-EA02-485B-B624-44467430611D}"/>
    <cellStyle name="Normal 10 3 2 2 2 6" xfId="2554" xr:uid="{0A856323-2A99-4096-8ACA-96D7AA709055}"/>
    <cellStyle name="Normal 10 3 2 2 3" xfId="487" xr:uid="{4F7150A0-C55B-4E0F-BE1D-8364EEFCD0C1}"/>
    <cellStyle name="Normal 10 3 2 2 3 2" xfId="1054" xr:uid="{71D85E69-A796-4A67-A21D-4D80D71E3329}"/>
    <cellStyle name="Normal 10 3 2 2 3 2 2" xfId="1055" xr:uid="{68D2D454-A6BF-4035-8F81-2136F64BC828}"/>
    <cellStyle name="Normal 10 3 2 2 3 2 3" xfId="2555" xr:uid="{3E333937-F3BD-4E69-BC97-8AB153A32520}"/>
    <cellStyle name="Normal 10 3 2 2 3 2 4" xfId="2556" xr:uid="{AED73860-B63B-4505-BC8F-D209F4F14493}"/>
    <cellStyle name="Normal 10 3 2 2 3 3" xfId="1056" xr:uid="{2B3775F6-AAA1-483A-B428-2B2606862535}"/>
    <cellStyle name="Normal 10 3 2 2 3 4" xfId="2557" xr:uid="{583F6911-6D73-4F22-99FD-72BD99064D9B}"/>
    <cellStyle name="Normal 10 3 2 2 3 5" xfId="2558" xr:uid="{FB75188F-90B1-4149-BE1D-3452937AA8F3}"/>
    <cellStyle name="Normal 10 3 2 2 4" xfId="1057" xr:uid="{600C350F-714F-4581-85A7-B5121D0DB0D0}"/>
    <cellStyle name="Normal 10 3 2 2 4 2" xfId="1058" xr:uid="{E7F0A540-6203-4BCC-AB39-C46F5DCE37E1}"/>
    <cellStyle name="Normal 10 3 2 2 4 3" xfId="2559" xr:uid="{2575F1AB-10B4-4DAC-96C4-20424309384B}"/>
    <cellStyle name="Normal 10 3 2 2 4 4" xfId="2560" xr:uid="{D0690F76-B893-44A9-9908-32AF6BEF1518}"/>
    <cellStyle name="Normal 10 3 2 2 5" xfId="1059" xr:uid="{E5D20490-B685-4485-94E1-45DDDE954B25}"/>
    <cellStyle name="Normal 10 3 2 2 5 2" xfId="2561" xr:uid="{AE75E908-C6C5-479D-980D-B9DCECE3522D}"/>
    <cellStyle name="Normal 10 3 2 2 5 3" xfId="2562" xr:uid="{E60A4BA6-3BB4-494F-8A43-A320A05DD3BE}"/>
    <cellStyle name="Normal 10 3 2 2 5 4" xfId="2563" xr:uid="{F870088F-185E-4ABC-8A0F-A5C51928054D}"/>
    <cellStyle name="Normal 10 3 2 2 6" xfId="2564" xr:uid="{3ABE5043-E7A9-4FC1-B56B-F743E43DCC35}"/>
    <cellStyle name="Normal 10 3 2 2 7" xfId="2565" xr:uid="{202233A6-B566-4AB8-929B-23EC8CB6B250}"/>
    <cellStyle name="Normal 10 3 2 2 8" xfId="2566" xr:uid="{CCBADDDB-C431-4A05-A4B0-79AB8B1219D2}"/>
    <cellStyle name="Normal 10 3 2 3" xfId="248" xr:uid="{AB472EBD-06D4-4320-893B-B00E2E5F8C27}"/>
    <cellStyle name="Normal 10 3 2 3 2" xfId="488" xr:uid="{16C1186D-3D75-4A81-99E4-BFD275584296}"/>
    <cellStyle name="Normal 10 3 2 3 2 2" xfId="489" xr:uid="{3C3EEA79-A9A5-423D-9528-A99D259A693A}"/>
    <cellStyle name="Normal 10 3 2 3 2 2 2" xfId="1060" xr:uid="{C8DCE487-6A5B-4237-AF31-DA7E97BB0CE6}"/>
    <cellStyle name="Normal 10 3 2 3 2 2 2 2" xfId="1061" xr:uid="{562BEBD7-9B77-4DE2-B0ED-C30F787A09F2}"/>
    <cellStyle name="Normal 10 3 2 3 2 2 3" xfId="1062" xr:uid="{C5ED8CFF-A389-4BAB-B692-1FEB86972910}"/>
    <cellStyle name="Normal 10 3 2 3 2 3" xfId="1063" xr:uid="{6D7E8D0C-3D1A-4D46-B7A7-A76C167E3768}"/>
    <cellStyle name="Normal 10 3 2 3 2 3 2" xfId="1064" xr:uid="{57573AD1-34EE-4042-8565-495022E77832}"/>
    <cellStyle name="Normal 10 3 2 3 2 4" xfId="1065" xr:uid="{496ED629-4089-41F0-849A-6BC4D7E44FA4}"/>
    <cellStyle name="Normal 10 3 2 3 3" xfId="490" xr:uid="{14B87F3E-8E64-4095-90F5-AD361AEABA37}"/>
    <cellStyle name="Normal 10 3 2 3 3 2" xfId="1066" xr:uid="{2DFE2AE5-B2A1-4183-96D0-8CFD00D6E0F5}"/>
    <cellStyle name="Normal 10 3 2 3 3 2 2" xfId="1067" xr:uid="{D0B08752-07F4-443E-AC3F-6C026824DDBA}"/>
    <cellStyle name="Normal 10 3 2 3 3 3" xfId="1068" xr:uid="{27F33936-94D8-433B-8399-D0B934221275}"/>
    <cellStyle name="Normal 10 3 2 3 3 4" xfId="2567" xr:uid="{2E7C973E-2010-4C93-92BB-498B25B7D012}"/>
    <cellStyle name="Normal 10 3 2 3 4" xfId="1069" xr:uid="{4F51DEE5-D33E-490C-8976-83872ACDCFB5}"/>
    <cellStyle name="Normal 10 3 2 3 4 2" xfId="1070" xr:uid="{88FCACFE-B4E3-43D5-B97F-2C00B2604F98}"/>
    <cellStyle name="Normal 10 3 2 3 5" xfId="1071" xr:uid="{891C77A1-7C84-439E-8DB6-088C4F546A7C}"/>
    <cellStyle name="Normal 10 3 2 3 6" xfId="2568" xr:uid="{7DE279F7-0AB6-4E12-B662-06352722EEB8}"/>
    <cellStyle name="Normal 10 3 2 4" xfId="249" xr:uid="{54AA8C60-00F2-46C6-A981-008DD72D3A0B}"/>
    <cellStyle name="Normal 10 3 2 4 2" xfId="491" xr:uid="{A581C4F0-78A7-4427-B78A-FD32D6261883}"/>
    <cellStyle name="Normal 10 3 2 4 2 2" xfId="1072" xr:uid="{87C856C0-D55E-4B63-97BD-E865CAC7254A}"/>
    <cellStyle name="Normal 10 3 2 4 2 2 2" xfId="1073" xr:uid="{20B5703C-0043-4D49-8DFD-9D6D639BBF94}"/>
    <cellStyle name="Normal 10 3 2 4 2 3" xfId="1074" xr:uid="{845D4973-E202-4746-95AC-19745D3AE411}"/>
    <cellStyle name="Normal 10 3 2 4 2 4" xfId="2569" xr:uid="{BFF25B20-3FD6-4CEF-B24E-E7013EE9DDB3}"/>
    <cellStyle name="Normal 10 3 2 4 3" xfId="1075" xr:uid="{5ECD6BA9-966C-4F51-9D7E-F51901818A1A}"/>
    <cellStyle name="Normal 10 3 2 4 3 2" xfId="1076" xr:uid="{C53FF66D-4D5E-4736-AD1C-11173F62D0BF}"/>
    <cellStyle name="Normal 10 3 2 4 4" xfId="1077" xr:uid="{2796DE40-3D3C-4614-813A-AC71580E8764}"/>
    <cellStyle name="Normal 10 3 2 4 5" xfId="2570" xr:uid="{B8EF09A4-F4D6-4AFD-B000-A88D3BFADD32}"/>
    <cellStyle name="Normal 10 3 2 5" xfId="251" xr:uid="{8FCD60C2-0CD5-4654-8090-5F249413DFC9}"/>
    <cellStyle name="Normal 10 3 2 5 2" xfId="1078" xr:uid="{7644BB0E-93A3-4F1E-ABD2-8A5D59A3F85D}"/>
    <cellStyle name="Normal 10 3 2 5 2 2" xfId="1079" xr:uid="{59A9EE33-C9C9-4F53-AC43-ACA54475CFAE}"/>
    <cellStyle name="Normal 10 3 2 5 3" xfId="1080" xr:uid="{4611DC96-683C-435E-B291-EFDF8E672496}"/>
    <cellStyle name="Normal 10 3 2 5 4" xfId="2571" xr:uid="{1BBC1034-BFE2-4E06-A14E-E2E9E907A142}"/>
    <cellStyle name="Normal 10 3 2 6" xfId="1081" xr:uid="{BBC8DE49-33BD-460F-BE14-D7A9D618CDFD}"/>
    <cellStyle name="Normal 10 3 2 6 2" xfId="1082" xr:uid="{9E48478B-4429-47E1-8082-C84DDE902A7D}"/>
    <cellStyle name="Normal 10 3 2 6 3" xfId="2572" xr:uid="{9AE4C03B-0FB1-41EA-BB3B-9D1C8AC2A8E3}"/>
    <cellStyle name="Normal 10 3 2 6 4" xfId="2573" xr:uid="{88F4CC79-3B12-4196-B52A-47973B922D16}"/>
    <cellStyle name="Normal 10 3 2 7" xfId="1083" xr:uid="{51F3B3B5-ACC8-43AD-A84F-4C736D1121BA}"/>
    <cellStyle name="Normal 10 3 2 8" xfId="2574" xr:uid="{A7EA8615-F534-4453-A597-EB817B41AAC4}"/>
    <cellStyle name="Normal 10 3 2 9" xfId="2575" xr:uid="{11925E6F-C0C8-4A81-A16A-71A82B1C4578}"/>
    <cellStyle name="Normal 10 3 3" xfId="53" xr:uid="{5B2A8BF4-F1EF-4134-860C-0F8FB9CDD045}"/>
    <cellStyle name="Normal 10 3 3 2" xfId="54" xr:uid="{C92379ED-0841-4579-BB43-E8B54E6A0236}"/>
    <cellStyle name="Normal 10 3 3 2 2" xfId="492" xr:uid="{447ACED9-4CAC-432F-A60D-F839407A1B0E}"/>
    <cellStyle name="Normal 10 3 3 2 2 2" xfId="1084" xr:uid="{D611B769-7139-474F-A30B-F7E53663CEC3}"/>
    <cellStyle name="Normal 10 3 3 2 2 2 2" xfId="1085" xr:uid="{BFB63735-C7C2-438B-9408-FE00E7E38F3F}"/>
    <cellStyle name="Normal 10 3 3 2 2 2 2 2" xfId="4445" xr:uid="{C9A4A98F-5C31-4923-A79D-3490BAE94912}"/>
    <cellStyle name="Normal 10 3 3 2 2 2 3" xfId="4446" xr:uid="{7878E363-C3B8-4F19-97F9-BD809368C9FC}"/>
    <cellStyle name="Normal 10 3 3 2 2 3" xfId="1086" xr:uid="{52B60753-6E79-41A9-B014-D9A3184CB814}"/>
    <cellStyle name="Normal 10 3 3 2 2 3 2" xfId="4447" xr:uid="{7614105B-E2AE-415A-A630-BF882E0785DD}"/>
    <cellStyle name="Normal 10 3 3 2 2 4" xfId="2576" xr:uid="{762725BD-A121-41CD-9486-9813DB311613}"/>
    <cellStyle name="Normal 10 3 3 2 3" xfId="1087" xr:uid="{383CE92C-01FA-487A-8486-5561BF126F71}"/>
    <cellStyle name="Normal 10 3 3 2 3 2" xfId="1088" xr:uid="{8C922DFE-255F-4A2E-8DF0-8586B31BF0C1}"/>
    <cellStyle name="Normal 10 3 3 2 3 2 2" xfId="4448" xr:uid="{DAE101D5-66B2-48BE-B1AE-D04667A47F2E}"/>
    <cellStyle name="Normal 10 3 3 2 3 3" xfId="2577" xr:uid="{3E7B48D6-3B4B-47D6-9C55-5EB913CA0684}"/>
    <cellStyle name="Normal 10 3 3 2 3 4" xfId="2578" xr:uid="{F8660BF8-3932-4C9B-A40F-9D3BF6D27CE5}"/>
    <cellStyle name="Normal 10 3 3 2 4" xfId="1089" xr:uid="{E05E3473-CFF2-4DDF-BC59-BF4A6AFC55D4}"/>
    <cellStyle name="Normal 10 3 3 2 4 2" xfId="4449" xr:uid="{284B5E91-9B2E-48D6-B793-DF1A3BD598C0}"/>
    <cellStyle name="Normal 10 3 3 2 5" xfId="2579" xr:uid="{7810011E-A4DB-47EB-856C-B07C1D364CE3}"/>
    <cellStyle name="Normal 10 3 3 2 6" xfId="2580" xr:uid="{E6407156-6ECF-4263-A66C-870A3E8482B0}"/>
    <cellStyle name="Normal 10 3 3 3" xfId="252" xr:uid="{8536FCDE-9923-4966-990E-5D52C8E862E6}"/>
    <cellStyle name="Normal 10 3 3 3 2" xfId="1090" xr:uid="{9438ECB5-AD1D-40F4-A60C-4318D1BDAC20}"/>
    <cellStyle name="Normal 10 3 3 3 2 2" xfId="1091" xr:uid="{58A418AC-7405-42D9-ABCA-12FDF6526A1B}"/>
    <cellStyle name="Normal 10 3 3 3 2 2 2" xfId="4450" xr:uid="{5C47FB6B-75EA-4F16-9C92-5E16CDEE3173}"/>
    <cellStyle name="Normal 10 3 3 3 2 3" xfId="2581" xr:uid="{5545071B-8E47-4F8B-ADF6-8E95D7332753}"/>
    <cellStyle name="Normal 10 3 3 3 2 4" xfId="2582" xr:uid="{5DADE4F4-0FAC-439B-AF73-A389D31FA27C}"/>
    <cellStyle name="Normal 10 3 3 3 3" xfId="1092" xr:uid="{64D23070-5669-49C1-A5E2-F8AA8C4554C2}"/>
    <cellStyle name="Normal 10 3 3 3 3 2" xfId="4451" xr:uid="{BE83CB6C-1D7B-46AB-A385-7B2E401E8129}"/>
    <cellStyle name="Normal 10 3 3 3 4" xfId="2583" xr:uid="{514B65B7-1A0D-49D8-89D7-EB47F99DEBA9}"/>
    <cellStyle name="Normal 10 3 3 3 5" xfId="2584" xr:uid="{1AE5F01E-A393-4F27-B105-E8BF9A0AD883}"/>
    <cellStyle name="Normal 10 3 3 4" xfId="1093" xr:uid="{D0DC1724-EB1A-49A6-A272-F34EF4079A96}"/>
    <cellStyle name="Normal 10 3 3 4 2" xfId="1094" xr:uid="{D2AAD4AF-E091-4367-8092-5734668B1979}"/>
    <cellStyle name="Normal 10 3 3 4 2 2" xfId="4452" xr:uid="{D5E81A87-C779-4793-BF78-EBFAC5A77976}"/>
    <cellStyle name="Normal 10 3 3 4 3" xfId="2585" xr:uid="{FB724CC1-8D88-492F-93EE-F7918783CAD1}"/>
    <cellStyle name="Normal 10 3 3 4 4" xfId="2586" xr:uid="{D4737CF3-F7E9-4A7E-AA81-6AE9C8D8700D}"/>
    <cellStyle name="Normal 10 3 3 5" xfId="1095" xr:uid="{F7E5F0C2-6E04-468D-92B2-C93FCA6C607E}"/>
    <cellStyle name="Normal 10 3 3 5 2" xfId="2587" xr:uid="{0A0E78FA-6EFB-4738-BA39-21728020C4EA}"/>
    <cellStyle name="Normal 10 3 3 5 3" xfId="2588" xr:uid="{A1191566-A902-4CFC-AF20-144B2A3FAC79}"/>
    <cellStyle name="Normal 10 3 3 5 4" xfId="2589" xr:uid="{19D5D191-CC30-4AE3-B6D5-F44FBCC3DA7E}"/>
    <cellStyle name="Normal 10 3 3 6" xfId="2590" xr:uid="{330D1FA0-08A7-43D8-AFFF-53AF276FBC4C}"/>
    <cellStyle name="Normal 10 3 3 7" xfId="2591" xr:uid="{B2AFD39A-C3BC-46AB-A2E0-F63A05E7A4FE}"/>
    <cellStyle name="Normal 10 3 3 8" xfId="2592" xr:uid="{FC7671CB-AB61-4FA2-8444-BDABE76A6BEB}"/>
    <cellStyle name="Normal 10 3 4" xfId="55" xr:uid="{FA6A8702-D36C-44EA-AE23-201D7FBA8E10}"/>
    <cellStyle name="Normal 10 3 4 2" xfId="493" xr:uid="{FCF7DEED-865B-47E6-AD14-9DF9D8339E66}"/>
    <cellStyle name="Normal 10 3 4 2 2" xfId="494" xr:uid="{6390AD0F-58C9-4EAB-8B0C-A27E59EBF79F}"/>
    <cellStyle name="Normal 10 3 4 2 2 2" xfId="1096" xr:uid="{CD25A76F-1BCF-41D1-9334-EB9892D60A8F}"/>
    <cellStyle name="Normal 10 3 4 2 2 2 2" xfId="1097" xr:uid="{8C448C22-6895-40C1-98C3-4A0CEB4B92F6}"/>
    <cellStyle name="Normal 10 3 4 2 2 3" xfId="1098" xr:uid="{40C65B55-C947-4F79-88C4-83E9DF7A956C}"/>
    <cellStyle name="Normal 10 3 4 2 2 4" xfId="2593" xr:uid="{398E5FE0-4B8B-41C1-85F3-F51CBBC36194}"/>
    <cellStyle name="Normal 10 3 4 2 3" xfId="1099" xr:uid="{C4AF51B9-A978-45AF-BE83-D8D98695EBD5}"/>
    <cellStyle name="Normal 10 3 4 2 3 2" xfId="1100" xr:uid="{CB82E9FF-7E40-4BB0-AAC9-2E79C06420C6}"/>
    <cellStyle name="Normal 10 3 4 2 4" xfId="1101" xr:uid="{77D87B76-49BC-46A5-8E5D-C2BC426EF7E5}"/>
    <cellStyle name="Normal 10 3 4 2 5" xfId="2594" xr:uid="{CAE22EC7-61ED-4721-AB9F-F32182C27B16}"/>
    <cellStyle name="Normal 10 3 4 3" xfId="495" xr:uid="{147D5B2B-C00F-47C0-BB54-E767AC1BE03F}"/>
    <cellStyle name="Normal 10 3 4 3 2" xfId="1102" xr:uid="{A98E92D6-013B-4DCA-831B-B06B2E94D05D}"/>
    <cellStyle name="Normal 10 3 4 3 2 2" xfId="1103" xr:uid="{5AABCFB2-4320-4045-B885-F3ACF6174033}"/>
    <cellStyle name="Normal 10 3 4 3 3" xfId="1104" xr:uid="{824A0EA4-ED1E-4066-99A1-DC278EE81748}"/>
    <cellStyle name="Normal 10 3 4 3 4" xfId="2595" xr:uid="{1845751E-E2B7-4A59-BF65-DB4F9E9644CE}"/>
    <cellStyle name="Normal 10 3 4 4" xfId="1105" xr:uid="{3FF204D2-7F40-403E-B279-E90F67C2EEFD}"/>
    <cellStyle name="Normal 10 3 4 4 2" xfId="1106" xr:uid="{DCECD7F4-56FD-40F3-ADB3-2FCCEF80A271}"/>
    <cellStyle name="Normal 10 3 4 4 3" xfId="2596" xr:uid="{C7AA6387-B07B-452A-84C0-730181F47575}"/>
    <cellStyle name="Normal 10 3 4 4 4" xfId="2597" xr:uid="{C77512AB-BDE6-439C-BFB2-EB2270C7A3F2}"/>
    <cellStyle name="Normal 10 3 4 5" xfId="1107" xr:uid="{A488C27D-2715-42A2-B023-0F517E3D6E81}"/>
    <cellStyle name="Normal 10 3 4 6" xfId="2598" xr:uid="{F43BC232-FE5D-4485-A077-185277A8481E}"/>
    <cellStyle name="Normal 10 3 4 7" xfId="2599" xr:uid="{D6A0F588-74F0-453C-8EFC-100D373D0BC8}"/>
    <cellStyle name="Normal 10 3 5" xfId="253" xr:uid="{422B591E-03D0-4D41-AF4C-7FD29BDCB87D}"/>
    <cellStyle name="Normal 10 3 5 2" xfId="496" xr:uid="{B44CE66D-E7F5-4CEF-A9A2-04EE6C06AE9C}"/>
    <cellStyle name="Normal 10 3 5 2 2" xfId="1108" xr:uid="{4ACFEEA1-4C4C-46F1-AE5D-E8429F661A5F}"/>
    <cellStyle name="Normal 10 3 5 2 2 2" xfId="1109" xr:uid="{8E751D04-3B97-40F6-888C-C869B2BDD159}"/>
    <cellStyle name="Normal 10 3 5 2 3" xfId="1110" xr:uid="{F380E19A-A85B-43E7-995A-871BCF727531}"/>
    <cellStyle name="Normal 10 3 5 2 4" xfId="2600" xr:uid="{16B23444-4E30-4558-9C1E-192449A2DCB1}"/>
    <cellStyle name="Normal 10 3 5 3" xfId="1111" xr:uid="{7EE3019A-6780-459D-A98D-120E1546E018}"/>
    <cellStyle name="Normal 10 3 5 3 2" xfId="1112" xr:uid="{C6ED7F1D-0C74-4E16-92C0-8BEDBF03618D}"/>
    <cellStyle name="Normal 10 3 5 3 3" xfId="2601" xr:uid="{A3D6DB61-577B-4A97-A77F-CB57C08F9E57}"/>
    <cellStyle name="Normal 10 3 5 3 4" xfId="2602" xr:uid="{DCEA3402-7EE6-4877-9528-5764AFBD48E4}"/>
    <cellStyle name="Normal 10 3 5 4" xfId="1113" xr:uid="{C3856167-507F-4CCD-970F-74A9127DCB6A}"/>
    <cellStyle name="Normal 10 3 5 5" xfId="2603" xr:uid="{18B06317-6987-40F8-B36E-CFCACAB54327}"/>
    <cellStyle name="Normal 10 3 5 6" xfId="2604" xr:uid="{6263AB97-9CAF-4F8D-A1CF-0E274032E0DC}"/>
    <cellStyle name="Normal 10 3 6" xfId="254" xr:uid="{DAC14C94-9456-4C41-A89A-1855DCE1C853}"/>
    <cellStyle name="Normal 10 3 6 2" xfId="1114" xr:uid="{A879B435-F1DA-4F04-B611-9CD132CD7AA1}"/>
    <cellStyle name="Normal 10 3 6 2 2" xfId="1115" xr:uid="{D1F84014-CF2B-4732-9F33-CCFE9A37F264}"/>
    <cellStyle name="Normal 10 3 6 2 3" xfId="2605" xr:uid="{32C11AE3-69FE-4CDE-844B-80647E97B009}"/>
    <cellStyle name="Normal 10 3 6 2 4" xfId="2606" xr:uid="{CAD09D44-2169-4C94-B98A-FBA2836A7CF8}"/>
    <cellStyle name="Normal 10 3 6 3" xfId="1116" xr:uid="{617CFED3-FC3F-4769-AC31-3A36DA8D245F}"/>
    <cellStyle name="Normal 10 3 6 4" xfId="2607" xr:uid="{1B09F07D-9ABD-436D-B0CF-5AEBD7F1BDAF}"/>
    <cellStyle name="Normal 10 3 6 5" xfId="2608" xr:uid="{762C9FAF-E2DE-4E17-8E25-B81DF6F8F19C}"/>
    <cellStyle name="Normal 10 3 7" xfId="1117" xr:uid="{BEF8C989-7576-4C0A-8072-409DD872308D}"/>
    <cellStyle name="Normal 10 3 7 2" xfId="1118" xr:uid="{8A3FA9D1-A682-45CB-9448-F83D27DD6084}"/>
    <cellStyle name="Normal 10 3 7 3" xfId="2609" xr:uid="{4C8299E6-EE81-49C2-868B-CCE633FE7FFB}"/>
    <cellStyle name="Normal 10 3 7 4" xfId="2610" xr:uid="{20046D0A-752D-4E7C-8BD9-089122DA07BD}"/>
    <cellStyle name="Normal 10 3 8" xfId="1119" xr:uid="{8BABE142-14B6-42C6-80DF-1632899E0D01}"/>
    <cellStyle name="Normal 10 3 8 2" xfId="2611" xr:uid="{42E197AE-3195-424E-A230-39A04DE74F79}"/>
    <cellStyle name="Normal 10 3 8 3" xfId="2612" xr:uid="{A5CC62D9-6EC3-471D-8FE0-8560A32C7938}"/>
    <cellStyle name="Normal 10 3 8 4" xfId="2613" xr:uid="{886B8B11-5569-49CC-AB30-0573FDB427E0}"/>
    <cellStyle name="Normal 10 3 9" xfId="2614" xr:uid="{34A05726-EE16-4917-B6A1-A4A05CE58CCD}"/>
    <cellStyle name="Normal 10 4" xfId="56" xr:uid="{FF8A3635-8678-4202-8B5F-715BC0ABEEA2}"/>
    <cellStyle name="Normal 10 4 10" xfId="2615" xr:uid="{B844CD86-6ADB-430E-AB6F-2A188202CAAA}"/>
    <cellStyle name="Normal 10 4 11" xfId="2616" xr:uid="{990469BB-1D04-4272-8F13-B69885CD73E7}"/>
    <cellStyle name="Normal 10 4 2" xfId="57" xr:uid="{55088633-11F0-40EE-81A9-F2821125AD99}"/>
    <cellStyle name="Normal 10 4 2 2" xfId="255" xr:uid="{68F59C06-CB97-43B5-95C9-7247D4B90483}"/>
    <cellStyle name="Normal 10 4 2 2 2" xfId="497" xr:uid="{A3809F78-46FB-4297-9363-593A20E75FE3}"/>
    <cellStyle name="Normal 10 4 2 2 2 2" xfId="498" xr:uid="{EAA55E13-CD78-4852-BB8E-C816B0A1F5D3}"/>
    <cellStyle name="Normal 10 4 2 2 2 2 2" xfId="1120" xr:uid="{3CAD95A8-76D5-4A0A-AC5F-096964202B29}"/>
    <cellStyle name="Normal 10 4 2 2 2 2 3" xfId="2617" xr:uid="{0BF20F0A-C370-4358-A6D2-3A9655D04606}"/>
    <cellStyle name="Normal 10 4 2 2 2 2 4" xfId="2618" xr:uid="{B069C423-B228-4603-9C29-F1215FB462BA}"/>
    <cellStyle name="Normal 10 4 2 2 2 3" xfId="1121" xr:uid="{0AEAF095-9EE2-4FC3-A220-2A83C71C7325}"/>
    <cellStyle name="Normal 10 4 2 2 2 3 2" xfId="2619" xr:uid="{8D669288-D0AA-4B59-B0DD-0490C80D7EC7}"/>
    <cellStyle name="Normal 10 4 2 2 2 3 3" xfId="2620" xr:uid="{40A557AC-84E8-4331-AA39-4ED3056DF8F7}"/>
    <cellStyle name="Normal 10 4 2 2 2 3 4" xfId="2621" xr:uid="{8B8B0097-591B-4800-A73F-3A86F4B21B05}"/>
    <cellStyle name="Normal 10 4 2 2 2 4" xfId="2622" xr:uid="{C71F180D-3DCD-40B4-918F-61EF04394716}"/>
    <cellStyle name="Normal 10 4 2 2 2 5" xfId="2623" xr:uid="{F8AA064E-8326-4275-9AA0-9D7EE1953596}"/>
    <cellStyle name="Normal 10 4 2 2 2 6" xfId="2624" xr:uid="{10843125-2AD8-4B6C-BA9B-A08245358F59}"/>
    <cellStyle name="Normal 10 4 2 2 3" xfId="499" xr:uid="{7AC757BB-6A0D-4275-ACC1-2DCB93D53D68}"/>
    <cellStyle name="Normal 10 4 2 2 3 2" xfId="1122" xr:uid="{4A34F3AA-DC4E-42F3-81B3-B7B3F9A347F6}"/>
    <cellStyle name="Normal 10 4 2 2 3 2 2" xfId="2625" xr:uid="{E6F5A6C5-E35A-4CA5-8B47-ADF69E215962}"/>
    <cellStyle name="Normal 10 4 2 2 3 2 3" xfId="2626" xr:uid="{60AE1F6C-8113-4ABC-B7FD-1CBA95C6EAAF}"/>
    <cellStyle name="Normal 10 4 2 2 3 2 4" xfId="2627" xr:uid="{6A212637-9F81-4370-A447-8AD0660891E8}"/>
    <cellStyle name="Normal 10 4 2 2 3 3" xfId="2628" xr:uid="{E1169ED6-19B9-4C64-872A-86F8D01E87A9}"/>
    <cellStyle name="Normal 10 4 2 2 3 4" xfId="2629" xr:uid="{53F9B7DF-9CD6-4CD6-9D56-B32526A53778}"/>
    <cellStyle name="Normal 10 4 2 2 3 5" xfId="2630" xr:uid="{439C1031-E166-488A-B3B1-52A4A9ACE9A2}"/>
    <cellStyle name="Normal 10 4 2 2 4" xfId="1123" xr:uid="{1A92C3CA-148D-4091-B840-88E0FD2DE72B}"/>
    <cellStyle name="Normal 10 4 2 2 4 2" xfId="2631" xr:uid="{33651EB2-2B71-43AD-BFC4-8687F628E63B}"/>
    <cellStyle name="Normal 10 4 2 2 4 3" xfId="2632" xr:uid="{6F90686C-9ED7-4AA5-A99F-2FD9A75E4D15}"/>
    <cellStyle name="Normal 10 4 2 2 4 4" xfId="2633" xr:uid="{6EF008D2-74AD-4239-80C8-30A1742C1C3C}"/>
    <cellStyle name="Normal 10 4 2 2 5" xfId="2634" xr:uid="{A2E8863A-2D3E-4884-B808-1055A71FC21F}"/>
    <cellStyle name="Normal 10 4 2 2 5 2" xfId="2635" xr:uid="{50538A18-5E66-48A3-BEEE-FFAB038D60CC}"/>
    <cellStyle name="Normal 10 4 2 2 5 3" xfId="2636" xr:uid="{ABB7C56C-D5BB-4B61-ADAC-A068E700351D}"/>
    <cellStyle name="Normal 10 4 2 2 5 4" xfId="2637" xr:uid="{E280ED4F-1D89-4084-AA34-07E32BAE8A5B}"/>
    <cellStyle name="Normal 10 4 2 2 6" xfId="2638" xr:uid="{91EFC039-10C2-41D7-88C1-282CFE0BDDAF}"/>
    <cellStyle name="Normal 10 4 2 2 7" xfId="2639" xr:uid="{E328D27B-3B5C-4054-8DD1-4FF3BEB0EAF9}"/>
    <cellStyle name="Normal 10 4 2 2 8" xfId="2640" xr:uid="{5481CD1C-1E5F-4682-AFBD-0C4966821741}"/>
    <cellStyle name="Normal 10 4 2 3" xfId="500" xr:uid="{6FA6F467-D481-41A6-BFD2-E366125D4E09}"/>
    <cellStyle name="Normal 10 4 2 3 2" xfId="501" xr:uid="{F10BFD1B-3F2E-40E8-84D4-415DA5204ACD}"/>
    <cellStyle name="Normal 10 4 2 3 2 2" xfId="502" xr:uid="{1AD68FD4-C8F4-4523-A1CF-36E41D0C96B9}"/>
    <cellStyle name="Normal 10 4 2 3 2 3" xfId="2641" xr:uid="{AB23BD19-36D8-4C77-889D-8AB833E85F4B}"/>
    <cellStyle name="Normal 10 4 2 3 2 4" xfId="2642" xr:uid="{580321A1-454B-4192-BD24-D881D4349CB7}"/>
    <cellStyle name="Normal 10 4 2 3 3" xfId="503" xr:uid="{F979BB37-2E59-4E0B-9991-0B8F7F5EA846}"/>
    <cellStyle name="Normal 10 4 2 3 3 2" xfId="2643" xr:uid="{D61E6979-19C1-49EC-B968-00813103FF72}"/>
    <cellStyle name="Normal 10 4 2 3 3 3" xfId="2644" xr:uid="{FC613B58-AB21-4D9A-8C39-10CBE39AC59A}"/>
    <cellStyle name="Normal 10 4 2 3 3 4" xfId="2645" xr:uid="{48D674B9-9E8E-4ADE-8E18-B4088A650892}"/>
    <cellStyle name="Normal 10 4 2 3 4" xfId="2646" xr:uid="{B1C1163E-EE87-4DAD-A944-45623B619E52}"/>
    <cellStyle name="Normal 10 4 2 3 5" xfId="2647" xr:uid="{4E28513A-00C7-45EF-8BCB-8B1734D1F3FD}"/>
    <cellStyle name="Normal 10 4 2 3 6" xfId="2648" xr:uid="{AD8ECF9B-5ED5-4B70-AB9A-0D99090F7C07}"/>
    <cellStyle name="Normal 10 4 2 4" xfId="504" xr:uid="{BD0C18E7-3953-42D3-99CE-1491AB50EE9E}"/>
    <cellStyle name="Normal 10 4 2 4 2" xfId="505" xr:uid="{36115A88-6D6D-4765-8BF2-97BF7AE522F4}"/>
    <cellStyle name="Normal 10 4 2 4 2 2" xfId="2649" xr:uid="{ACDB62FB-C302-4492-A416-328CDEC6A458}"/>
    <cellStyle name="Normal 10 4 2 4 2 3" xfId="2650" xr:uid="{993AD570-C56B-42A3-8CED-7773018B4BE3}"/>
    <cellStyle name="Normal 10 4 2 4 2 4" xfId="2651" xr:uid="{C7BB7C0A-B675-444B-BD1E-68C523BDC508}"/>
    <cellStyle name="Normal 10 4 2 4 3" xfId="2652" xr:uid="{96D2A66C-559F-43BB-AB98-681CAA779711}"/>
    <cellStyle name="Normal 10 4 2 4 4" xfId="2653" xr:uid="{EFEB07BB-0ABA-4472-B10D-B07F93D88BEB}"/>
    <cellStyle name="Normal 10 4 2 4 5" xfId="2654" xr:uid="{C2735BA9-C76F-44E5-973D-D0B0DBE75B07}"/>
    <cellStyle name="Normal 10 4 2 5" xfId="506" xr:uid="{E51E0368-ECB1-44B2-AA82-479202924D92}"/>
    <cellStyle name="Normal 10 4 2 5 2" xfId="2655" xr:uid="{6B3180C6-24BC-4D7B-B909-10ADAF08ABC2}"/>
    <cellStyle name="Normal 10 4 2 5 3" xfId="2656" xr:uid="{B19C8B65-2C8E-4C76-A65B-834B1D0F1673}"/>
    <cellStyle name="Normal 10 4 2 5 4" xfId="2657" xr:uid="{008A14EB-EFB8-4EB3-B9E7-8B43D9F68FE1}"/>
    <cellStyle name="Normal 10 4 2 6" xfId="2658" xr:uid="{B5DBEE21-6ECC-4A4F-A671-700999199DA1}"/>
    <cellStyle name="Normal 10 4 2 6 2" xfId="2659" xr:uid="{AC04A32B-CB66-4A74-9995-B96ECB9036D9}"/>
    <cellStyle name="Normal 10 4 2 6 3" xfId="2660" xr:uid="{5FBF6DB5-DB1B-4F7D-951B-E51DB6CDBAC6}"/>
    <cellStyle name="Normal 10 4 2 6 4" xfId="2661" xr:uid="{B07EBBE5-30E5-4C49-938D-555A371B710E}"/>
    <cellStyle name="Normal 10 4 2 7" xfId="2662" xr:uid="{46AE214B-1012-4794-8462-6FF190E00DA7}"/>
    <cellStyle name="Normal 10 4 2 8" xfId="2663" xr:uid="{B471760A-A62D-43DB-A76F-81D04B54D5BA}"/>
    <cellStyle name="Normal 10 4 2 9" xfId="2664" xr:uid="{145C426A-8832-4D70-B3AD-8B034C6788E4}"/>
    <cellStyle name="Normal 10 4 3" xfId="256" xr:uid="{9FB80333-17DB-4CDE-9540-DD93FCAA9427}"/>
    <cellStyle name="Normal 10 4 3 2" xfId="507" xr:uid="{1339C2B5-A70A-4C08-B9B3-BB2432F1FB74}"/>
    <cellStyle name="Normal 10 4 3 2 2" xfId="508" xr:uid="{80D0E1FF-5B2C-4A58-B42E-405AFFB6145B}"/>
    <cellStyle name="Normal 10 4 3 2 2 2" xfId="1124" xr:uid="{F0787502-CEC0-45C3-96BA-0EC54552106E}"/>
    <cellStyle name="Normal 10 4 3 2 2 2 2" xfId="1125" xr:uid="{7DC7CF6D-937E-4ED7-AEC8-48D8E2BF157C}"/>
    <cellStyle name="Normal 10 4 3 2 2 3" xfId="1126" xr:uid="{998E5D26-EA1C-4C3F-B9D4-17B689E3295D}"/>
    <cellStyle name="Normal 10 4 3 2 2 4" xfId="2665" xr:uid="{2149FF90-F802-40CA-9A4E-87163F3AB3B4}"/>
    <cellStyle name="Normal 10 4 3 2 3" xfId="1127" xr:uid="{5DCFFD6B-22C6-4B68-8D31-9D90D920836F}"/>
    <cellStyle name="Normal 10 4 3 2 3 2" xfId="1128" xr:uid="{79BF0720-DA37-41F1-B413-A3D42424E3C7}"/>
    <cellStyle name="Normal 10 4 3 2 3 3" xfId="2666" xr:uid="{56AE9CFD-8A57-4AAE-83F3-14F3E2706A38}"/>
    <cellStyle name="Normal 10 4 3 2 3 4" xfId="2667" xr:uid="{AA690F3A-3664-4B56-B89B-55832872FA2D}"/>
    <cellStyle name="Normal 10 4 3 2 4" xfId="1129" xr:uid="{8130BE87-3C66-4BFC-92C9-6D697867737F}"/>
    <cellStyle name="Normal 10 4 3 2 5" xfId="2668" xr:uid="{B6F95D29-9C01-4640-B240-FB073F320DFC}"/>
    <cellStyle name="Normal 10 4 3 2 6" xfId="2669" xr:uid="{0F2A48C4-79A4-4BDB-BB94-282AFB98637D}"/>
    <cellStyle name="Normal 10 4 3 3" xfId="509" xr:uid="{0C16B7F7-E13A-4AF3-BADA-A0D0AC9961CF}"/>
    <cellStyle name="Normal 10 4 3 3 2" xfId="1130" xr:uid="{53200EED-EFC6-4236-B01E-D760B8E5E69C}"/>
    <cellStyle name="Normal 10 4 3 3 2 2" xfId="1131" xr:uid="{33FA9AF4-66DA-4C65-A5EA-B44530CF6144}"/>
    <cellStyle name="Normal 10 4 3 3 2 3" xfId="2670" xr:uid="{D225CF2D-2FED-49AE-9D1C-A00DB1F3D060}"/>
    <cellStyle name="Normal 10 4 3 3 2 4" xfId="2671" xr:uid="{B5F88191-492B-4C97-A570-7F707542CAFD}"/>
    <cellStyle name="Normal 10 4 3 3 3" xfId="1132" xr:uid="{AFAF7770-B956-48FB-95EA-09ECA2180538}"/>
    <cellStyle name="Normal 10 4 3 3 4" xfId="2672" xr:uid="{B738F972-DD28-4E04-905C-A67D8A37BF4A}"/>
    <cellStyle name="Normal 10 4 3 3 5" xfId="2673" xr:uid="{88625C8B-D1E8-4531-B213-DA5706678E9B}"/>
    <cellStyle name="Normal 10 4 3 4" xfId="1133" xr:uid="{2CCAAABB-4D2B-47E6-8607-E7293A255214}"/>
    <cellStyle name="Normal 10 4 3 4 2" xfId="1134" xr:uid="{7A4449EB-52B2-49E1-AF09-27E157B04BE4}"/>
    <cellStyle name="Normal 10 4 3 4 3" xfId="2674" xr:uid="{97E4C6F0-2B6C-4260-9BBE-2C974083E91D}"/>
    <cellStyle name="Normal 10 4 3 4 4" xfId="2675" xr:uid="{2C83A915-0577-450E-9817-515352F57B32}"/>
    <cellStyle name="Normal 10 4 3 5" xfId="1135" xr:uid="{48013F85-306B-4787-954F-72951BD40E3D}"/>
    <cellStyle name="Normal 10 4 3 5 2" xfId="2676" xr:uid="{02C8B0C4-F059-4A9C-8591-815ABB3AEFBA}"/>
    <cellStyle name="Normal 10 4 3 5 3" xfId="2677" xr:uid="{AC00FC04-BFDE-4F4C-84BF-809F9CFDB817}"/>
    <cellStyle name="Normal 10 4 3 5 4" xfId="2678" xr:uid="{ABA2164D-693E-4EFB-8D05-0DA714383A0E}"/>
    <cellStyle name="Normal 10 4 3 6" xfId="2679" xr:uid="{9BA0455F-07F1-4F3E-A8FC-D19C3A88D10B}"/>
    <cellStyle name="Normal 10 4 3 7" xfId="2680" xr:uid="{7FBC5DFF-8FD3-4FB2-86F8-4C41207A15EE}"/>
    <cellStyle name="Normal 10 4 3 8" xfId="2681" xr:uid="{BA97E992-8688-4A13-B5A6-29B38EC1CB34}"/>
    <cellStyle name="Normal 10 4 4" xfId="257" xr:uid="{5E78E8FB-C6B6-4DBF-9E4C-598F64962A82}"/>
    <cellStyle name="Normal 10 4 4 2" xfId="510" xr:uid="{F5570667-B97E-40E4-AA44-BB52C2059765}"/>
    <cellStyle name="Normal 10 4 4 2 2" xfId="511" xr:uid="{165533F8-FCD0-44D5-9472-1C084E250534}"/>
    <cellStyle name="Normal 10 4 4 2 2 2" xfId="1136" xr:uid="{35547C0D-6540-41BD-BA12-70CEB9EC4375}"/>
    <cellStyle name="Normal 10 4 4 2 2 3" xfId="2682" xr:uid="{C5C65BF2-4D59-48ED-ADD7-F1BB2BA1CCED}"/>
    <cellStyle name="Normal 10 4 4 2 2 4" xfId="2683" xr:uid="{4C2FB4D1-243D-4260-A805-A3594E48CB16}"/>
    <cellStyle name="Normal 10 4 4 2 3" xfId="1137" xr:uid="{A2E89FF3-5B56-4067-856A-E0BD51B5F121}"/>
    <cellStyle name="Normal 10 4 4 2 4" xfId="2684" xr:uid="{2E864678-7817-439E-ACD5-0021D4A670EA}"/>
    <cellStyle name="Normal 10 4 4 2 5" xfId="2685" xr:uid="{126F3477-6B0D-4784-8F86-34707F310C60}"/>
    <cellStyle name="Normal 10 4 4 3" xfId="512" xr:uid="{DC72F35B-3B72-4B9F-81DF-58658BA41782}"/>
    <cellStyle name="Normal 10 4 4 3 2" xfId="1138" xr:uid="{3BD11E31-4F82-4E59-982D-645859096294}"/>
    <cellStyle name="Normal 10 4 4 3 3" xfId="2686" xr:uid="{D68A4A2A-F2F4-4EA2-AB08-3DD1363A6D58}"/>
    <cellStyle name="Normal 10 4 4 3 4" xfId="2687" xr:uid="{4A3EA59B-21BD-481D-8F93-C8C0BF5944EB}"/>
    <cellStyle name="Normal 10 4 4 4" xfId="1139" xr:uid="{C31A87B5-6C34-4696-AC7F-2EB1FB038469}"/>
    <cellStyle name="Normal 10 4 4 4 2" xfId="2688" xr:uid="{333131B7-BE0C-49B2-833E-9A96C1EB8843}"/>
    <cellStyle name="Normal 10 4 4 4 3" xfId="2689" xr:uid="{C8FAD8E2-C3B8-46A3-A5B6-0EEADE135624}"/>
    <cellStyle name="Normal 10 4 4 4 4" xfId="2690" xr:uid="{3B4DA61F-8B02-4FE3-B963-51C95D103236}"/>
    <cellStyle name="Normal 10 4 4 5" xfId="2691" xr:uid="{0CB91539-9B1C-4C81-8F23-278C263EFA36}"/>
    <cellStyle name="Normal 10 4 4 6" xfId="2692" xr:uid="{FB88A439-1F49-492E-8F7D-96EBC1ABDE1E}"/>
    <cellStyle name="Normal 10 4 4 7" xfId="2693" xr:uid="{24DF937E-F40C-424B-A985-F9609A749E9E}"/>
    <cellStyle name="Normal 10 4 5" xfId="258" xr:uid="{5744B711-CB42-4462-B416-8F39AC6F37EF}"/>
    <cellStyle name="Normal 10 4 5 2" xfId="513" xr:uid="{CA1AC920-553E-41A4-AD2D-275EBAD71D15}"/>
    <cellStyle name="Normal 10 4 5 2 2" xfId="1140" xr:uid="{C062B5D1-C072-4FAA-9A50-50CF2B9FCEB2}"/>
    <cellStyle name="Normal 10 4 5 2 3" xfId="2694" xr:uid="{9CA7EC5D-49CA-416E-AD0B-655595F43678}"/>
    <cellStyle name="Normal 10 4 5 2 4" xfId="2695" xr:uid="{351F108E-6325-4114-AE13-9606DEF46B60}"/>
    <cellStyle name="Normal 10 4 5 3" xfId="1141" xr:uid="{AF93429A-CAD1-4ADA-927E-1BA44C6B414E}"/>
    <cellStyle name="Normal 10 4 5 3 2" xfId="2696" xr:uid="{0746678A-6ADC-4B94-88AB-47597D6153CB}"/>
    <cellStyle name="Normal 10 4 5 3 3" xfId="2697" xr:uid="{ADF14F65-F08C-4BE4-8001-3859F599991E}"/>
    <cellStyle name="Normal 10 4 5 3 4" xfId="2698" xr:uid="{ED74A104-5B8F-4343-B43F-31B456CAF64B}"/>
    <cellStyle name="Normal 10 4 5 4" xfId="2699" xr:uid="{EC52671B-6076-4885-BE96-37D29B417A7C}"/>
    <cellStyle name="Normal 10 4 5 5" xfId="2700" xr:uid="{6F169FE5-D90D-4F29-87C5-A3B412A2F75F}"/>
    <cellStyle name="Normal 10 4 5 6" xfId="2701" xr:uid="{0C39342F-E8D4-4813-9B14-D4D6F625A7B8}"/>
    <cellStyle name="Normal 10 4 6" xfId="514" xr:uid="{8915993A-B194-47B7-B266-9F746D329824}"/>
    <cellStyle name="Normal 10 4 6 2" xfId="1142" xr:uid="{B23C3403-CB7C-44C2-8009-6DD784DF8A8C}"/>
    <cellStyle name="Normal 10 4 6 2 2" xfId="2702" xr:uid="{B6502C12-95CF-43BA-B252-71063BD851DF}"/>
    <cellStyle name="Normal 10 4 6 2 3" xfId="2703" xr:uid="{A8ED705D-44AB-4587-B79F-9C146F40D7AC}"/>
    <cellStyle name="Normal 10 4 6 2 4" xfId="2704" xr:uid="{A2623F97-199E-4434-883A-BEFEDE8841B5}"/>
    <cellStyle name="Normal 10 4 6 3" xfId="2705" xr:uid="{7C5F35E2-C305-49F5-869C-2228994629B9}"/>
    <cellStyle name="Normal 10 4 6 4" xfId="2706" xr:uid="{F302D267-7A20-49E0-A260-6F96F6E64225}"/>
    <cellStyle name="Normal 10 4 6 5" xfId="2707" xr:uid="{8F0C7AE8-8BF5-451E-9479-95FEA2531300}"/>
    <cellStyle name="Normal 10 4 7" xfId="1143" xr:uid="{AFE12138-9022-421B-B24D-562A0DD519BF}"/>
    <cellStyle name="Normal 10 4 7 2" xfId="2708" xr:uid="{7B96B9C8-97C4-4C2F-8A38-4101EA62C8D4}"/>
    <cellStyle name="Normal 10 4 7 3" xfId="2709" xr:uid="{5B99DA13-EFB9-4C42-AAD6-8F3BB588AB5F}"/>
    <cellStyle name="Normal 10 4 7 4" xfId="2710" xr:uid="{949718EE-812E-40E5-9901-FBEB56180A7F}"/>
    <cellStyle name="Normal 10 4 8" xfId="2711" xr:uid="{279957A8-EE46-4015-B06D-62043C812F77}"/>
    <cellStyle name="Normal 10 4 8 2" xfId="2712" xr:uid="{38D25F7B-5F0A-4D16-9115-7436785D7992}"/>
    <cellStyle name="Normal 10 4 8 3" xfId="2713" xr:uid="{09B9FC23-B48F-4A7F-B8EC-E25A97AC4FDD}"/>
    <cellStyle name="Normal 10 4 8 4" xfId="2714" xr:uid="{934A8E7D-F144-481C-AB6F-E284B35066D6}"/>
    <cellStyle name="Normal 10 4 9" xfId="2715" xr:uid="{EFF88C05-4C98-4E6E-8DCD-2A863C602F9B}"/>
    <cellStyle name="Normal 10 5" xfId="58" xr:uid="{3DC4AE43-C5A7-4467-B1D9-646B391ECC2F}"/>
    <cellStyle name="Normal 10 5 2" xfId="59" xr:uid="{681C0462-FA75-4C4E-BFFF-AA5A105ACB6B}"/>
    <cellStyle name="Normal 10 5 2 2" xfId="259" xr:uid="{2226F11E-CC4B-4E9C-A508-D55405EDBB3D}"/>
    <cellStyle name="Normal 10 5 2 2 2" xfId="515" xr:uid="{284B52B5-0A75-43C2-A4A3-2002513F16B3}"/>
    <cellStyle name="Normal 10 5 2 2 2 2" xfId="1144" xr:uid="{16AA6859-A6BE-4AB2-9132-7322FF403F2E}"/>
    <cellStyle name="Normal 10 5 2 2 2 3" xfId="2716" xr:uid="{A2D0E12B-9680-4889-89AC-DEEB2847E874}"/>
    <cellStyle name="Normal 10 5 2 2 2 4" xfId="2717" xr:uid="{EAECC68E-5F8B-446B-89B5-6DD8A32C8E5E}"/>
    <cellStyle name="Normal 10 5 2 2 3" xfId="1145" xr:uid="{03E2DE7F-69FB-49D7-8378-969E4DFDC571}"/>
    <cellStyle name="Normal 10 5 2 2 3 2" xfId="2718" xr:uid="{98F54AA2-1FE3-4370-85D2-61FA82EABAFB}"/>
    <cellStyle name="Normal 10 5 2 2 3 3" xfId="2719" xr:uid="{4EC894E3-5574-41EC-8C84-202DD6102E38}"/>
    <cellStyle name="Normal 10 5 2 2 3 4" xfId="2720" xr:uid="{1DE709FA-9327-46EF-AF51-AFBB6E4E3874}"/>
    <cellStyle name="Normal 10 5 2 2 4" xfId="2721" xr:uid="{7448FAD6-476C-4342-948A-E8015F396C79}"/>
    <cellStyle name="Normal 10 5 2 2 5" xfId="2722" xr:uid="{53194DF3-2E44-483D-A9B1-6CEDF4660FFE}"/>
    <cellStyle name="Normal 10 5 2 2 6" xfId="2723" xr:uid="{0E574F8F-6EAF-4EF2-84BD-2EFC47FDA84C}"/>
    <cellStyle name="Normal 10 5 2 3" xfId="516" xr:uid="{9AF3FAB3-4651-4920-9E51-A0512C76AC21}"/>
    <cellStyle name="Normal 10 5 2 3 2" xfId="1146" xr:uid="{18BC7CFA-200C-478F-9131-0DA819496FF2}"/>
    <cellStyle name="Normal 10 5 2 3 2 2" xfId="2724" xr:uid="{E145B3EC-C729-4428-954D-82771318A9C3}"/>
    <cellStyle name="Normal 10 5 2 3 2 3" xfId="2725" xr:uid="{BEEBF34B-2B1E-4413-A62F-A1FE77D109AB}"/>
    <cellStyle name="Normal 10 5 2 3 2 4" xfId="2726" xr:uid="{5F29FF7C-C0F8-4FFB-A804-96B823C0A429}"/>
    <cellStyle name="Normal 10 5 2 3 3" xfId="2727" xr:uid="{2807EB67-3095-4579-B212-2558D25B6A62}"/>
    <cellStyle name="Normal 10 5 2 3 4" xfId="2728" xr:uid="{38E3816E-989F-49D7-A072-8D7D5D9F41E6}"/>
    <cellStyle name="Normal 10 5 2 3 5" xfId="2729" xr:uid="{B7C0E9FD-9CB7-47DE-9161-398493FC640E}"/>
    <cellStyle name="Normal 10 5 2 4" xfId="1147" xr:uid="{DE6FEEAA-ECF0-4C1F-AB09-871767944356}"/>
    <cellStyle name="Normal 10 5 2 4 2" xfId="2730" xr:uid="{0429E4A3-4AC1-4DB0-A1C8-F863FE0FA927}"/>
    <cellStyle name="Normal 10 5 2 4 3" xfId="2731" xr:uid="{74CE0692-4107-4CDD-998B-4090699A1085}"/>
    <cellStyle name="Normal 10 5 2 4 4" xfId="2732" xr:uid="{ED72261E-AB7D-4F62-AEA7-4616718243CD}"/>
    <cellStyle name="Normal 10 5 2 5" xfId="2733" xr:uid="{9F286590-CD98-49DA-88FA-529E9775E542}"/>
    <cellStyle name="Normal 10 5 2 5 2" xfId="2734" xr:uid="{D6DFC78A-E218-45EB-A585-9CB8087B79CE}"/>
    <cellStyle name="Normal 10 5 2 5 3" xfId="2735" xr:uid="{13E1E843-184B-4A92-92EE-3F8A6D8BFB1D}"/>
    <cellStyle name="Normal 10 5 2 5 4" xfId="2736" xr:uid="{179A3A6C-1B2A-4314-BF99-99DA5F72A757}"/>
    <cellStyle name="Normal 10 5 2 6" xfId="2737" xr:uid="{942356D6-48AF-49E5-B6FB-0CF52686CEC0}"/>
    <cellStyle name="Normal 10 5 2 7" xfId="2738" xr:uid="{908939C7-A527-480D-83E0-2B52425B210F}"/>
    <cellStyle name="Normal 10 5 2 8" xfId="2739" xr:uid="{C9BFE352-D48F-444C-B186-D5DA1FAF348B}"/>
    <cellStyle name="Normal 10 5 3" xfId="260" xr:uid="{DD225B97-1633-411F-B905-A6F8014A2333}"/>
    <cellStyle name="Normal 10 5 3 2" xfId="517" xr:uid="{67F62DCC-4089-4976-B755-61F8427B0FE6}"/>
    <cellStyle name="Normal 10 5 3 2 2" xfId="518" xr:uid="{58976A14-7534-4ECD-8FFA-73C5D36FAE60}"/>
    <cellStyle name="Normal 10 5 3 2 3" xfId="2740" xr:uid="{D0782640-8162-4E20-AED4-7B4A51D31BAD}"/>
    <cellStyle name="Normal 10 5 3 2 4" xfId="2741" xr:uid="{7C5B404B-7667-4240-A639-7EBE2BBA9967}"/>
    <cellStyle name="Normal 10 5 3 3" xfId="519" xr:uid="{F09E90CA-13DF-434E-BF3B-2FFA1B128872}"/>
    <cellStyle name="Normal 10 5 3 3 2" xfId="2742" xr:uid="{B860A143-3069-4FA2-A5E5-BC696571871E}"/>
    <cellStyle name="Normal 10 5 3 3 3" xfId="2743" xr:uid="{3EF1EC8C-E3A4-4B5D-90FE-4CCC591A892B}"/>
    <cellStyle name="Normal 10 5 3 3 4" xfId="2744" xr:uid="{5F90F067-C9D7-4718-9CE2-09CDDEE0BE9F}"/>
    <cellStyle name="Normal 10 5 3 4" xfId="2745" xr:uid="{0D397DC6-7292-49ED-9D5C-A92636AA155E}"/>
    <cellStyle name="Normal 10 5 3 5" xfId="2746" xr:uid="{2BF4CA5F-CD69-402B-9194-FDAC75212B99}"/>
    <cellStyle name="Normal 10 5 3 6" xfId="2747" xr:uid="{C3163FB8-8724-4ACC-BA20-12F1F5234858}"/>
    <cellStyle name="Normal 10 5 4" xfId="261" xr:uid="{FD760DEA-C7E4-4291-A15B-F01157BC182F}"/>
    <cellStyle name="Normal 10 5 4 2" xfId="520" xr:uid="{A87143C4-B0D6-4F1D-A9E1-28F189C32501}"/>
    <cellStyle name="Normal 10 5 4 2 2" xfId="2748" xr:uid="{0C53B643-1319-495C-A316-866CFB9C7761}"/>
    <cellStyle name="Normal 10 5 4 2 3" xfId="2749" xr:uid="{1E4D3C2C-0EAC-4469-9573-FEE0BB50ADC7}"/>
    <cellStyle name="Normal 10 5 4 2 4" xfId="2750" xr:uid="{86DDFC86-EE94-4251-AD92-09BAAF4CDCF3}"/>
    <cellStyle name="Normal 10 5 4 3" xfId="2751" xr:uid="{699FCCD8-94E1-48CA-A8FD-9C6934DD8413}"/>
    <cellStyle name="Normal 10 5 4 4" xfId="2752" xr:uid="{107F5DE2-5D15-4401-B988-553705544362}"/>
    <cellStyle name="Normal 10 5 4 5" xfId="2753" xr:uid="{D22567F6-8AD1-411E-9725-32D989FE2B19}"/>
    <cellStyle name="Normal 10 5 5" xfId="521" xr:uid="{08D94C54-D92E-4EB5-A320-C326275C8DCF}"/>
    <cellStyle name="Normal 10 5 5 2" xfId="2754" xr:uid="{B38F5315-5B5A-46DC-A7B6-6826AB9B9FAE}"/>
    <cellStyle name="Normal 10 5 5 3" xfId="2755" xr:uid="{B9FDA202-52A7-4876-92D3-D1B31EF6C116}"/>
    <cellStyle name="Normal 10 5 5 4" xfId="2756" xr:uid="{240BAA92-1701-4568-995F-13F5DDBCCFFF}"/>
    <cellStyle name="Normal 10 5 6" xfId="2757" xr:uid="{2AA9E45F-C24B-4147-835F-28345AE882A3}"/>
    <cellStyle name="Normal 10 5 6 2" xfId="2758" xr:uid="{2DE7BDC1-946F-489F-BA60-0B77DB6C2CA0}"/>
    <cellStyle name="Normal 10 5 6 3" xfId="2759" xr:uid="{6BFDF4C0-EB35-4335-80DE-11D8177B3B0D}"/>
    <cellStyle name="Normal 10 5 6 4" xfId="2760" xr:uid="{AF122BDE-6615-4972-BA20-17DE92DEF554}"/>
    <cellStyle name="Normal 10 5 7" xfId="2761" xr:uid="{25411740-ABD5-4387-A461-1DEB4997E166}"/>
    <cellStyle name="Normal 10 5 8" xfId="2762" xr:uid="{96375B49-754F-49E5-B6DD-14302A4A5CD4}"/>
    <cellStyle name="Normal 10 5 9" xfId="2763" xr:uid="{F54730FF-04A6-4514-A070-B9FDA6DFA891}"/>
    <cellStyle name="Normal 10 6" xfId="60" xr:uid="{ACD72082-5CED-4059-9CAA-3332583D2B52}"/>
    <cellStyle name="Normal 10 6 2" xfId="262" xr:uid="{D4D51B25-707E-4CD0-8D85-581593879FFD}"/>
    <cellStyle name="Normal 10 6 2 2" xfId="522" xr:uid="{0FF3AA23-8DF2-4B29-A624-A827FD186F7C}"/>
    <cellStyle name="Normal 10 6 2 2 2" xfId="1148" xr:uid="{BCAAD03B-8BDA-4D48-ADDA-127C1BCFB2F3}"/>
    <cellStyle name="Normal 10 6 2 2 2 2" xfId="1149" xr:uid="{B9F8D347-5C62-4AA4-88F0-C1ED5D028573}"/>
    <cellStyle name="Normal 10 6 2 2 3" xfId="1150" xr:uid="{D18629BD-5338-4A0A-8288-79BC897FF806}"/>
    <cellStyle name="Normal 10 6 2 2 4" xfId="2764" xr:uid="{4225BDB7-401E-405A-9ACC-933544606F47}"/>
    <cellStyle name="Normal 10 6 2 3" xfId="1151" xr:uid="{AEC21681-DC76-4361-A90B-40C8445549A7}"/>
    <cellStyle name="Normal 10 6 2 3 2" xfId="1152" xr:uid="{C0136E92-BA1E-47CF-B96A-DA326D99B939}"/>
    <cellStyle name="Normal 10 6 2 3 3" xfId="2765" xr:uid="{EF1B8CD5-AF98-4C54-87BA-23ABE8606C02}"/>
    <cellStyle name="Normal 10 6 2 3 4" xfId="2766" xr:uid="{56B96A2A-79B1-4CF9-95E2-3D5C38B2929C}"/>
    <cellStyle name="Normal 10 6 2 4" xfId="1153" xr:uid="{32F43A5F-CE06-41C7-92BD-0BA5ECF4372D}"/>
    <cellStyle name="Normal 10 6 2 5" xfId="2767" xr:uid="{7B66ADD7-4C5D-4A17-AEDC-801FBC815929}"/>
    <cellStyle name="Normal 10 6 2 6" xfId="2768" xr:uid="{CB8C8330-ED9F-4083-9734-1C008965A441}"/>
    <cellStyle name="Normal 10 6 3" xfId="523" xr:uid="{CF7C9704-F132-4D1E-9EE8-0DA7C887BB46}"/>
    <cellStyle name="Normal 10 6 3 2" xfId="1154" xr:uid="{09407CF4-C3B4-4AF9-8BA0-EA897851FF25}"/>
    <cellStyle name="Normal 10 6 3 2 2" xfId="1155" xr:uid="{22A9F43F-E71D-4FCB-8A87-B2ACFCAC1AAC}"/>
    <cellStyle name="Normal 10 6 3 2 3" xfId="2769" xr:uid="{BE47BF00-F20F-4379-A35E-9EB700A34EC8}"/>
    <cellStyle name="Normal 10 6 3 2 4" xfId="2770" xr:uid="{0C833327-CB06-4AC6-9E72-C359359A83A3}"/>
    <cellStyle name="Normal 10 6 3 3" xfId="1156" xr:uid="{CC81794E-5644-415E-9F45-6B941CA7EDCF}"/>
    <cellStyle name="Normal 10 6 3 4" xfId="2771" xr:uid="{14E221F7-9131-4778-A683-29CBF0A68EA8}"/>
    <cellStyle name="Normal 10 6 3 5" xfId="2772" xr:uid="{1F871557-891D-4C76-B032-5772EB52465F}"/>
    <cellStyle name="Normal 10 6 4" xfId="1157" xr:uid="{716A896B-A5BF-4370-AE3E-B2543208BA43}"/>
    <cellStyle name="Normal 10 6 4 2" xfId="1158" xr:uid="{BB6A0320-8861-4151-8316-DB8676873C67}"/>
    <cellStyle name="Normal 10 6 4 3" xfId="2773" xr:uid="{6E56C5F0-100B-4F66-A68C-1769D8D11D58}"/>
    <cellStyle name="Normal 10 6 4 4" xfId="2774" xr:uid="{3470EACE-72D8-4931-ABDB-53DC33F8A4D7}"/>
    <cellStyle name="Normal 10 6 5" xfId="1159" xr:uid="{A63462D0-E3A2-48BF-8955-0390F4FDD38E}"/>
    <cellStyle name="Normal 10 6 5 2" xfId="2775" xr:uid="{06C6BE7B-5E29-4A8A-9333-A76AAAE3E10B}"/>
    <cellStyle name="Normal 10 6 5 3" xfId="2776" xr:uid="{4FA67A0B-5DA1-4121-8BA1-3AC4AB169672}"/>
    <cellStyle name="Normal 10 6 5 4" xfId="2777" xr:uid="{925086C3-6307-4437-8B2D-E79EAC794FD2}"/>
    <cellStyle name="Normal 10 6 6" xfId="2778" xr:uid="{6BE55AE8-DF0A-4727-B4B4-AE70E6233F1B}"/>
    <cellStyle name="Normal 10 6 7" xfId="2779" xr:uid="{385B74A4-BA21-411C-BD63-AD2E3A1403D7}"/>
    <cellStyle name="Normal 10 6 8" xfId="2780" xr:uid="{3732940E-1235-4701-BA1A-418788EDC5AE}"/>
    <cellStyle name="Normal 10 7" xfId="263" xr:uid="{1C3C4BEF-A872-4E92-90D3-AAC1C157B397}"/>
    <cellStyle name="Normal 10 7 2" xfId="524" xr:uid="{DF1107C4-1AB3-4D54-9A0F-0A2B6877ED9E}"/>
    <cellStyle name="Normal 10 7 2 2" xfId="525" xr:uid="{1BF96D51-EA59-4E3B-94A3-34993B9091C5}"/>
    <cellStyle name="Normal 10 7 2 2 2" xfId="1160" xr:uid="{E0DC3F7D-B0A6-4963-A31D-54134C26648F}"/>
    <cellStyle name="Normal 10 7 2 2 3" xfId="2781" xr:uid="{A51228AE-01C0-4B73-BB8E-CAB32CAFC4B8}"/>
    <cellStyle name="Normal 10 7 2 2 4" xfId="2782" xr:uid="{C7020D37-401C-4187-8C55-4D43E9B69881}"/>
    <cellStyle name="Normal 10 7 2 3" xfId="1161" xr:uid="{5D44EB7B-21CF-4C04-A001-87B6B8366F8D}"/>
    <cellStyle name="Normal 10 7 2 4" xfId="2783" xr:uid="{6F6D4764-7051-4629-A834-D47D5203E70F}"/>
    <cellStyle name="Normal 10 7 2 5" xfId="2784" xr:uid="{A66D2FC6-460C-4F8A-8E28-4A2F7E277798}"/>
    <cellStyle name="Normal 10 7 3" xfId="526" xr:uid="{BA26AA1F-6816-4FDD-A52D-371766C66BB1}"/>
    <cellStyle name="Normal 10 7 3 2" xfId="1162" xr:uid="{74E000F6-1532-44EC-B0C9-9C3281C96CDA}"/>
    <cellStyle name="Normal 10 7 3 3" xfId="2785" xr:uid="{55429681-B929-4DC7-B957-E6DDA4F3A67E}"/>
    <cellStyle name="Normal 10 7 3 4" xfId="2786" xr:uid="{9B2864C4-0841-4406-9384-E1A9D42A378C}"/>
    <cellStyle name="Normal 10 7 4" xfId="1163" xr:uid="{7EE4707E-326C-40D2-982A-8EDCE454E305}"/>
    <cellStyle name="Normal 10 7 4 2" xfId="2787" xr:uid="{74D977E2-909A-4181-B449-A11C3BA12EA1}"/>
    <cellStyle name="Normal 10 7 4 3" xfId="2788" xr:uid="{E958C071-1393-4D07-8191-BC2E02818146}"/>
    <cellStyle name="Normal 10 7 4 4" xfId="2789" xr:uid="{02BF172A-AF33-435A-944D-5379867C1B66}"/>
    <cellStyle name="Normal 10 7 5" xfId="2790" xr:uid="{F7E319C9-1B6E-4C43-A364-BC79A1031124}"/>
    <cellStyle name="Normal 10 7 6" xfId="2791" xr:uid="{99BF7053-EAF1-4E5C-8CE4-BAF6DAEE42A2}"/>
    <cellStyle name="Normal 10 7 7" xfId="2792" xr:uid="{6AE6A707-F688-4E22-B5F5-C06AB8707598}"/>
    <cellStyle name="Normal 10 8" xfId="264" xr:uid="{CAA3AFA6-31D1-4339-A17F-4B9936D0142D}"/>
    <cellStyle name="Normal 10 8 2" xfId="527" xr:uid="{270F7EBF-0E67-4523-B882-C506492CD881}"/>
    <cellStyle name="Normal 10 8 2 2" xfId="1164" xr:uid="{D33E5E2D-3533-45CE-9E14-1AF0AF233C54}"/>
    <cellStyle name="Normal 10 8 2 3" xfId="2793" xr:uid="{39854C88-71B8-43AD-A9D5-E442E1DA06C8}"/>
    <cellStyle name="Normal 10 8 2 4" xfId="2794" xr:uid="{50DB836F-8072-41E9-9F0C-32969B766CBA}"/>
    <cellStyle name="Normal 10 8 3" xfId="1165" xr:uid="{A36426FF-69AF-4B14-AF84-6E83B7E15746}"/>
    <cellStyle name="Normal 10 8 3 2" xfId="2795" xr:uid="{C68DB74C-17D4-4211-8E87-81D3A2C9E1B4}"/>
    <cellStyle name="Normal 10 8 3 3" xfId="2796" xr:uid="{01D74037-BC4D-499C-A7F4-842F48611284}"/>
    <cellStyle name="Normal 10 8 3 4" xfId="2797" xr:uid="{F57F5E6A-EBF8-48CC-9814-46C473D28009}"/>
    <cellStyle name="Normal 10 8 4" xfId="2798" xr:uid="{A0379DA6-0092-4A9E-B6F8-BFAF442FDC13}"/>
    <cellStyle name="Normal 10 8 5" xfId="2799" xr:uid="{E2125430-BBE9-4F41-9F6E-BA3607DDF266}"/>
    <cellStyle name="Normal 10 8 6" xfId="2800" xr:uid="{2AE24641-91FE-4C8F-9FD0-C8A22D410D1E}"/>
    <cellStyle name="Normal 10 9" xfId="265" xr:uid="{A5A1DE0D-0F65-4560-A3BA-AA18E60E9B6F}"/>
    <cellStyle name="Normal 10 9 2" xfId="1166" xr:uid="{C2B6963A-A635-40F4-B2CF-0D894AEA7813}"/>
    <cellStyle name="Normal 10 9 2 2" xfId="2801" xr:uid="{7E7FB12C-CA29-41B5-8A61-729DBE6692C3}"/>
    <cellStyle name="Normal 10 9 2 2 2" xfId="4330" xr:uid="{C1DE647A-79E9-4711-B61F-C268B52BCCAE}"/>
    <cellStyle name="Normal 10 9 2 2 3" xfId="4679" xr:uid="{726968BE-7D4C-4837-97AD-C790C984D6CD}"/>
    <cellStyle name="Normal 10 9 2 3" xfId="2802" xr:uid="{7A4628DB-D9E8-4FE6-9A44-060518C71C44}"/>
    <cellStyle name="Normal 10 9 2 4" xfId="2803" xr:uid="{B5577015-172E-4CF3-B218-43B8BA62C1B4}"/>
    <cellStyle name="Normal 10 9 3" xfId="2804" xr:uid="{DC970031-0A8C-4388-BE47-423FB9633BC1}"/>
    <cellStyle name="Normal 10 9 4" xfId="2805" xr:uid="{622A8DA6-E670-4531-9EA5-013B2F037B3E}"/>
    <cellStyle name="Normal 10 9 4 2" xfId="4562" xr:uid="{503CB421-293F-4B59-8FC7-17A10A11BDC5}"/>
    <cellStyle name="Normal 10 9 4 3" xfId="4680" xr:uid="{A75D9BEB-1599-48C7-88CF-D4E99C706D8B}"/>
    <cellStyle name="Normal 10 9 4 4" xfId="4600" xr:uid="{348FD8FB-EB88-43F0-950B-ED4EDAC9D6A8}"/>
    <cellStyle name="Normal 10 9 5" xfId="2806" xr:uid="{69A6D255-48D1-43DD-B711-096F2834EF56}"/>
    <cellStyle name="Normal 11" xfId="61" xr:uid="{A24FF1F3-2D9D-4D6B-A2BE-1590B573EB16}"/>
    <cellStyle name="Normal 11 2" xfId="266" xr:uid="{A4A47C8B-0741-4165-81F2-9079F9CC29D9}"/>
    <cellStyle name="Normal 11 2 2" xfId="4647" xr:uid="{A575C6B5-D068-4DDE-9608-CFCA69571358}"/>
    <cellStyle name="Normal 11 3" xfId="4335" xr:uid="{E1CAFD6B-6736-45D5-81E0-1DC5341D1CDD}"/>
    <cellStyle name="Normal 11 3 2" xfId="4541" xr:uid="{FC4DDCB8-D25F-41B6-AA0B-E949353412CC}"/>
    <cellStyle name="Normal 11 3 3" xfId="4724" xr:uid="{216BBAC1-3EC1-41F9-BC1E-6A211338C51C}"/>
    <cellStyle name="Normal 11 3 4" xfId="4701" xr:uid="{7E8A7B4E-42B1-4617-9E60-48EC8F86D149}"/>
    <cellStyle name="Normal 12" xfId="62" xr:uid="{B9519A01-62FF-41FD-BE3E-0A45C11FE6D0}"/>
    <cellStyle name="Normal 12 2" xfId="267" xr:uid="{4C19CD16-762A-4D7C-ACF7-AFA0BD9AE86D}"/>
    <cellStyle name="Normal 12 2 2" xfId="4648" xr:uid="{4A4C1922-D8BA-4383-AB3C-E6662315754C}"/>
    <cellStyle name="Normal 12 3" xfId="4542" xr:uid="{BF79C14F-C544-4512-B108-EDFD55854846}"/>
    <cellStyle name="Normal 13" xfId="63" xr:uid="{8D83FAF0-EA1E-4748-8762-8B2D6E92A3C2}"/>
    <cellStyle name="Normal 13 2" xfId="64" xr:uid="{6492D395-ACF2-4607-82FD-4311E8E19EE1}"/>
    <cellStyle name="Normal 13 2 2" xfId="268" xr:uid="{34739910-7AD3-46A4-A98F-364BC71CEBC7}"/>
    <cellStyle name="Normal 13 2 2 2" xfId="4649" xr:uid="{B9D41487-2D8C-499F-A0BD-78B42D2F0794}"/>
    <cellStyle name="Normal 13 2 3" xfId="4337" xr:uid="{2187AE3F-6092-4E70-BFB5-BA7258E150BC}"/>
    <cellStyle name="Normal 13 2 3 2" xfId="4543" xr:uid="{AC25C3D5-901A-4BB2-B36A-A7DD73171476}"/>
    <cellStyle name="Normal 13 2 3 3" xfId="4725" xr:uid="{25348BA0-4EE6-49E2-AAAF-BD1815063516}"/>
    <cellStyle name="Normal 13 2 3 4" xfId="4702" xr:uid="{51D0F0F9-9DCF-46C8-AB97-5457B46A87C6}"/>
    <cellStyle name="Normal 13 3" xfId="269" xr:uid="{201BBD0C-52F7-4080-AFE0-85F72667ADFB}"/>
    <cellStyle name="Normal 13 3 2" xfId="4421" xr:uid="{48CAE908-2B49-4B81-AF98-CD6C34F0DCB0}"/>
    <cellStyle name="Normal 13 3 3" xfId="4338" xr:uid="{87C020DB-EE8E-4756-BFD4-34CE299F2558}"/>
    <cellStyle name="Normal 13 3 4" xfId="4566" xr:uid="{447C2856-8225-44F7-B562-735DB74237EF}"/>
    <cellStyle name="Normal 13 3 5" xfId="4726" xr:uid="{DB5B66E3-3333-4B4E-BB42-C3E1AB87951B}"/>
    <cellStyle name="Normal 13 4" xfId="4339" xr:uid="{C78C5748-7007-436F-92C1-7BAC92B4052C}"/>
    <cellStyle name="Normal 13 5" xfId="4336" xr:uid="{C5BA8118-269F-4CAB-92AE-84716B032518}"/>
    <cellStyle name="Normal 14" xfId="65" xr:uid="{2295007C-25EC-4709-8B03-5D91383EEFC3}"/>
    <cellStyle name="Normal 14 18" xfId="4341" xr:uid="{54D5B5DA-34CC-4952-8F5F-4874970B1F57}"/>
    <cellStyle name="Normal 14 2" xfId="270" xr:uid="{B869EE29-B89E-4BF5-BC89-3C15773EDAFE}"/>
    <cellStyle name="Normal 14 2 2" xfId="430" xr:uid="{854F36A1-5196-47F1-8B22-6B4B366C6A61}"/>
    <cellStyle name="Normal 14 2 2 2" xfId="431" xr:uid="{6E05EBEB-93D3-4CEF-B2B0-504F67A7C2A9}"/>
    <cellStyle name="Normal 14 2 3" xfId="432" xr:uid="{D4FFADD3-4F2A-46F5-978F-9D963EFAA28B}"/>
    <cellStyle name="Normal 14 3" xfId="433" xr:uid="{1E8E02FE-680E-455E-AC60-1D0CC0D23A2F}"/>
    <cellStyle name="Normal 14 3 2" xfId="4650" xr:uid="{A3F32161-EE13-4970-9F54-4136656A2135}"/>
    <cellStyle name="Normal 14 4" xfId="4340" xr:uid="{CAEDF4A8-1968-4490-9ECB-B74084B08016}"/>
    <cellStyle name="Normal 14 4 2" xfId="4544" xr:uid="{E51FD1D2-2D9B-4695-B8F3-C371DCC4FA91}"/>
    <cellStyle name="Normal 14 4 3" xfId="4727" xr:uid="{82FFBD48-6417-4E0D-A359-D75D429269FD}"/>
    <cellStyle name="Normal 14 4 4" xfId="4703" xr:uid="{3CE7B047-870C-4810-9E6D-D15CE831C299}"/>
    <cellStyle name="Normal 15" xfId="66" xr:uid="{206CD19F-F3AB-468B-97F0-779C8184708D}"/>
    <cellStyle name="Normal 15 2" xfId="67" xr:uid="{7E132D61-0910-4395-80C4-3C7F0246D73F}"/>
    <cellStyle name="Normal 15 2 2" xfId="271" xr:uid="{65712A16-11B9-4339-8EEA-BE12DC84CCF0}"/>
    <cellStyle name="Normal 15 2 2 2" xfId="4453" xr:uid="{628CBF97-6CC4-4FF9-B237-45AF1723062F}"/>
    <cellStyle name="Normal 15 2 3" xfId="4546" xr:uid="{FDD0B245-8E3B-4841-AE65-FBCB81AC790F}"/>
    <cellStyle name="Normal 15 3" xfId="272" xr:uid="{C2BB961B-DC81-4EC6-AD34-EB15CBB53C1D}"/>
    <cellStyle name="Normal 15 3 2" xfId="4422" xr:uid="{4941A398-E684-49C2-B8CE-592B37A78206}"/>
    <cellStyle name="Normal 15 3 3" xfId="4343" xr:uid="{9C655C55-9E1E-4B6E-AA59-ED2DCC6F1268}"/>
    <cellStyle name="Normal 15 3 4" xfId="4567" xr:uid="{9729A535-7B5F-4F12-AC7B-5D38850D30F7}"/>
    <cellStyle name="Normal 15 3 5" xfId="4729" xr:uid="{116962DB-7CF2-4527-AC24-83BC39DAAD69}"/>
    <cellStyle name="Normal 15 4" xfId="4342" xr:uid="{D1E65A65-CAC3-4A1D-A855-33EE84D75518}"/>
    <cellStyle name="Normal 15 4 2" xfId="4545" xr:uid="{4E68EB93-D2E2-473D-871B-2481D8743A2B}"/>
    <cellStyle name="Normal 15 4 3" xfId="4728" xr:uid="{74B80E99-37F6-4B22-9B1B-A02D097092BC}"/>
    <cellStyle name="Normal 15 4 4" xfId="4704" xr:uid="{8FF373DD-CFE5-44E0-8354-D4CCA6BF586D}"/>
    <cellStyle name="Normal 16" xfId="68" xr:uid="{9A2AD8F3-F141-4868-8B7E-4755C9F72420}"/>
    <cellStyle name="Normal 16 2" xfId="273" xr:uid="{889270D4-E37B-413C-89AD-4669F2C3A427}"/>
    <cellStyle name="Normal 16 2 2" xfId="4423" xr:uid="{B0C3392C-1FDB-4841-83A4-DD849E34D99B}"/>
    <cellStyle name="Normal 16 2 3" xfId="4344" xr:uid="{4842AA30-8659-4CB0-B11A-801E088CAD7C}"/>
    <cellStyle name="Normal 16 2 4" xfId="4568" xr:uid="{15AC65E1-5033-4886-A90E-3936ED7D4131}"/>
    <cellStyle name="Normal 16 2 5" xfId="4730" xr:uid="{D3EB94C4-D856-4AAE-9B6F-3ADB9A1BF304}"/>
    <cellStyle name="Normal 16 3" xfId="274" xr:uid="{E3CFB5AE-822D-4D31-AB6C-91F169870537}"/>
    <cellStyle name="Normal 17" xfId="69" xr:uid="{B54A1305-223E-450C-8C8F-B613634F85CB}"/>
    <cellStyle name="Normal 17 2" xfId="275" xr:uid="{213461D8-D5E4-4E0F-A357-C5633743CDEA}"/>
    <cellStyle name="Normal 17 2 2" xfId="4424" xr:uid="{A548E9A7-4A72-4D30-85FC-523CA25C7C12}"/>
    <cellStyle name="Normal 17 2 3" xfId="4346" xr:uid="{7A80A2A3-3607-4FE0-BE2F-2D11F19AAFC7}"/>
    <cellStyle name="Normal 17 2 4" xfId="4569" xr:uid="{805857EB-167C-4A57-A7BD-4934AEA3A2BA}"/>
    <cellStyle name="Normal 17 2 5" xfId="4731" xr:uid="{08B28452-33D1-4250-9280-D3D3CFEA328C}"/>
    <cellStyle name="Normal 17 3" xfId="4347" xr:uid="{8C068E5F-3535-4FCF-A4F7-064CC3E29E2F}"/>
    <cellStyle name="Normal 17 4" xfId="4345" xr:uid="{84ECB297-0513-4B20-859C-050B5E57907B}"/>
    <cellStyle name="Normal 18" xfId="70" xr:uid="{1584901A-4852-4D87-94CA-69CAE387AF39}"/>
    <cellStyle name="Normal 18 2" xfId="276" xr:uid="{C8A8667A-1332-4E7A-81AE-1AEA2C41DDAB}"/>
    <cellStyle name="Normal 18 2 2" xfId="4454" xr:uid="{2D549B51-186F-447C-AA01-4206082FF653}"/>
    <cellStyle name="Normal 18 3" xfId="4348" xr:uid="{D40B741D-07CB-4D07-9BD2-B34D3F806B9C}"/>
    <cellStyle name="Normal 18 3 2" xfId="4547" xr:uid="{E1C88094-1060-41D1-A432-729B18B7F4BF}"/>
    <cellStyle name="Normal 18 3 3" xfId="4732" xr:uid="{A04F3D8E-58BA-4E01-B8EF-93E3DD3B9123}"/>
    <cellStyle name="Normal 18 3 4" xfId="4705" xr:uid="{1EED7E7A-E747-46E4-9459-FE906D9509DE}"/>
    <cellStyle name="Normal 19" xfId="71" xr:uid="{5284DC03-54E3-4EFF-8F84-2365F70C52AD}"/>
    <cellStyle name="Normal 19 2" xfId="72" xr:uid="{A76B8AAF-B75F-4DB3-96DD-F9BCA5CC9522}"/>
    <cellStyle name="Normal 19 2 2" xfId="277" xr:uid="{329448DA-3B24-41E0-A6DC-EE9F2DEA1E7C}"/>
    <cellStyle name="Normal 19 2 2 2" xfId="4651" xr:uid="{05E39320-3A0D-4F94-8DB7-238A6D556959}"/>
    <cellStyle name="Normal 19 2 3" xfId="4549" xr:uid="{0372DFFE-64DE-4C1E-9EDD-FC7E02BCDE8C}"/>
    <cellStyle name="Normal 19 3" xfId="278" xr:uid="{D78B6DC8-28AF-4B96-A268-CEF9FF8DA1A0}"/>
    <cellStyle name="Normal 19 3 2" xfId="4652" xr:uid="{ABBE787D-3620-41F5-86C8-4E459CA260F2}"/>
    <cellStyle name="Normal 19 4" xfId="4548" xr:uid="{3C1A734C-41CB-4E52-AF65-5EA53D9B09D2}"/>
    <cellStyle name="Normal 2" xfId="3" xr:uid="{0035700C-F3A5-4A6F-B63A-5CE25669DEE2}"/>
    <cellStyle name="Normal 2 2" xfId="73" xr:uid="{3420EA31-E559-4CB4-B459-E6DDE935DB54}"/>
    <cellStyle name="Normal 2 2 2" xfId="74" xr:uid="{43A5D42E-DE5E-4539-A539-EF583E328866}"/>
    <cellStyle name="Normal 2 2 2 2" xfId="279" xr:uid="{BC4E196C-728E-4561-8172-C605055EE275}"/>
    <cellStyle name="Normal 2 2 2 2 2" xfId="4655" xr:uid="{28B3BA98-C451-4EBC-8FA0-0BEE6F133F34}"/>
    <cellStyle name="Normal 2 2 2 3" xfId="4551" xr:uid="{A7930475-AC58-472D-80DA-FAE4234155F4}"/>
    <cellStyle name="Normal 2 2 3" xfId="280" xr:uid="{A3917A6F-EA59-4267-B184-F01883FE3B64}"/>
    <cellStyle name="Normal 2 2 3 2" xfId="4455" xr:uid="{D988E043-8052-4C68-B740-76BADCD29EB4}"/>
    <cellStyle name="Normal 2 2 3 2 2" xfId="4585" xr:uid="{8F13A52E-6CC3-482D-9665-20F5FD2558A9}"/>
    <cellStyle name="Normal 2 2 3 2 2 2" xfId="4656" xr:uid="{718EB19C-176F-4F55-BCA6-B668C3DC54AA}"/>
    <cellStyle name="Normal 2 2 3 2 3" xfId="4750" xr:uid="{A9FB2834-956B-4ACA-A04C-8405C9003480}"/>
    <cellStyle name="Normal 2 2 3 2 4" xfId="5305" xr:uid="{08C26EAB-7B22-4DCE-9556-E1BA94B49509}"/>
    <cellStyle name="Normal 2 2 3 3" xfId="4435" xr:uid="{CBFEE405-EAEF-435F-BFD2-34DD8046D779}"/>
    <cellStyle name="Normal 2 2 3 4" xfId="4706" xr:uid="{5DEA9B5F-51AD-452B-A131-F048D296DFA7}"/>
    <cellStyle name="Normal 2 2 3 5" xfId="4695" xr:uid="{59B2F453-662D-466E-B561-2CCAD8091A36}"/>
    <cellStyle name="Normal 2 2 4" xfId="4349" xr:uid="{74AA65B6-7D74-45FF-AA3B-C9DA0312DEB9}"/>
    <cellStyle name="Normal 2 2 4 2" xfId="4550" xr:uid="{55216F6F-C2A4-42C4-9214-473F61FFB3E7}"/>
    <cellStyle name="Normal 2 2 4 3" xfId="4733" xr:uid="{FE5974F9-AECD-4FEC-93F4-405FD08F8B59}"/>
    <cellStyle name="Normal 2 2 4 4" xfId="4707" xr:uid="{1671DBD6-9671-42DC-B559-E5477CB30976}"/>
    <cellStyle name="Normal 2 2 5" xfId="4654" xr:uid="{8719F8E7-D9B1-4D09-851B-BDA6B7E94842}"/>
    <cellStyle name="Normal 2 2 6" xfId="4753" xr:uid="{022E2B2C-AF78-4CB2-8F3C-287BE81EA2A5}"/>
    <cellStyle name="Normal 2 3" xfId="75" xr:uid="{FA8862C8-372F-41A7-A7BF-0D530322261F}"/>
    <cellStyle name="Normal 2 3 2" xfId="76" xr:uid="{BEECF93D-A85D-4EFC-8F34-C1E8F39A96EA}"/>
    <cellStyle name="Normal 2 3 2 2" xfId="281" xr:uid="{C3911D3A-B13A-4009-A2F4-DD2BF95CF785}"/>
    <cellStyle name="Normal 2 3 2 2 2" xfId="4657" xr:uid="{A608BFEB-5D2E-4035-8CBC-F0B787D73FBE}"/>
    <cellStyle name="Normal 2 3 2 3" xfId="4351" xr:uid="{9AD19674-86BA-4E3A-B04B-93953E68172A}"/>
    <cellStyle name="Normal 2 3 2 3 2" xfId="4553" xr:uid="{F247BC06-B1B4-4923-A130-C5168866B882}"/>
    <cellStyle name="Normal 2 3 2 3 3" xfId="4735" xr:uid="{E36B0610-FE5A-4A64-B9E1-CE5820D454F3}"/>
    <cellStyle name="Normal 2 3 2 3 4" xfId="4708" xr:uid="{B80AF421-FEDD-40B6-A1F3-42DEBF7CCCE4}"/>
    <cellStyle name="Normal 2 3 3" xfId="77" xr:uid="{C3794E90-787D-4275-B013-5E712BD4FFD0}"/>
    <cellStyle name="Normal 2 3 4" xfId="78" xr:uid="{74D6A91A-A97F-4A7D-8E57-BEE0BB681B2D}"/>
    <cellStyle name="Normal 2 3 5" xfId="185" xr:uid="{854715C1-AC6C-4A34-9A43-A5AC1392D820}"/>
    <cellStyle name="Normal 2 3 5 2" xfId="4658" xr:uid="{6CDE660C-70B3-41F1-A290-A3AF1D9E4C17}"/>
    <cellStyle name="Normal 2 3 6" xfId="4350" xr:uid="{8BD09773-70EA-4AB9-81E8-E39789159B74}"/>
    <cellStyle name="Normal 2 3 6 2" xfId="4552" xr:uid="{D1AFF021-6077-422E-B049-90DD758BDFDF}"/>
    <cellStyle name="Normal 2 3 6 3" xfId="4734" xr:uid="{992389A5-B9CA-4581-AD92-72D5B788D53D}"/>
    <cellStyle name="Normal 2 3 6 4" xfId="4709" xr:uid="{09679BE0-2671-44B4-B0D5-32FCA7EEC59C}"/>
    <cellStyle name="Normal 2 3 7" xfId="5318" xr:uid="{E9AA942E-9318-439E-8682-E0FF36F11F0A}"/>
    <cellStyle name="Normal 2 4" xfId="79" xr:uid="{8265E087-AA28-45FC-B86B-28289A7ABAE5}"/>
    <cellStyle name="Normal 2 4 2" xfId="80" xr:uid="{B2EEE5D2-2F42-4541-A678-D5692F760D6C}"/>
    <cellStyle name="Normal 2 4 3" xfId="282" xr:uid="{2EC0EC6F-67C9-4B16-B87F-AEEFA7E287E7}"/>
    <cellStyle name="Normal 2 4 3 2" xfId="4659" xr:uid="{ACBCD771-592F-4E8E-9D43-729643884543}"/>
    <cellStyle name="Normal 2 4 3 3" xfId="4673" xr:uid="{EB0BA5E9-AEAA-4535-A8C6-958547B9A61A}"/>
    <cellStyle name="Normal 2 4 4" xfId="4554" xr:uid="{1C5A35CA-9CDD-4E62-AEBF-D223F6D62010}"/>
    <cellStyle name="Normal 2 4 5" xfId="4754" xr:uid="{5C6A82BA-1E2E-47E9-A0AD-6111B3D12274}"/>
    <cellStyle name="Normal 2 4 6" xfId="4752" xr:uid="{FE130772-ED39-4411-AD39-F9E3ED53CF96}"/>
    <cellStyle name="Normal 2 5" xfId="184" xr:uid="{693756A9-3F24-4052-BE3D-915D076FF1FA}"/>
    <cellStyle name="Normal 2 5 2" xfId="284" xr:uid="{3565A843-B3A2-48D3-9F0D-F7A32BB94453}"/>
    <cellStyle name="Normal 2 5 2 2" xfId="2505" xr:uid="{EF3E1B16-0AA2-4D24-B8CA-B43AA29E3DF4}"/>
    <cellStyle name="Normal 2 5 3" xfId="283" xr:uid="{E095D110-06AC-42DE-9431-4C5B819BE8B8}"/>
    <cellStyle name="Normal 2 5 3 2" xfId="4586" xr:uid="{91EBBFB0-BF51-4A3D-9FC6-04289A30B58B}"/>
    <cellStyle name="Normal 2 5 3 3" xfId="4746" xr:uid="{6AFB23E0-1750-4CC8-8299-2B2615C85B9C}"/>
    <cellStyle name="Normal 2 5 3 4" xfId="5302" xr:uid="{06982B6E-E578-46C3-8534-620FA7F4B846}"/>
    <cellStyle name="Normal 2 5 4" xfId="4660" xr:uid="{94D76E0D-4284-425F-8C3B-AC0B6B1B6BA4}"/>
    <cellStyle name="Normal 2 5 5" xfId="4615" xr:uid="{BC1EDE3F-C3C8-41A3-AAEE-A1260DB0F1C2}"/>
    <cellStyle name="Normal 2 5 6" xfId="4614" xr:uid="{474E3BF5-7741-4925-A119-6A86FE66C5C1}"/>
    <cellStyle name="Normal 2 5 7" xfId="4749" xr:uid="{21EC8221-1F8A-45C2-ACFD-4256DD095DF4}"/>
    <cellStyle name="Normal 2 5 8" xfId="4719" xr:uid="{1FD22A9F-B03E-491D-ACFF-A20A5CC7CB4B}"/>
    <cellStyle name="Normal 2 6" xfId="285" xr:uid="{EFF60998-951F-4D05-B29C-AACA7E9CCAFC}"/>
    <cellStyle name="Normal 2 6 2" xfId="286" xr:uid="{C68DC119-ED82-4DF9-98B3-8E16AEDF8F06}"/>
    <cellStyle name="Normal 2 6 3" xfId="452" xr:uid="{35530658-1000-40B6-B075-2D46A979CA0C}"/>
    <cellStyle name="Normal 2 6 3 2" xfId="5335" xr:uid="{034A6568-4B57-467E-9195-DAC22E370196}"/>
    <cellStyle name="Normal 2 6 4" xfId="4661" xr:uid="{2BCA747C-5C4A-4A84-91A0-F66945DFB5E8}"/>
    <cellStyle name="Normal 2 6 5" xfId="4612" xr:uid="{E2765D2D-9E93-43A9-B729-E6C7C92A4130}"/>
    <cellStyle name="Normal 2 6 5 2" xfId="4710" xr:uid="{F1B26040-60DD-4973-B153-247B649558D5}"/>
    <cellStyle name="Normal 2 6 6" xfId="4598" xr:uid="{D777C825-9F63-40CC-AC41-2D9D51959A1B}"/>
    <cellStyle name="Normal 2 6 7" xfId="5322" xr:uid="{E4C96E69-F717-441B-89A0-07C4C8A7CD29}"/>
    <cellStyle name="Normal 2 6 8" xfId="5331" xr:uid="{0B8DF5E1-C643-494D-A096-78FD6F930C05}"/>
    <cellStyle name="Normal 2 7" xfId="287" xr:uid="{46A1025C-AC2D-4F27-8FF7-531B80E9DA0E}"/>
    <cellStyle name="Normal 2 7 2" xfId="4456" xr:uid="{AAF91493-F377-4C86-9B63-97F9DB95263F}"/>
    <cellStyle name="Normal 2 7 3" xfId="4662" xr:uid="{ECAEB88E-DB37-461C-BFCB-F615164C822D}"/>
    <cellStyle name="Normal 2 7 4" xfId="5303" xr:uid="{CD1FEDAC-433B-436C-82EB-74314F771931}"/>
    <cellStyle name="Normal 2 8" xfId="4508" xr:uid="{40285CC8-C3C9-4DC0-9244-E2A4A12F6954}"/>
    <cellStyle name="Normal 2 9" xfId="4653" xr:uid="{37B201AA-2A6E-4A7D-8013-863F7F7129B3}"/>
    <cellStyle name="Normal 20" xfId="434" xr:uid="{C02B3BC0-2CE0-4EB1-904F-D0F6923771A1}"/>
    <cellStyle name="Normal 20 2" xfId="435" xr:uid="{619E2202-01FC-4F60-B429-E78A28AC869C}"/>
    <cellStyle name="Normal 20 2 2" xfId="436" xr:uid="{71F8B803-EA7F-4368-A267-D39EAF4C77B7}"/>
    <cellStyle name="Normal 20 2 2 2" xfId="4425" xr:uid="{69900911-BB45-4ABF-A35B-06B11B20F227}"/>
    <cellStyle name="Normal 20 2 2 3" xfId="4417" xr:uid="{9C64452D-3F88-4A7E-A0A6-B0236F54ECB5}"/>
    <cellStyle name="Normal 20 2 2 4" xfId="4582" xr:uid="{77A7C3BB-F368-404D-ABE9-C03FC7CDF5B7}"/>
    <cellStyle name="Normal 20 2 2 5" xfId="4744" xr:uid="{765C64A4-1785-4E18-8833-9AF350D270E1}"/>
    <cellStyle name="Normal 20 2 3" xfId="4420" xr:uid="{2B206C1E-8B0B-448C-89CD-5386361BAA45}"/>
    <cellStyle name="Normal 20 2 4" xfId="4416" xr:uid="{743091D9-7A7E-45F6-8970-CC7B8C16C176}"/>
    <cellStyle name="Normal 20 2 5" xfId="4581" xr:uid="{FBE67277-6D95-489B-AB3B-F30F650B50ED}"/>
    <cellStyle name="Normal 20 2 6" xfId="4743" xr:uid="{DE5557C6-7C13-4296-BD53-D491CA7E4910}"/>
    <cellStyle name="Normal 20 3" xfId="1167" xr:uid="{860FEC31-3078-4DCA-91DB-F58CA6070B4B}"/>
    <cellStyle name="Normal 20 3 2" xfId="4457" xr:uid="{0BADD753-DB7D-40EA-B465-513E80AEC210}"/>
    <cellStyle name="Normal 20 4" xfId="4352" xr:uid="{D0468495-CAA0-4530-A6B5-512DA4A73689}"/>
    <cellStyle name="Normal 20 4 2" xfId="4555" xr:uid="{82666A19-4E57-4353-994F-6265076CB7D7}"/>
    <cellStyle name="Normal 20 4 3" xfId="4736" xr:uid="{825CC745-76F0-4080-9795-CC7061350E88}"/>
    <cellStyle name="Normal 20 4 4" xfId="4711" xr:uid="{F4A310DA-A1FD-4C0C-89EF-EA7BE235072A}"/>
    <cellStyle name="Normal 20 5" xfId="4433" xr:uid="{F1063BAD-FE44-42A6-B3A2-D4D6915D22F3}"/>
    <cellStyle name="Normal 20 5 2" xfId="5328" xr:uid="{03804D02-B913-4CB7-AE1C-1B927DED9A63}"/>
    <cellStyle name="Normal 20 6" xfId="4587" xr:uid="{8FA872B7-57CD-4E35-A89C-3492D26D42CC}"/>
    <cellStyle name="Normal 20 7" xfId="4696" xr:uid="{7BBA7BCE-1E76-4A39-995A-AAC82A9FB237}"/>
    <cellStyle name="Normal 20 8" xfId="4717" xr:uid="{7B658CC6-0AA0-4B46-BC5D-F0D590C99BEE}"/>
    <cellStyle name="Normal 20 9" xfId="4716" xr:uid="{F313F8A0-9406-4246-A404-6A43F5FC4205}"/>
    <cellStyle name="Normal 21" xfId="437" xr:uid="{030D5927-07F7-4417-999E-61BD0DECE50E}"/>
    <cellStyle name="Normal 21 2" xfId="438" xr:uid="{139B455B-4D68-4112-977F-59B95C24EE83}"/>
    <cellStyle name="Normal 21 2 2" xfId="439" xr:uid="{27C6C24B-2C05-4D3C-9FF3-42019FB257D5}"/>
    <cellStyle name="Normal 21 3" xfId="4353" xr:uid="{074594A9-4DE3-47FC-817D-CB136C543F78}"/>
    <cellStyle name="Normal 21 3 2" xfId="4459" xr:uid="{F1B07EDD-99E0-41DE-ABB6-AFD9BF0CE1D7}"/>
    <cellStyle name="Normal 21 3 3" xfId="4458" xr:uid="{292E2001-1CCF-4ACC-BEB9-F7016AF1312E}"/>
    <cellStyle name="Normal 21 4" xfId="4570" xr:uid="{E7C98F33-837B-4EFA-BE01-DB2BC8148B6D}"/>
    <cellStyle name="Normal 21 5" xfId="4737" xr:uid="{ADD07DB7-2E78-4B61-B2DA-53105D8FB9A9}"/>
    <cellStyle name="Normal 22" xfId="440" xr:uid="{8E7F00C0-B5E9-4294-8893-EE2A65BBB0BE}"/>
    <cellStyle name="Normal 22 2" xfId="441" xr:uid="{D7F0DF8D-E47B-4840-B039-58D1655D3ECD}"/>
    <cellStyle name="Normal 22 3" xfId="4310" xr:uid="{771E256A-D142-46F0-A382-154FBCBDCDA8}"/>
    <cellStyle name="Normal 22 3 2" xfId="4354" xr:uid="{2661F070-FB57-4892-9E62-93FC8BB7DD70}"/>
    <cellStyle name="Normal 22 3 2 2" xfId="4461" xr:uid="{F0B45631-3C84-46FF-9346-C4EFBBCDECF0}"/>
    <cellStyle name="Normal 22 3 3" xfId="4460" xr:uid="{6F1FAFB2-3C4C-4042-8350-65875BE46696}"/>
    <cellStyle name="Normal 22 3 4" xfId="4691" xr:uid="{DB970B07-B8B0-492C-A38E-AC7440926B8D}"/>
    <cellStyle name="Normal 22 4" xfId="4313" xr:uid="{AA1E22A3-B846-4A3C-81E0-898EE8FDC4A6}"/>
    <cellStyle name="Normal 22 4 2" xfId="4431" xr:uid="{A0848393-6085-4846-A5D9-1D2CE17002EC}"/>
    <cellStyle name="Normal 22 4 3" xfId="4571" xr:uid="{59DCFA5C-12F7-46AA-8A9B-1B056B4E0313}"/>
    <cellStyle name="Normal 22 4 3 2" xfId="4590" xr:uid="{43DEA197-56FA-4C2C-A460-65EBDACA39FE}"/>
    <cellStyle name="Normal 22 4 3 3" xfId="4748" xr:uid="{24166B41-2886-47C7-800B-953D250A917E}"/>
    <cellStyle name="Normal 22 4 3 4" xfId="5338" xr:uid="{2E9F2858-CCAD-4189-9F6B-9CFDCBD52DE9}"/>
    <cellStyle name="Normal 22 4 3 5" xfId="5334" xr:uid="{930E9334-3B89-4120-AF75-328D39F9F334}"/>
    <cellStyle name="Normal 22 4 4" xfId="4692" xr:uid="{B2E6A4DB-54EF-4503-BE06-0E27696ADF52}"/>
    <cellStyle name="Normal 22 4 5" xfId="4604" xr:uid="{77CC8654-3A76-4344-A31C-20F8E9632B11}"/>
    <cellStyle name="Normal 22 4 6" xfId="4595" xr:uid="{45F5EB5C-9765-4B4F-85F0-42AE56D945A5}"/>
    <cellStyle name="Normal 22 4 7" xfId="4594" xr:uid="{386B12EF-0E1A-4E47-B38D-5DCBAC11F8CD}"/>
    <cellStyle name="Normal 22 4 8" xfId="4593" xr:uid="{9916DA4C-85A4-41CA-811D-C784F252489E}"/>
    <cellStyle name="Normal 22 4 9" xfId="4592" xr:uid="{7FF6D8BF-256F-44C2-AFAF-5D707AE20012}"/>
    <cellStyle name="Normal 22 5" xfId="4738" xr:uid="{61BF60DB-5746-4EFC-81E9-81108A4ECDB0}"/>
    <cellStyle name="Normal 23" xfId="442" xr:uid="{9A772012-16A7-47C6-9188-D109740072D2}"/>
    <cellStyle name="Normal 23 2" xfId="2500" xr:uid="{33ED3D9E-CC76-45D8-A030-83223D33D270}"/>
    <cellStyle name="Normal 23 2 2" xfId="4356" xr:uid="{2E439579-806A-4F10-88D0-AF638359CC85}"/>
    <cellStyle name="Normal 23 2 2 2" xfId="4751" xr:uid="{DF39FE40-ABCE-4287-99A7-261B160AEFBF}"/>
    <cellStyle name="Normal 23 2 2 3" xfId="4693" xr:uid="{2A5ED36F-F32A-473F-936E-A5A738BBEF04}"/>
    <cellStyle name="Normal 23 2 2 4" xfId="4663" xr:uid="{582F45F2-2BCE-43E4-B99E-9B44AE7F4893}"/>
    <cellStyle name="Normal 23 2 3" xfId="4605" xr:uid="{4BB49EFE-AB74-447E-9384-5FB21690349F}"/>
    <cellStyle name="Normal 23 2 4" xfId="4712" xr:uid="{35D2FCDE-22AD-4114-8508-D925D90EB39C}"/>
    <cellStyle name="Normal 23 3" xfId="4426" xr:uid="{8282BAF3-EF13-4564-8E71-182739572687}"/>
    <cellStyle name="Normal 23 4" xfId="4355" xr:uid="{3E714A9C-474D-4168-BC43-050A256EB645}"/>
    <cellStyle name="Normal 23 5" xfId="4572" xr:uid="{DAFBA29B-AC97-4AFB-BF07-F7C220B797EB}"/>
    <cellStyle name="Normal 23 6" xfId="4739" xr:uid="{10AED15C-CB49-482A-AA53-AFF51BAC626D}"/>
    <cellStyle name="Normal 24" xfId="443" xr:uid="{CBF4F79B-E955-4628-A697-B958F0FA817C}"/>
    <cellStyle name="Normal 24 2" xfId="444" xr:uid="{723C6456-BCEC-4772-9336-8902B500A755}"/>
    <cellStyle name="Normal 24 2 2" xfId="4428" xr:uid="{BDA0ABB7-7E36-4C9F-8B19-FEA7DAF9E965}"/>
    <cellStyle name="Normal 24 2 3" xfId="4358" xr:uid="{C8ACE2C0-0F19-4609-909A-4CA8A11F9864}"/>
    <cellStyle name="Normal 24 2 4" xfId="4574" xr:uid="{F063EFD1-E5A5-424A-9F91-AD25D56F35E0}"/>
    <cellStyle name="Normal 24 2 5" xfId="4741" xr:uid="{28AFC7D0-9206-4629-8B7A-0708E9E47405}"/>
    <cellStyle name="Normal 24 3" xfId="4427" xr:uid="{35E2D0A9-474D-43E5-A0B6-90AE81400155}"/>
    <cellStyle name="Normal 24 4" xfId="4357" xr:uid="{94C495FC-124E-4F4A-8D51-5314447D203C}"/>
    <cellStyle name="Normal 24 5" xfId="4573" xr:uid="{DE49D254-B2E0-4047-A715-2E7CC4AF60DC}"/>
    <cellStyle name="Normal 24 6" xfId="4740" xr:uid="{2645CE19-73B4-46F9-B163-7FC6DBF312CD}"/>
    <cellStyle name="Normal 25" xfId="451" xr:uid="{A2EB10B0-EA27-4CEB-BC2F-863805336B3D}"/>
    <cellStyle name="Normal 25 2" xfId="4360" xr:uid="{881D7C39-B186-4E08-9287-E6C6350E8F34}"/>
    <cellStyle name="Normal 25 2 2" xfId="5337" xr:uid="{F67F1F08-E485-42D5-BB80-F316B280F4A2}"/>
    <cellStyle name="Normal 25 3" xfId="4429" xr:uid="{87D3E5D5-EAA8-4777-ACFF-E4611CA6E094}"/>
    <cellStyle name="Normal 25 4" xfId="4359" xr:uid="{3590E3DD-B2C4-4E5A-8CFD-838B8E324B91}"/>
    <cellStyle name="Normal 25 5" xfId="4575" xr:uid="{8AF73455-C472-489A-86A7-F92D5278602B}"/>
    <cellStyle name="Normal 26" xfId="2498" xr:uid="{3F9BC5C0-1D59-451A-A4B6-788A312E8197}"/>
    <cellStyle name="Normal 26 2" xfId="2499" xr:uid="{E0EE69EB-1A36-422D-80A2-A32DCB485680}"/>
    <cellStyle name="Normal 26 2 2" xfId="4362" xr:uid="{C938651D-8E16-4D24-8495-672E18E95DBC}"/>
    <cellStyle name="Normal 26 3" xfId="4361" xr:uid="{94E3EDFD-6824-4048-98EE-C261C19F51D1}"/>
    <cellStyle name="Normal 26 3 2" xfId="4436" xr:uid="{87DF3F44-CE2D-4AD2-817C-1CE25DFC4A20}"/>
    <cellStyle name="Normal 27" xfId="2507" xr:uid="{8354D2E6-8866-42B2-908D-EBCEE3D2BF5B}"/>
    <cellStyle name="Normal 27 2" xfId="4364" xr:uid="{8D40FC75-01A4-4322-9155-0FF10052A0FC}"/>
    <cellStyle name="Normal 27 3" xfId="4363" xr:uid="{5BE8BE23-C22B-4322-8895-A26063953E66}"/>
    <cellStyle name="Normal 27 4" xfId="4599" xr:uid="{B26DD379-3BC7-43D0-8F00-12E032A43067}"/>
    <cellStyle name="Normal 27 5" xfId="5320" xr:uid="{E9D46DD3-EA69-4211-AC2F-0F612B764E9E}"/>
    <cellStyle name="Normal 27 6" xfId="4589" xr:uid="{76DC43C8-DE78-4DF7-A8EE-C3FEDF6BC864}"/>
    <cellStyle name="Normal 27 7" xfId="5332" xr:uid="{A25810E9-F80D-4D0F-84BB-2DDECB88321A}"/>
    <cellStyle name="Normal 28" xfId="4365" xr:uid="{F6B47664-72FB-422E-B902-51285302FF2B}"/>
    <cellStyle name="Normal 28 2" xfId="4366" xr:uid="{F656E54F-2523-4C5E-8FDF-C9BAC1B23CD2}"/>
    <cellStyle name="Normal 28 3" xfId="4367" xr:uid="{93CECF97-69A0-4652-82F0-6A9E450E9D08}"/>
    <cellStyle name="Normal 29" xfId="4368" xr:uid="{57CB231E-169B-4DDB-BEB7-33C22F829385}"/>
    <cellStyle name="Normal 29 2" xfId="4369" xr:uid="{36938FE0-206F-453C-8C26-5484B0456548}"/>
    <cellStyle name="Normal 3" xfId="2" xr:uid="{665067A7-73F8-4B7E-BFD2-7BB3B9468366}"/>
    <cellStyle name="Normal 3 2" xfId="81" xr:uid="{95B7D1B6-856C-462B-B70B-EF5EF2A33C51}"/>
    <cellStyle name="Normal 3 2 2" xfId="82" xr:uid="{5989C9D2-9F51-40B0-B0AE-18BF50D196E7}"/>
    <cellStyle name="Normal 3 2 2 2" xfId="288" xr:uid="{ECC54CC9-0DF3-491B-AFDB-181EBFE33D3A}"/>
    <cellStyle name="Normal 3 2 2 2 2" xfId="4665" xr:uid="{CB7A4914-258B-42F4-B4D7-9A3083B425B9}"/>
    <cellStyle name="Normal 3 2 2 3" xfId="4556" xr:uid="{44CCA03F-BABC-483A-9DF7-F1D5E0A35D78}"/>
    <cellStyle name="Normal 3 2 3" xfId="83" xr:uid="{26B9E2D3-D6A5-419D-A3C2-A0562CC3ACCC}"/>
    <cellStyle name="Normal 3 2 4" xfId="289" xr:uid="{DAF35F1C-A8FE-4820-9558-B0ADE795FEEA}"/>
    <cellStyle name="Normal 3 2 4 2" xfId="4666" xr:uid="{ED695906-A3D0-4C65-84F6-AD57D613C553}"/>
    <cellStyle name="Normal 3 2 5" xfId="2506" xr:uid="{4A9A4EF7-44A4-4031-B5C6-D70B4185586D}"/>
    <cellStyle name="Normal 3 2 5 2" xfId="4509" xr:uid="{F7908042-B9CE-4AA9-B85A-633E045C1A18}"/>
    <cellStyle name="Normal 3 2 5 3" xfId="5304" xr:uid="{26B1FF0D-F2A3-4678-B0A0-362243F1CF0A}"/>
    <cellStyle name="Normal 3 3" xfId="84" xr:uid="{5AB4DC29-225A-4D8A-9A65-BFA0DA5FF87B}"/>
    <cellStyle name="Normal 3 3 2" xfId="290" xr:uid="{73846119-DDE1-4120-A8A0-743BA9FE3974}"/>
    <cellStyle name="Normal 3 3 2 2" xfId="4667" xr:uid="{F73FEB0E-11B7-4BA6-BE60-F791BC6CF6CB}"/>
    <cellStyle name="Normal 3 3 3" xfId="4557" xr:uid="{DE6E9F1E-2F92-4A7A-BE26-8F62A9187962}"/>
    <cellStyle name="Normal 3 4" xfId="85" xr:uid="{805207AF-3CEF-4489-B074-35531CC2E4AF}"/>
    <cellStyle name="Normal 3 4 2" xfId="2502" xr:uid="{F151FB18-2A93-4CAE-8438-783E74FECF4D}"/>
    <cellStyle name="Normal 3 4 2 2" xfId="4668" xr:uid="{040378B8-7BA4-42F1-8999-AD5E0E1817B1}"/>
    <cellStyle name="Normal 3 5" xfId="2501" xr:uid="{D4CE3FE5-04C1-4149-9F8F-4A89D738EF4E}"/>
    <cellStyle name="Normal 3 5 2" xfId="4669" xr:uid="{AD5325DB-A807-4A6A-93C9-ADDD14AAC6AF}"/>
    <cellStyle name="Normal 3 5 3" xfId="4745" xr:uid="{26A0B084-9C80-4B95-B7D3-656774320141}"/>
    <cellStyle name="Normal 3 5 4" xfId="4713" xr:uid="{A59D795C-B696-4845-BF5E-B7C187417304}"/>
    <cellStyle name="Normal 3 6" xfId="4664" xr:uid="{A510957D-EEF7-4FC5-9AA3-49673A26E0B3}"/>
    <cellStyle name="Normal 3 6 2" xfId="5336" xr:uid="{46F90381-5969-4AA6-85AA-4A647BD11227}"/>
    <cellStyle name="Normal 3 6 2 2" xfId="5333" xr:uid="{38544FE8-46A7-464A-BDAC-4397887F3EE0}"/>
    <cellStyle name="Normal 30" xfId="4370" xr:uid="{C99B9856-C5E0-4EB8-B23E-04939F53E5C3}"/>
    <cellStyle name="Normal 30 2" xfId="4371" xr:uid="{3BE8AB47-8022-4609-A4B6-16B948D95BB5}"/>
    <cellStyle name="Normal 31" xfId="4372" xr:uid="{2BF9D72E-CC8A-46F2-86E5-FD16E5790914}"/>
    <cellStyle name="Normal 31 2" xfId="4373" xr:uid="{B2C8D633-E8B1-4AE2-8BFF-2AA844550397}"/>
    <cellStyle name="Normal 32" xfId="4374" xr:uid="{94236A94-8369-427F-8DCD-FAB0857C4F53}"/>
    <cellStyle name="Normal 33" xfId="4375" xr:uid="{49201CBC-3D72-4D40-ADCF-D4018E79E5BA}"/>
    <cellStyle name="Normal 33 2" xfId="4376" xr:uid="{281501D8-B72B-42ED-8825-B9ECE29699FA}"/>
    <cellStyle name="Normal 34" xfId="4377" xr:uid="{0A865A90-F044-48D2-B7ED-CF0C692BB3E7}"/>
    <cellStyle name="Normal 34 2" xfId="4378" xr:uid="{131546D4-21B9-478D-B474-7C26D5CDF625}"/>
    <cellStyle name="Normal 35" xfId="4379" xr:uid="{862EBFFF-FC27-44EE-8833-057E0A137811}"/>
    <cellStyle name="Normal 35 2" xfId="4380" xr:uid="{FE244104-30BC-4113-8597-16043E3F4B49}"/>
    <cellStyle name="Normal 36" xfId="4381" xr:uid="{7C830AED-4006-42B2-B913-3134AC695EC7}"/>
    <cellStyle name="Normal 36 2" xfId="4382" xr:uid="{DC71F5FD-1FF3-437A-91C7-6D8E55357FD3}"/>
    <cellStyle name="Normal 37" xfId="4383" xr:uid="{70CFE582-4357-45B8-85A5-FB317C14B6C8}"/>
    <cellStyle name="Normal 37 2" xfId="4384" xr:uid="{5459D8F0-DF4E-4C36-B13D-DDE343DD2582}"/>
    <cellStyle name="Normal 38" xfId="4385" xr:uid="{ECA678DD-76AF-454A-AC66-84EB76CD8D14}"/>
    <cellStyle name="Normal 38 2" xfId="4386" xr:uid="{26B16516-7D9E-4AF1-AD8C-328BC2077971}"/>
    <cellStyle name="Normal 39" xfId="4387" xr:uid="{F53CEA54-505F-4005-BCB1-A1078E8C3E7C}"/>
    <cellStyle name="Normal 39 2" xfId="4388" xr:uid="{16573F96-D234-4234-91DF-B7DF3446CC8A}"/>
    <cellStyle name="Normal 39 2 2" xfId="4389" xr:uid="{235E3545-8384-4125-A73E-987319C39A41}"/>
    <cellStyle name="Normal 39 3" xfId="4390" xr:uid="{C3229DA9-0630-4FF4-A01F-22E98C58AF05}"/>
    <cellStyle name="Normal 4" xfId="86" xr:uid="{E6678787-F90D-4D4C-B338-6070E15431E3}"/>
    <cellStyle name="Normal 4 2" xfId="87" xr:uid="{E1A38755-4BEA-4BDF-A69D-E25A2AD114E6}"/>
    <cellStyle name="Normal 4 2 2" xfId="88" xr:uid="{FFDA2A47-F770-4578-91F0-3AF0B7DFEA72}"/>
    <cellStyle name="Normal 4 2 2 2" xfId="445" xr:uid="{061E2622-F305-4DAC-8013-F9E35DAD89BA}"/>
    <cellStyle name="Normal 4 2 2 3" xfId="2807" xr:uid="{BA4DEC29-E489-4E8A-89AC-7D3F0D4DEA03}"/>
    <cellStyle name="Normal 4 2 2 4" xfId="2808" xr:uid="{FEEAAF8A-775C-4110-BD71-AF1616038EFF}"/>
    <cellStyle name="Normal 4 2 2 4 2" xfId="2809" xr:uid="{7F140ED5-D573-4D9A-9830-6061829DA7EA}"/>
    <cellStyle name="Normal 4 2 2 4 3" xfId="2810" xr:uid="{AE4B53AD-F06D-45EE-95E3-73907ACA72EE}"/>
    <cellStyle name="Normal 4 2 2 4 3 2" xfId="2811" xr:uid="{B65E3B39-DF3A-40BF-B675-085F01A54C1B}"/>
    <cellStyle name="Normal 4 2 2 4 3 3" xfId="4312" xr:uid="{BB4D6E03-6A2E-48A6-B051-53FD6AD9DC61}"/>
    <cellStyle name="Normal 4 2 3" xfId="2493" xr:uid="{835C35A4-2D0E-4DE3-BE02-DE88F645F24E}"/>
    <cellStyle name="Normal 4 2 3 2" xfId="2504" xr:uid="{E6E5E433-599E-4407-8E0F-24EFD586E359}"/>
    <cellStyle name="Normal 4 2 3 2 2" xfId="4462" xr:uid="{75EA404C-B8F5-4EED-A588-B4AC85FB5F66}"/>
    <cellStyle name="Normal 4 2 3 3" xfId="4463" xr:uid="{ABD40DE8-88B8-4086-BBEE-D9CA11C79946}"/>
    <cellStyle name="Normal 4 2 3 3 2" xfId="4464" xr:uid="{FB07B7D9-BF9D-4E1C-B109-987DC6CAF743}"/>
    <cellStyle name="Normal 4 2 3 4" xfId="4465" xr:uid="{177E696A-4C49-4E3E-8171-4896EE7CDC2E}"/>
    <cellStyle name="Normal 4 2 3 5" xfId="4466" xr:uid="{B3C23C68-6AD2-4BC1-98C8-BFF84C92E20C}"/>
    <cellStyle name="Normal 4 2 4" xfId="2494" xr:uid="{9F050ACF-D431-4BE5-9DE1-795FCAFFDA8B}"/>
    <cellStyle name="Normal 4 2 4 2" xfId="4392" xr:uid="{DE911ADD-BF8E-4A30-B155-6172370EC166}"/>
    <cellStyle name="Normal 4 2 4 2 2" xfId="4467" xr:uid="{4096266D-722C-461C-93CF-4D13CC80F85E}"/>
    <cellStyle name="Normal 4 2 4 2 3" xfId="4694" xr:uid="{CE6DADAA-41ED-49E2-98B6-582746683F5C}"/>
    <cellStyle name="Normal 4 2 4 2 4" xfId="4613" xr:uid="{A8CCC054-9A3C-42E9-A301-6900132A1D0D}"/>
    <cellStyle name="Normal 4 2 4 3" xfId="4576" xr:uid="{16FBE8FF-8FEE-475D-A166-B0022C29DA20}"/>
    <cellStyle name="Normal 4 2 4 4" xfId="4714" xr:uid="{9F6D981A-0437-4AED-980D-34D1E927C376}"/>
    <cellStyle name="Normal 4 2 5" xfId="1168" xr:uid="{3C559615-3D06-46DF-9D25-A29A36125C98}"/>
    <cellStyle name="Normal 4 2 6" xfId="4558" xr:uid="{9BC87ADB-7808-4D7E-A3C5-7E55821D859E}"/>
    <cellStyle name="Normal 4 2 7" xfId="5341" xr:uid="{8CA7C7E8-9C6A-46C5-8664-4E481862D497}"/>
    <cellStyle name="Normal 4 3" xfId="528" xr:uid="{AE900716-02ED-40B7-A6F8-A814524A53D8}"/>
    <cellStyle name="Normal 4 3 2" xfId="1170" xr:uid="{BD105CB0-29A5-400C-80D6-00F418C6F354}"/>
    <cellStyle name="Normal 4 3 2 2" xfId="1171" xr:uid="{7B6F0997-503E-45F0-B6E5-C2B88DA3930B}"/>
    <cellStyle name="Normal 4 3 2 3" xfId="1172" xr:uid="{2439AA51-EBD7-4DB7-B6C8-658F8EF82FD3}"/>
    <cellStyle name="Normal 4 3 3" xfId="1169" xr:uid="{A36D9631-3EBD-4256-9CC1-403BFE8C20E7}"/>
    <cellStyle name="Normal 4 3 3 2" xfId="4434" xr:uid="{F048597F-78E2-4C53-9F97-A9B3D5E263B6}"/>
    <cellStyle name="Normal 4 3 4" xfId="2812" xr:uid="{AC37EDD3-B2B9-43D6-B2A7-AE2D7144E272}"/>
    <cellStyle name="Normal 4 3 5" xfId="2813" xr:uid="{E75A86C2-4619-49CA-B19A-BFA0C7FC899C}"/>
    <cellStyle name="Normal 4 3 5 2" xfId="2814" xr:uid="{0B0A52D2-9C04-49D0-B906-F83C005F43DB}"/>
    <cellStyle name="Normal 4 3 5 3" xfId="2815" xr:uid="{C3A0A3E0-4314-45F7-8E84-A00F909C6EC8}"/>
    <cellStyle name="Normal 4 3 5 3 2" xfId="2816" xr:uid="{FFAF87AC-A773-44AC-9500-B8D7441CE40C}"/>
    <cellStyle name="Normal 4 3 5 3 3" xfId="4311" xr:uid="{2EF6E1EF-2DC9-4938-85FA-8DB8078FB25B}"/>
    <cellStyle name="Normal 4 3 6" xfId="4314" xr:uid="{5B4F2C6D-3EA4-47F2-90E6-3A9422CAF4D4}"/>
    <cellStyle name="Normal 4 4" xfId="453" xr:uid="{7E29CE6E-5C32-4795-84DF-C27488C46DA8}"/>
    <cellStyle name="Normal 4 4 2" xfId="2495" xr:uid="{E043F4F7-7090-41C6-A1C4-B9D34CA5E347}"/>
    <cellStyle name="Normal 4 4 2 2" xfId="5339" xr:uid="{26A1A589-9C81-4A82-840A-2F577FF6AAAE}"/>
    <cellStyle name="Normal 4 4 3" xfId="2503" xr:uid="{F8FF03C0-1497-46D4-8B96-01AAB1FE6307}"/>
    <cellStyle name="Normal 4 4 3 2" xfId="4317" xr:uid="{9EF9A377-255F-47A1-B3EE-5BBAE9307D7B}"/>
    <cellStyle name="Normal 4 4 3 3" xfId="4316" xr:uid="{343FD017-6F33-449B-8234-6D73778705AA}"/>
    <cellStyle name="Normal 4 4 4" xfId="4747" xr:uid="{D898DA40-CFC2-4863-A3CF-EF3C554D09ED}"/>
    <cellStyle name="Normal 4 5" xfId="2496" xr:uid="{B48A2272-0E57-4387-AB00-E3B8719E3664}"/>
    <cellStyle name="Normal 4 5 2" xfId="4391" xr:uid="{993552E7-6925-43DA-869E-65013705A746}"/>
    <cellStyle name="Normal 4 6" xfId="2497" xr:uid="{528D74B2-3400-4BA5-8011-8EAE051175C3}"/>
    <cellStyle name="Normal 4 7" xfId="900" xr:uid="{EBE8F931-FA4B-4493-8ACE-890762BEFC89}"/>
    <cellStyle name="Normal 4 8" xfId="5340" xr:uid="{0FD353E7-3250-410F-8FC2-48471B32DACF}"/>
    <cellStyle name="Normal 40" xfId="4393" xr:uid="{42D375F9-FC1D-41A4-BD3D-199571C305A6}"/>
    <cellStyle name="Normal 40 2" xfId="4394" xr:uid="{40F2A55E-949A-4DF3-9797-142B10EF726D}"/>
    <cellStyle name="Normal 40 2 2" xfId="4395" xr:uid="{B70E9AC7-FD4D-42AA-99EA-8E9B0C81D10F}"/>
    <cellStyle name="Normal 40 3" xfId="4396" xr:uid="{1E89FC6E-B8D7-4347-AA44-2E67C33A481D}"/>
    <cellStyle name="Normal 41" xfId="4397" xr:uid="{E0E5AB92-5166-42F6-9E6F-87F5CD981889}"/>
    <cellStyle name="Normal 41 2" xfId="4398" xr:uid="{FA59F7E3-CF28-4882-A456-8078169260EB}"/>
    <cellStyle name="Normal 42" xfId="4399" xr:uid="{7BB725B7-D569-4A93-9D8F-9760B04D2078}"/>
    <cellStyle name="Normal 42 2" xfId="4400" xr:uid="{85186B5F-4441-4242-A848-4918F77BE5D8}"/>
    <cellStyle name="Normal 43" xfId="4401" xr:uid="{E7C4E382-5A0B-4AF7-B4EA-A73841AB7E0D}"/>
    <cellStyle name="Normal 43 2" xfId="4402" xr:uid="{42D14F48-EFAD-4136-89B2-654461BE9CC7}"/>
    <cellStyle name="Normal 44" xfId="4412" xr:uid="{4FACF0A7-CD81-4A86-83AC-5F65418A8CA9}"/>
    <cellStyle name="Normal 44 2" xfId="4413" xr:uid="{0A352324-E826-4E0F-92F9-019B430D9B1B}"/>
    <cellStyle name="Normal 45" xfId="4674" xr:uid="{2B0F812C-8610-4B42-9CFB-7CC652DDFC57}"/>
    <cellStyle name="Normal 45 2" xfId="5324" xr:uid="{64111157-155F-4EE1-8064-E6240B65AA4B}"/>
    <cellStyle name="Normal 45 3" xfId="5323" xr:uid="{1D3910F3-8A0C-45D0-BEA7-4C90B96B6D2F}"/>
    <cellStyle name="Normal 5" xfId="89" xr:uid="{4086ED78-0B4A-4581-9C54-A003A0474BB2}"/>
    <cellStyle name="Normal 5 10" xfId="291" xr:uid="{4BCDFB9A-F69E-43B5-B7ED-42D2BA74023F}"/>
    <cellStyle name="Normal 5 10 2" xfId="529" xr:uid="{C296D6D6-779C-4EB3-AC2C-2B947AE576A1}"/>
    <cellStyle name="Normal 5 10 2 2" xfId="1173" xr:uid="{13C0B4A4-FAB2-4CC1-8E70-8E8B3F5B629D}"/>
    <cellStyle name="Normal 5 10 2 3" xfId="2817" xr:uid="{DFEB2081-94A2-4D3E-A6FE-DAF54664E075}"/>
    <cellStyle name="Normal 5 10 2 4" xfId="2818" xr:uid="{6882A3F8-BE8E-4122-B2CC-D6114F0110AB}"/>
    <cellStyle name="Normal 5 10 3" xfId="1174" xr:uid="{00E30EC7-64C0-49CD-9ECF-FEC838283D00}"/>
    <cellStyle name="Normal 5 10 3 2" xfId="2819" xr:uid="{C9CF4EE7-717C-4FAB-B2DA-3A9B43514BF2}"/>
    <cellStyle name="Normal 5 10 3 3" xfId="2820" xr:uid="{F7DBF5DB-AA5F-4497-B62D-B2259D64527A}"/>
    <cellStyle name="Normal 5 10 3 4" xfId="2821" xr:uid="{46DF53E2-1104-4DE1-A792-D32F24F84548}"/>
    <cellStyle name="Normal 5 10 4" xfId="2822" xr:uid="{93314AFF-D4EB-401F-8DF9-60FF51E495E1}"/>
    <cellStyle name="Normal 5 10 5" xfId="2823" xr:uid="{06BA31AE-CA8A-4CC3-9A99-2735413227E4}"/>
    <cellStyle name="Normal 5 10 6" xfId="2824" xr:uid="{FE6D5D30-28E6-429A-822E-839A40687B7F}"/>
    <cellStyle name="Normal 5 11" xfId="292" xr:uid="{117B7A76-614E-4415-8865-D161C06A79FB}"/>
    <cellStyle name="Normal 5 11 2" xfId="1175" xr:uid="{247D2E9D-757E-491D-B990-9AEB75323C9F}"/>
    <cellStyle name="Normal 5 11 2 2" xfId="2825" xr:uid="{A6E1831B-918C-42B8-A166-86FECFE7B238}"/>
    <cellStyle name="Normal 5 11 2 2 2" xfId="4403" xr:uid="{175D455A-8DF8-429A-8F06-C8CB7BFAD4B3}"/>
    <cellStyle name="Normal 5 11 2 2 3" xfId="4681" xr:uid="{F630D7C1-841F-44C6-8CD7-792BFEDB4C90}"/>
    <cellStyle name="Normal 5 11 2 3" xfId="2826" xr:uid="{8A87489E-EF23-45F6-8DA7-E86E01B93EC9}"/>
    <cellStyle name="Normal 5 11 2 4" xfId="2827" xr:uid="{5DE85ADA-82D2-4363-AA77-B42605B42F05}"/>
    <cellStyle name="Normal 5 11 3" xfId="2828" xr:uid="{432F562B-690A-42EC-9512-7254C91AB6BF}"/>
    <cellStyle name="Normal 5 11 4" xfId="2829" xr:uid="{F372C9EA-72DF-4F0E-8A6A-F3D48F5DF7FC}"/>
    <cellStyle name="Normal 5 11 4 2" xfId="4577" xr:uid="{F3F4C482-80F7-4F1C-BD51-624A49FBA2AA}"/>
    <cellStyle name="Normal 5 11 4 3" xfId="4682" xr:uid="{AE05C0EC-A12E-426C-8A3A-55DA84D0AC23}"/>
    <cellStyle name="Normal 5 11 4 4" xfId="4606" xr:uid="{1D480254-9DDE-4412-A320-5A54D1D6EF05}"/>
    <cellStyle name="Normal 5 11 5" xfId="2830" xr:uid="{69151F40-2BFE-4ED2-BD9D-337CDB940CE3}"/>
    <cellStyle name="Normal 5 12" xfId="1176" xr:uid="{9EF14933-38D4-41AE-9C18-5C1878713A79}"/>
    <cellStyle name="Normal 5 12 2" xfId="2831" xr:uid="{EE90398D-0235-49AB-88E7-BE22E8EF31DF}"/>
    <cellStyle name="Normal 5 12 3" xfId="2832" xr:uid="{63E9AC5E-03DD-41DD-B825-AF59FC3C44C0}"/>
    <cellStyle name="Normal 5 12 4" xfId="2833" xr:uid="{32CC7ECF-2FED-466F-9287-ED0929D664D7}"/>
    <cellStyle name="Normal 5 13" xfId="901" xr:uid="{5074D214-A62A-4F2B-8524-E6731F2C03A2}"/>
    <cellStyle name="Normal 5 13 2" xfId="2834" xr:uid="{946410F9-AB2C-4673-8A5C-5B77B63842B4}"/>
    <cellStyle name="Normal 5 13 3" xfId="2835" xr:uid="{507A32B1-7268-410C-BC35-58817194794D}"/>
    <cellStyle name="Normal 5 13 4" xfId="2836" xr:uid="{96BBF65A-C800-4EBD-B3BE-A13B9F720A4F}"/>
    <cellStyle name="Normal 5 14" xfId="2837" xr:uid="{6C670FF1-626D-4AF2-AA7B-F2BA92F0A34A}"/>
    <cellStyle name="Normal 5 14 2" xfId="2838" xr:uid="{76861B9F-C2CA-4A5B-BD32-AEF26A6510E5}"/>
    <cellStyle name="Normal 5 15" xfId="2839" xr:uid="{7A28CECD-24F2-4D99-9857-A7B85FDFE6B1}"/>
    <cellStyle name="Normal 5 16" xfId="2840" xr:uid="{30B1C7C0-42F4-4675-8A5F-BE566C11F4BC}"/>
    <cellStyle name="Normal 5 17" xfId="2841" xr:uid="{D60437A2-BA25-4482-99E0-B15AB5F3060A}"/>
    <cellStyle name="Normal 5 2" xfId="90" xr:uid="{252AE054-25F8-4664-90FB-C8194B175EEF}"/>
    <cellStyle name="Normal 5 2 2" xfId="187" xr:uid="{8D2C1FD9-C07C-4F3F-9B09-C9BF8271E563}"/>
    <cellStyle name="Normal 5 2 2 2" xfId="188" xr:uid="{A39587D1-ED09-4CCE-8D52-0FDEB5CD2E31}"/>
    <cellStyle name="Normal 5 2 2 2 2" xfId="189" xr:uid="{D8FD59DF-863F-4C8F-A7FC-7B00343B4CAF}"/>
    <cellStyle name="Normal 5 2 2 2 2 2" xfId="190" xr:uid="{CC12DD0B-DB49-4E24-91C2-78B0E345B449}"/>
    <cellStyle name="Normal 5 2 2 2 3" xfId="191" xr:uid="{52AE7392-3F0F-4D93-940E-46BC2E41514C}"/>
    <cellStyle name="Normal 5 2 2 2 4" xfId="4670" xr:uid="{2AFC04BC-B1F1-41B5-AA3F-2972628C7F8C}"/>
    <cellStyle name="Normal 5 2 2 2 5" xfId="5300" xr:uid="{90167DCD-B533-4A51-815C-9C3AB9948349}"/>
    <cellStyle name="Normal 5 2 2 3" xfId="192" xr:uid="{DA37C771-791A-4C88-A804-456B095C7ACB}"/>
    <cellStyle name="Normal 5 2 2 3 2" xfId="193" xr:uid="{B15F7478-C729-4FC2-A5F4-EC805CBB152A}"/>
    <cellStyle name="Normal 5 2 2 4" xfId="194" xr:uid="{184E8417-EAA4-4A97-87F1-28EB6AFF9711}"/>
    <cellStyle name="Normal 5 2 2 5" xfId="293" xr:uid="{C2D710AB-022E-4146-8A08-9366E8BB1A3E}"/>
    <cellStyle name="Normal 5 2 2 6" xfId="4596" xr:uid="{AB46D577-8B71-452F-BA6F-AF12CC499E32}"/>
    <cellStyle name="Normal 5 2 2 7" xfId="5329" xr:uid="{4A18E4E8-4ADA-45B1-A6A6-314E218D26C0}"/>
    <cellStyle name="Normal 5 2 3" xfId="195" xr:uid="{36B28587-1CAC-4AFC-A8AC-A9A899090CF4}"/>
    <cellStyle name="Normal 5 2 3 2" xfId="196" xr:uid="{9740E49A-2E0D-4A16-AFB2-34D4C3973555}"/>
    <cellStyle name="Normal 5 2 3 2 2" xfId="197" xr:uid="{D8E9B072-F7F6-42B2-BE97-7ABE0A4F2A5B}"/>
    <cellStyle name="Normal 5 2 3 2 3" xfId="4559" xr:uid="{969E2425-B27F-416A-A68B-0D9140D7C0D4}"/>
    <cellStyle name="Normal 5 2 3 2 4" xfId="5301" xr:uid="{01B829DA-54E5-43D8-ACDC-4F5CB353D159}"/>
    <cellStyle name="Normal 5 2 3 3" xfId="198" xr:uid="{204FF796-0460-4601-962B-DEA11877A5FF}"/>
    <cellStyle name="Normal 5 2 3 3 2" xfId="4742" xr:uid="{A58B19EC-0A9C-4F48-8893-E0DB2115BA84}"/>
    <cellStyle name="Normal 5 2 3 4" xfId="4404" xr:uid="{B70BAFBC-CDB5-4393-A0E7-4C7E38DE3CD3}"/>
    <cellStyle name="Normal 5 2 3 4 2" xfId="4715" xr:uid="{025A5D6C-CA14-4538-83A9-4766FD7F047D}"/>
    <cellStyle name="Normal 5 2 3 5" xfId="4597" xr:uid="{C6E2174F-3ECA-4372-97D4-C163D72DC95A}"/>
    <cellStyle name="Normal 5 2 3 6" xfId="5321" xr:uid="{886D3E4F-9DAE-44C6-8971-82D55177F842}"/>
    <cellStyle name="Normal 5 2 3 7" xfId="5330" xr:uid="{B7D76E9A-813F-4EBB-990B-3175D4DE2D0E}"/>
    <cellStyle name="Normal 5 2 4" xfId="199" xr:uid="{C0A9D7D4-AC78-4E0A-9784-94A25CDAEF35}"/>
    <cellStyle name="Normal 5 2 4 2" xfId="200" xr:uid="{88175646-17C7-463C-95D4-D452A242090B}"/>
    <cellStyle name="Normal 5 2 5" xfId="201" xr:uid="{D79E26FB-E76E-4FAE-891B-4A75E087C3C4}"/>
    <cellStyle name="Normal 5 2 6" xfId="186" xr:uid="{D6AA14F1-0A83-42CC-84FE-27041C3B2670}"/>
    <cellStyle name="Normal 5 3" xfId="91" xr:uid="{9A4B43A1-B014-4975-857D-BEF95DB66FB0}"/>
    <cellStyle name="Normal 5 3 2" xfId="4406" xr:uid="{5A24DC71-F379-43E2-889C-009DBFD7548B}"/>
    <cellStyle name="Normal 5 3 3" xfId="4405" xr:uid="{CA70BF91-D7FA-4750-AA63-4386E5832C00}"/>
    <cellStyle name="Normal 5 4" xfId="92" xr:uid="{99C48531-69A9-4616-A264-C0B0C9DF9E50}"/>
    <cellStyle name="Normal 5 4 10" xfId="2842" xr:uid="{430CC8DB-3CBB-45CE-A8B4-5A8A0550A88D}"/>
    <cellStyle name="Normal 5 4 11" xfId="2843" xr:uid="{780DA99D-A57D-4F7C-B939-BAD1D0380583}"/>
    <cellStyle name="Normal 5 4 2" xfId="93" xr:uid="{C4CBA2DE-A209-4084-A4E4-66F6EEFE9608}"/>
    <cellStyle name="Normal 5 4 2 2" xfId="94" xr:uid="{83FF3EF0-6F91-4E63-9F12-03BDCBFF9808}"/>
    <cellStyle name="Normal 5 4 2 2 2" xfId="294" xr:uid="{88745A29-0AC1-421C-8763-A7F1263A99BE}"/>
    <cellStyle name="Normal 5 4 2 2 2 2" xfId="530" xr:uid="{2F3466CE-A08A-45B1-BF13-4AEBCF3A07DE}"/>
    <cellStyle name="Normal 5 4 2 2 2 2 2" xfId="531" xr:uid="{113B140F-D1A4-48EE-85EC-F20FDE4A2FAB}"/>
    <cellStyle name="Normal 5 4 2 2 2 2 2 2" xfId="1177" xr:uid="{BF1A8729-74EF-49D8-9573-8F456A7C1173}"/>
    <cellStyle name="Normal 5 4 2 2 2 2 2 2 2" xfId="1178" xr:uid="{8C7CA9C3-88EC-4C88-817E-B364FC9D69ED}"/>
    <cellStyle name="Normal 5 4 2 2 2 2 2 3" xfId="1179" xr:uid="{EE019598-22EB-45E8-A3A8-7B456A0CEEFF}"/>
    <cellStyle name="Normal 5 4 2 2 2 2 3" xfId="1180" xr:uid="{4B37943C-6758-4881-9073-A023A4548A19}"/>
    <cellStyle name="Normal 5 4 2 2 2 2 3 2" xfId="1181" xr:uid="{BB542777-FE80-4E5C-89D5-3EE99A3FABCA}"/>
    <cellStyle name="Normal 5 4 2 2 2 2 4" xfId="1182" xr:uid="{044CF5A4-691F-4211-9DE1-E43BBA158EA1}"/>
    <cellStyle name="Normal 5 4 2 2 2 3" xfId="532" xr:uid="{77F960D5-1B4A-4C31-9169-79F6AABB55AB}"/>
    <cellStyle name="Normal 5 4 2 2 2 3 2" xfId="1183" xr:uid="{2A4EA300-ECE2-4676-A762-EE09782EC8EE}"/>
    <cellStyle name="Normal 5 4 2 2 2 3 2 2" xfId="1184" xr:uid="{F623F934-E05E-4DC0-869A-58713EE06AB7}"/>
    <cellStyle name="Normal 5 4 2 2 2 3 3" xfId="1185" xr:uid="{8204449C-9E0D-4223-ACD8-F0841C51387E}"/>
    <cellStyle name="Normal 5 4 2 2 2 3 4" xfId="2844" xr:uid="{FE508F6C-7812-44EB-A9D0-F7C7CE3C846E}"/>
    <cellStyle name="Normal 5 4 2 2 2 4" xfId="1186" xr:uid="{A9BDE617-85E2-4DC7-9D6C-563EB9826505}"/>
    <cellStyle name="Normal 5 4 2 2 2 4 2" xfId="1187" xr:uid="{5E6E386E-538B-46AA-8776-6BADC628D1AA}"/>
    <cellStyle name="Normal 5 4 2 2 2 5" xfId="1188" xr:uid="{90E39FB9-D80D-4E36-8D65-48E38023DD19}"/>
    <cellStyle name="Normal 5 4 2 2 2 6" xfId="2845" xr:uid="{4E35D3CC-0CA7-4C3B-BE8E-252ABA2260A3}"/>
    <cellStyle name="Normal 5 4 2 2 3" xfId="295" xr:uid="{EB7B4B54-FD74-43BC-A60C-89DA16527385}"/>
    <cellStyle name="Normal 5 4 2 2 3 2" xfId="533" xr:uid="{28A8B9F8-EA01-4F70-9B87-92380FAD2427}"/>
    <cellStyle name="Normal 5 4 2 2 3 2 2" xfId="534" xr:uid="{7AED7126-EE2C-479B-BBED-31D4EE65834F}"/>
    <cellStyle name="Normal 5 4 2 2 3 2 2 2" xfId="1189" xr:uid="{DF1EFBFB-7FF0-455C-84E4-65FC719DAE28}"/>
    <cellStyle name="Normal 5 4 2 2 3 2 2 2 2" xfId="1190" xr:uid="{4A4B6EF9-F7AC-477A-AEF4-805D835ACBB4}"/>
    <cellStyle name="Normal 5 4 2 2 3 2 2 3" xfId="1191" xr:uid="{1B3C8B01-39E3-4E14-9561-054403428E0A}"/>
    <cellStyle name="Normal 5 4 2 2 3 2 3" xfId="1192" xr:uid="{7EE9B20D-8204-406A-A4DC-3015FDA21225}"/>
    <cellStyle name="Normal 5 4 2 2 3 2 3 2" xfId="1193" xr:uid="{21F6B34B-F55B-4F57-828E-DA3C0423D2A8}"/>
    <cellStyle name="Normal 5 4 2 2 3 2 4" xfId="1194" xr:uid="{EE085812-54E5-4253-BA13-6144FD6C6C51}"/>
    <cellStyle name="Normal 5 4 2 2 3 3" xfId="535" xr:uid="{DB9E262A-8453-448C-9574-0C59F778879C}"/>
    <cellStyle name="Normal 5 4 2 2 3 3 2" xfId="1195" xr:uid="{4E60BB20-2314-46ED-8E8C-5DD4415DFA88}"/>
    <cellStyle name="Normal 5 4 2 2 3 3 2 2" xfId="1196" xr:uid="{FEFCC0BB-7C4C-47DC-8033-7E885B108BF9}"/>
    <cellStyle name="Normal 5 4 2 2 3 3 3" xfId="1197" xr:uid="{BBA31583-1CC6-4A7E-A5A3-E738E05B0D2C}"/>
    <cellStyle name="Normal 5 4 2 2 3 4" xfId="1198" xr:uid="{222CA68F-2843-42DD-AAAF-F5FD1402FAF5}"/>
    <cellStyle name="Normal 5 4 2 2 3 4 2" xfId="1199" xr:uid="{33405118-E185-412E-9BE9-91DE5452561E}"/>
    <cellStyle name="Normal 5 4 2 2 3 5" xfId="1200" xr:uid="{C2710F41-D313-4680-88FB-8A2EB2B9687D}"/>
    <cellStyle name="Normal 5 4 2 2 4" xfId="536" xr:uid="{BFDA3126-22E6-4D10-B058-9E300F555283}"/>
    <cellStyle name="Normal 5 4 2 2 4 2" xfId="537" xr:uid="{80BEB326-637F-4B34-ACCA-9799CF22906F}"/>
    <cellStyle name="Normal 5 4 2 2 4 2 2" xfId="1201" xr:uid="{8E7F051A-E21C-4E3E-BBD5-B31B183CDD38}"/>
    <cellStyle name="Normal 5 4 2 2 4 2 2 2" xfId="1202" xr:uid="{178C5F86-D642-4E05-8EDA-5BE33CE6EC08}"/>
    <cellStyle name="Normal 5 4 2 2 4 2 3" xfId="1203" xr:uid="{FA3B4C49-46DD-401B-AE27-CF14F7EF24CC}"/>
    <cellStyle name="Normal 5 4 2 2 4 3" xfId="1204" xr:uid="{1B81DAD5-910B-4927-9064-E0684EF1ED32}"/>
    <cellStyle name="Normal 5 4 2 2 4 3 2" xfId="1205" xr:uid="{5DA76556-6B52-4684-AEDF-F9021C5F0DEF}"/>
    <cellStyle name="Normal 5 4 2 2 4 4" xfId="1206" xr:uid="{9A83CAB8-DBB2-46D7-841A-B1BB4DCCBB78}"/>
    <cellStyle name="Normal 5 4 2 2 5" xfId="538" xr:uid="{10C0C0F5-19AF-4E55-A2FB-ADCAE48ECDD1}"/>
    <cellStyle name="Normal 5 4 2 2 5 2" xfId="1207" xr:uid="{E311F894-486F-4AD6-8C36-EACE78216E75}"/>
    <cellStyle name="Normal 5 4 2 2 5 2 2" xfId="1208" xr:uid="{C9F40A6F-C439-4416-B9F2-41224EC4F509}"/>
    <cellStyle name="Normal 5 4 2 2 5 3" xfId="1209" xr:uid="{437DFFDF-2EA6-4C02-8E1A-1382A9D5E314}"/>
    <cellStyle name="Normal 5 4 2 2 5 4" xfId="2846" xr:uid="{29389BF9-F305-4101-8335-76D3D938DB38}"/>
    <cellStyle name="Normal 5 4 2 2 6" xfId="1210" xr:uid="{2086C4E9-7CFA-4D4D-BB21-49B59A16C394}"/>
    <cellStyle name="Normal 5 4 2 2 6 2" xfId="1211" xr:uid="{F4116D2B-3C70-4DB8-ADF7-A8E22057993E}"/>
    <cellStyle name="Normal 5 4 2 2 7" xfId="1212" xr:uid="{00222050-8823-4FAF-8CF9-3D042E48317A}"/>
    <cellStyle name="Normal 5 4 2 2 8" xfId="2847" xr:uid="{6F369073-A536-4A1B-9B1C-408063BB6CB0}"/>
    <cellStyle name="Normal 5 4 2 3" xfId="296" xr:uid="{241D9635-9747-4315-AA6D-5F4E2122B32A}"/>
    <cellStyle name="Normal 5 4 2 3 2" xfId="539" xr:uid="{17F7BD30-1A0D-4BBC-9835-339A4B83F44C}"/>
    <cellStyle name="Normal 5 4 2 3 2 2" xfId="540" xr:uid="{42F8371D-7ADB-458C-BAAC-D39CB0446960}"/>
    <cellStyle name="Normal 5 4 2 3 2 2 2" xfId="1213" xr:uid="{8EA4E404-1CB7-4A3E-89B9-80CF08A9A40B}"/>
    <cellStyle name="Normal 5 4 2 3 2 2 2 2" xfId="1214" xr:uid="{67E95DAD-128C-4071-93E0-3C513CD70E6E}"/>
    <cellStyle name="Normal 5 4 2 3 2 2 3" xfId="1215" xr:uid="{5EF85E33-90CB-412B-B11E-B951FDD8E746}"/>
    <cellStyle name="Normal 5 4 2 3 2 3" xfId="1216" xr:uid="{9C5114D5-E8B4-414C-9433-AC89641B8872}"/>
    <cellStyle name="Normal 5 4 2 3 2 3 2" xfId="1217" xr:uid="{478600E0-7A67-4D0C-AAA6-0DF36A5415BE}"/>
    <cellStyle name="Normal 5 4 2 3 2 4" xfId="1218" xr:uid="{8CCEA1ED-D192-4B60-9F25-3D7AADF3DFD3}"/>
    <cellStyle name="Normal 5 4 2 3 3" xfId="541" xr:uid="{99FDF1E1-E675-4350-A6A0-5ED92AF10C36}"/>
    <cellStyle name="Normal 5 4 2 3 3 2" xfId="1219" xr:uid="{7592A066-A096-428B-9AA8-313F2A884976}"/>
    <cellStyle name="Normal 5 4 2 3 3 2 2" xfId="1220" xr:uid="{D82C595D-EE69-4853-8F9D-66FFD7719B2F}"/>
    <cellStyle name="Normal 5 4 2 3 3 3" xfId="1221" xr:uid="{2C11B445-E342-4220-B3F9-9BA77A85CAE6}"/>
    <cellStyle name="Normal 5 4 2 3 3 4" xfId="2848" xr:uid="{FC7EEBD8-678B-4409-B628-F0182C4094C6}"/>
    <cellStyle name="Normal 5 4 2 3 4" xfId="1222" xr:uid="{0DD8051F-A6CD-4C64-9824-BEBAB74560C9}"/>
    <cellStyle name="Normal 5 4 2 3 4 2" xfId="1223" xr:uid="{84D5C3B0-60A8-4030-BDC0-9C3760D42369}"/>
    <cellStyle name="Normal 5 4 2 3 5" xfId="1224" xr:uid="{20125F47-149D-4B30-9A61-5988F6ECA168}"/>
    <cellStyle name="Normal 5 4 2 3 6" xfId="2849" xr:uid="{B0A8AD81-219C-4F53-8722-A701D58B8803}"/>
    <cellStyle name="Normal 5 4 2 4" xfId="297" xr:uid="{A038D7CB-8D34-4CEB-978D-F349BFC34891}"/>
    <cellStyle name="Normal 5 4 2 4 2" xfId="542" xr:uid="{68B06CEE-6AEF-4112-B49F-CF9E74CB4389}"/>
    <cellStyle name="Normal 5 4 2 4 2 2" xfId="543" xr:uid="{94A274E8-40CD-4CEE-A57C-B4A0005A52EE}"/>
    <cellStyle name="Normal 5 4 2 4 2 2 2" xfId="1225" xr:uid="{DF08BDF5-7516-4235-B518-72FE0B0E82AB}"/>
    <cellStyle name="Normal 5 4 2 4 2 2 2 2" xfId="1226" xr:uid="{7F1ECC89-53D1-410A-8FDB-D4CDC6F3D136}"/>
    <cellStyle name="Normal 5 4 2 4 2 2 3" xfId="1227" xr:uid="{72ACBF9A-8C1A-4F6D-9A74-C97814C8DE38}"/>
    <cellStyle name="Normal 5 4 2 4 2 3" xfId="1228" xr:uid="{0E15B9A7-5EAF-45A2-B22C-7D620F28DBBA}"/>
    <cellStyle name="Normal 5 4 2 4 2 3 2" xfId="1229" xr:uid="{C5BDE0FF-458B-42F3-ADBF-BC1F26699878}"/>
    <cellStyle name="Normal 5 4 2 4 2 4" xfId="1230" xr:uid="{B5BC4D3C-DE09-4AA6-88C4-BB1A53471806}"/>
    <cellStyle name="Normal 5 4 2 4 3" xfId="544" xr:uid="{7613B501-9E64-4933-9341-C10CDA3A2BC7}"/>
    <cellStyle name="Normal 5 4 2 4 3 2" xfId="1231" xr:uid="{BAAE858C-100B-4372-BC1A-8A9DA1BF91DD}"/>
    <cellStyle name="Normal 5 4 2 4 3 2 2" xfId="1232" xr:uid="{DF4D34DC-A9D5-4900-9F0E-05A167C465FB}"/>
    <cellStyle name="Normal 5 4 2 4 3 3" xfId="1233" xr:uid="{508D75E4-32A9-4BDF-8057-995E7EBA1256}"/>
    <cellStyle name="Normal 5 4 2 4 4" xfId="1234" xr:uid="{89D73E98-95C3-4ADD-A342-E6FBE8C8E848}"/>
    <cellStyle name="Normal 5 4 2 4 4 2" xfId="1235" xr:uid="{0FC7B7E6-93B2-499C-9473-8256B3F749D9}"/>
    <cellStyle name="Normal 5 4 2 4 5" xfId="1236" xr:uid="{9DA48C74-08B8-4AB4-B375-3D4B5A1E4A15}"/>
    <cellStyle name="Normal 5 4 2 5" xfId="298" xr:uid="{6A17DAD9-867F-4DBE-BCEE-6F6998EDBF49}"/>
    <cellStyle name="Normal 5 4 2 5 2" xfId="545" xr:uid="{74B27E87-7424-4B00-BEFF-C9049DE1E9DB}"/>
    <cellStyle name="Normal 5 4 2 5 2 2" xfId="1237" xr:uid="{345DB0D8-F4B2-422B-A4A3-1D11A2C669DF}"/>
    <cellStyle name="Normal 5 4 2 5 2 2 2" xfId="1238" xr:uid="{078CC0BB-B3F2-40CC-88ED-1294E8E57A52}"/>
    <cellStyle name="Normal 5 4 2 5 2 3" xfId="1239" xr:uid="{2F9225FE-3DEE-411A-8294-25C32403501A}"/>
    <cellStyle name="Normal 5 4 2 5 3" xfId="1240" xr:uid="{1C48AF61-FF58-4F16-9F0E-06E2AF5E0E51}"/>
    <cellStyle name="Normal 5 4 2 5 3 2" xfId="1241" xr:uid="{4F377017-C38C-4FA6-95B2-172957C76502}"/>
    <cellStyle name="Normal 5 4 2 5 4" xfId="1242" xr:uid="{CE0DC053-E26A-4795-954F-0A764FA8C7BA}"/>
    <cellStyle name="Normal 5 4 2 6" xfId="546" xr:uid="{ECB1881F-782A-44B3-9129-5873055644AC}"/>
    <cellStyle name="Normal 5 4 2 6 2" xfId="1243" xr:uid="{560E3CF7-0546-46DD-B953-57E216681867}"/>
    <cellStyle name="Normal 5 4 2 6 2 2" xfId="1244" xr:uid="{A1C16BF6-5CBB-4877-9F44-F563E490F521}"/>
    <cellStyle name="Normal 5 4 2 6 2 3" xfId="4419" xr:uid="{E338D916-2C52-4165-AA32-CC66BC9BDC20}"/>
    <cellStyle name="Normal 5 4 2 6 3" xfId="1245" xr:uid="{80221A23-F1AB-4EAE-A485-09C62A76F028}"/>
    <cellStyle name="Normal 5 4 2 6 4" xfId="2850" xr:uid="{3D64ED62-909F-4AF3-8683-383086A55CB1}"/>
    <cellStyle name="Normal 5 4 2 6 4 2" xfId="4584" xr:uid="{4A8EF6EC-E4AC-4128-B1E3-10A0F4A892A0}"/>
    <cellStyle name="Normal 5 4 2 6 4 3" xfId="4683" xr:uid="{3EA8F8CC-8836-41EE-9E0D-6068E055C2F5}"/>
    <cellStyle name="Normal 5 4 2 6 4 4" xfId="4611" xr:uid="{B3D9197F-DA6C-487F-BC80-D496253F0F36}"/>
    <cellStyle name="Normal 5 4 2 7" xfId="1246" xr:uid="{2A536F8B-273C-49E7-8A95-BAC7AEB53938}"/>
    <cellStyle name="Normal 5 4 2 7 2" xfId="1247" xr:uid="{4BDF661E-3DB0-49E4-AE77-C5D33C367E1A}"/>
    <cellStyle name="Normal 5 4 2 8" xfId="1248" xr:uid="{190ED740-0D4E-4477-BE0F-75883A5B4AAD}"/>
    <cellStyle name="Normal 5 4 2 9" xfId="2851" xr:uid="{794500E3-363E-4B18-8C96-A21FEEA61213}"/>
    <cellStyle name="Normal 5 4 3" xfId="95" xr:uid="{8526ECD6-9AB4-41C4-B629-3B22639BF2EC}"/>
    <cellStyle name="Normal 5 4 3 2" xfId="96" xr:uid="{91E958AE-B076-49EB-835B-5C7639D2A5B1}"/>
    <cellStyle name="Normal 5 4 3 2 2" xfId="547" xr:uid="{8096554A-2DC8-4FD6-9F72-B553180833F7}"/>
    <cellStyle name="Normal 5 4 3 2 2 2" xfId="548" xr:uid="{37B72259-A32F-4EDD-816E-346EB61F3A77}"/>
    <cellStyle name="Normal 5 4 3 2 2 2 2" xfId="1249" xr:uid="{7ED21A6D-DA3D-4B4D-B535-92ED15693E13}"/>
    <cellStyle name="Normal 5 4 3 2 2 2 2 2" xfId="1250" xr:uid="{2B51A7CD-C3EA-4D46-8310-E91A5BFCA647}"/>
    <cellStyle name="Normal 5 4 3 2 2 2 3" xfId="1251" xr:uid="{D8B52A16-AB68-43DA-9EBF-592491604AEB}"/>
    <cellStyle name="Normal 5 4 3 2 2 3" xfId="1252" xr:uid="{8CDE1B6D-5361-4FF7-9ACF-E04D00B61A27}"/>
    <cellStyle name="Normal 5 4 3 2 2 3 2" xfId="1253" xr:uid="{786A3D37-E46D-41E7-A379-8311CFD1D135}"/>
    <cellStyle name="Normal 5 4 3 2 2 4" xfId="1254" xr:uid="{BDC044BD-5F69-4A72-B58D-9DA73B4F0F60}"/>
    <cellStyle name="Normal 5 4 3 2 3" xfId="549" xr:uid="{C56A2EC4-96B6-4651-AA8C-EC5810260ADA}"/>
    <cellStyle name="Normal 5 4 3 2 3 2" xfId="1255" xr:uid="{5CB4437E-100B-41BC-A882-BDD201553FC1}"/>
    <cellStyle name="Normal 5 4 3 2 3 2 2" xfId="1256" xr:uid="{F16B4F90-85C1-4046-BB88-DF424B0E5FB9}"/>
    <cellStyle name="Normal 5 4 3 2 3 3" xfId="1257" xr:uid="{BCBEA55A-94A3-4966-B5AA-135E5260C0DD}"/>
    <cellStyle name="Normal 5 4 3 2 3 4" xfId="2852" xr:uid="{BC5F6BEB-EC74-4BD7-BFBC-ADD86A82740B}"/>
    <cellStyle name="Normal 5 4 3 2 4" xfId="1258" xr:uid="{964BA517-D5DC-47D4-A5A0-46682FD1E0B2}"/>
    <cellStyle name="Normal 5 4 3 2 4 2" xfId="1259" xr:uid="{6AEE0257-5CB1-49AB-A907-D2D858FDEE06}"/>
    <cellStyle name="Normal 5 4 3 2 5" xfId="1260" xr:uid="{C54B0689-6ECE-4BEE-86AF-CD32C3FE2F5F}"/>
    <cellStyle name="Normal 5 4 3 2 6" xfId="2853" xr:uid="{CC237821-3688-49B3-ACA3-2164CAB1DFEB}"/>
    <cellStyle name="Normal 5 4 3 3" xfId="299" xr:uid="{1BE886E0-21C2-4709-B47B-DAFCF479E27B}"/>
    <cellStyle name="Normal 5 4 3 3 2" xfId="550" xr:uid="{F8620BE8-5A7B-4690-A509-42C96A848143}"/>
    <cellStyle name="Normal 5 4 3 3 2 2" xfId="551" xr:uid="{C782ACDA-C90F-4FD0-BAF5-BD4A8247D82C}"/>
    <cellStyle name="Normal 5 4 3 3 2 2 2" xfId="1261" xr:uid="{BCB622B6-9752-4AB7-A363-8E887E1F7E72}"/>
    <cellStyle name="Normal 5 4 3 3 2 2 2 2" xfId="1262" xr:uid="{2E3F96D3-9D67-4345-AC1A-CF82680D4243}"/>
    <cellStyle name="Normal 5 4 3 3 2 2 3" xfId="1263" xr:uid="{03CD3E65-1527-4A6F-A9B9-06991D5E304F}"/>
    <cellStyle name="Normal 5 4 3 3 2 3" xfId="1264" xr:uid="{AB0995A6-0A92-4EC9-9A7F-87DE732F825D}"/>
    <cellStyle name="Normal 5 4 3 3 2 3 2" xfId="1265" xr:uid="{F078851D-5DBB-44E6-A4CB-BC24F9F20155}"/>
    <cellStyle name="Normal 5 4 3 3 2 4" xfId="1266" xr:uid="{11D0CCD2-9BF4-43F1-96FB-04738F59E323}"/>
    <cellStyle name="Normal 5 4 3 3 3" xfId="552" xr:uid="{478BA9EE-01E6-497D-8B3C-7530A827E877}"/>
    <cellStyle name="Normal 5 4 3 3 3 2" xfId="1267" xr:uid="{BC6A7173-B2E1-42EE-B2CA-1A78CF354DDA}"/>
    <cellStyle name="Normal 5 4 3 3 3 2 2" xfId="1268" xr:uid="{6363E204-1EB3-4462-807F-491CA860FC3B}"/>
    <cellStyle name="Normal 5 4 3 3 3 3" xfId="1269" xr:uid="{3BEEEDB3-96CC-4AC0-B09C-759DEF869C14}"/>
    <cellStyle name="Normal 5 4 3 3 4" xfId="1270" xr:uid="{BB82D8AD-871E-4BBA-89FB-1BB21208A636}"/>
    <cellStyle name="Normal 5 4 3 3 4 2" xfId="1271" xr:uid="{C47B3FAA-9401-4358-9394-0D46ADD61BEE}"/>
    <cellStyle name="Normal 5 4 3 3 5" xfId="1272" xr:uid="{7273F246-2768-4F8F-A315-0DBC51A4F5D5}"/>
    <cellStyle name="Normal 5 4 3 4" xfId="300" xr:uid="{1B8F0979-8C11-44E0-8ACE-DEE078E3A6A1}"/>
    <cellStyle name="Normal 5 4 3 4 2" xfId="553" xr:uid="{F9038E8F-2A90-4EAB-8E21-D08129AE4BD4}"/>
    <cellStyle name="Normal 5 4 3 4 2 2" xfId="1273" xr:uid="{15A4AA57-4512-4EAF-B534-CF2BF5106369}"/>
    <cellStyle name="Normal 5 4 3 4 2 2 2" xfId="1274" xr:uid="{B4ED0639-6735-4150-AEF1-14DD86E23ECE}"/>
    <cellStyle name="Normal 5 4 3 4 2 3" xfId="1275" xr:uid="{0220B791-17A5-41FF-9C2B-CD0BF8E41A0F}"/>
    <cellStyle name="Normal 5 4 3 4 3" xfId="1276" xr:uid="{25B13810-2CB9-4ECE-95FA-9378B7B6AF28}"/>
    <cellStyle name="Normal 5 4 3 4 3 2" xfId="1277" xr:uid="{AB03C1EC-6E13-48A4-8D18-4680F7B3E53E}"/>
    <cellStyle name="Normal 5 4 3 4 4" xfId="1278" xr:uid="{58CA9EAE-D052-4AD4-8B58-58F096702D65}"/>
    <cellStyle name="Normal 5 4 3 5" xfId="554" xr:uid="{9E27BCC7-B0CE-44F6-A0C6-7EA0CBBC41FE}"/>
    <cellStyle name="Normal 5 4 3 5 2" xfId="1279" xr:uid="{933D259A-3AB1-4935-88AF-391A476ED87B}"/>
    <cellStyle name="Normal 5 4 3 5 2 2" xfId="1280" xr:uid="{040FF2C1-7FA5-4EF5-8670-169A81ECB2EF}"/>
    <cellStyle name="Normal 5 4 3 5 3" xfId="1281" xr:uid="{417AC4CE-2301-41C2-8D00-D4685A1A7E50}"/>
    <cellStyle name="Normal 5 4 3 5 4" xfId="2854" xr:uid="{78B667CC-733D-493E-B55A-0A28B5C4560C}"/>
    <cellStyle name="Normal 5 4 3 6" xfId="1282" xr:uid="{2D9A80F6-8E85-4654-ADCE-B429F7944AD3}"/>
    <cellStyle name="Normal 5 4 3 6 2" xfId="1283" xr:uid="{AF8DF556-872F-48C8-8673-60844B63E45F}"/>
    <cellStyle name="Normal 5 4 3 7" xfId="1284" xr:uid="{9F99C46F-06E0-4BFC-AB78-BADCA2BDD159}"/>
    <cellStyle name="Normal 5 4 3 8" xfId="2855" xr:uid="{4AFCE4CB-0A88-4073-A88B-94323CE2980C}"/>
    <cellStyle name="Normal 5 4 4" xfId="97" xr:uid="{983B224E-DE98-4016-998B-E0C76684FFFD}"/>
    <cellStyle name="Normal 5 4 4 2" xfId="446" xr:uid="{0BB874BB-2EDF-46B7-A352-E246CB746F2C}"/>
    <cellStyle name="Normal 5 4 4 2 2" xfId="555" xr:uid="{68837B83-75DD-4BB5-99E5-4FBD5CF29B69}"/>
    <cellStyle name="Normal 5 4 4 2 2 2" xfId="1285" xr:uid="{A4B392CF-F9CE-4820-A32B-19729E5A7558}"/>
    <cellStyle name="Normal 5 4 4 2 2 2 2" xfId="1286" xr:uid="{E399CB76-E197-49FA-B9FE-7E891DBA97D4}"/>
    <cellStyle name="Normal 5 4 4 2 2 3" xfId="1287" xr:uid="{2612ABF0-CD50-4B4E-BF01-BDA7C84D77BA}"/>
    <cellStyle name="Normal 5 4 4 2 2 4" xfId="2856" xr:uid="{64E88FC3-A524-47E8-AA29-F1CE59103974}"/>
    <cellStyle name="Normal 5 4 4 2 3" xfId="1288" xr:uid="{205D8308-7090-4BE3-826B-34EAAFCD917A}"/>
    <cellStyle name="Normal 5 4 4 2 3 2" xfId="1289" xr:uid="{8CBB162E-B9E3-489D-A419-910A23D22C9A}"/>
    <cellStyle name="Normal 5 4 4 2 4" xfId="1290" xr:uid="{088BAE5E-2A2D-49FB-98A4-AEE6436D8D55}"/>
    <cellStyle name="Normal 5 4 4 2 5" xfId="2857" xr:uid="{1D1B2AE9-FA96-4051-BBD8-4DD314C8CE47}"/>
    <cellStyle name="Normal 5 4 4 3" xfId="556" xr:uid="{1C7E66BB-C537-4A8E-87AD-DB6F7974396B}"/>
    <cellStyle name="Normal 5 4 4 3 2" xfId="1291" xr:uid="{3FAA0383-F286-4645-BCF8-6A4C48AE2F82}"/>
    <cellStyle name="Normal 5 4 4 3 2 2" xfId="1292" xr:uid="{9FD9E82C-220C-4D99-A1C5-D3CC326A9BF9}"/>
    <cellStyle name="Normal 5 4 4 3 3" xfId="1293" xr:uid="{EADBBF23-88BA-41E2-BCF5-D7E1F99DF6F2}"/>
    <cellStyle name="Normal 5 4 4 3 4" xfId="2858" xr:uid="{1E44301A-DD07-4667-9F29-F3A22BDAA589}"/>
    <cellStyle name="Normal 5 4 4 4" xfId="1294" xr:uid="{B256E535-2D65-45C4-AB72-A2B4AB94715B}"/>
    <cellStyle name="Normal 5 4 4 4 2" xfId="1295" xr:uid="{0950A724-30B8-41F4-AFF8-B23898B06D1F}"/>
    <cellStyle name="Normal 5 4 4 4 3" xfId="2859" xr:uid="{241A67D3-5AE7-4481-9A83-FF30D456F681}"/>
    <cellStyle name="Normal 5 4 4 4 4" xfId="2860" xr:uid="{05075918-672E-416D-A278-1642C9E166BD}"/>
    <cellStyle name="Normal 5 4 4 5" xfId="1296" xr:uid="{81747BE7-C699-4D74-91B2-00FA67EB5F91}"/>
    <cellStyle name="Normal 5 4 4 6" xfId="2861" xr:uid="{38CC7C68-ECF6-4C4A-BC86-EE34950A73DB}"/>
    <cellStyle name="Normal 5 4 4 7" xfId="2862" xr:uid="{A1BB9FBF-18B3-4036-B0BB-7A41C6546098}"/>
    <cellStyle name="Normal 5 4 5" xfId="301" xr:uid="{0741D81C-E709-4DF9-AF9D-358872E50B2C}"/>
    <cellStyle name="Normal 5 4 5 2" xfId="557" xr:uid="{EBD27E37-6793-4039-A8B7-C4799C4FA611}"/>
    <cellStyle name="Normal 5 4 5 2 2" xfId="558" xr:uid="{21B79E7B-0E90-4555-801F-BC20406592AB}"/>
    <cellStyle name="Normal 5 4 5 2 2 2" xfId="1297" xr:uid="{36C54ADD-8A5B-4D97-805E-4E00230CA5FF}"/>
    <cellStyle name="Normal 5 4 5 2 2 2 2" xfId="1298" xr:uid="{1BDA3CC6-D0D1-4409-BD7B-AB1E3F5D9B22}"/>
    <cellStyle name="Normal 5 4 5 2 2 3" xfId="1299" xr:uid="{360C088B-7E16-491E-B3EA-5E06D11B9BA4}"/>
    <cellStyle name="Normal 5 4 5 2 3" xfId="1300" xr:uid="{0166F421-531A-4D15-AD92-29835044ACAB}"/>
    <cellStyle name="Normal 5 4 5 2 3 2" xfId="1301" xr:uid="{B2C3929E-FF0A-4A97-9D80-714F342A94A2}"/>
    <cellStyle name="Normal 5 4 5 2 4" xfId="1302" xr:uid="{B1231B06-A92E-4838-B0FB-33BACD8BB9BC}"/>
    <cellStyle name="Normal 5 4 5 3" xfId="559" xr:uid="{92D77981-F161-4EA8-86B9-BC5037879AB9}"/>
    <cellStyle name="Normal 5 4 5 3 2" xfId="1303" xr:uid="{663AD293-062C-4AE1-A3E1-9C6FE6382412}"/>
    <cellStyle name="Normal 5 4 5 3 2 2" xfId="1304" xr:uid="{1B1562A6-00D2-4056-8BC4-200F3990D2C6}"/>
    <cellStyle name="Normal 5 4 5 3 3" xfId="1305" xr:uid="{61BDCD73-164D-4BB9-ACD5-E6395BF3F616}"/>
    <cellStyle name="Normal 5 4 5 3 4" xfId="2863" xr:uid="{CB66891C-6ABB-43BC-87BD-B7AF7E368C63}"/>
    <cellStyle name="Normal 5 4 5 4" xfId="1306" xr:uid="{5BF28F96-C0B7-468B-A47E-625E4811A00E}"/>
    <cellStyle name="Normal 5 4 5 4 2" xfId="1307" xr:uid="{F55461D4-EFAD-4CFB-926F-3C97306D16DA}"/>
    <cellStyle name="Normal 5 4 5 5" xfId="1308" xr:uid="{E6BEFBD8-9F49-47B9-A2F6-DF5FBE4F425A}"/>
    <cellStyle name="Normal 5 4 5 6" xfId="2864" xr:uid="{1DDE9AF3-A2AC-4F60-B9F8-82B8C87EA09F}"/>
    <cellStyle name="Normal 5 4 6" xfId="302" xr:uid="{2814B661-4FA6-4EF6-AFEC-62ADABF1FE3D}"/>
    <cellStyle name="Normal 5 4 6 2" xfId="560" xr:uid="{2D7523DB-5826-4CE0-B26C-E8796E32D736}"/>
    <cellStyle name="Normal 5 4 6 2 2" xfId="1309" xr:uid="{81FABA51-1B5A-4494-8835-3986D5AD8FE5}"/>
    <cellStyle name="Normal 5 4 6 2 2 2" xfId="1310" xr:uid="{10894EF8-26A2-4156-859F-7F0F054C6EBE}"/>
    <cellStyle name="Normal 5 4 6 2 3" xfId="1311" xr:uid="{63895A25-4C06-48DF-B580-D812D0E592D3}"/>
    <cellStyle name="Normal 5 4 6 2 4" xfId="2865" xr:uid="{E40D9914-DDB8-41B3-8CAA-84A9AB472A99}"/>
    <cellStyle name="Normal 5 4 6 3" xfId="1312" xr:uid="{0BD05EB4-6CFF-4FD8-979C-13D811741241}"/>
    <cellStyle name="Normal 5 4 6 3 2" xfId="1313" xr:uid="{2C9F2129-1353-41E9-B72D-E5AC4829AE8A}"/>
    <cellStyle name="Normal 5 4 6 4" xfId="1314" xr:uid="{73C25D07-BA12-4BDE-96D8-4CE2ED73799B}"/>
    <cellStyle name="Normal 5 4 6 5" xfId="2866" xr:uid="{479357CD-9856-42E9-8C40-322897DE0461}"/>
    <cellStyle name="Normal 5 4 7" xfId="561" xr:uid="{E7A80599-76AE-4EB7-9421-2CE363F5E516}"/>
    <cellStyle name="Normal 5 4 7 2" xfId="1315" xr:uid="{9758FA65-A1AC-40CA-9A2F-BABCBD9A871C}"/>
    <cellStyle name="Normal 5 4 7 2 2" xfId="1316" xr:uid="{2FAA259C-5F44-4BCB-A7FC-8A56213E5749}"/>
    <cellStyle name="Normal 5 4 7 2 3" xfId="4418" xr:uid="{9AAD8971-3D71-4ECA-9448-4CAA0A4136D3}"/>
    <cellStyle name="Normal 5 4 7 3" xfId="1317" xr:uid="{EE8FE283-2D5F-4FA4-92BC-F751AB04B927}"/>
    <cellStyle name="Normal 5 4 7 4" xfId="2867" xr:uid="{A0DEB8F3-57C1-49CA-BF68-03BDA94DC1A6}"/>
    <cellStyle name="Normal 5 4 7 4 2" xfId="4583" xr:uid="{B1E6BA27-EA0A-4AF5-AB3F-65BEF5EBA63B}"/>
    <cellStyle name="Normal 5 4 7 4 3" xfId="4684" xr:uid="{E656D919-6860-403C-AF79-F54B2D9552FB}"/>
    <cellStyle name="Normal 5 4 7 4 4" xfId="4610" xr:uid="{115BE8F8-EB91-4A63-9B89-C910650E56B3}"/>
    <cellStyle name="Normal 5 4 8" xfId="1318" xr:uid="{C87023B9-D400-4146-B6C5-C3E0590ACB85}"/>
    <cellStyle name="Normal 5 4 8 2" xfId="1319" xr:uid="{84577567-4B64-46E2-A1E4-55E3B6609A5F}"/>
    <cellStyle name="Normal 5 4 8 3" xfId="2868" xr:uid="{3B1E539B-E1D9-4814-97EB-F996DC646D17}"/>
    <cellStyle name="Normal 5 4 8 4" xfId="2869" xr:uid="{9EDA32EC-35B2-4B5D-B5BE-B60CDC0257C9}"/>
    <cellStyle name="Normal 5 4 9" xfId="1320" xr:uid="{FD8A62CB-FAD0-404B-8571-9CFB3DA90666}"/>
    <cellStyle name="Normal 5 5" xfId="98" xr:uid="{0BAD70FB-AE2E-4E26-B4F9-CFE1558AD3FE}"/>
    <cellStyle name="Normal 5 5 10" xfId="2870" xr:uid="{E4321986-9051-432B-AF91-9910B4D2BB08}"/>
    <cellStyle name="Normal 5 5 11" xfId="2871" xr:uid="{684BE93B-18A3-4FFD-AA0E-3018DB03CC9C}"/>
    <cellStyle name="Normal 5 5 2" xfId="99" xr:uid="{7191D543-5138-49A7-91A9-9B917476B6B3}"/>
    <cellStyle name="Normal 5 5 2 2" xfId="100" xr:uid="{5E1023B3-B8F8-4B5A-B4C6-B018CAC652B0}"/>
    <cellStyle name="Normal 5 5 2 2 2" xfId="303" xr:uid="{511A3CBA-A579-42E3-87AD-F013043DC407}"/>
    <cellStyle name="Normal 5 5 2 2 2 2" xfId="562" xr:uid="{EC8B4032-589C-4DFD-B1CC-051DB6A7651B}"/>
    <cellStyle name="Normal 5 5 2 2 2 2 2" xfId="1321" xr:uid="{D4AD7510-9C9F-42FA-845C-2C78A06A0C9A}"/>
    <cellStyle name="Normal 5 5 2 2 2 2 2 2" xfId="1322" xr:uid="{2B3FDADB-3174-435E-87AB-9775FF843C20}"/>
    <cellStyle name="Normal 5 5 2 2 2 2 3" xfId="1323" xr:uid="{10627577-1CA1-4029-B92D-E21E9F3C479E}"/>
    <cellStyle name="Normal 5 5 2 2 2 2 4" xfId="2872" xr:uid="{AFF43816-F437-457E-ABCD-04E9AA82393E}"/>
    <cellStyle name="Normal 5 5 2 2 2 3" xfId="1324" xr:uid="{25BFD4B8-806B-4EE3-A177-614DB1887A5B}"/>
    <cellStyle name="Normal 5 5 2 2 2 3 2" xfId="1325" xr:uid="{8FC8B8B8-7890-4F01-8B10-8D0984130690}"/>
    <cellStyle name="Normal 5 5 2 2 2 3 3" xfId="2873" xr:uid="{A08D97E7-DF07-468C-8580-C2E0A8367055}"/>
    <cellStyle name="Normal 5 5 2 2 2 3 4" xfId="2874" xr:uid="{3230D393-C1BC-4FE0-BFA1-17D6E86B5AED}"/>
    <cellStyle name="Normal 5 5 2 2 2 4" xfId="1326" xr:uid="{648AC6A7-DF2E-4389-BCA7-B484E6ABF8DA}"/>
    <cellStyle name="Normal 5 5 2 2 2 5" xfId="2875" xr:uid="{80C2D9BD-5492-4B9A-84BA-61DA4FB7E037}"/>
    <cellStyle name="Normal 5 5 2 2 2 6" xfId="2876" xr:uid="{FAC95B89-57F6-47CD-8811-D0E253DDDCE5}"/>
    <cellStyle name="Normal 5 5 2 2 3" xfId="563" xr:uid="{EABD12E2-C5EA-4AD5-B712-F52053C2742B}"/>
    <cellStyle name="Normal 5 5 2 2 3 2" xfId="1327" xr:uid="{AE3DBF29-C233-40CD-86ED-68F0051542D0}"/>
    <cellStyle name="Normal 5 5 2 2 3 2 2" xfId="1328" xr:uid="{B491A943-18BD-4154-BEFD-AA1379A1DC66}"/>
    <cellStyle name="Normal 5 5 2 2 3 2 3" xfId="2877" xr:uid="{ED3A767D-0BEC-4B3F-9F06-85E7827A7462}"/>
    <cellStyle name="Normal 5 5 2 2 3 2 4" xfId="2878" xr:uid="{EBF81A24-B6E9-4FC7-BBBB-C933B6102953}"/>
    <cellStyle name="Normal 5 5 2 2 3 3" xfId="1329" xr:uid="{8AB5E77F-81F8-41D6-874E-912F57E7CF87}"/>
    <cellStyle name="Normal 5 5 2 2 3 4" xfId="2879" xr:uid="{7C607EDD-AAFA-441B-92A8-BD1298AE210D}"/>
    <cellStyle name="Normal 5 5 2 2 3 5" xfId="2880" xr:uid="{135D3226-F898-4E40-83DA-0C61346A5841}"/>
    <cellStyle name="Normal 5 5 2 2 4" xfId="1330" xr:uid="{AE0FE1C6-2662-45D0-8D66-4AEEB1DE58AE}"/>
    <cellStyle name="Normal 5 5 2 2 4 2" xfId="1331" xr:uid="{806823E6-C8DB-4253-902D-3F61B0203DD3}"/>
    <cellStyle name="Normal 5 5 2 2 4 3" xfId="2881" xr:uid="{4AFFE0C1-EDAF-42C7-8959-00F7E7D1C49F}"/>
    <cellStyle name="Normal 5 5 2 2 4 4" xfId="2882" xr:uid="{0EF50F07-E48F-4397-A68A-089332269697}"/>
    <cellStyle name="Normal 5 5 2 2 5" xfId="1332" xr:uid="{19E6351E-A4DE-46EB-8E0A-22E37516A833}"/>
    <cellStyle name="Normal 5 5 2 2 5 2" xfId="2883" xr:uid="{8C2DC99B-0A0B-4A0A-A1EA-6953A06EC92F}"/>
    <cellStyle name="Normal 5 5 2 2 5 3" xfId="2884" xr:uid="{7BE9C3EE-D16C-4526-B22F-C93087FADFF1}"/>
    <cellStyle name="Normal 5 5 2 2 5 4" xfId="2885" xr:uid="{99F6F2BA-D4BD-49A0-8BFA-4B9DBDE93ADA}"/>
    <cellStyle name="Normal 5 5 2 2 6" xfId="2886" xr:uid="{44517057-AD77-4FFE-8831-9D694279CAFC}"/>
    <cellStyle name="Normal 5 5 2 2 7" xfId="2887" xr:uid="{9121E2E0-CA1A-42FA-8F16-2D93B372C979}"/>
    <cellStyle name="Normal 5 5 2 2 8" xfId="2888" xr:uid="{578F03EE-6053-402B-BD5B-791AD9EC45CA}"/>
    <cellStyle name="Normal 5 5 2 3" xfId="304" xr:uid="{44839A69-05C8-47C2-AF8A-FBBE4BB2086A}"/>
    <cellStyle name="Normal 5 5 2 3 2" xfId="564" xr:uid="{8D69EC0B-B897-449A-B6E3-33285CAB53F7}"/>
    <cellStyle name="Normal 5 5 2 3 2 2" xfId="565" xr:uid="{5D0BBEEC-D11D-4566-AB5D-E645DAD1D7ED}"/>
    <cellStyle name="Normal 5 5 2 3 2 2 2" xfId="1333" xr:uid="{1EF8573E-267E-4118-B18F-58AF32BA0081}"/>
    <cellStyle name="Normal 5 5 2 3 2 2 2 2" xfId="1334" xr:uid="{E6864AEC-99D5-459C-8771-2F33BFB8DABE}"/>
    <cellStyle name="Normal 5 5 2 3 2 2 3" xfId="1335" xr:uid="{4D20883D-E68E-45BF-B45B-45F6259E955C}"/>
    <cellStyle name="Normal 5 5 2 3 2 3" xfId="1336" xr:uid="{4864070A-43A6-42D7-B516-59DC3EFAFF67}"/>
    <cellStyle name="Normal 5 5 2 3 2 3 2" xfId="1337" xr:uid="{F1B00AC8-C154-4FAE-97AB-C0E1E9F302B3}"/>
    <cellStyle name="Normal 5 5 2 3 2 4" xfId="1338" xr:uid="{DE9807A0-D9FC-4EA9-AB57-8E33B4919B23}"/>
    <cellStyle name="Normal 5 5 2 3 3" xfId="566" xr:uid="{4DA5071D-1990-479D-8704-1B35D8E02E63}"/>
    <cellStyle name="Normal 5 5 2 3 3 2" xfId="1339" xr:uid="{60636E64-8281-4976-80E4-BED0F8D64CB8}"/>
    <cellStyle name="Normal 5 5 2 3 3 2 2" xfId="1340" xr:uid="{3855BACB-2CC2-4065-8E10-025D153ED149}"/>
    <cellStyle name="Normal 5 5 2 3 3 3" xfId="1341" xr:uid="{ECCAFD86-3466-4D88-809A-CD8A2E0FDB47}"/>
    <cellStyle name="Normal 5 5 2 3 3 4" xfId="2889" xr:uid="{5C747027-6D38-4B7B-B002-CAB754616168}"/>
    <cellStyle name="Normal 5 5 2 3 4" xfId="1342" xr:uid="{349D3313-73B3-4436-A4A5-83A26962FBC5}"/>
    <cellStyle name="Normal 5 5 2 3 4 2" xfId="1343" xr:uid="{2B093BB8-7223-4F78-A8FA-6FC3F8C160F2}"/>
    <cellStyle name="Normal 5 5 2 3 5" xfId="1344" xr:uid="{D9EC5C56-A89A-436B-8D90-5D45B1F8ABCA}"/>
    <cellStyle name="Normal 5 5 2 3 6" xfId="2890" xr:uid="{35DE85B0-CA02-447D-907F-7963F233F149}"/>
    <cellStyle name="Normal 5 5 2 4" xfId="305" xr:uid="{A057B645-725A-47B3-A524-61EEBC2FE332}"/>
    <cellStyle name="Normal 5 5 2 4 2" xfId="567" xr:uid="{9A9C4936-EDC0-4488-958C-EBBBEABACB27}"/>
    <cellStyle name="Normal 5 5 2 4 2 2" xfId="1345" xr:uid="{E63FFEA6-6966-4550-AF77-10CE4C05BFEA}"/>
    <cellStyle name="Normal 5 5 2 4 2 2 2" xfId="1346" xr:uid="{828E0FDD-6335-4515-9F59-C0D917280DC8}"/>
    <cellStyle name="Normal 5 5 2 4 2 3" xfId="1347" xr:uid="{7482F110-F029-4083-915B-C46CAA95D0F8}"/>
    <cellStyle name="Normal 5 5 2 4 2 4" xfId="2891" xr:uid="{35AC3AA3-D22F-4DF2-897F-7A5FA74F2FBA}"/>
    <cellStyle name="Normal 5 5 2 4 3" xfId="1348" xr:uid="{E701DC65-B7D8-4362-B4A7-5A55D6BC08AF}"/>
    <cellStyle name="Normal 5 5 2 4 3 2" xfId="1349" xr:uid="{47A68309-CAE0-484D-A58C-7DC4E3D9462D}"/>
    <cellStyle name="Normal 5 5 2 4 4" xfId="1350" xr:uid="{C34F54CA-B364-4F9B-8977-D5E7388D1C42}"/>
    <cellStyle name="Normal 5 5 2 4 5" xfId="2892" xr:uid="{8A7050C8-A60F-4661-ABAF-66E55018C274}"/>
    <cellStyle name="Normal 5 5 2 5" xfId="306" xr:uid="{081C8990-BA53-4E91-829A-900EFBDCDC4F}"/>
    <cellStyle name="Normal 5 5 2 5 2" xfId="1351" xr:uid="{6BB7ABB7-73E4-4E5E-9FC0-8D685F176149}"/>
    <cellStyle name="Normal 5 5 2 5 2 2" xfId="1352" xr:uid="{DFF93CFE-CA4E-437F-857F-4985F0B49C6A}"/>
    <cellStyle name="Normal 5 5 2 5 3" xfId="1353" xr:uid="{06BA3418-FE10-4EAA-AB41-1E5B341CB4C9}"/>
    <cellStyle name="Normal 5 5 2 5 4" xfId="2893" xr:uid="{0DE1C800-0D52-400B-847B-8E097DF326B4}"/>
    <cellStyle name="Normal 5 5 2 6" xfId="1354" xr:uid="{2D97099C-4393-4755-ACBF-52F6DCBF4403}"/>
    <cellStyle name="Normal 5 5 2 6 2" xfId="1355" xr:uid="{AFD87C3F-8CE9-4525-AB13-7C6997ED076B}"/>
    <cellStyle name="Normal 5 5 2 6 3" xfId="2894" xr:uid="{9B38216A-BCF7-41E8-8EF9-EBE50B2ADB2D}"/>
    <cellStyle name="Normal 5 5 2 6 4" xfId="2895" xr:uid="{322713EB-EC6D-4506-96D8-4105EB44FFF7}"/>
    <cellStyle name="Normal 5 5 2 7" xfId="1356" xr:uid="{40AB61D5-44DD-454C-81C6-4F5CCBC0DD8C}"/>
    <cellStyle name="Normal 5 5 2 8" xfId="2896" xr:uid="{464D819D-E2ED-4628-BD1D-A8F0B9FBDFC8}"/>
    <cellStyle name="Normal 5 5 2 9" xfId="2897" xr:uid="{AEBCC3B6-4019-4928-AA88-CED806E0CAE3}"/>
    <cellStyle name="Normal 5 5 3" xfId="101" xr:uid="{47970388-0471-49B4-9501-78BC5D34DD7B}"/>
    <cellStyle name="Normal 5 5 3 2" xfId="102" xr:uid="{2F81F2AD-23A5-4683-8359-50A5541B31CA}"/>
    <cellStyle name="Normal 5 5 3 2 2" xfId="568" xr:uid="{1654DA2E-DEB9-44FB-8822-A8E105BF1A89}"/>
    <cellStyle name="Normal 5 5 3 2 2 2" xfId="1357" xr:uid="{9469C29A-B523-4EF1-AABD-FDF8FD5DC6E2}"/>
    <cellStyle name="Normal 5 5 3 2 2 2 2" xfId="1358" xr:uid="{85E48029-ECF5-4D36-8A2F-D4445D8B6BC4}"/>
    <cellStyle name="Normal 5 5 3 2 2 2 2 2" xfId="4468" xr:uid="{06D5D321-9961-4FC5-BECD-9CA0B135A7FF}"/>
    <cellStyle name="Normal 5 5 3 2 2 2 3" xfId="4469" xr:uid="{0E67BC1C-8D10-454B-B702-2C52763E89AC}"/>
    <cellStyle name="Normal 5 5 3 2 2 3" xfId="1359" xr:uid="{91E97C6C-9DCF-4CF4-8BE4-F5D45AEFCA85}"/>
    <cellStyle name="Normal 5 5 3 2 2 3 2" xfId="4470" xr:uid="{5025C12E-29B1-44CB-AC61-DCB4B31705BD}"/>
    <cellStyle name="Normal 5 5 3 2 2 4" xfId="2898" xr:uid="{30D3BC9C-4D15-475F-9BEB-3F84FFF49DE6}"/>
    <cellStyle name="Normal 5 5 3 2 3" xfId="1360" xr:uid="{46AAB075-CB6F-4669-8350-F527C4243671}"/>
    <cellStyle name="Normal 5 5 3 2 3 2" xfId="1361" xr:uid="{6A32CBF3-D1EB-46AC-822E-5A2A0E3CE350}"/>
    <cellStyle name="Normal 5 5 3 2 3 2 2" xfId="4471" xr:uid="{5BB68EF7-5001-4BFF-B842-7CC506E1F349}"/>
    <cellStyle name="Normal 5 5 3 2 3 3" xfId="2899" xr:uid="{43B067FE-CCF1-46F3-A572-82CF2085C049}"/>
    <cellStyle name="Normal 5 5 3 2 3 4" xfId="2900" xr:uid="{A384D6D6-0804-4075-B7E7-F3EABBB51EC0}"/>
    <cellStyle name="Normal 5 5 3 2 4" xfId="1362" xr:uid="{82052FA1-67C4-4ED6-91BF-608302BCE741}"/>
    <cellStyle name="Normal 5 5 3 2 4 2" xfId="4472" xr:uid="{C4D17FB6-9DB6-4A45-AEB8-A278268F3C67}"/>
    <cellStyle name="Normal 5 5 3 2 5" xfId="2901" xr:uid="{628FCB5A-841F-4EDB-9859-8DCE9B36DAB3}"/>
    <cellStyle name="Normal 5 5 3 2 6" xfId="2902" xr:uid="{814A95B7-29F9-4FD2-B2D3-B07C5B94911C}"/>
    <cellStyle name="Normal 5 5 3 3" xfId="307" xr:uid="{13E191DA-1EA6-4881-B600-1A90CF39C662}"/>
    <cellStyle name="Normal 5 5 3 3 2" xfId="1363" xr:uid="{C1F49363-DB13-4A42-8638-5AC864C7185F}"/>
    <cellStyle name="Normal 5 5 3 3 2 2" xfId="1364" xr:uid="{18790B4D-62D6-42B3-B19D-CB59CD55D172}"/>
    <cellStyle name="Normal 5 5 3 3 2 2 2" xfId="4473" xr:uid="{B838672D-6D75-48D1-AEE5-5B48FCD21991}"/>
    <cellStyle name="Normal 5 5 3 3 2 3" xfId="2903" xr:uid="{7087E513-170F-4809-A9D2-D05CA869D420}"/>
    <cellStyle name="Normal 5 5 3 3 2 4" xfId="2904" xr:uid="{33C05731-AF6D-4732-B932-9EA80472851C}"/>
    <cellStyle name="Normal 5 5 3 3 3" xfId="1365" xr:uid="{5FAC4F94-3019-4291-9BA5-8C3FE581BCDB}"/>
    <cellStyle name="Normal 5 5 3 3 3 2" xfId="4474" xr:uid="{729347CE-2F33-47AF-83D8-D7251365DB10}"/>
    <cellStyle name="Normal 5 5 3 3 4" xfId="2905" xr:uid="{96D48423-8E35-4EE7-8D69-6A90D67225FE}"/>
    <cellStyle name="Normal 5 5 3 3 5" xfId="2906" xr:uid="{995802E8-F19B-4748-BA27-FCEF361AADDD}"/>
    <cellStyle name="Normal 5 5 3 4" xfId="1366" xr:uid="{C7D16DD8-9B37-43B0-9927-BF7D5996AD6F}"/>
    <cellStyle name="Normal 5 5 3 4 2" xfId="1367" xr:uid="{2C792860-15B7-44AD-AE38-33B3BE00393D}"/>
    <cellStyle name="Normal 5 5 3 4 2 2" xfId="4475" xr:uid="{5BBD7590-3675-4408-99C8-F89DE6A67A84}"/>
    <cellStyle name="Normal 5 5 3 4 3" xfId="2907" xr:uid="{466B99DA-6C18-414E-B9BD-45E209E48FE1}"/>
    <cellStyle name="Normal 5 5 3 4 4" xfId="2908" xr:uid="{47A3B76C-2F47-4F59-AAF6-EE11E4C4C076}"/>
    <cellStyle name="Normal 5 5 3 5" xfId="1368" xr:uid="{75511DA3-6384-4DF0-8095-3BE85FFC5C70}"/>
    <cellStyle name="Normal 5 5 3 5 2" xfId="2909" xr:uid="{103B4130-439B-4835-9E15-2708029EA224}"/>
    <cellStyle name="Normal 5 5 3 5 3" xfId="2910" xr:uid="{7513D12F-9B67-4585-BBB8-9E9E102EFE5E}"/>
    <cellStyle name="Normal 5 5 3 5 4" xfId="2911" xr:uid="{077FBD9F-E0DC-4387-A47C-139D75C14AD6}"/>
    <cellStyle name="Normal 5 5 3 6" xfId="2912" xr:uid="{41783F6D-E2F0-4948-9BE0-27A01B8AF43C}"/>
    <cellStyle name="Normal 5 5 3 7" xfId="2913" xr:uid="{7E052FF2-1003-4FA3-B1D5-5BCA3DB5F405}"/>
    <cellStyle name="Normal 5 5 3 8" xfId="2914" xr:uid="{817D3BB3-61C4-4F6B-BDFE-B24DA1B9B5B5}"/>
    <cellStyle name="Normal 5 5 4" xfId="103" xr:uid="{B0A874DA-CF3B-463A-AB0C-1438E9C7E7F0}"/>
    <cellStyle name="Normal 5 5 4 2" xfId="569" xr:uid="{2CEB74E9-1852-4197-94A4-1FDC59AAB03D}"/>
    <cellStyle name="Normal 5 5 4 2 2" xfId="570" xr:uid="{3A1B01B7-160A-4E58-ADFB-F4A4CDC8BD3D}"/>
    <cellStyle name="Normal 5 5 4 2 2 2" xfId="1369" xr:uid="{B3D9E1BE-0643-4100-BD02-F77206FB7405}"/>
    <cellStyle name="Normal 5 5 4 2 2 2 2" xfId="1370" xr:uid="{C1403FFB-4479-4FD9-A1A9-DB1AFAD90FF0}"/>
    <cellStyle name="Normal 5 5 4 2 2 3" xfId="1371" xr:uid="{E20947BC-03B3-42AF-868A-C48B0C5B95FB}"/>
    <cellStyle name="Normal 5 5 4 2 2 4" xfId="2915" xr:uid="{A5714871-8444-41E4-A9E2-0A29674AB113}"/>
    <cellStyle name="Normal 5 5 4 2 3" xfId="1372" xr:uid="{D0938687-17D6-4EC1-A5D2-1F4390F3AD19}"/>
    <cellStyle name="Normal 5 5 4 2 3 2" xfId="1373" xr:uid="{6567630D-5399-4E3C-9AF4-923BB24D2E48}"/>
    <cellStyle name="Normal 5 5 4 2 4" xfId="1374" xr:uid="{2EFFD497-8491-45F4-9818-5532DEE2CDD9}"/>
    <cellStyle name="Normal 5 5 4 2 5" xfId="2916" xr:uid="{0F2ED7C7-4B66-40C3-9ABC-CCBF1A21D912}"/>
    <cellStyle name="Normal 5 5 4 3" xfId="571" xr:uid="{C79CEA0F-0D20-4610-8C56-1991E2692F52}"/>
    <cellStyle name="Normal 5 5 4 3 2" xfId="1375" xr:uid="{A37A387A-4556-4B9E-B875-9BED767A049D}"/>
    <cellStyle name="Normal 5 5 4 3 2 2" xfId="1376" xr:uid="{05166BBE-65C3-492D-AA32-CE2DB5D45303}"/>
    <cellStyle name="Normal 5 5 4 3 3" xfId="1377" xr:uid="{22CD8F16-57BD-4176-B252-25AAA1B1A94E}"/>
    <cellStyle name="Normal 5 5 4 3 4" xfId="2917" xr:uid="{7DB0D951-83AB-4A1E-A0D6-BC1E13CC930E}"/>
    <cellStyle name="Normal 5 5 4 4" xfId="1378" xr:uid="{74EBF5EE-A0C9-4DA1-812F-7F32706AB6B4}"/>
    <cellStyle name="Normal 5 5 4 4 2" xfId="1379" xr:uid="{71BBC5F0-3AFF-44A9-AA77-E9B9EDD2D4D5}"/>
    <cellStyle name="Normal 5 5 4 4 3" xfId="2918" xr:uid="{D9D2BAD5-3F03-4DE4-BF79-673E888D7F8C}"/>
    <cellStyle name="Normal 5 5 4 4 4" xfId="2919" xr:uid="{7A48CA2F-9D57-4E85-81E7-AFF203A5AFE9}"/>
    <cellStyle name="Normal 5 5 4 5" xfId="1380" xr:uid="{616AF120-D9A6-4449-BBFB-28573A744F15}"/>
    <cellStyle name="Normal 5 5 4 6" xfId="2920" xr:uid="{46D94C22-A229-4018-A3EF-A4337862583D}"/>
    <cellStyle name="Normal 5 5 4 7" xfId="2921" xr:uid="{CC99153A-4603-4099-A11D-3A47ACEFE732}"/>
    <cellStyle name="Normal 5 5 5" xfId="308" xr:uid="{CC730686-D1AB-4479-B491-E55C8EA962FB}"/>
    <cellStyle name="Normal 5 5 5 2" xfId="572" xr:uid="{C09DFA80-FCBE-4017-89D6-8564025AF7FB}"/>
    <cellStyle name="Normal 5 5 5 2 2" xfId="1381" xr:uid="{F2BC928E-1B55-43FF-8955-7B79AA48AFFA}"/>
    <cellStyle name="Normal 5 5 5 2 2 2" xfId="1382" xr:uid="{4A5A280A-5118-4D5F-8B05-3402BF59A94A}"/>
    <cellStyle name="Normal 5 5 5 2 3" xfId="1383" xr:uid="{05FDB3AF-AC7F-48E4-864A-403B142EAAF4}"/>
    <cellStyle name="Normal 5 5 5 2 4" xfId="2922" xr:uid="{6A76458E-946C-42F0-9666-6CF26605B0A8}"/>
    <cellStyle name="Normal 5 5 5 3" xfId="1384" xr:uid="{98DCFE97-695C-428B-85FF-8E77BB763240}"/>
    <cellStyle name="Normal 5 5 5 3 2" xfId="1385" xr:uid="{94BB869F-80CD-4A07-A27B-D6E900273D36}"/>
    <cellStyle name="Normal 5 5 5 3 3" xfId="2923" xr:uid="{FCE8B949-9900-47A6-8476-4AC3DE468667}"/>
    <cellStyle name="Normal 5 5 5 3 4" xfId="2924" xr:uid="{A68680F7-B963-47D9-823C-BF3E6E461BCF}"/>
    <cellStyle name="Normal 5 5 5 4" xfId="1386" xr:uid="{4D7715CD-DEFE-47F4-8B4E-F83EA0135EF7}"/>
    <cellStyle name="Normal 5 5 5 5" xfId="2925" xr:uid="{67F0A062-1FEE-4C77-83C2-6D44A8EC79AF}"/>
    <cellStyle name="Normal 5 5 5 6" xfId="2926" xr:uid="{8E00D4E7-D496-419E-83A1-2ADB3C04A3C8}"/>
    <cellStyle name="Normal 5 5 6" xfId="309" xr:uid="{2570538C-C797-4651-86BE-211CC9440BBE}"/>
    <cellStyle name="Normal 5 5 6 2" xfId="1387" xr:uid="{3D5B3976-B689-4F92-A15E-FC24579ED556}"/>
    <cellStyle name="Normal 5 5 6 2 2" xfId="1388" xr:uid="{D5C3BF1A-E884-43C0-AE2B-7686D1E3AD2B}"/>
    <cellStyle name="Normal 5 5 6 2 3" xfId="2927" xr:uid="{6D74E2BD-3DC0-4DCC-97E3-E327E9BDC895}"/>
    <cellStyle name="Normal 5 5 6 2 4" xfId="2928" xr:uid="{F54AF765-918E-4CCB-9023-A0FA9B4B5861}"/>
    <cellStyle name="Normal 5 5 6 3" xfId="1389" xr:uid="{FE1FB7BE-E2EF-4FF3-BED9-64E755D70EC4}"/>
    <cellStyle name="Normal 5 5 6 4" xfId="2929" xr:uid="{6E77F429-95D8-42DB-9A01-704C4DF563DB}"/>
    <cellStyle name="Normal 5 5 6 5" xfId="2930" xr:uid="{353D2A5F-250F-4CC3-B7C4-872CC83B2FBB}"/>
    <cellStyle name="Normal 5 5 7" xfId="1390" xr:uid="{4EDB96BB-7848-493E-9442-9742692B9DC4}"/>
    <cellStyle name="Normal 5 5 7 2" xfId="1391" xr:uid="{7E105822-E6B2-4E53-AE9A-9D9A1F038E65}"/>
    <cellStyle name="Normal 5 5 7 3" xfId="2931" xr:uid="{75C479FF-BA38-4FCA-9A9C-E8C6841DD23B}"/>
    <cellStyle name="Normal 5 5 7 4" xfId="2932" xr:uid="{E60EE2A4-F633-4AB1-9D90-F195F72D3295}"/>
    <cellStyle name="Normal 5 5 8" xfId="1392" xr:uid="{8831CC8B-3E40-4508-B394-5A04BD915BA5}"/>
    <cellStyle name="Normal 5 5 8 2" xfId="2933" xr:uid="{0F419A81-0314-49A7-8EDF-E826B720DCE1}"/>
    <cellStyle name="Normal 5 5 8 3" xfId="2934" xr:uid="{B5C00D09-D180-4C20-B1E0-CF144DDBB77C}"/>
    <cellStyle name="Normal 5 5 8 4" xfId="2935" xr:uid="{33F921C4-3992-4250-A80E-62FFADCCD66A}"/>
    <cellStyle name="Normal 5 5 9" xfId="2936" xr:uid="{645A27DE-E137-4C15-BDEE-61C6848D72DC}"/>
    <cellStyle name="Normal 5 6" xfId="104" xr:uid="{65D86E67-104A-49AD-B76A-E2D87C493165}"/>
    <cellStyle name="Normal 5 6 10" xfId="2937" xr:uid="{CC4A19E9-B621-4861-9AEA-94F8426CF0DF}"/>
    <cellStyle name="Normal 5 6 11" xfId="2938" xr:uid="{89CCE324-ED66-4017-9269-665E8ADF29F5}"/>
    <cellStyle name="Normal 5 6 2" xfId="105" xr:uid="{D376E8D7-A0F2-41ED-9166-C047E0C8ADC8}"/>
    <cellStyle name="Normal 5 6 2 2" xfId="310" xr:uid="{2D89F014-629F-496E-81BC-C6595DF9DE6F}"/>
    <cellStyle name="Normal 5 6 2 2 2" xfId="573" xr:uid="{7E130AE4-56CE-47B9-8C1E-0EB0630300EE}"/>
    <cellStyle name="Normal 5 6 2 2 2 2" xfId="574" xr:uid="{F553367F-B71A-44F3-BF02-24242B61AA4E}"/>
    <cellStyle name="Normal 5 6 2 2 2 2 2" xfId="1393" xr:uid="{6909F643-B435-4C28-8658-2C43874203FE}"/>
    <cellStyle name="Normal 5 6 2 2 2 2 3" xfId="2939" xr:uid="{897FD401-1506-4499-854E-9BA090C5A415}"/>
    <cellStyle name="Normal 5 6 2 2 2 2 4" xfId="2940" xr:uid="{F1394793-9C20-489A-B23A-F9BFAFCC9D56}"/>
    <cellStyle name="Normal 5 6 2 2 2 3" xfId="1394" xr:uid="{983BF737-7837-4ABF-9A89-6F047AC04A35}"/>
    <cellStyle name="Normal 5 6 2 2 2 3 2" xfId="2941" xr:uid="{CAE0C598-97D0-4757-82D4-A6C0FDF0598C}"/>
    <cellStyle name="Normal 5 6 2 2 2 3 3" xfId="2942" xr:uid="{FB458AE1-3BE4-40B5-AB82-353C810F2389}"/>
    <cellStyle name="Normal 5 6 2 2 2 3 4" xfId="2943" xr:uid="{047D900E-7CFB-41AB-855C-F4F2EFACF40A}"/>
    <cellStyle name="Normal 5 6 2 2 2 4" xfId="2944" xr:uid="{72468761-0706-42A6-973B-6C852A49BC31}"/>
    <cellStyle name="Normal 5 6 2 2 2 5" xfId="2945" xr:uid="{5EC329C4-5459-4D3D-BFF9-17421B492C92}"/>
    <cellStyle name="Normal 5 6 2 2 2 6" xfId="2946" xr:uid="{8F51626A-7E22-4ADB-B037-752D46794D35}"/>
    <cellStyle name="Normal 5 6 2 2 3" xfId="575" xr:uid="{724DEB81-8098-476C-A68D-F50C83C740DA}"/>
    <cellStyle name="Normal 5 6 2 2 3 2" xfId="1395" xr:uid="{F06EDC84-D2A9-47B5-A833-39663A20FDD5}"/>
    <cellStyle name="Normal 5 6 2 2 3 2 2" xfId="2947" xr:uid="{4B0E12DD-5CD6-46E1-8386-A430ACE8B44E}"/>
    <cellStyle name="Normal 5 6 2 2 3 2 3" xfId="2948" xr:uid="{B50A33C9-6C8F-44F2-8038-81C507FD0825}"/>
    <cellStyle name="Normal 5 6 2 2 3 2 4" xfId="2949" xr:uid="{D51D137C-2337-4888-A929-A4CDE646ECD1}"/>
    <cellStyle name="Normal 5 6 2 2 3 3" xfId="2950" xr:uid="{820C754F-DFE7-4195-B324-6D38D033F36B}"/>
    <cellStyle name="Normal 5 6 2 2 3 4" xfId="2951" xr:uid="{95261CE5-508D-4470-B6B2-5787E2BFA865}"/>
    <cellStyle name="Normal 5 6 2 2 3 5" xfId="2952" xr:uid="{BE8E7A33-52E4-4BBE-999A-6E4DF92014EA}"/>
    <cellStyle name="Normal 5 6 2 2 4" xfId="1396" xr:uid="{3456E439-3D30-423E-85E1-C37244EBB4BD}"/>
    <cellStyle name="Normal 5 6 2 2 4 2" xfId="2953" xr:uid="{B70A5071-C851-4B64-8872-CF037CE972B4}"/>
    <cellStyle name="Normal 5 6 2 2 4 3" xfId="2954" xr:uid="{444D12DE-F68D-4A6D-A908-0B2EE2F04ED0}"/>
    <cellStyle name="Normal 5 6 2 2 4 4" xfId="2955" xr:uid="{60B35DED-32E1-45CE-AA0A-4612E808ED81}"/>
    <cellStyle name="Normal 5 6 2 2 5" xfId="2956" xr:uid="{5261DD7B-4DF1-4CA9-BDAF-FC22E73F4586}"/>
    <cellStyle name="Normal 5 6 2 2 5 2" xfId="2957" xr:uid="{95671234-49B0-4A09-A332-56CDCAB9883F}"/>
    <cellStyle name="Normal 5 6 2 2 5 3" xfId="2958" xr:uid="{87E73751-BFCD-4E67-9B48-6BD1AE7CCD49}"/>
    <cellStyle name="Normal 5 6 2 2 5 4" xfId="2959" xr:uid="{86A9205A-D95E-4533-83E2-4AC3EE195572}"/>
    <cellStyle name="Normal 5 6 2 2 6" xfId="2960" xr:uid="{6E628680-E963-4A24-A7B3-B4C1C2FCE901}"/>
    <cellStyle name="Normal 5 6 2 2 7" xfId="2961" xr:uid="{937E7AD1-5940-4E02-BA2F-1E764D76D299}"/>
    <cellStyle name="Normal 5 6 2 2 8" xfId="2962" xr:uid="{FD3EFEB9-034E-411F-B7BD-6EC1FE426081}"/>
    <cellStyle name="Normal 5 6 2 3" xfId="576" xr:uid="{72643226-6041-4AAC-87E4-F60CDC0556CF}"/>
    <cellStyle name="Normal 5 6 2 3 2" xfId="577" xr:uid="{C70F6483-D57B-4C7D-8648-D285BFEC053E}"/>
    <cellStyle name="Normal 5 6 2 3 2 2" xfId="578" xr:uid="{CB942035-639C-4C9E-870E-985FC555AD61}"/>
    <cellStyle name="Normal 5 6 2 3 2 3" xfId="2963" xr:uid="{3A09EF20-98A0-461C-A279-E7B29ABC5D2B}"/>
    <cellStyle name="Normal 5 6 2 3 2 4" xfId="2964" xr:uid="{16DB338C-C105-4989-B016-4A510857660E}"/>
    <cellStyle name="Normal 5 6 2 3 3" xfId="579" xr:uid="{7D8BE241-D514-44B0-8DC8-871D564444C8}"/>
    <cellStyle name="Normal 5 6 2 3 3 2" xfId="2965" xr:uid="{AFFD2519-26CB-4290-8898-1363F3B8E44F}"/>
    <cellStyle name="Normal 5 6 2 3 3 3" xfId="2966" xr:uid="{E1573AD9-5C4A-40D3-AD27-A8D956F31370}"/>
    <cellStyle name="Normal 5 6 2 3 3 4" xfId="2967" xr:uid="{167067B4-A5FD-464F-97FA-92FDA95614D5}"/>
    <cellStyle name="Normal 5 6 2 3 4" xfId="2968" xr:uid="{1F7A9F17-99B3-4D4D-A6E7-B3F6F8D2B951}"/>
    <cellStyle name="Normal 5 6 2 3 5" xfId="2969" xr:uid="{3728D891-21CC-4C3B-88B2-A5CC7C8745D8}"/>
    <cellStyle name="Normal 5 6 2 3 6" xfId="2970" xr:uid="{CF8FFD81-9892-492B-94B1-047250E095A9}"/>
    <cellStyle name="Normal 5 6 2 4" xfId="580" xr:uid="{B07F1766-D1BF-45A0-8FB3-6B7261DB7FA2}"/>
    <cellStyle name="Normal 5 6 2 4 2" xfId="581" xr:uid="{C648A6E9-DC94-4699-9A96-6B007FD2103B}"/>
    <cellStyle name="Normal 5 6 2 4 2 2" xfId="2971" xr:uid="{545987C9-1B85-45E1-B9FE-9FBC3EADC416}"/>
    <cellStyle name="Normal 5 6 2 4 2 3" xfId="2972" xr:uid="{456FE1A9-0F07-4AF0-9B9A-C18D2368A787}"/>
    <cellStyle name="Normal 5 6 2 4 2 4" xfId="2973" xr:uid="{CC4A25FE-2E4B-449E-BE33-52FB708F9667}"/>
    <cellStyle name="Normal 5 6 2 4 3" xfId="2974" xr:uid="{B59B25D8-507A-4234-B64B-4F8FF544AF3A}"/>
    <cellStyle name="Normal 5 6 2 4 4" xfId="2975" xr:uid="{55217FF9-E29F-4310-A1D5-DD761F2898C6}"/>
    <cellStyle name="Normal 5 6 2 4 5" xfId="2976" xr:uid="{14B9907E-79C7-4CD3-A86D-D67D59FCAEB1}"/>
    <cellStyle name="Normal 5 6 2 5" xfId="582" xr:uid="{3FECAB63-6DA3-4DB9-BBAA-B117961FA3EF}"/>
    <cellStyle name="Normal 5 6 2 5 2" xfId="2977" xr:uid="{EF4597C8-D55B-4FC4-886F-4A1BCFFDCF81}"/>
    <cellStyle name="Normal 5 6 2 5 3" xfId="2978" xr:uid="{F137B066-2F61-4732-ACF7-1E89AEA8CD0F}"/>
    <cellStyle name="Normal 5 6 2 5 4" xfId="2979" xr:uid="{E7C1B1D4-980A-45FB-A767-59F4474C4530}"/>
    <cellStyle name="Normal 5 6 2 6" xfId="2980" xr:uid="{4538BB03-8C31-4686-8EC1-B2234555E526}"/>
    <cellStyle name="Normal 5 6 2 6 2" xfId="2981" xr:uid="{0DF928AA-815A-4B70-B64A-510EC8305AB9}"/>
    <cellStyle name="Normal 5 6 2 6 3" xfId="2982" xr:uid="{CD2BC7BB-954A-4475-9098-D1808BD5ECE2}"/>
    <cellStyle name="Normal 5 6 2 6 4" xfId="2983" xr:uid="{8870E49F-0D99-4047-A9B9-23E5C023D845}"/>
    <cellStyle name="Normal 5 6 2 7" xfId="2984" xr:uid="{39BC20CB-8DEE-4328-9EA1-A663DDFB4DE6}"/>
    <cellStyle name="Normal 5 6 2 8" xfId="2985" xr:uid="{4D620AE1-472B-45F2-8683-FC451E27BF64}"/>
    <cellStyle name="Normal 5 6 2 9" xfId="2986" xr:uid="{8104903E-BD01-43AF-AF07-1C845257D683}"/>
    <cellStyle name="Normal 5 6 3" xfId="311" xr:uid="{A11F0695-0C53-4EAD-B69D-7DF462DA1727}"/>
    <cellStyle name="Normal 5 6 3 2" xfId="583" xr:uid="{534CEA4B-6B9F-467C-99BC-859AC2D2E077}"/>
    <cellStyle name="Normal 5 6 3 2 2" xfId="584" xr:uid="{D66FCB66-0D98-4F24-96FE-01263AB10E3C}"/>
    <cellStyle name="Normal 5 6 3 2 2 2" xfId="1397" xr:uid="{E3D68194-F128-41C5-97B6-7EFEA0F294C2}"/>
    <cellStyle name="Normal 5 6 3 2 2 2 2" xfId="1398" xr:uid="{A1BD2AD5-93CE-4520-A9B7-220DE81473AE}"/>
    <cellStyle name="Normal 5 6 3 2 2 3" xfId="1399" xr:uid="{2630E939-272A-45E2-B83B-2B3515777D3A}"/>
    <cellStyle name="Normal 5 6 3 2 2 4" xfId="2987" xr:uid="{F59BDAC8-BF9A-4B1C-A608-4AD035313F9F}"/>
    <cellStyle name="Normal 5 6 3 2 3" xfId="1400" xr:uid="{45F557B1-EADC-4D1C-BD54-B885C11C20DC}"/>
    <cellStyle name="Normal 5 6 3 2 3 2" xfId="1401" xr:uid="{28DF5E84-05E7-4649-953A-292FB76839BE}"/>
    <cellStyle name="Normal 5 6 3 2 3 3" xfId="2988" xr:uid="{D6F2E128-2706-4C2E-A631-B9106A12CD09}"/>
    <cellStyle name="Normal 5 6 3 2 3 4" xfId="2989" xr:uid="{85FCDE09-E043-4FC5-AC48-44709A7077C4}"/>
    <cellStyle name="Normal 5 6 3 2 4" xfId="1402" xr:uid="{0C58D210-CD52-4E71-A4AE-F9F8B30F6262}"/>
    <cellStyle name="Normal 5 6 3 2 5" xfId="2990" xr:uid="{F065C0B9-F03E-41B3-A6D3-8C60F376A95C}"/>
    <cellStyle name="Normal 5 6 3 2 6" xfId="2991" xr:uid="{0F054257-02A1-487C-AC24-FD6214CCA210}"/>
    <cellStyle name="Normal 5 6 3 3" xfId="585" xr:uid="{1975B011-BA17-4580-AFA3-124829A22E26}"/>
    <cellStyle name="Normal 5 6 3 3 2" xfId="1403" xr:uid="{5A4CD748-0966-44F6-9826-95B3C9D138BE}"/>
    <cellStyle name="Normal 5 6 3 3 2 2" xfId="1404" xr:uid="{9DB9E53B-51F6-4FEB-B4F3-57B2995BB25E}"/>
    <cellStyle name="Normal 5 6 3 3 2 3" xfId="2992" xr:uid="{D7BB4F65-CA0D-49E9-9E74-3B93DA87BA0E}"/>
    <cellStyle name="Normal 5 6 3 3 2 4" xfId="2993" xr:uid="{0DC09352-6349-497F-840D-B44231219BD3}"/>
    <cellStyle name="Normal 5 6 3 3 3" xfId="1405" xr:uid="{C94FDD67-D7D5-4D7D-ADC6-C16335768E9F}"/>
    <cellStyle name="Normal 5 6 3 3 4" xfId="2994" xr:uid="{A475E3E9-98D7-446E-998D-BE1A6D8648A2}"/>
    <cellStyle name="Normal 5 6 3 3 5" xfId="2995" xr:uid="{F77A4231-A18E-4355-ABA7-7CF196FCAE80}"/>
    <cellStyle name="Normal 5 6 3 4" xfId="1406" xr:uid="{46958EAC-3F57-49C3-8337-FF1AC266BAA2}"/>
    <cellStyle name="Normal 5 6 3 4 2" xfId="1407" xr:uid="{FFEACFDD-1261-4F7A-AEA6-26A49B1F4657}"/>
    <cellStyle name="Normal 5 6 3 4 3" xfId="2996" xr:uid="{A5D7233E-EDA0-4B59-AE7D-739B075847F6}"/>
    <cellStyle name="Normal 5 6 3 4 4" xfId="2997" xr:uid="{74410F31-CB29-49DB-9F27-23B66B5E6D1C}"/>
    <cellStyle name="Normal 5 6 3 5" xfId="1408" xr:uid="{6A937725-3688-4BAC-AD10-EBE23E8F66D4}"/>
    <cellStyle name="Normal 5 6 3 5 2" xfId="2998" xr:uid="{CE50C603-15AF-45E9-9AB7-58F0EF6949DD}"/>
    <cellStyle name="Normal 5 6 3 5 3" xfId="2999" xr:uid="{39839CF4-F850-409E-9591-C6EC6601D362}"/>
    <cellStyle name="Normal 5 6 3 5 4" xfId="3000" xr:uid="{E44BB89C-EC26-41D3-9500-64B43B144951}"/>
    <cellStyle name="Normal 5 6 3 6" xfId="3001" xr:uid="{400FF350-7126-468A-A7AA-284627721258}"/>
    <cellStyle name="Normal 5 6 3 7" xfId="3002" xr:uid="{851CB958-3035-4346-91FD-2AD8027CF5C0}"/>
    <cellStyle name="Normal 5 6 3 8" xfId="3003" xr:uid="{98DBB4D9-3E51-455D-ADC3-A823A8105D68}"/>
    <cellStyle name="Normal 5 6 4" xfId="312" xr:uid="{83E88ABD-FD81-4257-8474-DF8962D0E3AA}"/>
    <cellStyle name="Normal 5 6 4 2" xfId="586" xr:uid="{FD240104-377D-4507-8036-701704E5DF2D}"/>
    <cellStyle name="Normal 5 6 4 2 2" xfId="587" xr:uid="{0BE72498-2F86-42ED-9FC8-82EEF696B086}"/>
    <cellStyle name="Normal 5 6 4 2 2 2" xfId="1409" xr:uid="{EABBAF0C-67E0-446A-A6C3-CC23FA270269}"/>
    <cellStyle name="Normal 5 6 4 2 2 3" xfId="3004" xr:uid="{05C85C10-C331-4841-BF69-DB1ECE26D9A1}"/>
    <cellStyle name="Normal 5 6 4 2 2 4" xfId="3005" xr:uid="{9AF82A68-2B22-492B-8C7A-36A239861EF8}"/>
    <cellStyle name="Normal 5 6 4 2 3" xfId="1410" xr:uid="{B43813EB-EF2D-44D8-8B70-A06DCA612424}"/>
    <cellStyle name="Normal 5 6 4 2 4" xfId="3006" xr:uid="{786471EA-6173-4B38-BD10-ECC6440461AE}"/>
    <cellStyle name="Normal 5 6 4 2 5" xfId="3007" xr:uid="{ACF55960-F5CC-4D58-9A9F-DDD6FC6BB800}"/>
    <cellStyle name="Normal 5 6 4 3" xfId="588" xr:uid="{C2C16A5C-6967-4810-A8A1-91F07E4A76EF}"/>
    <cellStyle name="Normal 5 6 4 3 2" xfId="1411" xr:uid="{98CB4B59-F468-47B3-9121-F63EC05CF959}"/>
    <cellStyle name="Normal 5 6 4 3 3" xfId="3008" xr:uid="{B9F59BCE-5CDE-439C-8DD6-F0B753FBDB36}"/>
    <cellStyle name="Normal 5 6 4 3 4" xfId="3009" xr:uid="{EE99A28B-F667-494F-9AEF-66C3EC796059}"/>
    <cellStyle name="Normal 5 6 4 4" xfId="1412" xr:uid="{AFFB998E-47DE-4F0B-AA25-8A550BFA0E36}"/>
    <cellStyle name="Normal 5 6 4 4 2" xfId="3010" xr:uid="{C91843A3-54B7-438C-806C-244C61B66421}"/>
    <cellStyle name="Normal 5 6 4 4 3" xfId="3011" xr:uid="{6F5E5800-2C3C-4941-96DA-3023CF8F7DA0}"/>
    <cellStyle name="Normal 5 6 4 4 4" xfId="3012" xr:uid="{6E6512CD-98E1-4755-B264-BCA4ABBE3A49}"/>
    <cellStyle name="Normal 5 6 4 5" xfId="3013" xr:uid="{5B5C0741-06C0-4171-A4FE-76BDE4466E8A}"/>
    <cellStyle name="Normal 5 6 4 6" xfId="3014" xr:uid="{731F34AC-2119-4B75-A336-89BC22B63553}"/>
    <cellStyle name="Normal 5 6 4 7" xfId="3015" xr:uid="{DFC48BCD-515D-4AED-A445-1429FDB17C84}"/>
    <cellStyle name="Normal 5 6 5" xfId="313" xr:uid="{D5834063-1F2E-4792-9963-CA4FB94826DC}"/>
    <cellStyle name="Normal 5 6 5 2" xfId="589" xr:uid="{AFDB780D-94E0-4B00-884B-C2B7E8331E30}"/>
    <cellStyle name="Normal 5 6 5 2 2" xfId="1413" xr:uid="{1177C4CD-1875-4EF9-A337-BA3E74FD4293}"/>
    <cellStyle name="Normal 5 6 5 2 3" xfId="3016" xr:uid="{CA6F6698-8BAA-4B21-8223-397B90E204CD}"/>
    <cellStyle name="Normal 5 6 5 2 4" xfId="3017" xr:uid="{8A195C29-BD6C-4739-ACA1-F1FCE3834F66}"/>
    <cellStyle name="Normal 5 6 5 3" xfId="1414" xr:uid="{4B31DAEB-506B-4C3C-BDFF-709B90B9A020}"/>
    <cellStyle name="Normal 5 6 5 3 2" xfId="3018" xr:uid="{8E8D258B-175D-4643-9CD1-2BA6E076BBBF}"/>
    <cellStyle name="Normal 5 6 5 3 3" xfId="3019" xr:uid="{56051677-F1E9-4776-B19B-E9C37DFA73DE}"/>
    <cellStyle name="Normal 5 6 5 3 4" xfId="3020" xr:uid="{3001A1CB-CDFA-40EA-B35E-4D1A52AD98E7}"/>
    <cellStyle name="Normal 5 6 5 4" xfId="3021" xr:uid="{856AA96F-999F-48B7-949B-221DE74FD0B9}"/>
    <cellStyle name="Normal 5 6 5 5" xfId="3022" xr:uid="{68771DE4-9F9C-463B-A909-15AE277F92EB}"/>
    <cellStyle name="Normal 5 6 5 6" xfId="3023" xr:uid="{25EAA0B5-CDF2-4DEF-9308-E8BFE6F5CBBD}"/>
    <cellStyle name="Normal 5 6 6" xfId="590" xr:uid="{CAEB2BA8-5887-4B99-8A6D-0E58F7C56565}"/>
    <cellStyle name="Normal 5 6 6 2" xfId="1415" xr:uid="{9C5C0C3E-BF88-4789-A721-D1FA3DD64E45}"/>
    <cellStyle name="Normal 5 6 6 2 2" xfId="3024" xr:uid="{E23A2960-8579-4BEC-9607-27296C8DB734}"/>
    <cellStyle name="Normal 5 6 6 2 3" xfId="3025" xr:uid="{B95634D4-A404-4F46-A576-45E22F22B0B3}"/>
    <cellStyle name="Normal 5 6 6 2 4" xfId="3026" xr:uid="{F1351D4F-6054-4C03-A851-2C88485E6997}"/>
    <cellStyle name="Normal 5 6 6 3" xfId="3027" xr:uid="{3B48132D-8DA7-4DFD-BEDB-C4071C6D1B8E}"/>
    <cellStyle name="Normal 5 6 6 4" xfId="3028" xr:uid="{552868E2-3AF9-48B0-8CCC-3125A7B7359C}"/>
    <cellStyle name="Normal 5 6 6 5" xfId="3029" xr:uid="{B3D983A4-8290-4C8A-9515-F9E250AF4AE3}"/>
    <cellStyle name="Normal 5 6 7" xfId="1416" xr:uid="{34DF3CFD-3B6A-4353-B8E7-FD8D79065F58}"/>
    <cellStyle name="Normal 5 6 7 2" xfId="3030" xr:uid="{207A7735-4426-4758-BD18-31ADF8970D81}"/>
    <cellStyle name="Normal 5 6 7 3" xfId="3031" xr:uid="{3E3A04E0-6F75-4A0C-8A20-82F8B62271FD}"/>
    <cellStyle name="Normal 5 6 7 4" xfId="3032" xr:uid="{AC1A746D-7031-4B6A-9111-14033ADA2876}"/>
    <cellStyle name="Normal 5 6 8" xfId="3033" xr:uid="{B574AB56-BCE0-4BEE-B20F-5CF1C819FEB5}"/>
    <cellStyle name="Normal 5 6 8 2" xfId="3034" xr:uid="{CFFE9FAE-7B3D-4A22-8634-32E7318C5897}"/>
    <cellStyle name="Normal 5 6 8 3" xfId="3035" xr:uid="{2F8A030E-0785-4879-B020-E564DF20FADA}"/>
    <cellStyle name="Normal 5 6 8 4" xfId="3036" xr:uid="{7D921B11-FA4E-4DB8-A786-E12D3B99A293}"/>
    <cellStyle name="Normal 5 6 9" xfId="3037" xr:uid="{11517584-867C-4971-8216-2D9FC02BC6C3}"/>
    <cellStyle name="Normal 5 7" xfId="106" xr:uid="{B13F4319-978C-4A87-8DF4-729A299C1B29}"/>
    <cellStyle name="Normal 5 7 2" xfId="107" xr:uid="{E6A7F17E-687D-438B-A147-9CE255FDF927}"/>
    <cellStyle name="Normal 5 7 2 2" xfId="314" xr:uid="{9A7A4E16-0294-4261-B91B-374521C318EC}"/>
    <cellStyle name="Normal 5 7 2 2 2" xfId="591" xr:uid="{15B74CD4-6058-4E91-90A9-6C68724318C2}"/>
    <cellStyle name="Normal 5 7 2 2 2 2" xfId="1417" xr:uid="{8F58CEBA-66FF-4462-97AB-FFC22B7BC4DB}"/>
    <cellStyle name="Normal 5 7 2 2 2 3" xfId="3038" xr:uid="{2F3BAD22-FB37-4061-ABFC-4B7641DACE58}"/>
    <cellStyle name="Normal 5 7 2 2 2 4" xfId="3039" xr:uid="{CDE56C54-4AFF-4DF2-A19F-F6405C34AD6C}"/>
    <cellStyle name="Normal 5 7 2 2 3" xfId="1418" xr:uid="{6B0C1D84-FE20-4E51-ACAB-961D62BD6038}"/>
    <cellStyle name="Normal 5 7 2 2 3 2" xfId="3040" xr:uid="{A351098A-5FB1-4C46-8AD8-6B452BBC44AC}"/>
    <cellStyle name="Normal 5 7 2 2 3 3" xfId="3041" xr:uid="{8FB59BA0-E812-4A0D-B9AF-30D71C9E7FB7}"/>
    <cellStyle name="Normal 5 7 2 2 3 4" xfId="3042" xr:uid="{689C2747-CB07-4C2D-9C4C-AA5C1AE251CE}"/>
    <cellStyle name="Normal 5 7 2 2 4" xfId="3043" xr:uid="{3B871DDB-5BF5-4657-8EE3-407F929B40F9}"/>
    <cellStyle name="Normal 5 7 2 2 5" xfId="3044" xr:uid="{F0ED6334-0E94-41B1-9DD3-9AE3ACA598F3}"/>
    <cellStyle name="Normal 5 7 2 2 6" xfId="3045" xr:uid="{E8B85FF0-6F1F-4A42-A451-0665D612E071}"/>
    <cellStyle name="Normal 5 7 2 3" xfId="592" xr:uid="{E7588B5D-5C20-4220-977E-C09C3B3262AF}"/>
    <cellStyle name="Normal 5 7 2 3 2" xfId="1419" xr:uid="{8F5E5D84-8CEE-4001-B5BE-DFC191C69E99}"/>
    <cellStyle name="Normal 5 7 2 3 2 2" xfId="3046" xr:uid="{12F79589-94A4-498C-A82C-4576123895DD}"/>
    <cellStyle name="Normal 5 7 2 3 2 3" xfId="3047" xr:uid="{C6CA8A2A-F762-4C19-AF44-C3AFA246646D}"/>
    <cellStyle name="Normal 5 7 2 3 2 4" xfId="3048" xr:uid="{92AADF53-5F5C-4AD2-86AC-81202D068504}"/>
    <cellStyle name="Normal 5 7 2 3 3" xfId="3049" xr:uid="{3D25238F-327E-4F42-B13F-138B095EA67F}"/>
    <cellStyle name="Normal 5 7 2 3 4" xfId="3050" xr:uid="{164C82F0-7C9E-46B7-BA65-6917A869D81E}"/>
    <cellStyle name="Normal 5 7 2 3 5" xfId="3051" xr:uid="{9BAFAA5F-1F36-4192-9CA0-92C8252893F6}"/>
    <cellStyle name="Normal 5 7 2 4" xfId="1420" xr:uid="{975268ED-B4CB-47BA-9707-AFB58C471B24}"/>
    <cellStyle name="Normal 5 7 2 4 2" xfId="3052" xr:uid="{1A83AF7C-7572-4D50-924E-C99A6E50FAAA}"/>
    <cellStyle name="Normal 5 7 2 4 3" xfId="3053" xr:uid="{D82CB2D2-296E-4F9D-B77E-0BAB8AB6EEA9}"/>
    <cellStyle name="Normal 5 7 2 4 4" xfId="3054" xr:uid="{459025C1-2AA5-4184-9F61-4D83010734E2}"/>
    <cellStyle name="Normal 5 7 2 5" xfId="3055" xr:uid="{03FE286E-A4FD-41FA-9D5F-6D7888903F0E}"/>
    <cellStyle name="Normal 5 7 2 5 2" xfId="3056" xr:uid="{8A35CB6D-9793-42DE-83C9-83CE4B21328C}"/>
    <cellStyle name="Normal 5 7 2 5 3" xfId="3057" xr:uid="{9B10106D-4223-4DDD-8C2F-5C6BFBDCA44F}"/>
    <cellStyle name="Normal 5 7 2 5 4" xfId="3058" xr:uid="{F9A92769-4D5C-4482-86FD-A058519F9F83}"/>
    <cellStyle name="Normal 5 7 2 6" xfId="3059" xr:uid="{57CEA474-079D-4373-A99C-4B76D2BF52E4}"/>
    <cellStyle name="Normal 5 7 2 7" xfId="3060" xr:uid="{C38A2D04-D4EC-4415-86FD-114A06C2B8F2}"/>
    <cellStyle name="Normal 5 7 2 8" xfId="3061" xr:uid="{6A377050-0F36-4656-8A62-D8780C02886C}"/>
    <cellStyle name="Normal 5 7 3" xfId="315" xr:uid="{3C57150E-DCAE-425C-AE5F-D6AC374E4AED}"/>
    <cellStyle name="Normal 5 7 3 2" xfId="593" xr:uid="{1B801D18-1EE3-4CC9-9907-CA0095854C73}"/>
    <cellStyle name="Normal 5 7 3 2 2" xfId="594" xr:uid="{FFBF3AB6-B016-4962-B633-04C707B775A2}"/>
    <cellStyle name="Normal 5 7 3 2 3" xfId="3062" xr:uid="{E3C4701B-7987-4212-AAF0-648445DDB2DC}"/>
    <cellStyle name="Normal 5 7 3 2 4" xfId="3063" xr:uid="{123CD23F-949B-4F59-BB79-9635C4CBA7D7}"/>
    <cellStyle name="Normal 5 7 3 3" xfId="595" xr:uid="{7F577426-ED49-4898-9A32-FEB9BD94EF53}"/>
    <cellStyle name="Normal 5 7 3 3 2" xfId="3064" xr:uid="{EA07D59E-7A09-407D-9544-5F49448972F3}"/>
    <cellStyle name="Normal 5 7 3 3 3" xfId="3065" xr:uid="{C898882F-8543-4D07-8613-9D9E87ED1E9A}"/>
    <cellStyle name="Normal 5 7 3 3 4" xfId="3066" xr:uid="{4CFB3BC0-E48C-4D8C-A47B-F51B813D4672}"/>
    <cellStyle name="Normal 5 7 3 4" xfId="3067" xr:uid="{EFAA8117-35AB-4A74-A638-C7F1EAB31643}"/>
    <cellStyle name="Normal 5 7 3 5" xfId="3068" xr:uid="{0146E6DC-AE9F-4583-9924-8D3D3E20809B}"/>
    <cellStyle name="Normal 5 7 3 6" xfId="3069" xr:uid="{50AA6001-E3FE-4BF7-B2C2-DDBBB6A55335}"/>
    <cellStyle name="Normal 5 7 4" xfId="316" xr:uid="{F047C2AC-1C7A-45E6-86D3-BF4211010629}"/>
    <cellStyle name="Normal 5 7 4 2" xfId="596" xr:uid="{82E3B60C-0DB2-4605-888B-4AE8CF22A151}"/>
    <cellStyle name="Normal 5 7 4 2 2" xfId="3070" xr:uid="{CBDBE638-9AEB-4BED-8136-90E06DC7AF06}"/>
    <cellStyle name="Normal 5 7 4 2 3" xfId="3071" xr:uid="{DB7E863C-58AC-4CCC-88C1-A5B3D7A37DF2}"/>
    <cellStyle name="Normal 5 7 4 2 4" xfId="3072" xr:uid="{322ECC46-BDDE-408B-B8F7-2C5A69A899DA}"/>
    <cellStyle name="Normal 5 7 4 3" xfId="3073" xr:uid="{BCE9EF86-94C2-4DBF-880B-FCA84F41330F}"/>
    <cellStyle name="Normal 5 7 4 4" xfId="3074" xr:uid="{85805525-7644-42ED-8111-1774726C8856}"/>
    <cellStyle name="Normal 5 7 4 5" xfId="3075" xr:uid="{10AAD8F5-BD24-491D-A65F-C7810A5535C2}"/>
    <cellStyle name="Normal 5 7 5" xfId="597" xr:uid="{B4619989-D981-4005-8166-E0B8C9C74D87}"/>
    <cellStyle name="Normal 5 7 5 2" xfId="3076" xr:uid="{B6FF91AE-4935-496E-8ACB-FEAEA1CFFA3D}"/>
    <cellStyle name="Normal 5 7 5 3" xfId="3077" xr:uid="{F9E22E17-73A2-45C2-8717-311B004AE0EE}"/>
    <cellStyle name="Normal 5 7 5 4" xfId="3078" xr:uid="{7CC41383-1A05-47E8-B698-0D0B4E3A2272}"/>
    <cellStyle name="Normal 5 7 6" xfId="3079" xr:uid="{02EEB5C1-FDB5-4620-8760-23FD233E4E1C}"/>
    <cellStyle name="Normal 5 7 6 2" xfId="3080" xr:uid="{1E73FCAA-54ED-45D0-AF20-22D531A2A16F}"/>
    <cellStyle name="Normal 5 7 6 3" xfId="3081" xr:uid="{C71A4E5A-9217-480F-A7F4-C0D1FF3BD271}"/>
    <cellStyle name="Normal 5 7 6 4" xfId="3082" xr:uid="{7E4D9C7B-9F8A-4887-AB5A-298136DDF204}"/>
    <cellStyle name="Normal 5 7 7" xfId="3083" xr:uid="{2F1DAB86-90F8-4C3F-88F8-2480F517AE62}"/>
    <cellStyle name="Normal 5 7 8" xfId="3084" xr:uid="{3BBE5D47-AA84-4450-89A2-882E32053BF4}"/>
    <cellStyle name="Normal 5 7 9" xfId="3085" xr:uid="{BEEF47B7-EA1B-477B-B90E-A470EBB6E589}"/>
    <cellStyle name="Normal 5 8" xfId="108" xr:uid="{2989FEED-8124-4F59-8450-8CC2826702BE}"/>
    <cellStyle name="Normal 5 8 2" xfId="317" xr:uid="{927F1FC9-6127-40F1-8629-9B3F5646FB78}"/>
    <cellStyle name="Normal 5 8 2 2" xfId="598" xr:uid="{217F86EB-97C9-4467-9674-28A36009524A}"/>
    <cellStyle name="Normal 5 8 2 2 2" xfId="1421" xr:uid="{74343534-4DE2-430D-8078-C0DBCE67F9B2}"/>
    <cellStyle name="Normal 5 8 2 2 2 2" xfId="1422" xr:uid="{3946B5A8-2E7C-4418-8F3E-AE8B77896DF4}"/>
    <cellStyle name="Normal 5 8 2 2 3" xfId="1423" xr:uid="{A7AE215E-B8E1-431D-92A8-2754F1B9C122}"/>
    <cellStyle name="Normal 5 8 2 2 4" xfId="3086" xr:uid="{7C77A153-5341-4A77-80FD-34C4D38C1A1C}"/>
    <cellStyle name="Normal 5 8 2 3" xfId="1424" xr:uid="{C506B062-BB51-41E2-8024-354F11D91654}"/>
    <cellStyle name="Normal 5 8 2 3 2" xfId="1425" xr:uid="{6A62D8F3-2FBD-49DF-AFEA-E0CEE10333E3}"/>
    <cellStyle name="Normal 5 8 2 3 3" xfId="3087" xr:uid="{5CFB988D-8A94-4642-AC8C-F60AF89C9E01}"/>
    <cellStyle name="Normal 5 8 2 3 4" xfId="3088" xr:uid="{AA412A60-6F71-4F4F-ADD1-DAE89166BF80}"/>
    <cellStyle name="Normal 5 8 2 4" xfId="1426" xr:uid="{EEC3F3C4-BB6E-48A8-8957-9793E4537A31}"/>
    <cellStyle name="Normal 5 8 2 5" xfId="3089" xr:uid="{A52A1203-49D0-456F-A1D5-CEB3C0A6A0E3}"/>
    <cellStyle name="Normal 5 8 2 6" xfId="3090" xr:uid="{5AD591FF-B2F9-478E-A22A-EEF7456D236B}"/>
    <cellStyle name="Normal 5 8 3" xfId="599" xr:uid="{8A774C5D-5DC2-44C4-AAFE-268964DF51A6}"/>
    <cellStyle name="Normal 5 8 3 2" xfId="1427" xr:uid="{EDE59B09-8D7A-45ED-B260-1F2584A0D8B3}"/>
    <cellStyle name="Normal 5 8 3 2 2" xfId="1428" xr:uid="{0763C8B2-216D-4D46-A237-4C07B31D7FF3}"/>
    <cellStyle name="Normal 5 8 3 2 3" xfId="3091" xr:uid="{CF55ECB6-868E-420E-9A82-2032581599AC}"/>
    <cellStyle name="Normal 5 8 3 2 4" xfId="3092" xr:uid="{43B3809C-08F7-43FC-AABC-443DAF757A02}"/>
    <cellStyle name="Normal 5 8 3 3" xfId="1429" xr:uid="{F648134D-6302-4488-B0A6-8D43EEB0EDB3}"/>
    <cellStyle name="Normal 5 8 3 4" xfId="3093" xr:uid="{177ABF60-50D3-4192-9E6D-B71ACA4A0DC8}"/>
    <cellStyle name="Normal 5 8 3 5" xfId="3094" xr:uid="{5CAB93D3-4FEC-4252-B8E0-1A1433946544}"/>
    <cellStyle name="Normal 5 8 4" xfId="1430" xr:uid="{188D0B27-C13C-40F2-8904-F9C2FC63F97B}"/>
    <cellStyle name="Normal 5 8 4 2" xfId="1431" xr:uid="{D94BD4D7-AB0A-4367-B693-38F0BA83A00D}"/>
    <cellStyle name="Normal 5 8 4 3" xfId="3095" xr:uid="{F9A3AF66-BCDD-4908-924F-15C9D66088F6}"/>
    <cellStyle name="Normal 5 8 4 4" xfId="3096" xr:uid="{AE0C04DE-C80B-4DEA-BE8E-53BBA1AE59B8}"/>
    <cellStyle name="Normal 5 8 5" xfId="1432" xr:uid="{C11FCF10-A485-4587-AC3C-FA34A702F761}"/>
    <cellStyle name="Normal 5 8 5 2" xfId="3097" xr:uid="{48C4643E-3E7D-44B0-A7B0-7B88BE5535C4}"/>
    <cellStyle name="Normal 5 8 5 3" xfId="3098" xr:uid="{318FA043-9CC3-46F4-B685-BFA6E1063655}"/>
    <cellStyle name="Normal 5 8 5 4" xfId="3099" xr:uid="{960FE58C-9B4D-4B0B-A1E3-535D3264107F}"/>
    <cellStyle name="Normal 5 8 6" xfId="3100" xr:uid="{C9EB8AE6-706A-4039-B5A2-5642FADE3D88}"/>
    <cellStyle name="Normal 5 8 7" xfId="3101" xr:uid="{D6DB5C48-9623-44D7-9C74-F8BC5077488C}"/>
    <cellStyle name="Normal 5 8 8" xfId="3102" xr:uid="{B1FE137C-33CD-4AD8-A4E3-C784B9046AE8}"/>
    <cellStyle name="Normal 5 9" xfId="318" xr:uid="{A6935A73-1AF3-451D-9E22-2BB1EECFA961}"/>
    <cellStyle name="Normal 5 9 2" xfId="600" xr:uid="{51DB6A76-24A1-4C16-A60E-89B0734B803D}"/>
    <cellStyle name="Normal 5 9 2 2" xfId="601" xr:uid="{6011E3A3-CB65-4DC9-B3C9-BA63CB004A4A}"/>
    <cellStyle name="Normal 5 9 2 2 2" xfId="1433" xr:uid="{889ACB44-F564-4D51-861D-7862BA6A7ED5}"/>
    <cellStyle name="Normal 5 9 2 2 3" xfId="3103" xr:uid="{8949133B-2A14-4AFA-ABC7-77FE1CF39A64}"/>
    <cellStyle name="Normal 5 9 2 2 4" xfId="3104" xr:uid="{2221F935-B20F-4120-A7F4-CF95A41537C9}"/>
    <cellStyle name="Normal 5 9 2 3" xfId="1434" xr:uid="{EC19B6A0-55D6-4E88-BD8B-AF2AB9705867}"/>
    <cellStyle name="Normal 5 9 2 4" xfId="3105" xr:uid="{6541D9B1-20D9-4A39-8990-A02D0A0DDD31}"/>
    <cellStyle name="Normal 5 9 2 5" xfId="3106" xr:uid="{5E3C6C52-5F36-4546-8CC3-8D3269D713D0}"/>
    <cellStyle name="Normal 5 9 3" xfId="602" xr:uid="{8030B1DB-2838-4833-8317-293F6C278313}"/>
    <cellStyle name="Normal 5 9 3 2" xfId="1435" xr:uid="{4DFEB976-62C5-42D9-80B9-5FA48FDB157A}"/>
    <cellStyle name="Normal 5 9 3 3" xfId="3107" xr:uid="{5601B284-37E9-4262-8CC2-DA823A0230CF}"/>
    <cellStyle name="Normal 5 9 3 4" xfId="3108" xr:uid="{853AC303-D6EB-4559-9F2C-A9CFA63A2BD2}"/>
    <cellStyle name="Normal 5 9 4" xfId="1436" xr:uid="{6C982D12-928F-47EE-950E-920C3752FFB7}"/>
    <cellStyle name="Normal 5 9 4 2" xfId="3109" xr:uid="{46E43EB4-4C54-49D6-8777-3120C6341891}"/>
    <cellStyle name="Normal 5 9 4 3" xfId="3110" xr:uid="{D4F921C0-215F-4765-B25D-0DD2FA801223}"/>
    <cellStyle name="Normal 5 9 4 4" xfId="3111" xr:uid="{AC85C143-7118-4919-ABC3-830A87D7A1E6}"/>
    <cellStyle name="Normal 5 9 5" xfId="3112" xr:uid="{02850800-0576-4970-8728-1592C7866DB6}"/>
    <cellStyle name="Normal 5 9 6" xfId="3113" xr:uid="{2778DA71-8978-4E79-A858-3409DB9071D1}"/>
    <cellStyle name="Normal 5 9 7" xfId="3114" xr:uid="{B83D9C49-3F2D-4166-B6F1-06ED73A5B2C8}"/>
    <cellStyle name="Normal 6" xfId="109" xr:uid="{1A2A78DC-2A95-4DA5-90ED-C4D5FDBAD8BD}"/>
    <cellStyle name="Normal 6 10" xfId="319" xr:uid="{904EC954-BF9E-49FA-885E-AC990B0E23D3}"/>
    <cellStyle name="Normal 6 10 2" xfId="1437" xr:uid="{F5C66A4E-C042-41A0-A299-2DE788A7B284}"/>
    <cellStyle name="Normal 6 10 2 2" xfId="3115" xr:uid="{63E6456A-5C39-4E1A-91C3-88EBA8D7B9E9}"/>
    <cellStyle name="Normal 6 10 2 2 2" xfId="4588" xr:uid="{EDC1F915-8672-457F-B2C7-AFA8A74AA9E2}"/>
    <cellStyle name="Normal 6 10 2 3" xfId="3116" xr:uid="{F362CB9B-ADC1-4B3B-BFD4-C5C407D2D373}"/>
    <cellStyle name="Normal 6 10 2 4" xfId="3117" xr:uid="{2A32D3EC-099A-4580-88A6-2106E9055022}"/>
    <cellStyle name="Normal 6 10 3" xfId="3118" xr:uid="{331BB48F-2B6E-49CC-89FF-D67928B0FF9E}"/>
    <cellStyle name="Normal 6 10 4" xfId="3119" xr:uid="{63065148-4334-40B3-B903-0F7B5A12FFCA}"/>
    <cellStyle name="Normal 6 10 5" xfId="3120" xr:uid="{56E6639D-04E0-45BD-A18D-DFBAC731519B}"/>
    <cellStyle name="Normal 6 11" xfId="1438" xr:uid="{95CBDA0A-F1F8-43DA-88D2-E9D6250021FE}"/>
    <cellStyle name="Normal 6 11 2" xfId="3121" xr:uid="{81843B1B-729B-4BFA-BA51-EA4FE11EB201}"/>
    <cellStyle name="Normal 6 11 3" xfId="3122" xr:uid="{0F0221C7-82C4-4DD4-B078-DECD785F8538}"/>
    <cellStyle name="Normal 6 11 4" xfId="3123" xr:uid="{71459D9B-1478-4481-B521-5550619F8D57}"/>
    <cellStyle name="Normal 6 12" xfId="902" xr:uid="{DE8E3325-F74A-4ECC-A238-761BE9EC0330}"/>
    <cellStyle name="Normal 6 12 2" xfId="3124" xr:uid="{E8BC0779-D089-4C64-9A8A-02AB1CF937C6}"/>
    <cellStyle name="Normal 6 12 3" xfId="3125" xr:uid="{A97E41AF-C5E4-407C-9DBD-41B0A5129EB0}"/>
    <cellStyle name="Normal 6 12 4" xfId="3126" xr:uid="{3EB5D432-0D52-4E57-A226-E49ABBDA9C14}"/>
    <cellStyle name="Normal 6 13" xfId="899" xr:uid="{A9C062B3-B9A2-43B8-ABF9-2BCBED1F8FAA}"/>
    <cellStyle name="Normal 6 13 2" xfId="3128" xr:uid="{7714F36B-CC10-4479-85E4-0BBE5EA54B00}"/>
    <cellStyle name="Normal 6 13 3" xfId="4315" xr:uid="{8AF4D2CD-0FAD-4F4D-B56E-16BDB5D834E9}"/>
    <cellStyle name="Normal 6 13 4" xfId="3127" xr:uid="{82B515F6-CAAC-44F8-BE00-3860749AD8CC}"/>
    <cellStyle name="Normal 6 13 5" xfId="5319" xr:uid="{146C1CFD-2CFF-4F71-B467-54A5DBB4EF52}"/>
    <cellStyle name="Normal 6 14" xfId="3129" xr:uid="{90A2A075-A3D9-4137-B938-F55278C85C64}"/>
    <cellStyle name="Normal 6 15" xfId="3130" xr:uid="{60377057-2664-4870-83A2-EF100B99814D}"/>
    <cellStyle name="Normal 6 16" xfId="3131" xr:uid="{971935F3-801F-4650-8315-A83141398D33}"/>
    <cellStyle name="Normal 6 2" xfId="110" xr:uid="{45660697-534A-420C-B3B3-1DD072C9D2D7}"/>
    <cellStyle name="Normal 6 2 2" xfId="320" xr:uid="{0C4F8786-DA1F-4DE1-940B-27AF2D16AC9C}"/>
    <cellStyle name="Normal 6 2 2 2" xfId="4671" xr:uid="{6C30BB6F-3053-4A0B-AD0C-394B5820F533}"/>
    <cellStyle name="Normal 6 2 3" xfId="4560" xr:uid="{0BA45094-1970-4AE4-9646-7BC19DEB0A6C}"/>
    <cellStyle name="Normal 6 3" xfId="111" xr:uid="{4D5C7A36-F95C-4DBC-BD49-FFF469CAD6D6}"/>
    <cellStyle name="Normal 6 3 10" xfId="3132" xr:uid="{13D1417A-FD6C-4A8B-BBF9-839A1F28DA14}"/>
    <cellStyle name="Normal 6 3 11" xfId="3133" xr:uid="{EE39F857-BC9B-4113-9312-E5B6CEC39F22}"/>
    <cellStyle name="Normal 6 3 2" xfId="112" xr:uid="{D70105DE-58FF-4650-8C83-2FAEBC0614BF}"/>
    <cellStyle name="Normal 6 3 2 2" xfId="113" xr:uid="{D6C9BBF3-7E9D-4830-ABA5-6B8A22069E2A}"/>
    <cellStyle name="Normal 6 3 2 2 2" xfId="321" xr:uid="{1ED4BDEC-903B-42CE-B9EB-FBC685BC631A}"/>
    <cellStyle name="Normal 6 3 2 2 2 2" xfId="603" xr:uid="{E3E35BF8-AD09-4C3C-90A8-BA8D367672B9}"/>
    <cellStyle name="Normal 6 3 2 2 2 2 2" xfId="604" xr:uid="{A3C30DCB-CFDD-4469-BAB2-1516D5E9A7BC}"/>
    <cellStyle name="Normal 6 3 2 2 2 2 2 2" xfId="1439" xr:uid="{19F6661A-1D14-41B7-8A88-CA59FAE78F3D}"/>
    <cellStyle name="Normal 6 3 2 2 2 2 2 2 2" xfId="1440" xr:uid="{F8659853-C10A-4BA2-9D43-236B695E826B}"/>
    <cellStyle name="Normal 6 3 2 2 2 2 2 3" xfId="1441" xr:uid="{A2C65C34-2051-433E-8E7E-8CE524E3DE7A}"/>
    <cellStyle name="Normal 6 3 2 2 2 2 3" xfId="1442" xr:uid="{49347BE6-406A-4B1B-BDC7-2C8127A02E21}"/>
    <cellStyle name="Normal 6 3 2 2 2 2 3 2" xfId="1443" xr:uid="{60778A58-808B-416C-B670-01F68A2F4E6D}"/>
    <cellStyle name="Normal 6 3 2 2 2 2 4" xfId="1444" xr:uid="{B19C7530-2527-4F0C-8158-922A9B50046D}"/>
    <cellStyle name="Normal 6 3 2 2 2 3" xfId="605" xr:uid="{AC23FC35-FABB-4A08-9FA2-7EC789002861}"/>
    <cellStyle name="Normal 6 3 2 2 2 3 2" xfId="1445" xr:uid="{D0E23163-0936-49BA-B8DB-4FA56368F18D}"/>
    <cellStyle name="Normal 6 3 2 2 2 3 2 2" xfId="1446" xr:uid="{323038B3-E2B0-4D6E-B840-4AF36432114B}"/>
    <cellStyle name="Normal 6 3 2 2 2 3 3" xfId="1447" xr:uid="{37229728-4B7E-4F6D-88D2-B138829CE4EF}"/>
    <cellStyle name="Normal 6 3 2 2 2 3 4" xfId="3134" xr:uid="{160B3271-F8E6-4226-8FC4-7365CB9CAD2E}"/>
    <cellStyle name="Normal 6 3 2 2 2 4" xfId="1448" xr:uid="{06C494DD-18A3-4B2B-B22F-B906CA4D0B10}"/>
    <cellStyle name="Normal 6 3 2 2 2 4 2" xfId="1449" xr:uid="{502739DB-E7B9-4FB1-959D-9A8384D942FE}"/>
    <cellStyle name="Normal 6 3 2 2 2 5" xfId="1450" xr:uid="{188F1493-10F7-4E90-A560-3DF4BDF83473}"/>
    <cellStyle name="Normal 6 3 2 2 2 6" xfId="3135" xr:uid="{4E521DF8-9791-43F8-99C7-D20744E01F25}"/>
    <cellStyle name="Normal 6 3 2 2 3" xfId="322" xr:uid="{9F548AA4-3035-46D0-A4B7-F9AED70C198F}"/>
    <cellStyle name="Normal 6 3 2 2 3 2" xfId="606" xr:uid="{B0FE3E23-B50A-435E-AE82-DCA7BDF700E1}"/>
    <cellStyle name="Normal 6 3 2 2 3 2 2" xfId="607" xr:uid="{E2DBAB11-009E-48A6-907D-02958F88D7C4}"/>
    <cellStyle name="Normal 6 3 2 2 3 2 2 2" xfId="1451" xr:uid="{CD75F92E-FD98-4F7B-BC82-CDA3272EF43E}"/>
    <cellStyle name="Normal 6 3 2 2 3 2 2 2 2" xfId="1452" xr:uid="{8660FFF2-04F2-4239-9C27-EB694A1DA883}"/>
    <cellStyle name="Normal 6 3 2 2 3 2 2 3" xfId="1453" xr:uid="{7D382D26-E004-42A0-86EE-AB54C05A4BAA}"/>
    <cellStyle name="Normal 6 3 2 2 3 2 3" xfId="1454" xr:uid="{EF9AA274-FCEB-45AD-B993-5E800842B833}"/>
    <cellStyle name="Normal 6 3 2 2 3 2 3 2" xfId="1455" xr:uid="{BC73EC68-F5FF-4BA8-9CF2-500F63D5766F}"/>
    <cellStyle name="Normal 6 3 2 2 3 2 4" xfId="1456" xr:uid="{01348762-98D1-47E0-987F-AFBF10650D6C}"/>
    <cellStyle name="Normal 6 3 2 2 3 3" xfId="608" xr:uid="{87C69D4F-3B4D-4696-95BA-A7D90D0219E5}"/>
    <cellStyle name="Normal 6 3 2 2 3 3 2" xfId="1457" xr:uid="{DED5B96A-2CD5-4D56-9902-D113CC12EC80}"/>
    <cellStyle name="Normal 6 3 2 2 3 3 2 2" xfId="1458" xr:uid="{FD0AC954-5799-4BFB-A80E-E04D9EA66768}"/>
    <cellStyle name="Normal 6 3 2 2 3 3 3" xfId="1459" xr:uid="{66AFFA7E-7D71-4373-AEF1-D77705AD1F1C}"/>
    <cellStyle name="Normal 6 3 2 2 3 4" xfId="1460" xr:uid="{6D9392F5-0C58-4740-833C-4D17094380D3}"/>
    <cellStyle name="Normal 6 3 2 2 3 4 2" xfId="1461" xr:uid="{689F62E8-E9A3-4961-BFD1-61ADAD7B16CC}"/>
    <cellStyle name="Normal 6 3 2 2 3 5" xfId="1462" xr:uid="{02CC4D5F-BA42-423D-BE09-BF998B833AAF}"/>
    <cellStyle name="Normal 6 3 2 2 4" xfId="609" xr:uid="{F3086958-4A8F-411A-8D1A-ED0AC994BB48}"/>
    <cellStyle name="Normal 6 3 2 2 4 2" xfId="610" xr:uid="{21E6F3C1-644F-42A1-9837-A2B66A815497}"/>
    <cellStyle name="Normal 6 3 2 2 4 2 2" xfId="1463" xr:uid="{8923867A-4F2D-4558-8280-8395A1466AEE}"/>
    <cellStyle name="Normal 6 3 2 2 4 2 2 2" xfId="1464" xr:uid="{86299709-DD5A-43AF-AC22-77023A203652}"/>
    <cellStyle name="Normal 6 3 2 2 4 2 3" xfId="1465" xr:uid="{BA94B980-C5FC-48EE-A5A4-6F315A930D40}"/>
    <cellStyle name="Normal 6 3 2 2 4 3" xfId="1466" xr:uid="{20B20D4C-542E-48AE-8D54-E75C705F7501}"/>
    <cellStyle name="Normal 6 3 2 2 4 3 2" xfId="1467" xr:uid="{E9B16EDD-19C7-4688-8BA7-B15B02FC6772}"/>
    <cellStyle name="Normal 6 3 2 2 4 4" xfId="1468" xr:uid="{CF9F4704-60DF-49CF-8912-C0025521DCF0}"/>
    <cellStyle name="Normal 6 3 2 2 5" xfId="611" xr:uid="{47AAA275-B610-4C0D-9D39-A0A56DFE2270}"/>
    <cellStyle name="Normal 6 3 2 2 5 2" xfId="1469" xr:uid="{A80E6CD9-CAE6-45E2-AAAD-C6B8AF0C5314}"/>
    <cellStyle name="Normal 6 3 2 2 5 2 2" xfId="1470" xr:uid="{E8A51E5A-EF5D-450F-B6F8-8486AC28D121}"/>
    <cellStyle name="Normal 6 3 2 2 5 3" xfId="1471" xr:uid="{D4C43CBC-57E4-4FB7-B5C7-E72F0EF2109B}"/>
    <cellStyle name="Normal 6 3 2 2 5 4" xfId="3136" xr:uid="{F2B9DEF2-E4DC-4E0E-8BD4-054400FDDC63}"/>
    <cellStyle name="Normal 6 3 2 2 6" xfId="1472" xr:uid="{E77CB044-6650-4905-925C-84C7E475BB12}"/>
    <cellStyle name="Normal 6 3 2 2 6 2" xfId="1473" xr:uid="{F5CF0552-2F67-45EA-A373-A28A3791C008}"/>
    <cellStyle name="Normal 6 3 2 2 7" xfId="1474" xr:uid="{73AD2502-8767-4649-818D-B9FD800441A8}"/>
    <cellStyle name="Normal 6 3 2 2 8" xfId="3137" xr:uid="{371A40D4-3181-469D-A156-6FB715D0DE2E}"/>
    <cellStyle name="Normal 6 3 2 3" xfId="323" xr:uid="{35BA7AB4-47E8-4A36-AEF0-9578D01DACCD}"/>
    <cellStyle name="Normal 6 3 2 3 2" xfId="612" xr:uid="{0778CCC5-01AC-474E-BB9B-BB68CDF262FD}"/>
    <cellStyle name="Normal 6 3 2 3 2 2" xfId="613" xr:uid="{79022245-4DAB-4DE7-9327-08A3164B641E}"/>
    <cellStyle name="Normal 6 3 2 3 2 2 2" xfId="1475" xr:uid="{90DEE9C4-B1A5-4290-9573-E8C48D538679}"/>
    <cellStyle name="Normal 6 3 2 3 2 2 2 2" xfId="1476" xr:uid="{301A7A5C-3301-430F-A435-FF988C617A0D}"/>
    <cellStyle name="Normal 6 3 2 3 2 2 3" xfId="1477" xr:uid="{6AFFFC0F-E1E6-40C6-8DF7-01086A6EF341}"/>
    <cellStyle name="Normal 6 3 2 3 2 3" xfId="1478" xr:uid="{758F707E-88F1-4A03-8C71-BAD5EF1F83C5}"/>
    <cellStyle name="Normal 6 3 2 3 2 3 2" xfId="1479" xr:uid="{21B5420B-0A4F-4DD2-BE0E-F8F75676BB95}"/>
    <cellStyle name="Normal 6 3 2 3 2 4" xfId="1480" xr:uid="{59678716-F1FF-4492-9B53-F6719E265142}"/>
    <cellStyle name="Normal 6 3 2 3 3" xfId="614" xr:uid="{160BF832-6275-4F4A-B52B-4D811697E310}"/>
    <cellStyle name="Normal 6 3 2 3 3 2" xfId="1481" xr:uid="{1F3ABC32-CF4D-4DAD-8496-5D9E82454E59}"/>
    <cellStyle name="Normal 6 3 2 3 3 2 2" xfId="1482" xr:uid="{6862A094-261B-44ED-91A8-6DBCB1F8988B}"/>
    <cellStyle name="Normal 6 3 2 3 3 3" xfId="1483" xr:uid="{6CAB14E6-BDD8-45F5-B1F7-49956415A488}"/>
    <cellStyle name="Normal 6 3 2 3 3 4" xfId="3138" xr:uid="{52070AF8-A4AF-4682-BFD7-F1059BBA55CE}"/>
    <cellStyle name="Normal 6 3 2 3 4" xfId="1484" xr:uid="{6C6EB951-C7D3-471B-BF1D-05163544287C}"/>
    <cellStyle name="Normal 6 3 2 3 4 2" xfId="1485" xr:uid="{6AF90EF0-15CF-427E-9A86-887552038037}"/>
    <cellStyle name="Normal 6 3 2 3 5" xfId="1486" xr:uid="{A2F8ECE7-1B34-4B64-AD81-A54FF5FFD22F}"/>
    <cellStyle name="Normal 6 3 2 3 6" xfId="3139" xr:uid="{7C22B9D2-EEDE-4BCA-9FCE-A8EBF850720F}"/>
    <cellStyle name="Normal 6 3 2 4" xfId="324" xr:uid="{A9B87997-4BB4-4C5C-A3AB-B49BE6B905CA}"/>
    <cellStyle name="Normal 6 3 2 4 2" xfId="615" xr:uid="{EEDC9EBA-C94C-4D68-92CB-2387A40C5FFA}"/>
    <cellStyle name="Normal 6 3 2 4 2 2" xfId="616" xr:uid="{4F8D4DD4-D73F-432B-A5E7-BC4E395EC3A6}"/>
    <cellStyle name="Normal 6 3 2 4 2 2 2" xfId="1487" xr:uid="{03941014-4355-4DB2-A403-6366A0D67F25}"/>
    <cellStyle name="Normal 6 3 2 4 2 2 2 2" xfId="1488" xr:uid="{A740E49E-A0A9-4843-9A0A-C0A8EE7ED2DD}"/>
    <cellStyle name="Normal 6 3 2 4 2 2 3" xfId="1489" xr:uid="{286C39FB-AA88-4B08-AF54-576E49D0C623}"/>
    <cellStyle name="Normal 6 3 2 4 2 3" xfId="1490" xr:uid="{BEC29EDE-6BAC-4850-8D29-5EF0CF8C1B45}"/>
    <cellStyle name="Normal 6 3 2 4 2 3 2" xfId="1491" xr:uid="{5EB925A3-5154-4B88-A6EA-6DCEFBE03F1E}"/>
    <cellStyle name="Normal 6 3 2 4 2 4" xfId="1492" xr:uid="{39CF0EE1-D6B3-4E6F-A583-945EB944C322}"/>
    <cellStyle name="Normal 6 3 2 4 3" xfId="617" xr:uid="{602A64B9-797B-440E-838B-10EA796F0149}"/>
    <cellStyle name="Normal 6 3 2 4 3 2" xfId="1493" xr:uid="{972885FB-7B79-48E5-B5BF-9144E0F29BC7}"/>
    <cellStyle name="Normal 6 3 2 4 3 2 2" xfId="1494" xr:uid="{6248554A-B171-4A26-A62A-F3FC8B73F1FC}"/>
    <cellStyle name="Normal 6 3 2 4 3 3" xfId="1495" xr:uid="{82C27135-2F58-4EF9-A895-CEB968042D5C}"/>
    <cellStyle name="Normal 6 3 2 4 4" xfId="1496" xr:uid="{5140E1B3-D1DF-4004-BF54-38495760749C}"/>
    <cellStyle name="Normal 6 3 2 4 4 2" xfId="1497" xr:uid="{3F7154C5-98E2-4C29-B050-3DC287DEFDF3}"/>
    <cellStyle name="Normal 6 3 2 4 5" xfId="1498" xr:uid="{166D864A-DC2F-4EE7-8D36-4C9C2A6129EE}"/>
    <cellStyle name="Normal 6 3 2 5" xfId="325" xr:uid="{C6F83CD1-7D82-43A7-A072-28232315D23C}"/>
    <cellStyle name="Normal 6 3 2 5 2" xfId="618" xr:uid="{4CC24D01-2F30-4C1B-A374-BBE481E30552}"/>
    <cellStyle name="Normal 6 3 2 5 2 2" xfId="1499" xr:uid="{7C909324-6ADA-451B-A76B-8A223F63FF2F}"/>
    <cellStyle name="Normal 6 3 2 5 2 2 2" xfId="1500" xr:uid="{A18E8BEE-3DD9-4176-8272-7E0EF602E7E1}"/>
    <cellStyle name="Normal 6 3 2 5 2 3" xfId="1501" xr:uid="{ACBD98E1-27E4-4ECF-BC73-4D33B0930A86}"/>
    <cellStyle name="Normal 6 3 2 5 3" xfId="1502" xr:uid="{6F0E5EDA-3630-45EC-A5DC-22A2AA920D0C}"/>
    <cellStyle name="Normal 6 3 2 5 3 2" xfId="1503" xr:uid="{5B35511B-49AC-4B9F-942C-34E87D400EDF}"/>
    <cellStyle name="Normal 6 3 2 5 4" xfId="1504" xr:uid="{695A11A2-495D-4583-A78E-BA94C2C43FBE}"/>
    <cellStyle name="Normal 6 3 2 6" xfId="619" xr:uid="{5DF453A0-CA14-4D26-B6D2-FF351A061EC3}"/>
    <cellStyle name="Normal 6 3 2 6 2" xfId="1505" xr:uid="{0D371D62-1C68-4D2D-A650-788EC338AE8D}"/>
    <cellStyle name="Normal 6 3 2 6 2 2" xfId="1506" xr:uid="{693A3603-768A-4E41-9E1D-6F92B5466CCD}"/>
    <cellStyle name="Normal 6 3 2 6 3" xfId="1507" xr:uid="{AF6820D0-14BE-4DE3-A8A3-CEA72EDE6ED1}"/>
    <cellStyle name="Normal 6 3 2 6 4" xfId="3140" xr:uid="{C7C69D67-6E0C-4E3C-9BDC-D533879E04A3}"/>
    <cellStyle name="Normal 6 3 2 7" xfId="1508" xr:uid="{B072D3B4-581F-4EB3-AD7C-1145D64500F5}"/>
    <cellStyle name="Normal 6 3 2 7 2" xfId="1509" xr:uid="{04D6050E-9FA7-47C1-AB9A-7E2F18951F80}"/>
    <cellStyle name="Normal 6 3 2 8" xfId="1510" xr:uid="{1D734A5A-28BB-41C4-8602-ADC023BD5CE4}"/>
    <cellStyle name="Normal 6 3 2 9" xfId="3141" xr:uid="{C9E36FF7-B683-466B-B3A1-B36FB3E5E0EF}"/>
    <cellStyle name="Normal 6 3 3" xfId="114" xr:uid="{21C64E8A-2CDE-4DF8-B1C7-D994B191941A}"/>
    <cellStyle name="Normal 6 3 3 2" xfId="115" xr:uid="{9480ED78-AEFA-48B7-B1E7-F894B46C3CD2}"/>
    <cellStyle name="Normal 6 3 3 2 2" xfId="620" xr:uid="{405ACE6F-56CB-450D-A9E6-BDC278124914}"/>
    <cellStyle name="Normal 6 3 3 2 2 2" xfId="621" xr:uid="{9B9205EA-1976-4EC2-8081-6D293D03EA43}"/>
    <cellStyle name="Normal 6 3 3 2 2 2 2" xfId="1511" xr:uid="{36191DF2-7C13-4F22-A975-7875C8719497}"/>
    <cellStyle name="Normal 6 3 3 2 2 2 2 2" xfId="1512" xr:uid="{6D3E6289-27A0-41AD-BF92-C5E49407D50B}"/>
    <cellStyle name="Normal 6 3 3 2 2 2 3" xfId="1513" xr:uid="{F47E717F-CC69-4AB6-8268-D2BEC7C226AE}"/>
    <cellStyle name="Normal 6 3 3 2 2 3" xfId="1514" xr:uid="{0D5DC62F-129C-4C34-A09D-9FACE41A0ACD}"/>
    <cellStyle name="Normal 6 3 3 2 2 3 2" xfId="1515" xr:uid="{4D796DEF-8505-497C-8707-A2A8B19A6157}"/>
    <cellStyle name="Normal 6 3 3 2 2 4" xfId="1516" xr:uid="{A75BD0AD-C159-454F-B505-89644171F9BB}"/>
    <cellStyle name="Normal 6 3 3 2 3" xfId="622" xr:uid="{6749C514-E325-4222-BEC5-423932ACC438}"/>
    <cellStyle name="Normal 6 3 3 2 3 2" xfId="1517" xr:uid="{813549D8-DEBE-4353-9475-9B5CE2EDFF1F}"/>
    <cellStyle name="Normal 6 3 3 2 3 2 2" xfId="1518" xr:uid="{56C26AEB-0108-40EA-B6D2-E2B0EE0AE07E}"/>
    <cellStyle name="Normal 6 3 3 2 3 3" xfId="1519" xr:uid="{0E0881F5-E5C6-4868-A989-BD588A613B98}"/>
    <cellStyle name="Normal 6 3 3 2 3 4" xfId="3142" xr:uid="{AC778C74-3DC0-4136-A0AE-9A5EB9ED3E2E}"/>
    <cellStyle name="Normal 6 3 3 2 4" xfId="1520" xr:uid="{114D37AB-1FEC-4244-9E1A-B77BD69C3857}"/>
    <cellStyle name="Normal 6 3 3 2 4 2" xfId="1521" xr:uid="{2EE4941B-97AC-4371-99D1-0CD8C836B278}"/>
    <cellStyle name="Normal 6 3 3 2 5" xfId="1522" xr:uid="{1EEB8211-B19C-4896-9C2F-D40AA0E11511}"/>
    <cellStyle name="Normal 6 3 3 2 6" xfId="3143" xr:uid="{0214AC51-3980-4D8A-92E1-3565178D9D55}"/>
    <cellStyle name="Normal 6 3 3 3" xfId="326" xr:uid="{0781861F-2AA6-4DEC-878A-9DBE91BFF088}"/>
    <cellStyle name="Normal 6 3 3 3 2" xfId="623" xr:uid="{BCCEB3B5-8BBF-4C97-99B0-7DA55D96EABF}"/>
    <cellStyle name="Normal 6 3 3 3 2 2" xfId="624" xr:uid="{53122C85-37A6-4F8F-83E7-C704F00E15BA}"/>
    <cellStyle name="Normal 6 3 3 3 2 2 2" xfId="1523" xr:uid="{C0EB8633-EF5D-4F1A-A274-DBF737D3C808}"/>
    <cellStyle name="Normal 6 3 3 3 2 2 2 2" xfId="1524" xr:uid="{ECBFF1A6-0B47-4B22-8BB4-3532BAE2E686}"/>
    <cellStyle name="Normal 6 3 3 3 2 2 3" xfId="1525" xr:uid="{97AB2B2A-F25E-4532-9BA8-5D99433D0766}"/>
    <cellStyle name="Normal 6 3 3 3 2 3" xfId="1526" xr:uid="{F2DA584A-A3E9-43BA-8EE8-A68E9720E385}"/>
    <cellStyle name="Normal 6 3 3 3 2 3 2" xfId="1527" xr:uid="{A53800A8-FAE5-4A30-9EEF-E4ADB4771FA8}"/>
    <cellStyle name="Normal 6 3 3 3 2 4" xfId="1528" xr:uid="{E98EE156-D27D-4752-859E-436E452EB26E}"/>
    <cellStyle name="Normal 6 3 3 3 3" xfId="625" xr:uid="{E0946302-AADF-486B-B141-476CA9EBDF3F}"/>
    <cellStyle name="Normal 6 3 3 3 3 2" xfId="1529" xr:uid="{7C50101D-4D68-4BAB-8BDA-810E4248EACA}"/>
    <cellStyle name="Normal 6 3 3 3 3 2 2" xfId="1530" xr:uid="{779AE5C6-70B2-437D-947D-7628022D2E9D}"/>
    <cellStyle name="Normal 6 3 3 3 3 3" xfId="1531" xr:uid="{087BF781-EB8A-4988-B107-8CA1C7810EF3}"/>
    <cellStyle name="Normal 6 3 3 3 4" xfId="1532" xr:uid="{363CFDCB-6587-4768-9E64-686C267D6404}"/>
    <cellStyle name="Normal 6 3 3 3 4 2" xfId="1533" xr:uid="{0614CB6F-7AD4-48E0-AACC-FD01ECCFF660}"/>
    <cellStyle name="Normal 6 3 3 3 5" xfId="1534" xr:uid="{AD07F32A-39FA-4C7B-928C-6E8148D33D1C}"/>
    <cellStyle name="Normal 6 3 3 4" xfId="327" xr:uid="{3E46FDF3-E7E4-4414-A227-A39CDD393ED0}"/>
    <cellStyle name="Normal 6 3 3 4 2" xfId="626" xr:uid="{FF2F1994-17A0-4C99-B07E-62D0E2868155}"/>
    <cellStyle name="Normal 6 3 3 4 2 2" xfId="1535" xr:uid="{DFA2CA33-9D6E-45EB-905D-84777E6804FA}"/>
    <cellStyle name="Normal 6 3 3 4 2 2 2" xfId="1536" xr:uid="{01598851-6EA8-4E12-ACA0-925AAEF06CD0}"/>
    <cellStyle name="Normal 6 3 3 4 2 3" xfId="1537" xr:uid="{88763533-B0D0-4517-9A07-D339115E0052}"/>
    <cellStyle name="Normal 6 3 3 4 3" xfId="1538" xr:uid="{362BA87E-3B71-4A87-8F32-31FCC23FE63E}"/>
    <cellStyle name="Normal 6 3 3 4 3 2" xfId="1539" xr:uid="{5EF42258-68A2-4DD3-943A-B87FE69B91B0}"/>
    <cellStyle name="Normal 6 3 3 4 4" xfId="1540" xr:uid="{16B2F1B8-EEA4-4C66-AA37-AE67F21E49FC}"/>
    <cellStyle name="Normal 6 3 3 5" xfId="627" xr:uid="{C53E45FC-60CB-4808-8EC6-3557DFFAE99B}"/>
    <cellStyle name="Normal 6 3 3 5 2" xfId="1541" xr:uid="{5AC785CE-F633-42A6-82E5-4EA90B85C63B}"/>
    <cellStyle name="Normal 6 3 3 5 2 2" xfId="1542" xr:uid="{77A301F4-2FB1-4D89-837F-03074E16F98F}"/>
    <cellStyle name="Normal 6 3 3 5 3" xfId="1543" xr:uid="{097C481F-95F8-4624-A61F-63EEC89873A5}"/>
    <cellStyle name="Normal 6 3 3 5 4" xfId="3144" xr:uid="{A86D1E43-84B2-48E2-94F3-03ED7260BD0D}"/>
    <cellStyle name="Normal 6 3 3 6" xfId="1544" xr:uid="{BE4EA0DB-F1AE-46BD-B05B-8C7B9DADC67D}"/>
    <cellStyle name="Normal 6 3 3 6 2" xfId="1545" xr:uid="{997957C2-D47B-49C4-A2CB-72616969B3C4}"/>
    <cellStyle name="Normal 6 3 3 7" xfId="1546" xr:uid="{7EC25D7C-8364-4738-8863-09CCD9584348}"/>
    <cellStyle name="Normal 6 3 3 8" xfId="3145" xr:uid="{5701474F-1496-42EA-807C-D1AEBBC0F149}"/>
    <cellStyle name="Normal 6 3 4" xfId="116" xr:uid="{8A98E884-96C6-447A-A16C-69DE2EE93122}"/>
    <cellStyle name="Normal 6 3 4 2" xfId="447" xr:uid="{CBF8CAD1-5343-4B08-B980-4F4A48DD24E6}"/>
    <cellStyle name="Normal 6 3 4 2 2" xfId="628" xr:uid="{8F074213-2E94-4076-90EB-D3852AEB23D8}"/>
    <cellStyle name="Normal 6 3 4 2 2 2" xfId="1547" xr:uid="{C123D4FF-AE00-4E4F-B9F5-39A0B42086CD}"/>
    <cellStyle name="Normal 6 3 4 2 2 2 2" xfId="1548" xr:uid="{CA9D7352-AA3B-4A61-B9EA-F65FB1D323DB}"/>
    <cellStyle name="Normal 6 3 4 2 2 3" xfId="1549" xr:uid="{EA54EE0B-4DB1-400C-9993-464087E1594B}"/>
    <cellStyle name="Normal 6 3 4 2 2 4" xfId="3146" xr:uid="{37B78531-A954-47FD-9FEA-35AA53BB5A71}"/>
    <cellStyle name="Normal 6 3 4 2 3" xfId="1550" xr:uid="{F6301710-10C3-4D93-9C94-B996CE705820}"/>
    <cellStyle name="Normal 6 3 4 2 3 2" xfId="1551" xr:uid="{3D1B415B-A793-40B3-A070-629C76E36883}"/>
    <cellStyle name="Normal 6 3 4 2 4" xfId="1552" xr:uid="{05E9661B-87FE-4F88-8F73-C9C8CFF34022}"/>
    <cellStyle name="Normal 6 3 4 2 5" xfId="3147" xr:uid="{462928E1-88A7-421A-BF1E-23D9338E393A}"/>
    <cellStyle name="Normal 6 3 4 3" xfId="629" xr:uid="{C890DEB9-370F-41D1-943C-13235CAD8B04}"/>
    <cellStyle name="Normal 6 3 4 3 2" xfId="1553" xr:uid="{E4803FEB-38A9-4EAD-B1B9-E708592E085A}"/>
    <cellStyle name="Normal 6 3 4 3 2 2" xfId="1554" xr:uid="{248706DC-DB88-4BB2-85D7-CC32A65A6CA7}"/>
    <cellStyle name="Normal 6 3 4 3 3" xfId="1555" xr:uid="{EF3178A6-A0D9-444F-A37B-6B51B0EEDFFD}"/>
    <cellStyle name="Normal 6 3 4 3 4" xfId="3148" xr:uid="{6D7A30CF-8B5F-4B15-8DEA-788307CD4260}"/>
    <cellStyle name="Normal 6 3 4 4" xfId="1556" xr:uid="{0868EBD1-5DC1-439B-AC8A-ACAA73CC1344}"/>
    <cellStyle name="Normal 6 3 4 4 2" xfId="1557" xr:uid="{1C278DB6-89B1-496C-B58F-104D1CA34D28}"/>
    <cellStyle name="Normal 6 3 4 4 3" xfId="3149" xr:uid="{70188F0E-A923-4DF5-9807-22194718EEA8}"/>
    <cellStyle name="Normal 6 3 4 4 4" xfId="3150" xr:uid="{EE3C35EB-7A82-443F-8CC8-7EF164FCC2FF}"/>
    <cellStyle name="Normal 6 3 4 5" xfId="1558" xr:uid="{95EC947D-DA31-4980-8862-70C3A7AF89B8}"/>
    <cellStyle name="Normal 6 3 4 6" xfId="3151" xr:uid="{964095AA-27F4-4B39-9972-4503F977387D}"/>
    <cellStyle name="Normal 6 3 4 7" xfId="3152" xr:uid="{7135EDFE-3666-4F16-B5B6-F6F09745A3DB}"/>
    <cellStyle name="Normal 6 3 5" xfId="328" xr:uid="{DE3A5E5A-B1E7-4D5F-BB0B-C22F3FEAF5E7}"/>
    <cellStyle name="Normal 6 3 5 2" xfId="630" xr:uid="{8A78CDFD-A001-44BF-8BE1-D02FA6E970E5}"/>
    <cellStyle name="Normal 6 3 5 2 2" xfId="631" xr:uid="{E07DF4A6-8999-4384-8271-37501B0C1D51}"/>
    <cellStyle name="Normal 6 3 5 2 2 2" xfId="1559" xr:uid="{53C427F0-21DA-4F84-A665-DE53C69CDA8A}"/>
    <cellStyle name="Normal 6 3 5 2 2 2 2" xfId="1560" xr:uid="{AC5086B3-305A-4A32-94D0-B04DE0801456}"/>
    <cellStyle name="Normal 6 3 5 2 2 3" xfId="1561" xr:uid="{5801D290-CE61-4FBB-A252-DDC616E5AF1B}"/>
    <cellStyle name="Normal 6 3 5 2 3" xfId="1562" xr:uid="{3ADC97FC-4B5A-45AA-B261-458C493161FE}"/>
    <cellStyle name="Normal 6 3 5 2 3 2" xfId="1563" xr:uid="{CEA9E8B1-C899-4B63-929D-561C5570C611}"/>
    <cellStyle name="Normal 6 3 5 2 4" xfId="1564" xr:uid="{25D488AA-94EC-49F2-9956-A820691A727A}"/>
    <cellStyle name="Normal 6 3 5 3" xfId="632" xr:uid="{870666AD-DF3C-4BCF-BBD3-397819705A54}"/>
    <cellStyle name="Normal 6 3 5 3 2" xfId="1565" xr:uid="{C8798C3E-7D00-412E-ACCF-906104E212A4}"/>
    <cellStyle name="Normal 6 3 5 3 2 2" xfId="1566" xr:uid="{DDBA4951-3D6A-4314-A3E4-FB6F9057B6F8}"/>
    <cellStyle name="Normal 6 3 5 3 3" xfId="1567" xr:uid="{5E05BA6C-0AB3-4723-823E-6441A091DE85}"/>
    <cellStyle name="Normal 6 3 5 3 4" xfId="3153" xr:uid="{2553C8C4-0F7D-4BB0-9DAC-1B756C6A2FD5}"/>
    <cellStyle name="Normal 6 3 5 4" xfId="1568" xr:uid="{E46088BA-AC4A-4626-A10E-4CEC7C3706BC}"/>
    <cellStyle name="Normal 6 3 5 4 2" xfId="1569" xr:uid="{6B6D7AF5-A9D6-489A-9707-EB394E468023}"/>
    <cellStyle name="Normal 6 3 5 5" xfId="1570" xr:uid="{3C9EFC9C-F95E-4DD0-A464-5FA0747DC817}"/>
    <cellStyle name="Normal 6 3 5 6" xfId="3154" xr:uid="{C73B2C83-3064-4AE6-8A20-BD85E4C2FE43}"/>
    <cellStyle name="Normal 6 3 6" xfId="329" xr:uid="{6147EF95-20C7-4263-A612-BBED633337EC}"/>
    <cellStyle name="Normal 6 3 6 2" xfId="633" xr:uid="{57F3804D-C259-46C5-9597-1791CAAE0A74}"/>
    <cellStyle name="Normal 6 3 6 2 2" xfId="1571" xr:uid="{3B22C26C-CB25-4390-AC4B-4885447FB3D2}"/>
    <cellStyle name="Normal 6 3 6 2 2 2" xfId="1572" xr:uid="{9F194B51-03AC-43A0-B5F8-0D5D298412CB}"/>
    <cellStyle name="Normal 6 3 6 2 3" xfId="1573" xr:uid="{CF4EA356-748C-4849-86A7-BFD53A8C3310}"/>
    <cellStyle name="Normal 6 3 6 2 4" xfId="3155" xr:uid="{25B67AB0-634A-406F-A74D-3AAFA8DE65C8}"/>
    <cellStyle name="Normal 6 3 6 3" xfId="1574" xr:uid="{6F942E49-E5E7-4ADC-A1F1-7FD6DB3475D9}"/>
    <cellStyle name="Normal 6 3 6 3 2" xfId="1575" xr:uid="{9407F530-AEEB-4313-A39B-C9555BB62E5C}"/>
    <cellStyle name="Normal 6 3 6 4" xfId="1576" xr:uid="{0AA01B0F-B6A0-471E-A30B-176EFCA5818B}"/>
    <cellStyle name="Normal 6 3 6 5" xfId="3156" xr:uid="{FCDD31F2-D681-448C-AD83-DE4417E9FB74}"/>
    <cellStyle name="Normal 6 3 7" xfId="634" xr:uid="{0C01D227-8038-4ABB-9918-2C13568B2D52}"/>
    <cellStyle name="Normal 6 3 7 2" xfId="1577" xr:uid="{BA549D84-1A7C-45B4-A7A4-091FE50C1976}"/>
    <cellStyle name="Normal 6 3 7 2 2" xfId="1578" xr:uid="{57FC81B3-FDD5-41A4-94E1-BF17D23DDA77}"/>
    <cellStyle name="Normal 6 3 7 3" xfId="1579" xr:uid="{67A97E1C-6FCF-4C23-9C90-67E2E27416F8}"/>
    <cellStyle name="Normal 6 3 7 4" xfId="3157" xr:uid="{B0964ED6-4F08-4660-A4F8-A5B5B498C1A6}"/>
    <cellStyle name="Normal 6 3 8" xfId="1580" xr:uid="{DC92BE82-E762-4352-899B-436D5810A134}"/>
    <cellStyle name="Normal 6 3 8 2" xfId="1581" xr:uid="{2A1423EF-CECA-45E5-B92A-90D3B984320B}"/>
    <cellStyle name="Normal 6 3 8 3" xfId="3158" xr:uid="{526302B3-D746-4D17-9901-6053382C34CD}"/>
    <cellStyle name="Normal 6 3 8 4" xfId="3159" xr:uid="{36629C88-C37B-491D-B6B7-7EBCC4F5AA22}"/>
    <cellStyle name="Normal 6 3 9" xfId="1582" xr:uid="{AC63F93E-1D45-4BE0-9FA4-FD5BFB755B17}"/>
    <cellStyle name="Normal 6 3 9 2" xfId="4718" xr:uid="{D1AC8F89-00CD-4A53-8BFE-4B9D7BBA37BD}"/>
    <cellStyle name="Normal 6 4" xfId="117" xr:uid="{64B81AEE-183A-459E-97BC-8507C069A0D4}"/>
    <cellStyle name="Normal 6 4 10" xfId="3160" xr:uid="{1C8B62EA-AFE3-450B-832E-3F80CF3F91F7}"/>
    <cellStyle name="Normal 6 4 11" xfId="3161" xr:uid="{3C00B2F5-F3D1-4988-8A60-409D19B7D5ED}"/>
    <cellStyle name="Normal 6 4 2" xfId="118" xr:uid="{F08F51E4-4EA3-4F7F-B566-5213AD2B7375}"/>
    <cellStyle name="Normal 6 4 2 2" xfId="119" xr:uid="{54531832-05E0-4A3D-9011-B92FF3701070}"/>
    <cellStyle name="Normal 6 4 2 2 2" xfId="330" xr:uid="{B05F56F9-97B2-472B-883D-CDCD129F491B}"/>
    <cellStyle name="Normal 6 4 2 2 2 2" xfId="635" xr:uid="{D383F6CE-1F34-4F03-94E3-F27CA1E241DC}"/>
    <cellStyle name="Normal 6 4 2 2 2 2 2" xfId="1583" xr:uid="{355D5409-32AB-4276-B8C5-922FE7DB58DF}"/>
    <cellStyle name="Normal 6 4 2 2 2 2 2 2" xfId="1584" xr:uid="{B98B5732-846A-4DE2-9749-538B1D372E9E}"/>
    <cellStyle name="Normal 6 4 2 2 2 2 3" xfId="1585" xr:uid="{D2090270-27EE-45B2-AB8D-16E7473E4EEE}"/>
    <cellStyle name="Normal 6 4 2 2 2 2 4" xfId="3162" xr:uid="{F75FB591-A8DA-4D3B-B629-FA9D5D8F4DB3}"/>
    <cellStyle name="Normal 6 4 2 2 2 3" xfId="1586" xr:uid="{C94EA057-0F42-4EFD-AF8A-078945C26BD2}"/>
    <cellStyle name="Normal 6 4 2 2 2 3 2" xfId="1587" xr:uid="{F418F554-0CDB-4568-85DA-AB92361B8B16}"/>
    <cellStyle name="Normal 6 4 2 2 2 3 3" xfId="3163" xr:uid="{F362278B-D60F-492D-9E7E-252B890A25DE}"/>
    <cellStyle name="Normal 6 4 2 2 2 3 4" xfId="3164" xr:uid="{21931291-E080-4B41-833C-80E88A9962FA}"/>
    <cellStyle name="Normal 6 4 2 2 2 4" xfId="1588" xr:uid="{8A5B4CF8-3F0A-4B69-BEC9-B3FCE6BBD06A}"/>
    <cellStyle name="Normal 6 4 2 2 2 5" xfId="3165" xr:uid="{0A6F08B8-C9F9-4D33-AC8C-DE09225DB8D4}"/>
    <cellStyle name="Normal 6 4 2 2 2 6" xfId="3166" xr:uid="{46D63FC0-19E3-4BA3-AB38-524635C03D8E}"/>
    <cellStyle name="Normal 6 4 2 2 3" xfId="636" xr:uid="{AEE9EBAE-1F2D-4C11-8769-C5CA4096D9E3}"/>
    <cellStyle name="Normal 6 4 2 2 3 2" xfId="1589" xr:uid="{01E4CA32-C63D-4CC7-9B1B-46A603056AA6}"/>
    <cellStyle name="Normal 6 4 2 2 3 2 2" xfId="1590" xr:uid="{7A7C3720-C54D-4544-B803-3F6FED5E5900}"/>
    <cellStyle name="Normal 6 4 2 2 3 2 3" xfId="3167" xr:uid="{D52E05E7-E207-4843-BF5D-AE0061A6422F}"/>
    <cellStyle name="Normal 6 4 2 2 3 2 4" xfId="3168" xr:uid="{9F1F88C5-5127-437B-AD41-69129A570E2C}"/>
    <cellStyle name="Normal 6 4 2 2 3 3" xfId="1591" xr:uid="{AEF08AD7-F416-44EA-8182-7B80EA8BCD79}"/>
    <cellStyle name="Normal 6 4 2 2 3 4" xfId="3169" xr:uid="{375664E9-A31F-45E1-B120-619FAF947DA0}"/>
    <cellStyle name="Normal 6 4 2 2 3 5" xfId="3170" xr:uid="{CA4F67C7-7D1F-45A8-9186-22DC99FAB809}"/>
    <cellStyle name="Normal 6 4 2 2 4" xfId="1592" xr:uid="{AFC683DC-BD3F-4955-8827-DC90FD090B1C}"/>
    <cellStyle name="Normal 6 4 2 2 4 2" xfId="1593" xr:uid="{74E058E7-E53C-4870-B9AE-6B1894003147}"/>
    <cellStyle name="Normal 6 4 2 2 4 3" xfId="3171" xr:uid="{28DE51DB-C8AA-4F4A-8D8C-020E40F166A7}"/>
    <cellStyle name="Normal 6 4 2 2 4 4" xfId="3172" xr:uid="{6B6B79A4-48A4-4656-B767-1B653A2B4786}"/>
    <cellStyle name="Normal 6 4 2 2 5" xfId="1594" xr:uid="{7B8FA253-47A3-43E8-9E9D-4809AE100711}"/>
    <cellStyle name="Normal 6 4 2 2 5 2" xfId="3173" xr:uid="{549F8A52-4192-4CC8-8E3C-B45150F16B04}"/>
    <cellStyle name="Normal 6 4 2 2 5 3" xfId="3174" xr:uid="{A06960E2-439A-443B-A883-22FBEB40DCAE}"/>
    <cellStyle name="Normal 6 4 2 2 5 4" xfId="3175" xr:uid="{32F321A3-4536-4589-9B02-21BD0703ADA8}"/>
    <cellStyle name="Normal 6 4 2 2 6" xfId="3176" xr:uid="{EEF3FEC2-6219-4844-BBC6-9C2E7AA83A6E}"/>
    <cellStyle name="Normal 6 4 2 2 7" xfId="3177" xr:uid="{487F25AB-09BB-4046-B1FD-AFF6789B502C}"/>
    <cellStyle name="Normal 6 4 2 2 8" xfId="3178" xr:uid="{487CCED4-166C-4814-A920-2B48E7E66456}"/>
    <cellStyle name="Normal 6 4 2 3" xfId="331" xr:uid="{C9A3B65B-02C3-498D-9C95-49E6C40276B5}"/>
    <cellStyle name="Normal 6 4 2 3 2" xfId="637" xr:uid="{7ECF6076-A992-45A9-BFA7-B067BC6BD1B6}"/>
    <cellStyle name="Normal 6 4 2 3 2 2" xfId="638" xr:uid="{6ACF563A-9C63-41C2-B167-01AEDA89D23B}"/>
    <cellStyle name="Normal 6 4 2 3 2 2 2" xfId="1595" xr:uid="{EB937F0F-888B-4AB2-939E-AFBBAF142EBB}"/>
    <cellStyle name="Normal 6 4 2 3 2 2 2 2" xfId="1596" xr:uid="{34189081-811C-4E13-8A01-916679B9D4D6}"/>
    <cellStyle name="Normal 6 4 2 3 2 2 3" xfId="1597" xr:uid="{FE551E08-11FE-4F01-9BBA-3571C50E9BA0}"/>
    <cellStyle name="Normal 6 4 2 3 2 3" xfId="1598" xr:uid="{CABD4DC4-F2D0-493C-ADCE-C445394AB515}"/>
    <cellStyle name="Normal 6 4 2 3 2 3 2" xfId="1599" xr:uid="{1D08EB1F-72F0-4F2F-B45E-D1420F506A3F}"/>
    <cellStyle name="Normal 6 4 2 3 2 4" xfId="1600" xr:uid="{C8AA4718-A988-4087-9C87-D85EFF1C3742}"/>
    <cellStyle name="Normal 6 4 2 3 3" xfId="639" xr:uid="{DA5CAA42-61FE-4E04-9F07-48C4FBA32191}"/>
    <cellStyle name="Normal 6 4 2 3 3 2" xfId="1601" xr:uid="{EF06DD27-DC65-4B16-94CA-55765B4CECE1}"/>
    <cellStyle name="Normal 6 4 2 3 3 2 2" xfId="1602" xr:uid="{F98BE7C9-7692-4EF8-86FF-0D982DDE6F3E}"/>
    <cellStyle name="Normal 6 4 2 3 3 3" xfId="1603" xr:uid="{ACE65339-F056-450A-AFD4-18FBD643A84D}"/>
    <cellStyle name="Normal 6 4 2 3 3 4" xfId="3179" xr:uid="{02BB44EC-EC03-499A-876A-724DD48DD6DF}"/>
    <cellStyle name="Normal 6 4 2 3 4" xfId="1604" xr:uid="{EF9B29AC-19C9-46D9-8716-952EC17CE935}"/>
    <cellStyle name="Normal 6 4 2 3 4 2" xfId="1605" xr:uid="{1920198E-E021-411E-A975-FF6F9146B8FB}"/>
    <cellStyle name="Normal 6 4 2 3 5" xfId="1606" xr:uid="{F1C3B0C5-DFDA-4698-BC5D-6E3685B0510A}"/>
    <cellStyle name="Normal 6 4 2 3 6" xfId="3180" xr:uid="{12C58142-0621-45AA-B014-ACF87D7366B3}"/>
    <cellStyle name="Normal 6 4 2 4" xfId="332" xr:uid="{9C148862-ABFF-4530-8F7E-63121F01A484}"/>
    <cellStyle name="Normal 6 4 2 4 2" xfId="640" xr:uid="{19C98A32-8F2F-406F-9D51-E28CA1E21620}"/>
    <cellStyle name="Normal 6 4 2 4 2 2" xfId="1607" xr:uid="{850C69C2-CC73-48D4-9535-6499261371D3}"/>
    <cellStyle name="Normal 6 4 2 4 2 2 2" xfId="1608" xr:uid="{8679729E-D34F-46F7-8778-D67B982C18FD}"/>
    <cellStyle name="Normal 6 4 2 4 2 3" xfId="1609" xr:uid="{186D3545-C13C-490B-9941-2D85215234AB}"/>
    <cellStyle name="Normal 6 4 2 4 2 4" xfId="3181" xr:uid="{76FD653B-3540-4271-8F37-5260F671AF77}"/>
    <cellStyle name="Normal 6 4 2 4 3" xfId="1610" xr:uid="{D59E8459-F8CA-44B1-B5FB-FB44BD4B8F7E}"/>
    <cellStyle name="Normal 6 4 2 4 3 2" xfId="1611" xr:uid="{338FAD4C-90E0-4D42-82BA-353CEB24056A}"/>
    <cellStyle name="Normal 6 4 2 4 4" xfId="1612" xr:uid="{33AE22A1-803A-4303-910E-56658EB748AA}"/>
    <cellStyle name="Normal 6 4 2 4 5" xfId="3182" xr:uid="{AEB0168A-AD74-4744-A2DE-D570842F5C4F}"/>
    <cellStyle name="Normal 6 4 2 5" xfId="333" xr:uid="{37605F6C-310B-48A4-AC28-BBC0981D5624}"/>
    <cellStyle name="Normal 6 4 2 5 2" xfId="1613" xr:uid="{51C7C3A2-839E-4C0E-90B6-F70B782B4A99}"/>
    <cellStyle name="Normal 6 4 2 5 2 2" xfId="1614" xr:uid="{9A419316-681C-44E5-A918-EA3151EEF8BB}"/>
    <cellStyle name="Normal 6 4 2 5 3" xfId="1615" xr:uid="{F0BAF903-830F-4FED-AEA9-43AF24B2F47B}"/>
    <cellStyle name="Normal 6 4 2 5 4" xfId="3183" xr:uid="{36D3CFBF-0858-47AB-89AB-E63108BB06DE}"/>
    <cellStyle name="Normal 6 4 2 6" xfId="1616" xr:uid="{8CDCFED0-D98F-475D-92ED-9BFEE325AFDC}"/>
    <cellStyle name="Normal 6 4 2 6 2" xfId="1617" xr:uid="{C36D9C12-3ED4-43A1-931A-D51BD0B691CD}"/>
    <cellStyle name="Normal 6 4 2 6 3" xfId="3184" xr:uid="{462EAF82-3667-4A66-B97A-90186ECA37EB}"/>
    <cellStyle name="Normal 6 4 2 6 4" xfId="3185" xr:uid="{515BFA32-573D-472C-87AD-AFA9C7AF6DA0}"/>
    <cellStyle name="Normal 6 4 2 7" xfId="1618" xr:uid="{203024BB-13CF-4505-935D-985B70ED3106}"/>
    <cellStyle name="Normal 6 4 2 8" xfId="3186" xr:uid="{4D88C97A-F771-44EE-9E96-BBE6241A4657}"/>
    <cellStyle name="Normal 6 4 2 9" xfId="3187" xr:uid="{7FA6EC28-DBA3-428F-806E-3E172042862E}"/>
    <cellStyle name="Normal 6 4 3" xfId="120" xr:uid="{D54F55BB-BD8E-4764-AF5B-48915C629B66}"/>
    <cellStyle name="Normal 6 4 3 2" xfId="121" xr:uid="{D71ED7E8-93DE-4FBF-A405-1E404836460A}"/>
    <cellStyle name="Normal 6 4 3 2 2" xfId="641" xr:uid="{702F4507-6963-4FE2-B4D0-01ACE5D0F3F3}"/>
    <cellStyle name="Normal 6 4 3 2 2 2" xfId="1619" xr:uid="{54520952-774C-483E-9CC5-858451C5092D}"/>
    <cellStyle name="Normal 6 4 3 2 2 2 2" xfId="1620" xr:uid="{F950DA29-778D-43BA-8508-B50C90C43279}"/>
    <cellStyle name="Normal 6 4 3 2 2 2 2 2" xfId="4476" xr:uid="{D6924BB6-A157-48DC-BCF8-D8F351B03DED}"/>
    <cellStyle name="Normal 6 4 3 2 2 2 3" xfId="4477" xr:uid="{DBFFF1B3-0EE5-43C6-B9C9-FF58BAEBD416}"/>
    <cellStyle name="Normal 6 4 3 2 2 3" xfId="1621" xr:uid="{6AB8D1D1-0DDB-4B6B-BFE2-7021C3459013}"/>
    <cellStyle name="Normal 6 4 3 2 2 3 2" xfId="4478" xr:uid="{DA3983D2-AD92-44DF-88EB-76D0A2726781}"/>
    <cellStyle name="Normal 6 4 3 2 2 4" xfId="3188" xr:uid="{98AEC8A0-D715-42F7-A8CB-4C839466607A}"/>
    <cellStyle name="Normal 6 4 3 2 3" xfId="1622" xr:uid="{56BF832C-DCCD-4102-A856-456877C2E41A}"/>
    <cellStyle name="Normal 6 4 3 2 3 2" xfId="1623" xr:uid="{08047390-C3BE-4F40-A6E6-64A5F0E968C9}"/>
    <cellStyle name="Normal 6 4 3 2 3 2 2" xfId="4479" xr:uid="{5857E667-5951-4F21-9C1C-681FA98FC2BB}"/>
    <cellStyle name="Normal 6 4 3 2 3 3" xfId="3189" xr:uid="{5A028C31-DBF9-46A7-9C06-833FE158FAA2}"/>
    <cellStyle name="Normal 6 4 3 2 3 4" xfId="3190" xr:uid="{4B01681A-D223-42D0-85F7-653F329675EA}"/>
    <cellStyle name="Normal 6 4 3 2 4" xfId="1624" xr:uid="{E04C5377-F057-4AAF-9389-3ED19582F713}"/>
    <cellStyle name="Normal 6 4 3 2 4 2" xfId="4480" xr:uid="{54A63AF0-88C7-4193-A541-6BF378DD5AA8}"/>
    <cellStyle name="Normal 6 4 3 2 5" xfId="3191" xr:uid="{89B858A2-27CE-4E54-9C65-442BC765C491}"/>
    <cellStyle name="Normal 6 4 3 2 6" xfId="3192" xr:uid="{AB3DA960-FA61-4B10-B0C5-0483891431A3}"/>
    <cellStyle name="Normal 6 4 3 3" xfId="334" xr:uid="{3788C251-05EB-4C95-90BC-AEFE01FA9657}"/>
    <cellStyle name="Normal 6 4 3 3 2" xfId="1625" xr:uid="{A667D38A-2FB1-4E9F-B371-1ED1B143A192}"/>
    <cellStyle name="Normal 6 4 3 3 2 2" xfId="1626" xr:uid="{F837C5FF-F154-4844-BB01-490D4A517B12}"/>
    <cellStyle name="Normal 6 4 3 3 2 2 2" xfId="4481" xr:uid="{148264B5-A4D7-4883-892C-0CAE96871FDF}"/>
    <cellStyle name="Normal 6 4 3 3 2 3" xfId="3193" xr:uid="{CDCA5CE1-5CE3-4B1C-B865-7969590E29BA}"/>
    <cellStyle name="Normal 6 4 3 3 2 4" xfId="3194" xr:uid="{E62C2FDC-54B7-4F95-9E7D-C092F6ACDAF3}"/>
    <cellStyle name="Normal 6 4 3 3 3" xfId="1627" xr:uid="{DBA8924C-DDD8-459E-9458-52174E8F8A7A}"/>
    <cellStyle name="Normal 6 4 3 3 3 2" xfId="4482" xr:uid="{4B3543D4-6244-4F7E-983F-87360718E47F}"/>
    <cellStyle name="Normal 6 4 3 3 4" xfId="3195" xr:uid="{13B621C1-F11E-4CFB-A7E3-E84F0B27030F}"/>
    <cellStyle name="Normal 6 4 3 3 5" xfId="3196" xr:uid="{1C20BF1E-9AE9-4462-AFF5-2566264CEFB1}"/>
    <cellStyle name="Normal 6 4 3 4" xfId="1628" xr:uid="{3C402488-7878-4EEA-8819-05645586B099}"/>
    <cellStyle name="Normal 6 4 3 4 2" xfId="1629" xr:uid="{BB339075-2AF2-43F6-AD15-395D7457B84E}"/>
    <cellStyle name="Normal 6 4 3 4 2 2" xfId="4483" xr:uid="{281B5885-261A-497B-B3C5-5C1F7746902D}"/>
    <cellStyle name="Normal 6 4 3 4 3" xfId="3197" xr:uid="{AC14CE0F-7753-47EE-B223-D80FF523DB2D}"/>
    <cellStyle name="Normal 6 4 3 4 4" xfId="3198" xr:uid="{E1A792FB-BF62-4E4D-B4C6-2B0267092DBE}"/>
    <cellStyle name="Normal 6 4 3 5" xfId="1630" xr:uid="{9269A92C-2BE3-40AC-B23F-1184273FA8E4}"/>
    <cellStyle name="Normal 6 4 3 5 2" xfId="3199" xr:uid="{422A2E19-E7FA-471E-9F6C-1B22882E9969}"/>
    <cellStyle name="Normal 6 4 3 5 3" xfId="3200" xr:uid="{D2A88080-93C2-472A-A6B5-5196F9CF6138}"/>
    <cellStyle name="Normal 6 4 3 5 4" xfId="3201" xr:uid="{2DBD8568-02BB-4370-B3CC-FF842AFB1C7B}"/>
    <cellStyle name="Normal 6 4 3 6" xfId="3202" xr:uid="{051A7148-ED6D-4C59-89B0-8CACA0EF2FFA}"/>
    <cellStyle name="Normal 6 4 3 7" xfId="3203" xr:uid="{ADA95D76-5458-404E-8D31-8CDE9E314A0C}"/>
    <cellStyle name="Normal 6 4 3 8" xfId="3204" xr:uid="{43C53B4E-C4AF-4DAC-A600-E11CDB30C531}"/>
    <cellStyle name="Normal 6 4 4" xfId="122" xr:uid="{DAC76D97-9CA4-4C55-AFEF-962BAA1FA9A4}"/>
    <cellStyle name="Normal 6 4 4 2" xfId="642" xr:uid="{31D140DA-034C-45F7-8162-D29714B59240}"/>
    <cellStyle name="Normal 6 4 4 2 2" xfId="643" xr:uid="{2C7DD5EC-92ED-4F97-A909-E2DC0A624784}"/>
    <cellStyle name="Normal 6 4 4 2 2 2" xfId="1631" xr:uid="{D17193E6-2B41-4D41-9C0A-25950552F25C}"/>
    <cellStyle name="Normal 6 4 4 2 2 2 2" xfId="1632" xr:uid="{9A4182AA-DD81-48DC-9CEB-2795D8FC2BC8}"/>
    <cellStyle name="Normal 6 4 4 2 2 3" xfId="1633" xr:uid="{5D01B984-F40B-4B8B-9508-F9D7A3C385D6}"/>
    <cellStyle name="Normal 6 4 4 2 2 4" xfId="3205" xr:uid="{04BFE01D-4812-4C56-84A0-AF471708BAC9}"/>
    <cellStyle name="Normal 6 4 4 2 3" xfId="1634" xr:uid="{13CC41A0-2843-48D9-8D7F-7B068DE1E206}"/>
    <cellStyle name="Normal 6 4 4 2 3 2" xfId="1635" xr:uid="{F04AD1B6-5BC5-41CA-87A8-57E573347642}"/>
    <cellStyle name="Normal 6 4 4 2 4" xfId="1636" xr:uid="{880EF398-C2F4-495F-86E4-017468110E1A}"/>
    <cellStyle name="Normal 6 4 4 2 5" xfId="3206" xr:uid="{01936491-A8C8-4ECD-9698-DDC757EF1688}"/>
    <cellStyle name="Normal 6 4 4 3" xfId="644" xr:uid="{E9D70094-62C1-4630-AD19-ACE436E30D56}"/>
    <cellStyle name="Normal 6 4 4 3 2" xfId="1637" xr:uid="{93D9988F-A0E4-48D1-8A90-9F76D1C1B749}"/>
    <cellStyle name="Normal 6 4 4 3 2 2" xfId="1638" xr:uid="{CBD6A232-568D-4588-9ED6-0477D549953E}"/>
    <cellStyle name="Normal 6 4 4 3 3" xfId="1639" xr:uid="{18328428-8814-43DB-AA5C-0B71E40F9A41}"/>
    <cellStyle name="Normal 6 4 4 3 4" xfId="3207" xr:uid="{A4D7B93D-36A1-4721-88C4-951EE4ECC79C}"/>
    <cellStyle name="Normal 6 4 4 4" xfId="1640" xr:uid="{75EDD9F6-74DA-401A-8FD3-9AD0EEADB093}"/>
    <cellStyle name="Normal 6 4 4 4 2" xfId="1641" xr:uid="{A2B7D919-AD97-4BF8-8B19-0B5C84B56415}"/>
    <cellStyle name="Normal 6 4 4 4 3" xfId="3208" xr:uid="{AF9B1982-CC6C-4B12-87E7-DB071DBC2B87}"/>
    <cellStyle name="Normal 6 4 4 4 4" xfId="3209" xr:uid="{B207FB92-E081-4B9D-BE0F-214D9A39F122}"/>
    <cellStyle name="Normal 6 4 4 5" xfId="1642" xr:uid="{E13A1342-EB36-4A2B-89D5-5A8C560632C8}"/>
    <cellStyle name="Normal 6 4 4 6" xfId="3210" xr:uid="{C339CA8D-B473-4BF4-B328-17FC31296EA0}"/>
    <cellStyle name="Normal 6 4 4 7" xfId="3211" xr:uid="{E3BE96AA-309D-4DE1-BE42-08EC61502C83}"/>
    <cellStyle name="Normal 6 4 5" xfId="335" xr:uid="{CA1FE02F-40DD-4460-BD17-FA4AA67A7E2A}"/>
    <cellStyle name="Normal 6 4 5 2" xfId="645" xr:uid="{C4699732-1B31-4603-9ACD-837797AE7264}"/>
    <cellStyle name="Normal 6 4 5 2 2" xfId="1643" xr:uid="{D79A30D9-6976-4CCA-BDB3-6411FCB7B63E}"/>
    <cellStyle name="Normal 6 4 5 2 2 2" xfId="1644" xr:uid="{45C26E05-65FF-452B-BF50-D57A0AFCB5F3}"/>
    <cellStyle name="Normal 6 4 5 2 3" xfId="1645" xr:uid="{C3BA9C25-2718-42F6-BF6E-1D5B51E6B9E1}"/>
    <cellStyle name="Normal 6 4 5 2 4" xfId="3212" xr:uid="{E1F84091-1DA7-4F05-B4B4-06B283227AA0}"/>
    <cellStyle name="Normal 6 4 5 3" xfId="1646" xr:uid="{433B1517-2E18-4D5A-AEAC-3F3C6448B09C}"/>
    <cellStyle name="Normal 6 4 5 3 2" xfId="1647" xr:uid="{6B9F3697-212E-4562-B9D7-31CC33027FE2}"/>
    <cellStyle name="Normal 6 4 5 3 3" xfId="3213" xr:uid="{EDEEDAF1-A488-4F9F-9D39-E765E47F60AA}"/>
    <cellStyle name="Normal 6 4 5 3 4" xfId="3214" xr:uid="{0C2DD56E-A079-45B6-B44B-BB15594A8BF7}"/>
    <cellStyle name="Normal 6 4 5 4" xfId="1648" xr:uid="{90C9BE9F-378A-4342-B291-88C8471D184A}"/>
    <cellStyle name="Normal 6 4 5 5" xfId="3215" xr:uid="{F8C616A4-7354-4E76-A93B-BBDD8AB60C77}"/>
    <cellStyle name="Normal 6 4 5 6" xfId="3216" xr:uid="{75976244-8DF4-4692-8583-2D5A32B12D43}"/>
    <cellStyle name="Normal 6 4 6" xfId="336" xr:uid="{DEBD9BBC-6518-4B20-99A9-7D65B303E289}"/>
    <cellStyle name="Normal 6 4 6 2" xfId="1649" xr:uid="{7C7A91B0-64E3-46AB-97C9-F869F481CF1B}"/>
    <cellStyle name="Normal 6 4 6 2 2" xfId="1650" xr:uid="{A7E08ECA-5473-4345-BC35-DCA11A4AF9DE}"/>
    <cellStyle name="Normal 6 4 6 2 3" xfId="3217" xr:uid="{83ADE8A0-9504-4F86-A581-AE601DBD40CB}"/>
    <cellStyle name="Normal 6 4 6 2 4" xfId="3218" xr:uid="{F9F315CA-A69C-4040-BE98-348F33F673DC}"/>
    <cellStyle name="Normal 6 4 6 3" xfId="1651" xr:uid="{5F1F1FBA-34E5-4FC7-8991-6A8AA6E32450}"/>
    <cellStyle name="Normal 6 4 6 4" xfId="3219" xr:uid="{99AFAA9D-BA76-44B5-9F82-F159FAC8B50D}"/>
    <cellStyle name="Normal 6 4 6 5" xfId="3220" xr:uid="{B1F4402B-04AE-4B7C-987C-6A93BE479B39}"/>
    <cellStyle name="Normal 6 4 7" xfId="1652" xr:uid="{BD144ADD-8FA7-4C82-AE8B-562C9DC2E79D}"/>
    <cellStyle name="Normal 6 4 7 2" xfId="1653" xr:uid="{F10B4A05-05DE-4A01-8C7C-8CA4873BF060}"/>
    <cellStyle name="Normal 6 4 7 3" xfId="3221" xr:uid="{2EF2DAE4-B358-40D0-B7CB-3A76D572664A}"/>
    <cellStyle name="Normal 6 4 7 3 2" xfId="4407" xr:uid="{0E1AF939-B1BF-4BE1-BBFD-A34E48A89349}"/>
    <cellStyle name="Normal 6 4 7 3 3" xfId="4685" xr:uid="{BFBB3CD4-7D79-407E-8BBC-CA45F60D2011}"/>
    <cellStyle name="Normal 6 4 7 4" xfId="3222" xr:uid="{5A979F61-D948-4F76-9758-7E6CB96EB74E}"/>
    <cellStyle name="Normal 6 4 8" xfId="1654" xr:uid="{C2565005-0234-460E-872A-5FD2F331A962}"/>
    <cellStyle name="Normal 6 4 8 2" xfId="3223" xr:uid="{7B4395B9-D2D1-4399-94D5-2EFB28800DC6}"/>
    <cellStyle name="Normal 6 4 8 3" xfId="3224" xr:uid="{6DA0DDF4-5623-464B-9D9F-D13EC4C21644}"/>
    <cellStyle name="Normal 6 4 8 4" xfId="3225" xr:uid="{052FD1F3-94B4-4DC0-AA5A-885ADC3A01C8}"/>
    <cellStyle name="Normal 6 4 9" xfId="3226" xr:uid="{C7709A7E-7E71-4C12-B41B-325635AD072A}"/>
    <cellStyle name="Normal 6 5" xfId="123" xr:uid="{7FF3EB4B-F21C-4FFD-B4EC-D7A46BAC9C8F}"/>
    <cellStyle name="Normal 6 5 10" xfId="3227" xr:uid="{05B2D6D7-6227-4C23-950E-6080B7AF2BCD}"/>
    <cellStyle name="Normal 6 5 11" xfId="3228" xr:uid="{17A7C297-91FF-4811-8DE6-B6C89556237E}"/>
    <cellStyle name="Normal 6 5 2" xfId="124" xr:uid="{D070B4DA-3EE8-4DE5-85B3-1A7EAF6DB514}"/>
    <cellStyle name="Normal 6 5 2 2" xfId="337" xr:uid="{815DC0B0-FA86-4313-A5DF-D5082AAE1024}"/>
    <cellStyle name="Normal 6 5 2 2 2" xfId="646" xr:uid="{F57B6E5D-F178-44C2-B982-53F889278AB1}"/>
    <cellStyle name="Normal 6 5 2 2 2 2" xfId="647" xr:uid="{4C3D5067-6755-4A33-9BEF-426E57F2C0E2}"/>
    <cellStyle name="Normal 6 5 2 2 2 2 2" xfId="1655" xr:uid="{B29EC2BC-1F8D-4B20-A917-8DECDB5EED53}"/>
    <cellStyle name="Normal 6 5 2 2 2 2 3" xfId="3229" xr:uid="{F308FB7F-1E2E-4355-9C41-8DF9AFA469A8}"/>
    <cellStyle name="Normal 6 5 2 2 2 2 4" xfId="3230" xr:uid="{9893BD14-0981-4F02-AFF3-ABA6A401F6D0}"/>
    <cellStyle name="Normal 6 5 2 2 2 3" xfId="1656" xr:uid="{FD86406D-338A-4286-954A-1A37810C7E77}"/>
    <cellStyle name="Normal 6 5 2 2 2 3 2" xfId="3231" xr:uid="{D1F68C63-EED5-436E-9F32-3B3D22185215}"/>
    <cellStyle name="Normal 6 5 2 2 2 3 3" xfId="3232" xr:uid="{B5C1D3F0-7F6E-490F-B20F-3ABD1D04C3BA}"/>
    <cellStyle name="Normal 6 5 2 2 2 3 4" xfId="3233" xr:uid="{E9C30760-714B-4A91-8F97-2A78898031E0}"/>
    <cellStyle name="Normal 6 5 2 2 2 4" xfId="3234" xr:uid="{9D3DA3F1-9231-4511-B759-24C31D94A3BA}"/>
    <cellStyle name="Normal 6 5 2 2 2 5" xfId="3235" xr:uid="{6F0E1009-4BD5-42A2-8754-18CACA8FCFA7}"/>
    <cellStyle name="Normal 6 5 2 2 2 6" xfId="3236" xr:uid="{43043FE5-AD13-4C2A-9B0C-43FCAB1F3A7D}"/>
    <cellStyle name="Normal 6 5 2 2 3" xfId="648" xr:uid="{B4B67D7E-8DA2-4B9E-A5FB-5837BF9E1B23}"/>
    <cellStyle name="Normal 6 5 2 2 3 2" xfId="1657" xr:uid="{FF67B05E-B39C-4EC7-8524-F79F43822071}"/>
    <cellStyle name="Normal 6 5 2 2 3 2 2" xfId="3237" xr:uid="{E3FBCC21-EAA9-4395-928B-C200AC0AC4E2}"/>
    <cellStyle name="Normal 6 5 2 2 3 2 3" xfId="3238" xr:uid="{47308F1E-2F4E-4E99-8B42-C724E1AFCCCD}"/>
    <cellStyle name="Normal 6 5 2 2 3 2 4" xfId="3239" xr:uid="{050EB74C-6352-430E-A843-D1ED0F6E2A12}"/>
    <cellStyle name="Normal 6 5 2 2 3 3" xfId="3240" xr:uid="{75840E9E-8A6C-410D-8F49-8BDC5A82732B}"/>
    <cellStyle name="Normal 6 5 2 2 3 4" xfId="3241" xr:uid="{A819EFCB-F1E6-433C-B805-2510A1347EB9}"/>
    <cellStyle name="Normal 6 5 2 2 3 5" xfId="3242" xr:uid="{B6BE4FD8-F5B2-4AFD-A9D8-C6BC14D6A3F3}"/>
    <cellStyle name="Normal 6 5 2 2 4" xfId="1658" xr:uid="{0C6FF80E-6879-43DC-89B9-1AAD75252933}"/>
    <cellStyle name="Normal 6 5 2 2 4 2" xfId="3243" xr:uid="{6AF80EB2-5312-46CD-BEA6-5B489DA11950}"/>
    <cellStyle name="Normal 6 5 2 2 4 3" xfId="3244" xr:uid="{30B54904-469B-4ACA-A2BC-D7B8996DC042}"/>
    <cellStyle name="Normal 6 5 2 2 4 4" xfId="3245" xr:uid="{2D85B4D0-D53F-4776-A72D-4C2F806D2738}"/>
    <cellStyle name="Normal 6 5 2 2 5" xfId="3246" xr:uid="{6D0A01D5-FFD7-4C6D-846E-5F643F1DEE7F}"/>
    <cellStyle name="Normal 6 5 2 2 5 2" xfId="3247" xr:uid="{C0DCFC5A-4BEE-47DA-A320-FC0A24DB3F03}"/>
    <cellStyle name="Normal 6 5 2 2 5 3" xfId="3248" xr:uid="{7482D67C-4CC9-4FFB-8837-5F82E9A157E6}"/>
    <cellStyle name="Normal 6 5 2 2 5 4" xfId="3249" xr:uid="{A124A62E-22A4-4E7D-85AB-450AD9D81EF2}"/>
    <cellStyle name="Normal 6 5 2 2 6" xfId="3250" xr:uid="{346A8F2F-EE5E-4335-822A-E501A9DBFA4A}"/>
    <cellStyle name="Normal 6 5 2 2 7" xfId="3251" xr:uid="{B25E0613-7E9D-4A23-9D9C-6C0DA8D62A1C}"/>
    <cellStyle name="Normal 6 5 2 2 8" xfId="3252" xr:uid="{41FD505C-55C0-4150-A99E-5B284CC58767}"/>
    <cellStyle name="Normal 6 5 2 3" xfId="649" xr:uid="{4844C20A-F1F2-40E6-A100-B7677B60B145}"/>
    <cellStyle name="Normal 6 5 2 3 2" xfId="650" xr:uid="{73B67C5B-25C6-4EFA-A9CF-A3DC0795D8F2}"/>
    <cellStyle name="Normal 6 5 2 3 2 2" xfId="651" xr:uid="{AB627994-4903-4F40-AB67-28A6CAB31B29}"/>
    <cellStyle name="Normal 6 5 2 3 2 3" xfId="3253" xr:uid="{107B8489-CA9B-45D8-A8ED-32D731920963}"/>
    <cellStyle name="Normal 6 5 2 3 2 4" xfId="3254" xr:uid="{08918CFA-809D-4302-9629-A9EABC359EFA}"/>
    <cellStyle name="Normal 6 5 2 3 3" xfId="652" xr:uid="{E916D59E-7CD4-46AD-B6F7-8C360B52DECC}"/>
    <cellStyle name="Normal 6 5 2 3 3 2" xfId="3255" xr:uid="{BBE23D58-FF45-494E-86FD-2D613BE4B60C}"/>
    <cellStyle name="Normal 6 5 2 3 3 3" xfId="3256" xr:uid="{D7726B27-160E-4CB7-A40A-17C83F5CAEE0}"/>
    <cellStyle name="Normal 6 5 2 3 3 4" xfId="3257" xr:uid="{16EAEBE7-828F-476A-81C7-70D7D0DAFE88}"/>
    <cellStyle name="Normal 6 5 2 3 4" xfId="3258" xr:uid="{8C8E24B4-0866-42FD-810C-032276CF39CB}"/>
    <cellStyle name="Normal 6 5 2 3 5" xfId="3259" xr:uid="{F636A0F3-936E-44F7-819A-91F3BB4B0C2C}"/>
    <cellStyle name="Normal 6 5 2 3 6" xfId="3260" xr:uid="{61DC739E-49E7-4B48-9688-2E6274A3CFE1}"/>
    <cellStyle name="Normal 6 5 2 4" xfId="653" xr:uid="{A3CD7F34-C968-4918-A7C2-C5077BBB9C34}"/>
    <cellStyle name="Normal 6 5 2 4 2" xfId="654" xr:uid="{DB928576-A21B-4D7A-8738-87694E927C5E}"/>
    <cellStyle name="Normal 6 5 2 4 2 2" xfId="3261" xr:uid="{ED0BDD12-DAD6-4223-B312-F09730463972}"/>
    <cellStyle name="Normal 6 5 2 4 2 3" xfId="3262" xr:uid="{514861A4-8717-420E-922B-9F0C6E043E98}"/>
    <cellStyle name="Normal 6 5 2 4 2 4" xfId="3263" xr:uid="{B963FA02-81C3-44FE-93E8-FC711F78B714}"/>
    <cellStyle name="Normal 6 5 2 4 3" xfId="3264" xr:uid="{D24F7176-5802-4372-A3B0-0C8DC4AFFBFD}"/>
    <cellStyle name="Normal 6 5 2 4 4" xfId="3265" xr:uid="{6245189D-04D0-44C6-8FAE-C3F993858873}"/>
    <cellStyle name="Normal 6 5 2 4 5" xfId="3266" xr:uid="{D45121C6-7648-4C01-97DF-6380105C9937}"/>
    <cellStyle name="Normal 6 5 2 5" xfId="655" xr:uid="{46571658-B329-40B5-96BE-0FDC1AE613D7}"/>
    <cellStyle name="Normal 6 5 2 5 2" xfId="3267" xr:uid="{F8BFB94E-BA72-4F44-B899-9110FCEC3F69}"/>
    <cellStyle name="Normal 6 5 2 5 3" xfId="3268" xr:uid="{B9F1F9A6-0560-4448-91DF-09786688B645}"/>
    <cellStyle name="Normal 6 5 2 5 4" xfId="3269" xr:uid="{D0A3DAAE-9245-4F18-A380-3D6127470E56}"/>
    <cellStyle name="Normal 6 5 2 6" xfId="3270" xr:uid="{C336747C-B7E3-4F14-958B-FCC77D6B6D03}"/>
    <cellStyle name="Normal 6 5 2 6 2" xfId="3271" xr:uid="{F710E428-71F6-4CF2-927C-9C73FFCB2D4B}"/>
    <cellStyle name="Normal 6 5 2 6 3" xfId="3272" xr:uid="{71364B87-A45F-41EA-9836-A7E04E34FACB}"/>
    <cellStyle name="Normal 6 5 2 6 4" xfId="3273" xr:uid="{BA8A8C52-9E52-42A7-9C83-8CFC2223ABED}"/>
    <cellStyle name="Normal 6 5 2 7" xfId="3274" xr:uid="{9B669738-A328-4515-BDEC-411C20CF30C7}"/>
    <cellStyle name="Normal 6 5 2 8" xfId="3275" xr:uid="{E177FB73-8F21-4079-992A-BFAD5EB8A049}"/>
    <cellStyle name="Normal 6 5 2 9" xfId="3276" xr:uid="{C5106760-5795-4218-86DD-B7F90FCFD13A}"/>
    <cellStyle name="Normal 6 5 3" xfId="338" xr:uid="{0907A070-A6FE-4D55-92E0-3653FED63EC7}"/>
    <cellStyle name="Normal 6 5 3 2" xfId="656" xr:uid="{C10E8971-6499-4235-8967-EFE1C8BC705F}"/>
    <cellStyle name="Normal 6 5 3 2 2" xfId="657" xr:uid="{8F9E631D-0BB7-4957-A970-0A19C457C88B}"/>
    <cellStyle name="Normal 6 5 3 2 2 2" xfId="1659" xr:uid="{3FDFC497-F04A-44F3-8CC4-B30AB1036309}"/>
    <cellStyle name="Normal 6 5 3 2 2 2 2" xfId="1660" xr:uid="{2F655323-2864-4B7B-8332-087BCC2304E2}"/>
    <cellStyle name="Normal 6 5 3 2 2 3" xfId="1661" xr:uid="{99607D10-4282-4568-8C72-A55CC422DF53}"/>
    <cellStyle name="Normal 6 5 3 2 2 4" xfId="3277" xr:uid="{FE0AAF36-F229-432D-844F-DA5FEAFE5FE7}"/>
    <cellStyle name="Normal 6 5 3 2 3" xfId="1662" xr:uid="{0EF09853-D491-4961-84B8-A9CBAA940F39}"/>
    <cellStyle name="Normal 6 5 3 2 3 2" xfId="1663" xr:uid="{4C93686E-0FF8-434D-9EAD-84DD5021752F}"/>
    <cellStyle name="Normal 6 5 3 2 3 3" xfId="3278" xr:uid="{E936456A-AF21-4D40-8F23-1666DF1F3803}"/>
    <cellStyle name="Normal 6 5 3 2 3 4" xfId="3279" xr:uid="{E854B068-C750-458B-8F13-CBE40A2A9899}"/>
    <cellStyle name="Normal 6 5 3 2 4" xfId="1664" xr:uid="{7730A500-9813-4123-A808-49A29A897637}"/>
    <cellStyle name="Normal 6 5 3 2 5" xfId="3280" xr:uid="{4ADA4D3A-9BE2-4034-A8DC-1DFE43AC32C2}"/>
    <cellStyle name="Normal 6 5 3 2 6" xfId="3281" xr:uid="{D5AF2741-36FB-4EBB-B53C-4B3CED5CCC02}"/>
    <cellStyle name="Normal 6 5 3 3" xfId="658" xr:uid="{E0968B3E-659B-465C-9C1E-158A99533B5B}"/>
    <cellStyle name="Normal 6 5 3 3 2" xfId="1665" xr:uid="{6094B612-A005-4A07-A1AC-294B2A033D6C}"/>
    <cellStyle name="Normal 6 5 3 3 2 2" xfId="1666" xr:uid="{173B7962-5FE8-4F58-BDD2-3FAE50C91288}"/>
    <cellStyle name="Normal 6 5 3 3 2 3" xfId="3282" xr:uid="{820AC652-5E46-4EDC-AFBA-7450730A6006}"/>
    <cellStyle name="Normal 6 5 3 3 2 4" xfId="3283" xr:uid="{E4F68ED2-2448-4F8B-8720-B50EA67B340C}"/>
    <cellStyle name="Normal 6 5 3 3 3" xfId="1667" xr:uid="{F1CDAB89-C52D-42CA-9F16-F9F76628AD80}"/>
    <cellStyle name="Normal 6 5 3 3 4" xfId="3284" xr:uid="{36BF1181-E69E-400B-A2E3-878B87B0EC1E}"/>
    <cellStyle name="Normal 6 5 3 3 5" xfId="3285" xr:uid="{6A3D55F3-2470-472F-9D28-5E50E76F4D1B}"/>
    <cellStyle name="Normal 6 5 3 4" xfId="1668" xr:uid="{428856D0-30E8-4656-A818-4A34636CB299}"/>
    <cellStyle name="Normal 6 5 3 4 2" xfId="1669" xr:uid="{7202070F-6439-44AE-9B50-B2527AC1DB6B}"/>
    <cellStyle name="Normal 6 5 3 4 3" xfId="3286" xr:uid="{45E52985-2C21-4108-BBBF-49A5101F9C97}"/>
    <cellStyle name="Normal 6 5 3 4 4" xfId="3287" xr:uid="{C7953E4A-F2B3-4285-843D-32AD9B7E2B37}"/>
    <cellStyle name="Normal 6 5 3 5" xfId="1670" xr:uid="{C79CA992-E848-4E15-AD35-744EF49180DD}"/>
    <cellStyle name="Normal 6 5 3 5 2" xfId="3288" xr:uid="{BE41FC23-BB5B-4FE2-81A6-7B9C67A79D7B}"/>
    <cellStyle name="Normal 6 5 3 5 3" xfId="3289" xr:uid="{0D22B3DF-68F0-4068-B061-5FB13D18E65B}"/>
    <cellStyle name="Normal 6 5 3 5 4" xfId="3290" xr:uid="{4EE63380-FE26-4F8E-8205-8B66661B3B3C}"/>
    <cellStyle name="Normal 6 5 3 6" xfId="3291" xr:uid="{DDEEDB7F-F93D-41F5-94C5-61803E4D9CBF}"/>
    <cellStyle name="Normal 6 5 3 7" xfId="3292" xr:uid="{547A5010-2693-4E6E-80B3-3EE9E50E21F9}"/>
    <cellStyle name="Normal 6 5 3 8" xfId="3293" xr:uid="{40781217-184F-4924-A6B3-F438ED933DE3}"/>
    <cellStyle name="Normal 6 5 4" xfId="339" xr:uid="{0C9EDDB7-2FFE-4DFF-ADAE-3682EE0BCF3C}"/>
    <cellStyle name="Normal 6 5 4 2" xfId="659" xr:uid="{1F2B44AF-F493-4B81-8DA0-456449B3FEE2}"/>
    <cellStyle name="Normal 6 5 4 2 2" xfId="660" xr:uid="{E8CEC54A-143E-430F-BCDA-904F8CD0CDD0}"/>
    <cellStyle name="Normal 6 5 4 2 2 2" xfId="1671" xr:uid="{00385596-90CE-4998-B0F0-585630BA018D}"/>
    <cellStyle name="Normal 6 5 4 2 2 3" xfId="3294" xr:uid="{372656D1-87BD-434E-8A50-45A363BAAE0C}"/>
    <cellStyle name="Normal 6 5 4 2 2 4" xfId="3295" xr:uid="{CB06B94E-D997-47A2-A840-6043D15AD86E}"/>
    <cellStyle name="Normal 6 5 4 2 3" xfId="1672" xr:uid="{634AD2D6-5959-4E44-AC66-896F60741C9E}"/>
    <cellStyle name="Normal 6 5 4 2 4" xfId="3296" xr:uid="{8CB7D18A-A5CB-42E9-8E34-C3B4B2A88BD9}"/>
    <cellStyle name="Normal 6 5 4 2 5" xfId="3297" xr:uid="{996070AC-C0AE-4DCA-BD84-E19F21AE7FFD}"/>
    <cellStyle name="Normal 6 5 4 3" xfId="661" xr:uid="{E2095781-B334-4A7B-88FB-1FA6E0969F9C}"/>
    <cellStyle name="Normal 6 5 4 3 2" xfId="1673" xr:uid="{500F5C9B-4C2D-4897-AEC4-C3047DC54D30}"/>
    <cellStyle name="Normal 6 5 4 3 3" xfId="3298" xr:uid="{E46D71FA-6434-43D0-B025-B65225BA08FF}"/>
    <cellStyle name="Normal 6 5 4 3 4" xfId="3299" xr:uid="{5176FB1C-D15F-4A0A-899F-4509A6EA17EA}"/>
    <cellStyle name="Normal 6 5 4 4" xfId="1674" xr:uid="{3FE4252C-2F8F-4B32-AED9-816911291DE1}"/>
    <cellStyle name="Normal 6 5 4 4 2" xfId="3300" xr:uid="{6DBB14B4-C34E-4290-8C2B-33ED7BDE1AFD}"/>
    <cellStyle name="Normal 6 5 4 4 3" xfId="3301" xr:uid="{BB105287-31EE-4DB7-9D0A-6766A6D8A6E3}"/>
    <cellStyle name="Normal 6 5 4 4 4" xfId="3302" xr:uid="{2B943215-C4C3-4EDE-9A47-12C0C0BE3A4E}"/>
    <cellStyle name="Normal 6 5 4 5" xfId="3303" xr:uid="{B4338198-8C2C-4741-AB8F-B6DEC314ADAC}"/>
    <cellStyle name="Normal 6 5 4 6" xfId="3304" xr:uid="{6F281347-1E55-40F9-8234-732A1A96B067}"/>
    <cellStyle name="Normal 6 5 4 7" xfId="3305" xr:uid="{47C39A3D-8221-42F5-A342-9D3D8699582A}"/>
    <cellStyle name="Normal 6 5 5" xfId="340" xr:uid="{5DD84A63-F5FB-4A6E-A3AB-17A0B072E546}"/>
    <cellStyle name="Normal 6 5 5 2" xfId="662" xr:uid="{19105427-5D98-48CE-8991-B842930F805C}"/>
    <cellStyle name="Normal 6 5 5 2 2" xfId="1675" xr:uid="{B39E365B-BC03-4287-BD5E-5200EC016718}"/>
    <cellStyle name="Normal 6 5 5 2 3" xfId="3306" xr:uid="{7434C9BB-6D62-46DF-B2AC-EC6B342A3F48}"/>
    <cellStyle name="Normal 6 5 5 2 4" xfId="3307" xr:uid="{5E137DBA-05CC-43DF-952E-ED565957F08C}"/>
    <cellStyle name="Normal 6 5 5 3" xfId="1676" xr:uid="{FF98D5DA-B261-402A-880C-A3F64A773764}"/>
    <cellStyle name="Normal 6 5 5 3 2" xfId="3308" xr:uid="{7F3C9E5E-B0E5-40BB-B44A-534814A91D46}"/>
    <cellStyle name="Normal 6 5 5 3 3" xfId="3309" xr:uid="{835DD91E-F35D-4C33-909E-7C136480B95C}"/>
    <cellStyle name="Normal 6 5 5 3 4" xfId="3310" xr:uid="{EA64A02C-E2A9-4CE5-8517-C0541393CA14}"/>
    <cellStyle name="Normal 6 5 5 4" xfId="3311" xr:uid="{579E19E2-0015-4D9D-A87B-30B08C88928A}"/>
    <cellStyle name="Normal 6 5 5 5" xfId="3312" xr:uid="{0217B796-D001-43E7-B935-137F4FF84D60}"/>
    <cellStyle name="Normal 6 5 5 6" xfId="3313" xr:uid="{4995DD0E-4F2E-4ED9-9704-FBB6F82314B4}"/>
    <cellStyle name="Normal 6 5 6" xfId="663" xr:uid="{EC0A9166-274D-4767-93E0-F72859A26208}"/>
    <cellStyle name="Normal 6 5 6 2" xfId="1677" xr:uid="{BED3B34D-8A75-48D0-BEB3-F90EA2BB2C49}"/>
    <cellStyle name="Normal 6 5 6 2 2" xfId="3314" xr:uid="{DAD581B3-2864-4219-B956-02A7350E9000}"/>
    <cellStyle name="Normal 6 5 6 2 3" xfId="3315" xr:uid="{F713008B-DCB5-4AD7-809F-3893206C92FA}"/>
    <cellStyle name="Normal 6 5 6 2 4" xfId="3316" xr:uid="{46766476-7A37-4827-807D-9F2B83E0457F}"/>
    <cellStyle name="Normal 6 5 6 3" xfId="3317" xr:uid="{5B05E7E6-E053-4CFA-9944-C19C7559C44C}"/>
    <cellStyle name="Normal 6 5 6 4" xfId="3318" xr:uid="{1843341A-C11D-443C-A0A1-DE530765AE76}"/>
    <cellStyle name="Normal 6 5 6 5" xfId="3319" xr:uid="{6DFF87C9-C246-4363-8A61-7D83CE33AB8D}"/>
    <cellStyle name="Normal 6 5 7" xfId="1678" xr:uid="{043BA96D-00AB-48D9-BD56-D9A888F6A6D8}"/>
    <cellStyle name="Normal 6 5 7 2" xfId="3320" xr:uid="{3BC205DE-F61C-49F5-9BC3-818EF6E82778}"/>
    <cellStyle name="Normal 6 5 7 3" xfId="3321" xr:uid="{04BC83BF-D241-4E5C-AE59-DD01256EB438}"/>
    <cellStyle name="Normal 6 5 7 4" xfId="3322" xr:uid="{716195A4-8AAA-4CA8-AA1A-9BE12F301E37}"/>
    <cellStyle name="Normal 6 5 8" xfId="3323" xr:uid="{D2FF93FD-1453-4AF8-90AC-44C0B909E54F}"/>
    <cellStyle name="Normal 6 5 8 2" xfId="3324" xr:uid="{398AC668-30E9-4DB9-8B68-4E7EC23C1A65}"/>
    <cellStyle name="Normal 6 5 8 3" xfId="3325" xr:uid="{85A4FDE9-E8A3-4518-80B6-CE684CD9308B}"/>
    <cellStyle name="Normal 6 5 8 4" xfId="3326" xr:uid="{194F4673-7A77-4B28-A108-34585EBD659B}"/>
    <cellStyle name="Normal 6 5 9" xfId="3327" xr:uid="{12D90F2D-118D-4466-8657-D0EFA10035B7}"/>
    <cellStyle name="Normal 6 6" xfId="125" xr:uid="{7E6D3652-B723-406F-ADB3-2C2484C8EC76}"/>
    <cellStyle name="Normal 6 6 2" xfId="126" xr:uid="{61A0B278-9C23-4762-9106-F0B4C75FA845}"/>
    <cellStyle name="Normal 6 6 2 2" xfId="341" xr:uid="{91A33E04-9DA4-4FBC-842A-EA23D06CAEE0}"/>
    <cellStyle name="Normal 6 6 2 2 2" xfId="664" xr:uid="{6533E756-928C-411B-A6DF-9BA77333FF15}"/>
    <cellStyle name="Normal 6 6 2 2 2 2" xfId="1679" xr:uid="{A9A54BDA-1D16-4AB5-8679-8CC643902BD7}"/>
    <cellStyle name="Normal 6 6 2 2 2 3" xfId="3328" xr:uid="{3C403973-248C-4703-AF53-33613FDC446E}"/>
    <cellStyle name="Normal 6 6 2 2 2 4" xfId="3329" xr:uid="{133C8CA5-7AF7-4EBD-98EB-A798D3B4B68A}"/>
    <cellStyle name="Normal 6 6 2 2 3" xfId="1680" xr:uid="{E684DEEE-FD05-41B6-8E6A-9488A76635C0}"/>
    <cellStyle name="Normal 6 6 2 2 3 2" xfId="3330" xr:uid="{A08A3261-0076-493D-B20A-B86CE2157E02}"/>
    <cellStyle name="Normal 6 6 2 2 3 3" xfId="3331" xr:uid="{A1FC132E-282A-418D-A6CC-23402FB4ECF3}"/>
    <cellStyle name="Normal 6 6 2 2 3 4" xfId="3332" xr:uid="{DC2ED804-07DA-4D00-9F21-4C37CAC39D10}"/>
    <cellStyle name="Normal 6 6 2 2 4" xfId="3333" xr:uid="{06B014E0-2540-4E35-B65E-6A3E02C6E1DC}"/>
    <cellStyle name="Normal 6 6 2 2 5" xfId="3334" xr:uid="{957C054F-9AC3-48BD-82FE-3DDCDC5AE581}"/>
    <cellStyle name="Normal 6 6 2 2 6" xfId="3335" xr:uid="{3E927377-2307-4E22-9983-34CB368D3BB1}"/>
    <cellStyle name="Normal 6 6 2 3" xfId="665" xr:uid="{8ABE65FE-0319-47F5-8567-B663734F97AD}"/>
    <cellStyle name="Normal 6 6 2 3 2" xfId="1681" xr:uid="{8DC0876B-68DB-4291-A496-3F265E46B063}"/>
    <cellStyle name="Normal 6 6 2 3 2 2" xfId="3336" xr:uid="{D820608A-CE3D-4CC6-ACDD-F7566DC69D07}"/>
    <cellStyle name="Normal 6 6 2 3 2 3" xfId="3337" xr:uid="{094B376E-A4EF-42D6-8C7E-2A3139E2B649}"/>
    <cellStyle name="Normal 6 6 2 3 2 4" xfId="3338" xr:uid="{95421773-E181-4DE9-A680-435C82432F70}"/>
    <cellStyle name="Normal 6 6 2 3 3" xfId="3339" xr:uid="{FB6EA123-BD85-42A5-A455-D3301197F673}"/>
    <cellStyle name="Normal 6 6 2 3 4" xfId="3340" xr:uid="{581B7395-6D9D-4B02-B59F-109E0ECFAE5E}"/>
    <cellStyle name="Normal 6 6 2 3 5" xfId="3341" xr:uid="{568D8C3D-0D5C-443B-BF7C-65E532E9C159}"/>
    <cellStyle name="Normal 6 6 2 4" xfId="1682" xr:uid="{DC94E3A9-486C-479F-8CCA-A0030F917FB8}"/>
    <cellStyle name="Normal 6 6 2 4 2" xfId="3342" xr:uid="{6F94D9BB-AAD0-4420-AA51-44310AC3EBDE}"/>
    <cellStyle name="Normal 6 6 2 4 3" xfId="3343" xr:uid="{03081A5B-2D3B-4215-9F55-028DD3A3C7AA}"/>
    <cellStyle name="Normal 6 6 2 4 4" xfId="3344" xr:uid="{5B93FDFB-8FE7-4B11-8F9E-BCE409EFF6BE}"/>
    <cellStyle name="Normal 6 6 2 5" xfId="3345" xr:uid="{C9CF0ED2-9F99-40F4-919F-7C69089A0433}"/>
    <cellStyle name="Normal 6 6 2 5 2" xfId="3346" xr:uid="{0E0478A1-89CA-4A88-840D-221F0F0D3115}"/>
    <cellStyle name="Normal 6 6 2 5 3" xfId="3347" xr:uid="{25F451D5-ACEA-47C1-BB67-8431D7267139}"/>
    <cellStyle name="Normal 6 6 2 5 4" xfId="3348" xr:uid="{02D36420-C85E-4F8E-8912-D3C49D177AFA}"/>
    <cellStyle name="Normal 6 6 2 6" xfId="3349" xr:uid="{3CF901CA-9ED2-4F2C-B758-1EDCABDA61ED}"/>
    <cellStyle name="Normal 6 6 2 7" xfId="3350" xr:uid="{607E2E1B-1137-4E29-A453-C24AECBEE55E}"/>
    <cellStyle name="Normal 6 6 2 8" xfId="3351" xr:uid="{BF84FA78-FB02-4366-BBE2-C69E1B7EF9FC}"/>
    <cellStyle name="Normal 6 6 3" xfId="342" xr:uid="{578E3249-525E-42DC-BB4C-4329727E4FD6}"/>
    <cellStyle name="Normal 6 6 3 2" xfId="666" xr:uid="{54519039-C856-4114-85DF-2C0CBFFEA4B5}"/>
    <cellStyle name="Normal 6 6 3 2 2" xfId="667" xr:uid="{FDBE0562-80FA-485F-A28F-3282C661C58A}"/>
    <cellStyle name="Normal 6 6 3 2 3" xfId="3352" xr:uid="{0CC38491-F9A7-44DF-B02B-5768BD2E4D13}"/>
    <cellStyle name="Normal 6 6 3 2 4" xfId="3353" xr:uid="{0249D8E1-52F6-4B5E-B3BD-07D37B06D1ED}"/>
    <cellStyle name="Normal 6 6 3 3" xfId="668" xr:uid="{97D34B04-F0CA-412C-9BCF-24BA52E909D2}"/>
    <cellStyle name="Normal 6 6 3 3 2" xfId="3354" xr:uid="{A11CC916-C4D4-4053-81D0-F9598B17D7BB}"/>
    <cellStyle name="Normal 6 6 3 3 3" xfId="3355" xr:uid="{55199CDD-532F-43F8-91DA-052E0CDB80B3}"/>
    <cellStyle name="Normal 6 6 3 3 4" xfId="3356" xr:uid="{C9BCCDA3-E735-445A-AE4D-E0212135A7D6}"/>
    <cellStyle name="Normal 6 6 3 4" xfId="3357" xr:uid="{EFA3E239-8012-4530-BC7A-964013507B8D}"/>
    <cellStyle name="Normal 6 6 3 5" xfId="3358" xr:uid="{6BC56F62-6369-40E0-83F7-5C30E91A1327}"/>
    <cellStyle name="Normal 6 6 3 6" xfId="3359" xr:uid="{D75460DC-34B4-4570-A404-2EA94C52D594}"/>
    <cellStyle name="Normal 6 6 4" xfId="343" xr:uid="{1F2CA010-1EC6-4596-91D7-B91399B0C0F4}"/>
    <cellStyle name="Normal 6 6 4 2" xfId="669" xr:uid="{E7AF95B3-026C-4429-A2E4-BCC277BC3DF6}"/>
    <cellStyle name="Normal 6 6 4 2 2" xfId="3360" xr:uid="{CEB5F3FF-BF36-4A64-A1EB-6E0040E8F927}"/>
    <cellStyle name="Normal 6 6 4 2 3" xfId="3361" xr:uid="{D80976A8-F949-4629-971A-3CB499C395B2}"/>
    <cellStyle name="Normal 6 6 4 2 4" xfId="3362" xr:uid="{ADBBB207-346D-4851-AA6C-6BD2B2FA0398}"/>
    <cellStyle name="Normal 6 6 4 3" xfId="3363" xr:uid="{F47E9440-E176-4C05-816B-09F10435C64B}"/>
    <cellStyle name="Normal 6 6 4 4" xfId="3364" xr:uid="{A4B8D686-E417-4D4B-B34A-168AF5602A35}"/>
    <cellStyle name="Normal 6 6 4 5" xfId="3365" xr:uid="{57D17339-D1B5-487F-836A-2EA81D3CCABB}"/>
    <cellStyle name="Normal 6 6 5" xfId="670" xr:uid="{5EE3EB35-0520-4D48-94DD-5FE1BB8D38D6}"/>
    <cellStyle name="Normal 6 6 5 2" xfId="3366" xr:uid="{66A8B324-D979-4910-9BE3-0104C811B689}"/>
    <cellStyle name="Normal 6 6 5 3" xfId="3367" xr:uid="{00C6DCDC-2277-4A8A-859A-9467EF0FE694}"/>
    <cellStyle name="Normal 6 6 5 4" xfId="3368" xr:uid="{76B6BD6F-0A5D-4068-B2CD-C0615B158693}"/>
    <cellStyle name="Normal 6 6 6" xfId="3369" xr:uid="{1CFDEF99-C309-4597-B38D-FE8B3F4B3BA5}"/>
    <cellStyle name="Normal 6 6 6 2" xfId="3370" xr:uid="{50066EFB-9C64-457A-B3D1-5E41C610CA13}"/>
    <cellStyle name="Normal 6 6 6 3" xfId="3371" xr:uid="{DDE9B0F9-520D-4EE1-BF52-1BAA87622F98}"/>
    <cellStyle name="Normal 6 6 6 4" xfId="3372" xr:uid="{2A15E04B-4DD3-410F-8F0D-EE26B056CBEA}"/>
    <cellStyle name="Normal 6 6 7" xfId="3373" xr:uid="{7F5C941D-FB99-454C-A594-CF1EC1910FDA}"/>
    <cellStyle name="Normal 6 6 8" xfId="3374" xr:uid="{25EA66D6-170D-4FBC-A569-4F2F29F271CF}"/>
    <cellStyle name="Normal 6 6 9" xfId="3375" xr:uid="{2793FD54-1892-42FD-9AEF-609DDAD081EF}"/>
    <cellStyle name="Normal 6 7" xfId="127" xr:uid="{E155EC98-C16B-4337-9167-655FA6015CB6}"/>
    <cellStyle name="Normal 6 7 2" xfId="344" xr:uid="{505E9CBF-8C97-402E-96B2-B8BCAB435B74}"/>
    <cellStyle name="Normal 6 7 2 2" xfId="671" xr:uid="{3421B1D0-5D06-47C8-B3A4-C8C808CCE6E4}"/>
    <cellStyle name="Normal 6 7 2 2 2" xfId="1683" xr:uid="{1A97A8A6-A1C0-422B-B450-9693BC0B71CD}"/>
    <cellStyle name="Normal 6 7 2 2 2 2" xfId="1684" xr:uid="{240083AF-8E02-4181-B79B-153E87D7BA82}"/>
    <cellStyle name="Normal 6 7 2 2 3" xfId="1685" xr:uid="{8E960B8F-C326-4605-87C2-56BBBD3C3CBF}"/>
    <cellStyle name="Normal 6 7 2 2 4" xfId="3376" xr:uid="{32C8039F-DEFF-47F3-9B76-DDAE7EB65893}"/>
    <cellStyle name="Normal 6 7 2 3" xfId="1686" xr:uid="{C5AB5173-AE88-4B1A-9A02-4928BD51459B}"/>
    <cellStyle name="Normal 6 7 2 3 2" xfId="1687" xr:uid="{705A9D82-4361-4924-B403-0D1C468CAF39}"/>
    <cellStyle name="Normal 6 7 2 3 3" xfId="3377" xr:uid="{D2A48744-1180-4DCE-9637-ED6AA1BF7B2A}"/>
    <cellStyle name="Normal 6 7 2 3 4" xfId="3378" xr:uid="{F9B48BFD-D606-451C-A88A-997C16D9FB94}"/>
    <cellStyle name="Normal 6 7 2 4" xfId="1688" xr:uid="{69049720-5F7B-4F45-BD1F-5D995C6C57E6}"/>
    <cellStyle name="Normal 6 7 2 5" xfId="3379" xr:uid="{6E3C59E3-B5E5-45E6-99C1-5034689E640E}"/>
    <cellStyle name="Normal 6 7 2 6" xfId="3380" xr:uid="{18F20AD5-60FE-4343-9DD0-44CFFA36692F}"/>
    <cellStyle name="Normal 6 7 3" xfId="672" xr:uid="{AA81841B-B115-45F0-A437-15DBA996C6F5}"/>
    <cellStyle name="Normal 6 7 3 2" xfId="1689" xr:uid="{1A6CA4AB-8D2E-4157-B2C4-5ABAC370BDA4}"/>
    <cellStyle name="Normal 6 7 3 2 2" xfId="1690" xr:uid="{E58F5E3C-DC46-4E3C-9AEA-861E02424609}"/>
    <cellStyle name="Normal 6 7 3 2 3" xfId="3381" xr:uid="{4EDC6B9D-803A-4955-A478-02884D6CAF1C}"/>
    <cellStyle name="Normal 6 7 3 2 4" xfId="3382" xr:uid="{AA8E23CF-D91C-4619-8FBB-ED1FD3A1415E}"/>
    <cellStyle name="Normal 6 7 3 3" xfId="1691" xr:uid="{9BA8D82A-AC42-473E-8758-FEA412E6EA4E}"/>
    <cellStyle name="Normal 6 7 3 4" xfId="3383" xr:uid="{F74CDB1C-4E8A-457F-824D-9E9BC8818543}"/>
    <cellStyle name="Normal 6 7 3 5" xfId="3384" xr:uid="{535363A1-B36B-46BD-A061-2167B5B06B4B}"/>
    <cellStyle name="Normal 6 7 4" xfId="1692" xr:uid="{74F3578E-1923-4892-945A-CBF1E2FF292A}"/>
    <cellStyle name="Normal 6 7 4 2" xfId="1693" xr:uid="{0636173E-8128-4E5A-9DE1-2AE9FD327D18}"/>
    <cellStyle name="Normal 6 7 4 3" xfId="3385" xr:uid="{67A426AE-063A-42A7-AC9E-4464F24A8185}"/>
    <cellStyle name="Normal 6 7 4 4" xfId="3386" xr:uid="{DE50634E-BB1E-47D5-ABD0-576F8513B963}"/>
    <cellStyle name="Normal 6 7 5" xfId="1694" xr:uid="{C0214DDD-0051-411B-A46A-8394173F107D}"/>
    <cellStyle name="Normal 6 7 5 2" xfId="3387" xr:uid="{38E00BC1-1745-4C14-8D07-084C840BA48E}"/>
    <cellStyle name="Normal 6 7 5 3" xfId="3388" xr:uid="{577334BB-6CE7-4F64-8A65-19B5C6550E52}"/>
    <cellStyle name="Normal 6 7 5 4" xfId="3389" xr:uid="{E6AE050C-51E9-40E8-B97F-E1B9F8DDCC64}"/>
    <cellStyle name="Normal 6 7 6" xfId="3390" xr:uid="{C47FDDCE-C1A1-473F-804A-934B6E39325D}"/>
    <cellStyle name="Normal 6 7 7" xfId="3391" xr:uid="{D36B94DB-5680-448A-B08F-B66DD8BF9BF7}"/>
    <cellStyle name="Normal 6 7 8" xfId="3392" xr:uid="{0D6E4B8B-7DA0-4670-980A-9CCDEE21835D}"/>
    <cellStyle name="Normal 6 8" xfId="345" xr:uid="{34301A21-0F3B-465F-92EF-4975324D2085}"/>
    <cellStyle name="Normal 6 8 2" xfId="673" xr:uid="{B9DAD162-2B29-423A-A3E0-13AB09A11F91}"/>
    <cellStyle name="Normal 6 8 2 2" xfId="674" xr:uid="{D4C4E0CF-6C2F-4A9B-9D32-B3BF57A32C9E}"/>
    <cellStyle name="Normal 6 8 2 2 2" xfId="1695" xr:uid="{8215E1DD-4C24-4D04-80A2-E9EDD0F8C210}"/>
    <cellStyle name="Normal 6 8 2 2 3" xfId="3393" xr:uid="{E4AE9660-386B-440D-A0D1-9E5D707792A5}"/>
    <cellStyle name="Normal 6 8 2 2 4" xfId="3394" xr:uid="{D684BCC0-F367-4B09-AF1D-91AE995C8544}"/>
    <cellStyle name="Normal 6 8 2 3" xfId="1696" xr:uid="{6F1A16E7-A3D5-46DC-A6A8-22983819B114}"/>
    <cellStyle name="Normal 6 8 2 4" xfId="3395" xr:uid="{803B660F-CF58-4A15-8FE4-11713BE73889}"/>
    <cellStyle name="Normal 6 8 2 5" xfId="3396" xr:uid="{3A446D12-C8D3-4786-88EC-24D22C2A6B3C}"/>
    <cellStyle name="Normal 6 8 3" xfId="675" xr:uid="{B723E786-2BCC-46B2-B1AA-F9B6BBB43B1B}"/>
    <cellStyle name="Normal 6 8 3 2" xfId="1697" xr:uid="{111E98E7-7464-462E-8438-1C8BAB48BE9F}"/>
    <cellStyle name="Normal 6 8 3 3" xfId="3397" xr:uid="{3F2CA291-D84E-42CC-B5C4-1EAADC980F79}"/>
    <cellStyle name="Normal 6 8 3 4" xfId="3398" xr:uid="{5985E91E-10C5-4260-A42B-1A9364C8E295}"/>
    <cellStyle name="Normal 6 8 4" xfId="1698" xr:uid="{68116248-AE71-4BE8-9623-7C03CDCDC6B2}"/>
    <cellStyle name="Normal 6 8 4 2" xfId="3399" xr:uid="{ADC4A4E5-6245-4282-8170-68B4809AD2C2}"/>
    <cellStyle name="Normal 6 8 4 3" xfId="3400" xr:uid="{DE8E225F-E833-474F-8A01-601CD5566005}"/>
    <cellStyle name="Normal 6 8 4 4" xfId="3401" xr:uid="{36F56282-0C4B-498E-BE58-4BF9A6CDCD32}"/>
    <cellStyle name="Normal 6 8 5" xfId="3402" xr:uid="{6D15F666-B154-4A4C-828F-F34D8DB1BA84}"/>
    <cellStyle name="Normal 6 8 6" xfId="3403" xr:uid="{8CA9B6E6-DDC3-4C67-95F8-20C312AD75BB}"/>
    <cellStyle name="Normal 6 8 7" xfId="3404" xr:uid="{889FB5D2-CFCD-4145-B5E3-3DDC2120AF71}"/>
    <cellStyle name="Normal 6 9" xfId="346" xr:uid="{42300DC3-57CE-4F01-8907-536ED462FD07}"/>
    <cellStyle name="Normal 6 9 2" xfId="676" xr:uid="{40AD2E2E-46AF-474A-91B8-D03FAAECE44E}"/>
    <cellStyle name="Normal 6 9 2 2" xfId="1699" xr:uid="{E5FF1FA4-CAE2-4DAA-87F1-6BF12544DFFE}"/>
    <cellStyle name="Normal 6 9 2 3" xfId="3405" xr:uid="{CFB02A5F-406A-4060-9C5B-EE5DF2DE57C3}"/>
    <cellStyle name="Normal 6 9 2 4" xfId="3406" xr:uid="{59D24A7B-9630-47B9-ACC4-096492AD6F69}"/>
    <cellStyle name="Normal 6 9 3" xfId="1700" xr:uid="{891EA39D-D6F4-4A73-BEE8-59881519BEF4}"/>
    <cellStyle name="Normal 6 9 3 2" xfId="3407" xr:uid="{0B151916-5DDE-46D2-A2AA-D49029D988C4}"/>
    <cellStyle name="Normal 6 9 3 3" xfId="3408" xr:uid="{C730F0E0-D3C6-4E62-BA3C-24D0C9A72DAF}"/>
    <cellStyle name="Normal 6 9 3 4" xfId="3409" xr:uid="{A14B4E7A-367A-406A-882F-90B3E22C8F83}"/>
    <cellStyle name="Normal 6 9 4" xfId="3410" xr:uid="{263A4DFB-707A-4E77-BA05-40D0DD7420D4}"/>
    <cellStyle name="Normal 6 9 5" xfId="3411" xr:uid="{B7338AFF-EB78-4BD9-A15A-5C2074370CD5}"/>
    <cellStyle name="Normal 6 9 6" xfId="3412" xr:uid="{61F6896A-1602-4EDC-8B94-9216BC98A586}"/>
    <cellStyle name="Normal 7" xfId="128" xr:uid="{B1E6CC39-C9C8-46FE-BCAD-17D146085AD7}"/>
    <cellStyle name="Normal 7 10" xfId="1701" xr:uid="{C0E46169-E0C9-42C9-AEBE-63390AF38A28}"/>
    <cellStyle name="Normal 7 10 2" xfId="3413" xr:uid="{AED7F867-5B00-4596-9BA3-949049A0123A}"/>
    <cellStyle name="Normal 7 10 3" xfId="3414" xr:uid="{DF27777D-A907-4CD5-9F3C-8CF207D9A4B2}"/>
    <cellStyle name="Normal 7 10 4" xfId="3415" xr:uid="{424DB003-A67C-4586-A803-D4CA76746E6D}"/>
    <cellStyle name="Normal 7 11" xfId="3416" xr:uid="{CC0CE8AB-6135-4D8E-AE87-910F0AB71705}"/>
    <cellStyle name="Normal 7 11 2" xfId="3417" xr:uid="{09FCB6A6-3CDD-4D12-B5CF-FBA9C988842A}"/>
    <cellStyle name="Normal 7 11 3" xfId="3418" xr:uid="{B668B385-3B9D-423F-9996-8075E2C79564}"/>
    <cellStyle name="Normal 7 11 4" xfId="3419" xr:uid="{90DF493C-1627-4C9D-9069-5A7D3C11237F}"/>
    <cellStyle name="Normal 7 12" xfId="3420" xr:uid="{03486B1E-079B-4925-879F-B83E5F0C5440}"/>
    <cellStyle name="Normal 7 12 2" xfId="3421" xr:uid="{FDE633B7-6B95-4720-B491-6901E3412266}"/>
    <cellStyle name="Normal 7 13" xfId="3422" xr:uid="{C0C34BC7-4AB7-4B22-9C49-3C0B3ECD8348}"/>
    <cellStyle name="Normal 7 14" xfId="3423" xr:uid="{1BCF37C7-5C95-4685-96CC-4183012F6F89}"/>
    <cellStyle name="Normal 7 15" xfId="3424" xr:uid="{FD4A7D0E-D8AF-47EE-B52D-430428991E30}"/>
    <cellStyle name="Normal 7 2" xfId="129" xr:uid="{89626155-C7F1-4F53-A18F-D798792C9C46}"/>
    <cellStyle name="Normal 7 2 10" xfId="3425" xr:uid="{E91C6A2A-4A34-41F1-B0B1-26A435D5B427}"/>
    <cellStyle name="Normal 7 2 11" xfId="3426" xr:uid="{D05BF38C-6EED-47ED-B03B-A209943B3104}"/>
    <cellStyle name="Normal 7 2 2" xfId="130" xr:uid="{74EDF82A-F71A-401A-B0E3-45FA75E20DFC}"/>
    <cellStyle name="Normal 7 2 2 2" xfId="131" xr:uid="{618F99F1-3FA0-4C84-B2D5-0F06898C2CCF}"/>
    <cellStyle name="Normal 7 2 2 2 2" xfId="347" xr:uid="{9B5F2C56-A8E7-41C1-B331-3CE3ACC6E55B}"/>
    <cellStyle name="Normal 7 2 2 2 2 2" xfId="677" xr:uid="{BC223A87-116C-46D0-925E-0A20ED8BA369}"/>
    <cellStyle name="Normal 7 2 2 2 2 2 2" xfId="678" xr:uid="{1C1A1FF7-1909-47A6-B8FF-E2629299CA1A}"/>
    <cellStyle name="Normal 7 2 2 2 2 2 2 2" xfId="1702" xr:uid="{890D80BF-608B-48A1-A36D-AA95A5D7B421}"/>
    <cellStyle name="Normal 7 2 2 2 2 2 2 2 2" xfId="1703" xr:uid="{4AE24CF0-D4E8-42CA-9FF5-C4796B7BEC8E}"/>
    <cellStyle name="Normal 7 2 2 2 2 2 2 3" xfId="1704" xr:uid="{28966155-1E94-42F6-92E7-C1746339F125}"/>
    <cellStyle name="Normal 7 2 2 2 2 2 3" xfId="1705" xr:uid="{145C5438-3EE1-44A8-910D-A5672D45B823}"/>
    <cellStyle name="Normal 7 2 2 2 2 2 3 2" xfId="1706" xr:uid="{CBDB626A-2629-4967-86EE-D52464599EC9}"/>
    <cellStyle name="Normal 7 2 2 2 2 2 4" xfId="1707" xr:uid="{08D69A3B-3F0A-4711-AF73-96A86D49BA63}"/>
    <cellStyle name="Normal 7 2 2 2 2 3" xfId="679" xr:uid="{9F9FC560-FF51-45AF-AEDB-11438B538045}"/>
    <cellStyle name="Normal 7 2 2 2 2 3 2" xfId="1708" xr:uid="{790E1CB7-46BC-4491-BBBF-838482E674B7}"/>
    <cellStyle name="Normal 7 2 2 2 2 3 2 2" xfId="1709" xr:uid="{FCD9E340-9A61-439B-95C1-D817E8F4EE71}"/>
    <cellStyle name="Normal 7 2 2 2 2 3 3" xfId="1710" xr:uid="{97A7C96F-803F-465C-B84D-256D62069E57}"/>
    <cellStyle name="Normal 7 2 2 2 2 3 4" xfId="3427" xr:uid="{A98B49A6-57B4-4C50-A552-E0A37210A4C3}"/>
    <cellStyle name="Normal 7 2 2 2 2 4" xfId="1711" xr:uid="{5DD90D36-39EE-4D98-A9A0-025DC6AFA198}"/>
    <cellStyle name="Normal 7 2 2 2 2 4 2" xfId="1712" xr:uid="{1A5A3B77-BEA6-40E0-833E-2CDFCBD1493D}"/>
    <cellStyle name="Normal 7 2 2 2 2 5" xfId="1713" xr:uid="{6C12B646-E36B-499F-A9CF-7A80DA499428}"/>
    <cellStyle name="Normal 7 2 2 2 2 6" xfId="3428" xr:uid="{ED2B7ACA-59BB-4B9B-95F8-379468F8745E}"/>
    <cellStyle name="Normal 7 2 2 2 3" xfId="348" xr:uid="{EEE079BC-9D53-4823-8410-437807EBE66F}"/>
    <cellStyle name="Normal 7 2 2 2 3 2" xfId="680" xr:uid="{3C1BD07B-AE4D-45FC-9D8B-2587916A88A4}"/>
    <cellStyle name="Normal 7 2 2 2 3 2 2" xfId="681" xr:uid="{6BDBBA9E-F6CC-4435-A7AB-C2EEA004500A}"/>
    <cellStyle name="Normal 7 2 2 2 3 2 2 2" xfId="1714" xr:uid="{F9C1C4EA-15CB-4ACC-A4C7-7F7928EF8CDB}"/>
    <cellStyle name="Normal 7 2 2 2 3 2 2 2 2" xfId="1715" xr:uid="{D57E5414-9FEA-4088-A39E-DF049BDFCB8E}"/>
    <cellStyle name="Normal 7 2 2 2 3 2 2 3" xfId="1716" xr:uid="{6E9E755C-56BA-44BB-8888-6752A0066063}"/>
    <cellStyle name="Normal 7 2 2 2 3 2 3" xfId="1717" xr:uid="{49C470EC-592F-47E2-8841-E14D37ECC564}"/>
    <cellStyle name="Normal 7 2 2 2 3 2 3 2" xfId="1718" xr:uid="{342F39CF-2EC1-41FF-8DDB-22DE6193C8C7}"/>
    <cellStyle name="Normal 7 2 2 2 3 2 4" xfId="1719" xr:uid="{1EAC896A-AAF5-4E85-AB90-608D9E2C96D1}"/>
    <cellStyle name="Normal 7 2 2 2 3 3" xfId="682" xr:uid="{CB47F02A-DD62-4D22-8AC3-633D888E8506}"/>
    <cellStyle name="Normal 7 2 2 2 3 3 2" xfId="1720" xr:uid="{57ADE35A-CC56-45B4-9A5F-5D4D84B5E845}"/>
    <cellStyle name="Normal 7 2 2 2 3 3 2 2" xfId="1721" xr:uid="{B89110C5-1AD3-401B-A2A3-EC0EA4B5C25F}"/>
    <cellStyle name="Normal 7 2 2 2 3 3 3" xfId="1722" xr:uid="{0DB54B18-1D21-4619-AB50-D6B414DAB94D}"/>
    <cellStyle name="Normal 7 2 2 2 3 4" xfId="1723" xr:uid="{CAA187AA-1C40-4E12-8CDB-91BED7B63D9C}"/>
    <cellStyle name="Normal 7 2 2 2 3 4 2" xfId="1724" xr:uid="{0E825B8A-3482-4B90-B299-E075BE1AAA1A}"/>
    <cellStyle name="Normal 7 2 2 2 3 5" xfId="1725" xr:uid="{9C23AADD-5C2C-4FC7-AF3A-1F34FAB3D433}"/>
    <cellStyle name="Normal 7 2 2 2 4" xfId="683" xr:uid="{A38B2651-D1BA-44C6-8958-425CF6A21580}"/>
    <cellStyle name="Normal 7 2 2 2 4 2" xfId="684" xr:uid="{4C294678-E00C-47DB-88F8-D9899796B7EF}"/>
    <cellStyle name="Normal 7 2 2 2 4 2 2" xfId="1726" xr:uid="{5E36DD03-2330-4BFA-9AC8-A025580E3660}"/>
    <cellStyle name="Normal 7 2 2 2 4 2 2 2" xfId="1727" xr:uid="{D6718F47-1BED-4CD4-8BD5-CE3FF1595EA7}"/>
    <cellStyle name="Normal 7 2 2 2 4 2 3" xfId="1728" xr:uid="{447767B9-7E3F-48A9-ACEE-D31D0242B7D8}"/>
    <cellStyle name="Normal 7 2 2 2 4 3" xfId="1729" xr:uid="{96ADDD2B-484D-4DA2-BE07-A301D137A6DC}"/>
    <cellStyle name="Normal 7 2 2 2 4 3 2" xfId="1730" xr:uid="{26033660-7EF6-4142-A747-230FE310D71C}"/>
    <cellStyle name="Normal 7 2 2 2 4 4" xfId="1731" xr:uid="{EB7BAF56-5AB4-4E93-AB43-AB58C12F82CA}"/>
    <cellStyle name="Normal 7 2 2 2 5" xfId="685" xr:uid="{1164363A-C7BE-4256-805C-FD54B8B218F8}"/>
    <cellStyle name="Normal 7 2 2 2 5 2" xfId="1732" xr:uid="{42D7BB09-B23A-406A-84BE-FD0EEA36A056}"/>
    <cellStyle name="Normal 7 2 2 2 5 2 2" xfId="1733" xr:uid="{6A261589-16A4-49B6-93A0-87D0993EE559}"/>
    <cellStyle name="Normal 7 2 2 2 5 3" xfId="1734" xr:uid="{8A4D92BF-E6CB-4047-AC94-920BB958F826}"/>
    <cellStyle name="Normal 7 2 2 2 5 4" xfId="3429" xr:uid="{D32CB66D-D7F3-48A8-AE43-4D0B74007FF0}"/>
    <cellStyle name="Normal 7 2 2 2 6" xfId="1735" xr:uid="{88D4A541-938E-4394-A690-3151B4BD65BA}"/>
    <cellStyle name="Normal 7 2 2 2 6 2" xfId="1736" xr:uid="{CFF6FD00-C17D-480B-AEC2-A3BDA9C6ACFA}"/>
    <cellStyle name="Normal 7 2 2 2 7" xfId="1737" xr:uid="{EC66635F-5B9E-4804-9701-680C85E22C06}"/>
    <cellStyle name="Normal 7 2 2 2 8" xfId="3430" xr:uid="{6704743F-66F7-4BD8-B1F8-1DB33458679C}"/>
    <cellStyle name="Normal 7 2 2 3" xfId="349" xr:uid="{09D17B15-8D20-4FB3-A5CA-C9EB16A5F281}"/>
    <cellStyle name="Normal 7 2 2 3 2" xfId="686" xr:uid="{0875D2AC-41B8-4499-A8DF-28B467A1277E}"/>
    <cellStyle name="Normal 7 2 2 3 2 2" xfId="687" xr:uid="{C60681D0-3C32-443A-91DC-AA73E1F8036F}"/>
    <cellStyle name="Normal 7 2 2 3 2 2 2" xfId="1738" xr:uid="{1D645E88-2899-4CFB-9586-AA815DDD3B60}"/>
    <cellStyle name="Normal 7 2 2 3 2 2 2 2" xfId="1739" xr:uid="{D73FA602-6225-4188-B3F8-2B1E2EF84A0A}"/>
    <cellStyle name="Normal 7 2 2 3 2 2 3" xfId="1740" xr:uid="{D9CE9468-8501-414B-B720-A4D6819DDFCD}"/>
    <cellStyle name="Normal 7 2 2 3 2 3" xfId="1741" xr:uid="{432EB2A2-D63E-4754-B2CF-1EA79ACA595A}"/>
    <cellStyle name="Normal 7 2 2 3 2 3 2" xfId="1742" xr:uid="{4D548497-E7FD-4E7F-9CF2-E2724E58BE49}"/>
    <cellStyle name="Normal 7 2 2 3 2 4" xfId="1743" xr:uid="{BE0EBB2A-8A49-4544-9DEC-2C8A423B26A9}"/>
    <cellStyle name="Normal 7 2 2 3 3" xfId="688" xr:uid="{0AC689FF-C211-4467-9F13-150E575E6D09}"/>
    <cellStyle name="Normal 7 2 2 3 3 2" xfId="1744" xr:uid="{659D7F69-574E-458E-8559-E45B4ED8DF51}"/>
    <cellStyle name="Normal 7 2 2 3 3 2 2" xfId="1745" xr:uid="{B204C4C9-679E-4958-83F2-C18929ACE5C4}"/>
    <cellStyle name="Normal 7 2 2 3 3 3" xfId="1746" xr:uid="{3A45C37F-05C3-40FF-9CD2-239D13306619}"/>
    <cellStyle name="Normal 7 2 2 3 3 4" xfId="3431" xr:uid="{BFF76A31-63FF-4A47-9A8C-96E7E7376F74}"/>
    <cellStyle name="Normal 7 2 2 3 4" xfId="1747" xr:uid="{94B527E6-4595-4A41-95F3-1CC1227F7341}"/>
    <cellStyle name="Normal 7 2 2 3 4 2" xfId="1748" xr:uid="{EFE9F939-08A4-4DE7-9511-61D14F67DE6A}"/>
    <cellStyle name="Normal 7 2 2 3 5" xfId="1749" xr:uid="{9A5ADBF9-92D5-41EA-998F-581ADA73FC3B}"/>
    <cellStyle name="Normal 7 2 2 3 6" xfId="3432" xr:uid="{4DC1A4AF-2183-4672-8C94-A25EDE0A9642}"/>
    <cellStyle name="Normal 7 2 2 4" xfId="350" xr:uid="{57DA6B7D-3732-483A-A8D4-2B2547C0FD15}"/>
    <cellStyle name="Normal 7 2 2 4 2" xfId="689" xr:uid="{042B8AC6-9137-44A8-8C29-90D2D01BE9AB}"/>
    <cellStyle name="Normal 7 2 2 4 2 2" xfId="690" xr:uid="{B3EB79F4-B36A-4C91-890E-1F769ED3D4EB}"/>
    <cellStyle name="Normal 7 2 2 4 2 2 2" xfId="1750" xr:uid="{AEE78C83-45A6-45A7-A675-074903F864B9}"/>
    <cellStyle name="Normal 7 2 2 4 2 2 2 2" xfId="1751" xr:uid="{1F474557-A5A0-4E05-B661-76AB63B29E48}"/>
    <cellStyle name="Normal 7 2 2 4 2 2 3" xfId="1752" xr:uid="{F12A72EF-E864-4D9E-A424-BA9B0BBD0975}"/>
    <cellStyle name="Normal 7 2 2 4 2 3" xfId="1753" xr:uid="{7F502030-64B3-4F45-86F0-01C3680D2126}"/>
    <cellStyle name="Normal 7 2 2 4 2 3 2" xfId="1754" xr:uid="{CE8C8CF7-E653-4F88-8398-A953F7B35221}"/>
    <cellStyle name="Normal 7 2 2 4 2 4" xfId="1755" xr:uid="{2326CA15-FE41-43E5-9220-2CA71BD9A421}"/>
    <cellStyle name="Normal 7 2 2 4 3" xfId="691" xr:uid="{D5ED39ED-3EF3-424D-80CF-6E6420C56663}"/>
    <cellStyle name="Normal 7 2 2 4 3 2" xfId="1756" xr:uid="{D3874498-DD65-4473-911B-DA56165685C2}"/>
    <cellStyle name="Normal 7 2 2 4 3 2 2" xfId="1757" xr:uid="{811EC61E-C100-4C25-8A74-CE10FE8D4AD0}"/>
    <cellStyle name="Normal 7 2 2 4 3 3" xfId="1758" xr:uid="{80785197-23BF-43F4-82B3-6ED125A90E0E}"/>
    <cellStyle name="Normal 7 2 2 4 4" xfId="1759" xr:uid="{F8E6114B-F394-4B1C-8D05-10899527CE54}"/>
    <cellStyle name="Normal 7 2 2 4 4 2" xfId="1760" xr:uid="{4EBB758E-29B6-4189-90EE-73FA4C67AC66}"/>
    <cellStyle name="Normal 7 2 2 4 5" xfId="1761" xr:uid="{3AD427C8-B9BC-45CF-A819-E2647CB026DC}"/>
    <cellStyle name="Normal 7 2 2 5" xfId="351" xr:uid="{71232161-147C-4888-B095-5D45A3F3A5DF}"/>
    <cellStyle name="Normal 7 2 2 5 2" xfId="692" xr:uid="{BF45B88A-AA7C-4238-A143-2E977A6F4A18}"/>
    <cellStyle name="Normal 7 2 2 5 2 2" xfId="1762" xr:uid="{7346A497-78E0-4E25-9034-2F455DA9CB3E}"/>
    <cellStyle name="Normal 7 2 2 5 2 2 2" xfId="1763" xr:uid="{2E0072D1-8F69-4826-97C0-B339620E30C2}"/>
    <cellStyle name="Normal 7 2 2 5 2 3" xfId="1764" xr:uid="{5F39297D-2660-43DD-B5EE-270E435F603D}"/>
    <cellStyle name="Normal 7 2 2 5 3" xfId="1765" xr:uid="{25AA9234-1069-4144-90F4-B7DFA1EC368F}"/>
    <cellStyle name="Normal 7 2 2 5 3 2" xfId="1766" xr:uid="{8DFB1CEF-2C9E-4A8C-84EC-F2A876DE3453}"/>
    <cellStyle name="Normal 7 2 2 5 4" xfId="1767" xr:uid="{F8629A09-15F6-4E16-8E72-9A933382E25F}"/>
    <cellStyle name="Normal 7 2 2 6" xfId="693" xr:uid="{5A13622C-1C29-4A80-AA4E-1E7493FB09D3}"/>
    <cellStyle name="Normal 7 2 2 6 2" xfId="1768" xr:uid="{A0910A4B-AFBD-4068-BBD4-403E51FFF30C}"/>
    <cellStyle name="Normal 7 2 2 6 2 2" xfId="1769" xr:uid="{31B7851B-CE72-46F4-9C77-19FF2EFBF562}"/>
    <cellStyle name="Normal 7 2 2 6 3" xfId="1770" xr:uid="{F23FACA7-9E83-4A40-A590-7E71BC3242BB}"/>
    <cellStyle name="Normal 7 2 2 6 4" xfId="3433" xr:uid="{AB9AD027-BEB2-45CC-9DEB-79BE3FC501D2}"/>
    <cellStyle name="Normal 7 2 2 7" xfId="1771" xr:uid="{2A585B99-4C62-43B0-81A0-00097334BE10}"/>
    <cellStyle name="Normal 7 2 2 7 2" xfId="1772" xr:uid="{C67E602E-6ED3-4DDB-95E6-CB46BEA92D6E}"/>
    <cellStyle name="Normal 7 2 2 8" xfId="1773" xr:uid="{D69806B1-4486-473D-9CF9-8B9E49250109}"/>
    <cellStyle name="Normal 7 2 2 9" xfId="3434" xr:uid="{8B48B0F0-861C-4A19-8C2F-D565A8DCD456}"/>
    <cellStyle name="Normal 7 2 3" xfId="132" xr:uid="{B7BF6F9C-FA7F-438B-8C06-A96F55667DAA}"/>
    <cellStyle name="Normal 7 2 3 2" xfId="133" xr:uid="{A04116D3-CB03-4815-B574-EC2E710E6C69}"/>
    <cellStyle name="Normal 7 2 3 2 2" xfId="694" xr:uid="{43BA1E66-0CA0-4534-A2DC-0E2F7A9CE628}"/>
    <cellStyle name="Normal 7 2 3 2 2 2" xfId="695" xr:uid="{E7032C3B-E7C6-47E0-BE79-4ED343BA104C}"/>
    <cellStyle name="Normal 7 2 3 2 2 2 2" xfId="1774" xr:uid="{FFAEBCCF-4768-4B56-9EFB-55239ED07A7F}"/>
    <cellStyle name="Normal 7 2 3 2 2 2 2 2" xfId="1775" xr:uid="{5AA4BB96-4D32-48F0-B9A7-DAC4F8D28F56}"/>
    <cellStyle name="Normal 7 2 3 2 2 2 3" xfId="1776" xr:uid="{D1B171E1-C31E-490C-B794-AF64CD7DE6F2}"/>
    <cellStyle name="Normal 7 2 3 2 2 3" xfId="1777" xr:uid="{3A356294-8D72-411F-885A-477A9DC1ECED}"/>
    <cellStyle name="Normal 7 2 3 2 2 3 2" xfId="1778" xr:uid="{4ED121CA-3207-43CC-8E14-E298051C0824}"/>
    <cellStyle name="Normal 7 2 3 2 2 4" xfId="1779" xr:uid="{8CAABF6D-2978-4E11-A1E7-0AD601A16AF3}"/>
    <cellStyle name="Normal 7 2 3 2 3" xfId="696" xr:uid="{37C6FAD1-99D0-44CD-8615-EEC061A38DE2}"/>
    <cellStyle name="Normal 7 2 3 2 3 2" xfId="1780" xr:uid="{8969978B-E37E-466F-BFB0-E86061E267D0}"/>
    <cellStyle name="Normal 7 2 3 2 3 2 2" xfId="1781" xr:uid="{1BA6A7DC-C3D7-45D0-B780-D8FF20EDBFBE}"/>
    <cellStyle name="Normal 7 2 3 2 3 3" xfId="1782" xr:uid="{D6D92BE1-C00C-4C2B-8C86-99BBBFA99324}"/>
    <cellStyle name="Normal 7 2 3 2 3 4" xfId="3435" xr:uid="{316E775C-30B4-41EE-AFDD-E23C0D5AC1D1}"/>
    <cellStyle name="Normal 7 2 3 2 4" xfId="1783" xr:uid="{29DAC550-2D68-48E6-865D-55D29B436D64}"/>
    <cellStyle name="Normal 7 2 3 2 4 2" xfId="1784" xr:uid="{2FC81278-6403-4A1B-8079-6AEB522DD3E1}"/>
    <cellStyle name="Normal 7 2 3 2 5" xfId="1785" xr:uid="{EB6A10ED-3956-4FBF-ADA8-3238AC9BA5A6}"/>
    <cellStyle name="Normal 7 2 3 2 6" xfId="3436" xr:uid="{62A88705-B021-44D6-B597-F03E201ADDA6}"/>
    <cellStyle name="Normal 7 2 3 3" xfId="352" xr:uid="{5B287D80-F5BE-498D-8345-657D80B5E9E2}"/>
    <cellStyle name="Normal 7 2 3 3 2" xfId="697" xr:uid="{6D9FEA55-F57D-4002-8340-3394DCD284CF}"/>
    <cellStyle name="Normal 7 2 3 3 2 2" xfId="698" xr:uid="{7B1490C9-DBB0-4B08-A5FA-03E692A584F5}"/>
    <cellStyle name="Normal 7 2 3 3 2 2 2" xfId="1786" xr:uid="{382B52D5-69B4-4E5E-8509-2A025CD22A03}"/>
    <cellStyle name="Normal 7 2 3 3 2 2 2 2" xfId="1787" xr:uid="{4D504041-951E-43BA-AC9D-C990B55BAE2A}"/>
    <cellStyle name="Normal 7 2 3 3 2 2 3" xfId="1788" xr:uid="{C7E8D358-BF58-4651-AEE9-F2608ACD27C2}"/>
    <cellStyle name="Normal 7 2 3 3 2 3" xfId="1789" xr:uid="{C6B95A35-3B7A-4412-A614-11B21A296901}"/>
    <cellStyle name="Normal 7 2 3 3 2 3 2" xfId="1790" xr:uid="{1FA4BF65-835C-4729-9930-E963992394D9}"/>
    <cellStyle name="Normal 7 2 3 3 2 4" xfId="1791" xr:uid="{EA5EC133-7659-4707-9E17-09CBC6D3E976}"/>
    <cellStyle name="Normal 7 2 3 3 3" xfId="699" xr:uid="{8F403BDF-336B-486B-9939-62F3AF0812A8}"/>
    <cellStyle name="Normal 7 2 3 3 3 2" xfId="1792" xr:uid="{8C14B1A1-CD99-4BC6-B6A5-CA65A1E9CC38}"/>
    <cellStyle name="Normal 7 2 3 3 3 2 2" xfId="1793" xr:uid="{3831D3C7-F738-4B07-B7E1-E7EA14972EA4}"/>
    <cellStyle name="Normal 7 2 3 3 3 3" xfId="1794" xr:uid="{AA2BE452-FDC1-4ABD-8507-6583B5BD76C3}"/>
    <cellStyle name="Normal 7 2 3 3 4" xfId="1795" xr:uid="{E8EE33B7-B6B1-4940-8A2E-FAB251A56A1F}"/>
    <cellStyle name="Normal 7 2 3 3 4 2" xfId="1796" xr:uid="{EBF53D9A-E300-47C0-94A8-89BE0773F163}"/>
    <cellStyle name="Normal 7 2 3 3 5" xfId="1797" xr:uid="{999A12E4-253B-4020-9E63-3D60056CD10B}"/>
    <cellStyle name="Normal 7 2 3 4" xfId="353" xr:uid="{966F7547-7134-4A33-997B-9EF661DDB2CC}"/>
    <cellStyle name="Normal 7 2 3 4 2" xfId="700" xr:uid="{BA72013D-1ED4-4CF2-B69D-855278FF0C72}"/>
    <cellStyle name="Normal 7 2 3 4 2 2" xfId="1798" xr:uid="{800A142A-02BB-46DF-A955-D0008C3008CC}"/>
    <cellStyle name="Normal 7 2 3 4 2 2 2" xfId="1799" xr:uid="{E4F04121-EB25-40B8-8FB2-8000A4423359}"/>
    <cellStyle name="Normal 7 2 3 4 2 3" xfId="1800" xr:uid="{C5150EE3-5E84-458C-A6B4-F7FDE8411353}"/>
    <cellStyle name="Normal 7 2 3 4 3" xfId="1801" xr:uid="{03507A9C-E065-46AE-BF2E-630A5AE9AF03}"/>
    <cellStyle name="Normal 7 2 3 4 3 2" xfId="1802" xr:uid="{354AAEA5-6D58-475B-B7C9-EB9E3CCA5207}"/>
    <cellStyle name="Normal 7 2 3 4 4" xfId="1803" xr:uid="{B948DCB9-1ED5-4D47-A68B-5299C6D88EF2}"/>
    <cellStyle name="Normal 7 2 3 5" xfId="701" xr:uid="{C2435407-1F26-43DF-99D7-35BD13F4FCA7}"/>
    <cellStyle name="Normal 7 2 3 5 2" xfId="1804" xr:uid="{901F940C-A6DC-4B70-A258-4D33525AEAF8}"/>
    <cellStyle name="Normal 7 2 3 5 2 2" xfId="1805" xr:uid="{071D4FD6-C804-4404-A720-97744FA27A4A}"/>
    <cellStyle name="Normal 7 2 3 5 3" xfId="1806" xr:uid="{4B256E64-A35B-49F7-91CA-5D325A7F50D6}"/>
    <cellStyle name="Normal 7 2 3 5 4" xfId="3437" xr:uid="{5DF9FD86-1188-41CD-9DA1-E26A267EA897}"/>
    <cellStyle name="Normal 7 2 3 6" xfId="1807" xr:uid="{DED313E1-422C-433C-91D9-DB42DFCEEACF}"/>
    <cellStyle name="Normal 7 2 3 6 2" xfId="1808" xr:uid="{61DCC53B-FFB8-47AC-AA45-1F2E832E70B7}"/>
    <cellStyle name="Normal 7 2 3 7" xfId="1809" xr:uid="{FEA6FCCE-8B0B-45A6-8A48-F1E29D324992}"/>
    <cellStyle name="Normal 7 2 3 8" xfId="3438" xr:uid="{3151F4CA-FC4E-4171-A63D-728831D36B9F}"/>
    <cellStyle name="Normal 7 2 4" xfId="134" xr:uid="{34C0124B-4AE6-49B1-94F7-88D8B7DF959A}"/>
    <cellStyle name="Normal 7 2 4 2" xfId="448" xr:uid="{827F04A5-7BEB-41CA-B401-00D657E620ED}"/>
    <cellStyle name="Normal 7 2 4 2 2" xfId="702" xr:uid="{B53365C6-2102-4601-83F3-576CC8880621}"/>
    <cellStyle name="Normal 7 2 4 2 2 2" xfId="1810" xr:uid="{1EE3F9B0-71B9-4997-82D8-5D00A12E60C1}"/>
    <cellStyle name="Normal 7 2 4 2 2 2 2" xfId="1811" xr:uid="{0906CB46-8B7E-4D41-9FCB-9AC49412AA76}"/>
    <cellStyle name="Normal 7 2 4 2 2 3" xfId="1812" xr:uid="{7D699594-2F2D-4952-8B5E-C31C06F4C0EB}"/>
    <cellStyle name="Normal 7 2 4 2 2 4" xfId="3439" xr:uid="{8992C6AE-63B6-45DF-B36A-296B3293B910}"/>
    <cellStyle name="Normal 7 2 4 2 3" xfId="1813" xr:uid="{CC9AD965-69F3-4161-8156-C934E3A438AA}"/>
    <cellStyle name="Normal 7 2 4 2 3 2" xfId="1814" xr:uid="{7AB24B07-E75C-49FD-98B5-433520E169B0}"/>
    <cellStyle name="Normal 7 2 4 2 4" xfId="1815" xr:uid="{0C394762-95E2-4498-AAE0-BE12251C0620}"/>
    <cellStyle name="Normal 7 2 4 2 5" xfId="3440" xr:uid="{33086190-9F2D-4D1F-941A-3FFC4E49F5C7}"/>
    <cellStyle name="Normal 7 2 4 3" xfId="703" xr:uid="{E32BEF62-EB24-46C8-BF6D-23D4906A010E}"/>
    <cellStyle name="Normal 7 2 4 3 2" xfId="1816" xr:uid="{A198C497-5BBD-4DFD-ADFF-98AE51CED697}"/>
    <cellStyle name="Normal 7 2 4 3 2 2" xfId="1817" xr:uid="{422C1274-9C41-4823-BE9B-D841C861807D}"/>
    <cellStyle name="Normal 7 2 4 3 3" xfId="1818" xr:uid="{B5310B9C-6CB2-4594-A5D4-75E9431B5FC6}"/>
    <cellStyle name="Normal 7 2 4 3 4" xfId="3441" xr:uid="{A4E04C7E-CA58-4098-BE99-ECE5403BBA7F}"/>
    <cellStyle name="Normal 7 2 4 4" xfId="1819" xr:uid="{D1EAB68E-2212-4C97-BB90-D0F76C8F4A69}"/>
    <cellStyle name="Normal 7 2 4 4 2" xfId="1820" xr:uid="{81E683F3-C56C-4DCE-9447-C18AAED65A60}"/>
    <cellStyle name="Normal 7 2 4 4 3" xfId="3442" xr:uid="{5CB69B2F-993F-4E76-89CE-364F8814D3EC}"/>
    <cellStyle name="Normal 7 2 4 4 4" xfId="3443" xr:uid="{3DE53D37-454D-4F21-A2F6-4347830A925C}"/>
    <cellStyle name="Normal 7 2 4 5" xfId="1821" xr:uid="{CED1C8CC-3EE7-4958-94D1-F406AC1F6138}"/>
    <cellStyle name="Normal 7 2 4 6" xfId="3444" xr:uid="{93E4E8FC-8BA8-4B79-8A9A-83EF298B1C62}"/>
    <cellStyle name="Normal 7 2 4 7" xfId="3445" xr:uid="{C69FFD3E-E431-4FC9-95C3-670E0A3708D3}"/>
    <cellStyle name="Normal 7 2 5" xfId="354" xr:uid="{A81DEE9F-4E7B-402B-91B1-A73A920837A8}"/>
    <cellStyle name="Normal 7 2 5 2" xfId="704" xr:uid="{E0C608BB-F0EE-4DA4-9861-BF96A8C667D6}"/>
    <cellStyle name="Normal 7 2 5 2 2" xfId="705" xr:uid="{F15DB51D-3FDE-4D33-AC14-85B92E58E143}"/>
    <cellStyle name="Normal 7 2 5 2 2 2" xfId="1822" xr:uid="{E1223C2C-2F94-48B8-94B2-0CFC50E568DF}"/>
    <cellStyle name="Normal 7 2 5 2 2 2 2" xfId="1823" xr:uid="{D5650D91-3DB8-45A9-9CF6-F8C76593397E}"/>
    <cellStyle name="Normal 7 2 5 2 2 3" xfId="1824" xr:uid="{85881032-722F-48E1-AEEB-C8A3376E0A4F}"/>
    <cellStyle name="Normal 7 2 5 2 3" xfId="1825" xr:uid="{C3948805-4D3B-4C78-9626-CD323FAC796E}"/>
    <cellStyle name="Normal 7 2 5 2 3 2" xfId="1826" xr:uid="{69827FB4-87B6-4836-A165-A19ED86F33AA}"/>
    <cellStyle name="Normal 7 2 5 2 4" xfId="1827" xr:uid="{6782DD7C-38D8-4FAB-A15F-8C3870992F3F}"/>
    <cellStyle name="Normal 7 2 5 3" xfId="706" xr:uid="{E296209E-0037-4065-8220-77FE8D5E1DA5}"/>
    <cellStyle name="Normal 7 2 5 3 2" xfId="1828" xr:uid="{F7D88C1B-80A3-49AB-94A0-E74CCBCE184D}"/>
    <cellStyle name="Normal 7 2 5 3 2 2" xfId="1829" xr:uid="{BB2A9F86-1A2F-45AB-8D7B-1F8F3C41AF11}"/>
    <cellStyle name="Normal 7 2 5 3 3" xfId="1830" xr:uid="{886E6D0D-9FE8-4E0A-8470-26DE00CFECA8}"/>
    <cellStyle name="Normal 7 2 5 3 4" xfId="3446" xr:uid="{5EB5A9A1-9300-46A3-82EE-E158313CD4FD}"/>
    <cellStyle name="Normal 7 2 5 4" xfId="1831" xr:uid="{65FF72CF-29DF-4C7C-ACB9-9DAEC5E97CF4}"/>
    <cellStyle name="Normal 7 2 5 4 2" xfId="1832" xr:uid="{6931FFD3-EBC1-4551-B6AD-86E74702CAC1}"/>
    <cellStyle name="Normal 7 2 5 5" xfId="1833" xr:uid="{93F038D7-E743-4205-896C-A0DA24B6B5C0}"/>
    <cellStyle name="Normal 7 2 5 6" xfId="3447" xr:uid="{E08173E9-4781-4B9E-AFC5-457EECE96C19}"/>
    <cellStyle name="Normal 7 2 6" xfId="355" xr:uid="{5C4EC4C3-E1DA-4A94-8EEC-E7E4F21E50A8}"/>
    <cellStyle name="Normal 7 2 6 2" xfId="707" xr:uid="{EC640E81-B0DB-4EF1-8000-B6544C10BBA3}"/>
    <cellStyle name="Normal 7 2 6 2 2" xfId="1834" xr:uid="{AAA33243-3C32-4E42-BD76-0D4B6108D8FD}"/>
    <cellStyle name="Normal 7 2 6 2 2 2" xfId="1835" xr:uid="{13E8E379-D8E5-4C21-A752-A68BCF7FEE74}"/>
    <cellStyle name="Normal 7 2 6 2 3" xfId="1836" xr:uid="{93E68B15-5AD0-4121-956A-1835CF415A77}"/>
    <cellStyle name="Normal 7 2 6 2 4" xfId="3448" xr:uid="{D68DB11B-4B4F-4D70-832E-5357E742A617}"/>
    <cellStyle name="Normal 7 2 6 3" xfId="1837" xr:uid="{FC830C7B-E4F9-42AF-B71F-3D814EA94329}"/>
    <cellStyle name="Normal 7 2 6 3 2" xfId="1838" xr:uid="{BB1A03A1-02A3-46B9-BE90-FAF06C0B2CE5}"/>
    <cellStyle name="Normal 7 2 6 4" xfId="1839" xr:uid="{EC3CA744-77D5-4A91-B86F-A6C4D43233E4}"/>
    <cellStyle name="Normal 7 2 6 5" xfId="3449" xr:uid="{7BC3FE13-1E61-4ED2-A81A-35457AA995D0}"/>
    <cellStyle name="Normal 7 2 7" xfId="708" xr:uid="{160D4DFE-CA75-4F3A-8079-B67A3BA3AC7B}"/>
    <cellStyle name="Normal 7 2 7 2" xfId="1840" xr:uid="{2CF67ACD-7D0C-4278-BD11-C017B4C6117E}"/>
    <cellStyle name="Normal 7 2 7 2 2" xfId="1841" xr:uid="{5E37C2F1-7868-4059-9ED7-43EF6F7B1ACF}"/>
    <cellStyle name="Normal 7 2 7 2 3" xfId="4409" xr:uid="{E88F78A9-BB4F-4546-AD59-17C9E587650D}"/>
    <cellStyle name="Normal 7 2 7 3" xfId="1842" xr:uid="{469209DE-A1D5-4F9F-8926-D4F44FB3093F}"/>
    <cellStyle name="Normal 7 2 7 4" xfId="3450" xr:uid="{C25DFCD4-0466-4B00-9519-C6C40470EE0D}"/>
    <cellStyle name="Normal 7 2 7 4 2" xfId="4579" xr:uid="{8966C5AC-4F29-402D-B203-58F81C4C1A07}"/>
    <cellStyle name="Normal 7 2 7 4 3" xfId="4686" xr:uid="{C4821241-2CB9-4B10-BB5E-055B92310580}"/>
    <cellStyle name="Normal 7 2 7 4 4" xfId="4608" xr:uid="{DDA958DD-D576-44D8-8142-846250323A9B}"/>
    <cellStyle name="Normal 7 2 8" xfId="1843" xr:uid="{4994A128-2644-4452-958D-E515CF9ED9F4}"/>
    <cellStyle name="Normal 7 2 8 2" xfId="1844" xr:uid="{29601727-DCC8-4A81-BBD3-9A0DB5DEBFB7}"/>
    <cellStyle name="Normal 7 2 8 3" xfId="3451" xr:uid="{BD92BB5E-C364-47B4-BE38-AD0B7AED7E42}"/>
    <cellStyle name="Normal 7 2 8 4" xfId="3452" xr:uid="{E3F61CDB-40DF-4DDF-8F9B-BC2F2631816E}"/>
    <cellStyle name="Normal 7 2 9" xfId="1845" xr:uid="{A9FEBC51-10C2-4C1E-A12C-2481AD0CF732}"/>
    <cellStyle name="Normal 7 3" xfId="135" xr:uid="{1D2584CF-0D8A-41D9-B483-4391D8370F49}"/>
    <cellStyle name="Normal 7 3 10" xfId="3453" xr:uid="{608E3875-5B01-4518-9BAD-7D049053CE02}"/>
    <cellStyle name="Normal 7 3 11" xfId="3454" xr:uid="{8AE614A5-6CAF-4EA8-9A9A-4141FE7B15EC}"/>
    <cellStyle name="Normal 7 3 2" xfId="136" xr:uid="{1BD45229-1CF8-4C3C-85B2-C1617C55C997}"/>
    <cellStyle name="Normal 7 3 2 2" xfId="137" xr:uid="{256FF3BE-F14B-4649-A4EC-85BE13B81D69}"/>
    <cellStyle name="Normal 7 3 2 2 2" xfId="356" xr:uid="{447FF57E-C9AE-41AC-B0F0-50C5441F4F78}"/>
    <cellStyle name="Normal 7 3 2 2 2 2" xfId="709" xr:uid="{70A41C9C-0A82-4C80-9FE8-3BDA877631C0}"/>
    <cellStyle name="Normal 7 3 2 2 2 2 2" xfId="1846" xr:uid="{7145B707-FFC7-4F11-B1C4-28D0852F5678}"/>
    <cellStyle name="Normal 7 3 2 2 2 2 2 2" xfId="1847" xr:uid="{0F6F1A23-3D8F-4B54-B662-64A9DAE73C90}"/>
    <cellStyle name="Normal 7 3 2 2 2 2 3" xfId="1848" xr:uid="{DC5759FA-ED9E-4919-A64D-6ECAB4D4A469}"/>
    <cellStyle name="Normal 7 3 2 2 2 2 4" xfId="3455" xr:uid="{BBD345FE-8BDD-4C90-A7A0-93B862995337}"/>
    <cellStyle name="Normal 7 3 2 2 2 3" xfId="1849" xr:uid="{B3469249-C6CC-4EDD-9D17-D9A10E4A54E4}"/>
    <cellStyle name="Normal 7 3 2 2 2 3 2" xfId="1850" xr:uid="{993FCFC7-F02B-4891-B21D-EEF8362E5141}"/>
    <cellStyle name="Normal 7 3 2 2 2 3 3" xfId="3456" xr:uid="{81B4678B-FACE-47A7-93A1-5112FCCE9A3B}"/>
    <cellStyle name="Normal 7 3 2 2 2 3 4" xfId="3457" xr:uid="{1CAB9D3D-9A9E-44DF-A3B4-A21551051F74}"/>
    <cellStyle name="Normal 7 3 2 2 2 4" xfId="1851" xr:uid="{4F8DC8AA-6B08-4781-9A43-65FB464ADBEF}"/>
    <cellStyle name="Normal 7 3 2 2 2 5" xfId="3458" xr:uid="{EAE1FBB0-0BC1-497F-AB99-B6D36419DEDC}"/>
    <cellStyle name="Normal 7 3 2 2 2 6" xfId="3459" xr:uid="{5F13D806-0683-44DE-BAE7-8DC234B937CA}"/>
    <cellStyle name="Normal 7 3 2 2 3" xfId="710" xr:uid="{4DC12431-443A-437C-9EF1-45EF10B39356}"/>
    <cellStyle name="Normal 7 3 2 2 3 2" xfId="1852" xr:uid="{863867F4-CBD3-4B4D-8424-DE36102561DE}"/>
    <cellStyle name="Normal 7 3 2 2 3 2 2" xfId="1853" xr:uid="{FA5D9990-4393-415A-BEB7-DBA20F11B67A}"/>
    <cellStyle name="Normal 7 3 2 2 3 2 3" xfId="3460" xr:uid="{1D879669-EEFF-4336-ADC5-A44853D99135}"/>
    <cellStyle name="Normal 7 3 2 2 3 2 4" xfId="3461" xr:uid="{90AB9B31-B017-4FF8-B8F2-374EE4AD0354}"/>
    <cellStyle name="Normal 7 3 2 2 3 3" xfId="1854" xr:uid="{85439490-25C8-404E-AE04-72E64D7E07F7}"/>
    <cellStyle name="Normal 7 3 2 2 3 4" xfId="3462" xr:uid="{FCF278BE-F992-4767-86CF-3BF51845289F}"/>
    <cellStyle name="Normal 7 3 2 2 3 5" xfId="3463" xr:uid="{6AB377D4-2665-48E7-9AC8-F54483BB9EE1}"/>
    <cellStyle name="Normal 7 3 2 2 4" xfId="1855" xr:uid="{FC1AFACE-AEC2-490B-AEE1-C94E9EB338B6}"/>
    <cellStyle name="Normal 7 3 2 2 4 2" xfId="1856" xr:uid="{4DE5014F-3808-48DE-89F1-F6240654B579}"/>
    <cellStyle name="Normal 7 3 2 2 4 3" xfId="3464" xr:uid="{889C4BCD-681C-448B-A0A3-160C4DDC5515}"/>
    <cellStyle name="Normal 7 3 2 2 4 4" xfId="3465" xr:uid="{1FBD5564-59DC-4510-B673-48F996957A5F}"/>
    <cellStyle name="Normal 7 3 2 2 5" xfId="1857" xr:uid="{766EA3BA-C54B-40C8-814A-75256377ECB1}"/>
    <cellStyle name="Normal 7 3 2 2 5 2" xfId="3466" xr:uid="{504DBE3E-F52F-4771-A0EB-EDD721EB1950}"/>
    <cellStyle name="Normal 7 3 2 2 5 3" xfId="3467" xr:uid="{602727AA-F38A-46DD-8A1E-88BFE2F7A54F}"/>
    <cellStyle name="Normal 7 3 2 2 5 4" xfId="3468" xr:uid="{280486AD-E71F-4FBF-A93C-9F602F00E892}"/>
    <cellStyle name="Normal 7 3 2 2 6" xfId="3469" xr:uid="{FC9A9F4B-08AE-4CEF-899D-0E8DD6AF9FD4}"/>
    <cellStyle name="Normal 7 3 2 2 7" xfId="3470" xr:uid="{E9DD22D4-6EEF-4315-BDB5-818859BFB8B9}"/>
    <cellStyle name="Normal 7 3 2 2 8" xfId="3471" xr:uid="{F98B0200-B1AF-435D-AB5C-DEC0083971F6}"/>
    <cellStyle name="Normal 7 3 2 3" xfId="357" xr:uid="{190A13EC-C585-42AC-8E9B-FC67286A7F9C}"/>
    <cellStyle name="Normal 7 3 2 3 2" xfId="711" xr:uid="{3E399AA3-0B91-48D9-A0AC-593D65E643A8}"/>
    <cellStyle name="Normal 7 3 2 3 2 2" xfId="712" xr:uid="{E1735151-54E4-44BC-AFE4-4CD39224F1C3}"/>
    <cellStyle name="Normal 7 3 2 3 2 2 2" xfId="1858" xr:uid="{CC9C7298-634E-44FE-AB45-FC0BBA03CEA8}"/>
    <cellStyle name="Normal 7 3 2 3 2 2 2 2" xfId="1859" xr:uid="{6B1C3032-7346-4419-B101-A5348D684667}"/>
    <cellStyle name="Normal 7 3 2 3 2 2 3" xfId="1860" xr:uid="{35416B75-AFF2-459F-8E4C-941315A2D857}"/>
    <cellStyle name="Normal 7 3 2 3 2 3" xfId="1861" xr:uid="{D7DDB3FE-6FE6-430E-A13F-A30E1C58F25E}"/>
    <cellStyle name="Normal 7 3 2 3 2 3 2" xfId="1862" xr:uid="{0C48F424-A1E5-40F0-ADB1-C5C089A7CFA6}"/>
    <cellStyle name="Normal 7 3 2 3 2 4" xfId="1863" xr:uid="{783C3C98-BD25-4E46-B5BA-9443E2B44F71}"/>
    <cellStyle name="Normal 7 3 2 3 3" xfId="713" xr:uid="{E6407064-F0C7-4EFE-A5B9-9917F0D177C3}"/>
    <cellStyle name="Normal 7 3 2 3 3 2" xfId="1864" xr:uid="{0D15E868-7743-4E92-82E9-1EEC8F8449C9}"/>
    <cellStyle name="Normal 7 3 2 3 3 2 2" xfId="1865" xr:uid="{CC5DF66A-63B5-410C-83D6-FE89A6E349B1}"/>
    <cellStyle name="Normal 7 3 2 3 3 3" xfId="1866" xr:uid="{67E58E37-1B0B-410A-86D9-B0335E4539A1}"/>
    <cellStyle name="Normal 7 3 2 3 3 4" xfId="3472" xr:uid="{6CFF79BA-CCCD-4C92-9622-12F107AEB0BC}"/>
    <cellStyle name="Normal 7 3 2 3 4" xfId="1867" xr:uid="{45AD4187-7038-42F4-B7C0-E73CFAACA088}"/>
    <cellStyle name="Normal 7 3 2 3 4 2" xfId="1868" xr:uid="{76C20DC0-97F7-414B-A891-C115A743DAD2}"/>
    <cellStyle name="Normal 7 3 2 3 5" xfId="1869" xr:uid="{ECF0EA89-9952-4218-AE2A-78AC8979717C}"/>
    <cellStyle name="Normal 7 3 2 3 6" xfId="3473" xr:uid="{41BB582B-36E7-42C7-A789-D0742A68426B}"/>
    <cellStyle name="Normal 7 3 2 4" xfId="358" xr:uid="{3255BCB0-B933-4822-B838-64E1C46C0FD8}"/>
    <cellStyle name="Normal 7 3 2 4 2" xfId="714" xr:uid="{01EE666C-F4BC-4E74-888C-852FF7D2312B}"/>
    <cellStyle name="Normal 7 3 2 4 2 2" xfId="1870" xr:uid="{C697935C-F9CB-493F-95FF-92CEA0BA4819}"/>
    <cellStyle name="Normal 7 3 2 4 2 2 2" xfId="1871" xr:uid="{8D474C5C-DA6B-472C-9EDB-68DED45A5F7E}"/>
    <cellStyle name="Normal 7 3 2 4 2 3" xfId="1872" xr:uid="{457ACEDA-E5A4-4206-AEF5-DA5EAD7673D6}"/>
    <cellStyle name="Normal 7 3 2 4 2 4" xfId="3474" xr:uid="{BA019294-FFD3-42D2-87D4-81CA2DAD9BAB}"/>
    <cellStyle name="Normal 7 3 2 4 3" xfId="1873" xr:uid="{AF80D758-A920-4A2E-8F7A-483A93054611}"/>
    <cellStyle name="Normal 7 3 2 4 3 2" xfId="1874" xr:uid="{07E34149-9F48-410C-B832-574A9ECE275B}"/>
    <cellStyle name="Normal 7 3 2 4 4" xfId="1875" xr:uid="{D85EAFEF-757F-4D86-8618-65FC43B45817}"/>
    <cellStyle name="Normal 7 3 2 4 5" xfId="3475" xr:uid="{C88FCD47-3AA6-4697-A5DD-EF0860A2678E}"/>
    <cellStyle name="Normal 7 3 2 5" xfId="359" xr:uid="{44A19018-08CD-4570-A413-37DD0598BA16}"/>
    <cellStyle name="Normal 7 3 2 5 2" xfId="1876" xr:uid="{7320172C-AB59-4CE6-8BC8-81177804358C}"/>
    <cellStyle name="Normal 7 3 2 5 2 2" xfId="1877" xr:uid="{4933B5F5-3AE8-4C2A-BCD2-ACAEE1DDEF65}"/>
    <cellStyle name="Normal 7 3 2 5 3" xfId="1878" xr:uid="{780C76BE-5144-40E3-BBD2-0652761BEB59}"/>
    <cellStyle name="Normal 7 3 2 5 4" xfId="3476" xr:uid="{15E73DC7-AEB1-4579-8149-41CD68829B0B}"/>
    <cellStyle name="Normal 7 3 2 6" xfId="1879" xr:uid="{418B99EA-4811-41FE-845A-DFBD8984B1C5}"/>
    <cellStyle name="Normal 7 3 2 6 2" xfId="1880" xr:uid="{FCCF1755-BE1E-49ED-BC87-489B6DDFBFC9}"/>
    <cellStyle name="Normal 7 3 2 6 3" xfId="3477" xr:uid="{BEF3F066-52A1-4586-A0BB-88AF7EF3DC16}"/>
    <cellStyle name="Normal 7 3 2 6 4" xfId="3478" xr:uid="{07E300A7-45D4-4139-898F-71139E857D65}"/>
    <cellStyle name="Normal 7 3 2 7" xfId="1881" xr:uid="{DD3B403E-CFD9-416E-82CE-6530C3D1385D}"/>
    <cellStyle name="Normal 7 3 2 8" xfId="3479" xr:uid="{2D93951B-7178-4AFE-8E59-078438BF1A74}"/>
    <cellStyle name="Normal 7 3 2 9" xfId="3480" xr:uid="{AE64D2E7-AD7F-4626-A390-A07B02AB6DA9}"/>
    <cellStyle name="Normal 7 3 3" xfId="138" xr:uid="{030FF030-4757-4D3A-80BE-E7D8DA0E8BC1}"/>
    <cellStyle name="Normal 7 3 3 2" xfId="139" xr:uid="{228349A6-A057-4823-B2E3-32EA475B21FA}"/>
    <cellStyle name="Normal 7 3 3 2 2" xfId="715" xr:uid="{7A16E009-5673-42F1-B19C-5B836F443E19}"/>
    <cellStyle name="Normal 7 3 3 2 2 2" xfId="1882" xr:uid="{F77B7614-F529-495A-98C7-C168B73CD13A}"/>
    <cellStyle name="Normal 7 3 3 2 2 2 2" xfId="1883" xr:uid="{00CB43D6-D838-4A58-99C4-1447822417A1}"/>
    <cellStyle name="Normal 7 3 3 2 2 2 2 2" xfId="4484" xr:uid="{84448245-F5F0-4833-ACBF-6795FA844889}"/>
    <cellStyle name="Normal 7 3 3 2 2 2 3" xfId="4485" xr:uid="{B7B6F03E-2159-4E62-BB26-1151FA0B5A45}"/>
    <cellStyle name="Normal 7 3 3 2 2 3" xfId="1884" xr:uid="{E89B7223-097D-419B-97D8-672951AB062B}"/>
    <cellStyle name="Normal 7 3 3 2 2 3 2" xfId="4486" xr:uid="{4669F4C9-9B60-4AFD-9B17-397D8D85DEC0}"/>
    <cellStyle name="Normal 7 3 3 2 2 4" xfId="3481" xr:uid="{32554CB7-BB2A-45F0-AB99-4DD068164368}"/>
    <cellStyle name="Normal 7 3 3 2 3" xfId="1885" xr:uid="{DF7CC221-29D4-4821-8536-8504530D9390}"/>
    <cellStyle name="Normal 7 3 3 2 3 2" xfId="1886" xr:uid="{0D1787FD-81A5-4639-81AD-4A8072F7C8FC}"/>
    <cellStyle name="Normal 7 3 3 2 3 2 2" xfId="4487" xr:uid="{C854A6A0-6940-4F8B-9932-2E7D4E1CE39E}"/>
    <cellStyle name="Normal 7 3 3 2 3 3" xfId="3482" xr:uid="{BC8B6872-2CEF-41A6-A4EF-AA170781FB69}"/>
    <cellStyle name="Normal 7 3 3 2 3 4" xfId="3483" xr:uid="{ABC17F31-24B1-4422-9C4D-7AB70A2C81DD}"/>
    <cellStyle name="Normal 7 3 3 2 4" xfId="1887" xr:uid="{97D95B97-C112-42DC-AAE6-BB877C2419F6}"/>
    <cellStyle name="Normal 7 3 3 2 4 2" xfId="4488" xr:uid="{4578459F-CC91-4719-A5ED-0C6DE68041A6}"/>
    <cellStyle name="Normal 7 3 3 2 5" xfId="3484" xr:uid="{28EFC348-3776-4395-9AE3-CE18827281D5}"/>
    <cellStyle name="Normal 7 3 3 2 6" xfId="3485" xr:uid="{9065B181-5E91-479A-85E5-94286FF5D176}"/>
    <cellStyle name="Normal 7 3 3 3" xfId="360" xr:uid="{6F280FFD-1C1D-4146-8ADF-32D55A074993}"/>
    <cellStyle name="Normal 7 3 3 3 2" xfId="1888" xr:uid="{58950E31-70B8-4537-B67F-D1826B1B529D}"/>
    <cellStyle name="Normal 7 3 3 3 2 2" xfId="1889" xr:uid="{F9A34392-56D3-4374-B888-033DC0DF568F}"/>
    <cellStyle name="Normal 7 3 3 3 2 2 2" xfId="4489" xr:uid="{95E14AD1-FABC-4D60-B753-FF0B99B6C648}"/>
    <cellStyle name="Normal 7 3 3 3 2 3" xfId="3486" xr:uid="{77DE227E-0685-4498-8945-9EFB869A4708}"/>
    <cellStyle name="Normal 7 3 3 3 2 4" xfId="3487" xr:uid="{6B716B1C-E6DC-42DC-949D-16AD3801DE1C}"/>
    <cellStyle name="Normal 7 3 3 3 3" xfId="1890" xr:uid="{917482DB-BECE-4292-AEAE-035181F1D79D}"/>
    <cellStyle name="Normal 7 3 3 3 3 2" xfId="4490" xr:uid="{8E5FA857-7958-4A69-8FB8-2B6EF3B04E28}"/>
    <cellStyle name="Normal 7 3 3 3 4" xfId="3488" xr:uid="{916C25CA-7A7F-4B26-B1B7-DDF7B7A0EF2C}"/>
    <cellStyle name="Normal 7 3 3 3 5" xfId="3489" xr:uid="{EFF1330F-FF14-4C9E-B05E-88A5C33C26FE}"/>
    <cellStyle name="Normal 7 3 3 4" xfId="1891" xr:uid="{3E92B4A8-6E9B-4830-94E5-108A4C379DE6}"/>
    <cellStyle name="Normal 7 3 3 4 2" xfId="1892" xr:uid="{CC4C13B1-A30D-4028-AC2E-A7900EBE0FA3}"/>
    <cellStyle name="Normal 7 3 3 4 2 2" xfId="4491" xr:uid="{F6FD35D6-2B0E-4966-B097-3D0C951A4875}"/>
    <cellStyle name="Normal 7 3 3 4 3" xfId="3490" xr:uid="{9CA4AB56-E002-4078-9BBF-D2725E26C2AB}"/>
    <cellStyle name="Normal 7 3 3 4 4" xfId="3491" xr:uid="{CED7DE1C-CC91-4E32-9ABF-9A6557AD9D1A}"/>
    <cellStyle name="Normal 7 3 3 5" xfId="1893" xr:uid="{B519CA84-6734-4A2B-9DA8-B852F8B4194C}"/>
    <cellStyle name="Normal 7 3 3 5 2" xfId="3492" xr:uid="{D0ADB91C-1DBB-44F9-8BA6-C6645651CEA2}"/>
    <cellStyle name="Normal 7 3 3 5 3" xfId="3493" xr:uid="{CA07B8DB-C538-4905-A7A5-FB30AE0C09C0}"/>
    <cellStyle name="Normal 7 3 3 5 4" xfId="3494" xr:uid="{66FA81CC-B931-418C-A619-CAD6AE8AB456}"/>
    <cellStyle name="Normal 7 3 3 6" xfId="3495" xr:uid="{BF22EE0A-645F-4ED8-8B96-691CBEF7A275}"/>
    <cellStyle name="Normal 7 3 3 7" xfId="3496" xr:uid="{93401991-FA02-4421-8E3B-C37F3C21A110}"/>
    <cellStyle name="Normal 7 3 3 8" xfId="3497" xr:uid="{2DD9577E-93DC-436A-A007-CBECDD2AE288}"/>
    <cellStyle name="Normal 7 3 4" xfId="140" xr:uid="{887CB4E7-58C7-40D7-969F-2324E006D719}"/>
    <cellStyle name="Normal 7 3 4 2" xfId="716" xr:uid="{E4AA2EBD-AA04-4FE8-9D77-C5F93CCE04D0}"/>
    <cellStyle name="Normal 7 3 4 2 2" xfId="717" xr:uid="{A3E4A9C5-8492-4E31-AF0D-0269289D996E}"/>
    <cellStyle name="Normal 7 3 4 2 2 2" xfId="1894" xr:uid="{D03F89E8-1F1D-433E-8558-5F159EFA2826}"/>
    <cellStyle name="Normal 7 3 4 2 2 2 2" xfId="1895" xr:uid="{04165C28-0C1F-40B4-A15C-EE1B5640F9C5}"/>
    <cellStyle name="Normal 7 3 4 2 2 3" xfId="1896" xr:uid="{ABDD4390-1B31-4790-A34F-2889DB9FE075}"/>
    <cellStyle name="Normal 7 3 4 2 2 4" xfId="3498" xr:uid="{9AE47732-7A0F-44D7-B0BB-59C3200BA97F}"/>
    <cellStyle name="Normal 7 3 4 2 3" xfId="1897" xr:uid="{2CB46B98-7BB8-4D73-A21E-BE9634576B87}"/>
    <cellStyle name="Normal 7 3 4 2 3 2" xfId="1898" xr:uid="{55528648-399A-4E6C-B622-590D541CD268}"/>
    <cellStyle name="Normal 7 3 4 2 4" xfId="1899" xr:uid="{1D7BADF6-A448-4E14-B8A3-919176C1F5B7}"/>
    <cellStyle name="Normal 7 3 4 2 5" xfId="3499" xr:uid="{34BD4CA6-BB84-477D-8068-3BFE9A62DBEF}"/>
    <cellStyle name="Normal 7 3 4 3" xfId="718" xr:uid="{D063E580-36B7-42DC-86CB-F968A7DD2C3E}"/>
    <cellStyle name="Normal 7 3 4 3 2" xfId="1900" xr:uid="{A6A11ABA-5D43-4172-B801-F759AE82B50C}"/>
    <cellStyle name="Normal 7 3 4 3 2 2" xfId="1901" xr:uid="{2B371460-B644-49F5-B10E-BDDA19FE9C7B}"/>
    <cellStyle name="Normal 7 3 4 3 3" xfId="1902" xr:uid="{E0AF1935-AAFB-4987-BC86-D6F96E1F965B}"/>
    <cellStyle name="Normal 7 3 4 3 4" xfId="3500" xr:uid="{9C4BB2F7-0788-4B37-BF37-97A2704A5D0C}"/>
    <cellStyle name="Normal 7 3 4 4" xfId="1903" xr:uid="{B7B24853-7B97-4034-8995-A89F979E90AF}"/>
    <cellStyle name="Normal 7 3 4 4 2" xfId="1904" xr:uid="{7C1169AF-FDD1-4B18-A65F-76DAB5DC9B42}"/>
    <cellStyle name="Normal 7 3 4 4 3" xfId="3501" xr:uid="{88BB7F27-D6D5-4E47-B4B5-89B5E9155691}"/>
    <cellStyle name="Normal 7 3 4 4 4" xfId="3502" xr:uid="{3446E526-2102-43DF-A0DA-8ECEDB7E3317}"/>
    <cellStyle name="Normal 7 3 4 5" xfId="1905" xr:uid="{A166E0BD-00EE-4D50-9E6B-0175F6011AE6}"/>
    <cellStyle name="Normal 7 3 4 6" xfId="3503" xr:uid="{CFB86C71-2561-4421-B811-E093FB14BDC6}"/>
    <cellStyle name="Normal 7 3 4 7" xfId="3504" xr:uid="{FFB83C1A-451A-4B8C-A254-2DA6AA5101BF}"/>
    <cellStyle name="Normal 7 3 5" xfId="361" xr:uid="{AC5401B4-49E5-47DE-A76B-5864003AA9D6}"/>
    <cellStyle name="Normal 7 3 5 2" xfId="719" xr:uid="{8B018A27-AC2C-4C13-B052-5A5648F28CA2}"/>
    <cellStyle name="Normal 7 3 5 2 2" xfId="1906" xr:uid="{22D19E00-E94C-433F-BA8A-1735E37B547B}"/>
    <cellStyle name="Normal 7 3 5 2 2 2" xfId="1907" xr:uid="{B103CBE5-AFD8-4776-99EE-6046C71F02AF}"/>
    <cellStyle name="Normal 7 3 5 2 3" xfId="1908" xr:uid="{4FA8FCF6-B73D-4FFD-955F-43D14B3FFD79}"/>
    <cellStyle name="Normal 7 3 5 2 4" xfId="3505" xr:uid="{534D9934-9545-4745-A473-7D362147E112}"/>
    <cellStyle name="Normal 7 3 5 3" xfId="1909" xr:uid="{8229F899-313A-4CA8-92C2-E4C5023CF0C3}"/>
    <cellStyle name="Normal 7 3 5 3 2" xfId="1910" xr:uid="{33C2F521-ED41-4396-A803-F58752FB77D3}"/>
    <cellStyle name="Normal 7 3 5 3 3" xfId="3506" xr:uid="{07B0F9E1-86E4-4E20-A46D-6C586E373FC7}"/>
    <cellStyle name="Normal 7 3 5 3 4" xfId="3507" xr:uid="{A27F5774-1826-47FE-B3C6-A8212B408D79}"/>
    <cellStyle name="Normal 7 3 5 4" xfId="1911" xr:uid="{EE1800BC-88F5-4F2C-BAA6-CC78AC51B5BF}"/>
    <cellStyle name="Normal 7 3 5 5" xfId="3508" xr:uid="{F625C893-B3DD-4A71-BC75-2C2074913CBB}"/>
    <cellStyle name="Normal 7 3 5 6" xfId="3509" xr:uid="{513F9342-F110-4756-BBF2-A74D0C33CCFA}"/>
    <cellStyle name="Normal 7 3 6" xfId="362" xr:uid="{6FF29D68-7F96-492D-A3FC-D1EE8903EBD9}"/>
    <cellStyle name="Normal 7 3 6 2" xfId="1912" xr:uid="{4C1A16C5-FCE0-4337-9BAB-85E03607FBF6}"/>
    <cellStyle name="Normal 7 3 6 2 2" xfId="1913" xr:uid="{0C976E9E-0727-46A2-B275-DA5744E17360}"/>
    <cellStyle name="Normal 7 3 6 2 3" xfId="3510" xr:uid="{26C54960-EB37-4BD0-8906-8C3A511B4DA3}"/>
    <cellStyle name="Normal 7 3 6 2 4" xfId="3511" xr:uid="{39B43208-E22C-4BD6-95CA-C5C0C35CCF96}"/>
    <cellStyle name="Normal 7 3 6 3" xfId="1914" xr:uid="{682E995C-2843-45E5-92E3-9CF4B7EC3BC5}"/>
    <cellStyle name="Normal 7 3 6 4" xfId="3512" xr:uid="{24AE4A5B-6685-49E5-8047-881FB13CD702}"/>
    <cellStyle name="Normal 7 3 6 5" xfId="3513" xr:uid="{ABEEA9B8-E86F-4460-AACA-6D428341017C}"/>
    <cellStyle name="Normal 7 3 7" xfId="1915" xr:uid="{1529C893-7408-4092-B2C8-98E2830ED82F}"/>
    <cellStyle name="Normal 7 3 7 2" xfId="1916" xr:uid="{093FE5B1-2B3F-4FAD-BEB5-8CD9845FC540}"/>
    <cellStyle name="Normal 7 3 7 3" xfId="3514" xr:uid="{48FCF261-59CB-40A8-99FD-E37DD281C297}"/>
    <cellStyle name="Normal 7 3 7 4" xfId="3515" xr:uid="{C0464B77-27FC-46D6-B8D9-7C74FA02D937}"/>
    <cellStyle name="Normal 7 3 8" xfId="1917" xr:uid="{F9AF7B31-1F90-4CA2-A13A-0FA0EF980CD3}"/>
    <cellStyle name="Normal 7 3 8 2" xfId="3516" xr:uid="{0568BAC2-C145-409D-A540-A28A78996B0B}"/>
    <cellStyle name="Normal 7 3 8 3" xfId="3517" xr:uid="{B305F6F1-6680-4B6B-A748-7FAFBB5DF5CF}"/>
    <cellStyle name="Normal 7 3 8 4" xfId="3518" xr:uid="{603097AF-F69F-4086-B2A7-653883ACCD9C}"/>
    <cellStyle name="Normal 7 3 9" xfId="3519" xr:uid="{923394F8-72A6-4243-BA18-1AFFE6DE4E3B}"/>
    <cellStyle name="Normal 7 4" xfId="141" xr:uid="{E97EA78F-2D62-4C80-84E9-E3C5817AA4F1}"/>
    <cellStyle name="Normal 7 4 10" xfId="3520" xr:uid="{A101B37A-14C5-4F22-8CD3-C88F8F731D7F}"/>
    <cellStyle name="Normal 7 4 11" xfId="3521" xr:uid="{E6DFC1C1-3049-46C7-84CE-657E3A26F4ED}"/>
    <cellStyle name="Normal 7 4 2" xfId="142" xr:uid="{8311E666-778E-4DB0-8D45-4AE2128F8657}"/>
    <cellStyle name="Normal 7 4 2 2" xfId="363" xr:uid="{F874B192-C340-44BD-A052-2985ECD01135}"/>
    <cellStyle name="Normal 7 4 2 2 2" xfId="720" xr:uid="{DD2F69E5-C401-41AC-9827-DE7A50F750E0}"/>
    <cellStyle name="Normal 7 4 2 2 2 2" xfId="721" xr:uid="{41072B27-8B82-4F68-8265-2659E5AD2CFA}"/>
    <cellStyle name="Normal 7 4 2 2 2 2 2" xfId="1918" xr:uid="{23A24647-EE54-4951-9F92-9BC616F09E9C}"/>
    <cellStyle name="Normal 7 4 2 2 2 2 3" xfId="3522" xr:uid="{E8CD745A-F90C-44D7-AE55-EE28C760C06C}"/>
    <cellStyle name="Normal 7 4 2 2 2 2 4" xfId="3523" xr:uid="{6DC646AF-A9E0-4AAB-95D0-A46746BF916F}"/>
    <cellStyle name="Normal 7 4 2 2 2 3" xfId="1919" xr:uid="{43D27535-94D2-40DB-8DF8-ED91A7CD923A}"/>
    <cellStyle name="Normal 7 4 2 2 2 3 2" xfId="3524" xr:uid="{EA8A831F-D170-4E5A-AC0C-CAF3EAFBE956}"/>
    <cellStyle name="Normal 7 4 2 2 2 3 3" xfId="3525" xr:uid="{26D694C7-565B-4120-8A34-6C1239611F0B}"/>
    <cellStyle name="Normal 7 4 2 2 2 3 4" xfId="3526" xr:uid="{71EFFE2E-4171-4D2F-A87C-6DC2237D9DE3}"/>
    <cellStyle name="Normal 7 4 2 2 2 4" xfId="3527" xr:uid="{D71D9519-50D4-4E77-9085-7CC626F30F52}"/>
    <cellStyle name="Normal 7 4 2 2 2 5" xfId="3528" xr:uid="{CA852BD3-611B-41AF-AE32-F5B6912E71BC}"/>
    <cellStyle name="Normal 7 4 2 2 2 6" xfId="3529" xr:uid="{B4EAED9B-86A5-417E-999A-0DBF4C43495B}"/>
    <cellStyle name="Normal 7 4 2 2 3" xfId="722" xr:uid="{FC8A5961-31D7-4E69-A53E-A5C53BBA6488}"/>
    <cellStyle name="Normal 7 4 2 2 3 2" xfId="1920" xr:uid="{3754553F-B997-4E62-9E83-3256F12DE648}"/>
    <cellStyle name="Normal 7 4 2 2 3 2 2" xfId="3530" xr:uid="{592EBE68-5B9C-47C9-A891-0A8011F99514}"/>
    <cellStyle name="Normal 7 4 2 2 3 2 3" xfId="3531" xr:uid="{A5C6FD41-61ED-4FB3-BCD4-EA62DB1A6823}"/>
    <cellStyle name="Normal 7 4 2 2 3 2 4" xfId="3532" xr:uid="{48464C59-E00E-4F85-86B8-B79A4E89EE88}"/>
    <cellStyle name="Normal 7 4 2 2 3 3" xfId="3533" xr:uid="{432B8440-99EF-4A82-A13B-D808F5F95F9F}"/>
    <cellStyle name="Normal 7 4 2 2 3 4" xfId="3534" xr:uid="{B633F752-4343-4272-9D1C-A2C92C963985}"/>
    <cellStyle name="Normal 7 4 2 2 3 5" xfId="3535" xr:uid="{E09A4FD5-4354-49FF-94E3-D9A1A0DDD23C}"/>
    <cellStyle name="Normal 7 4 2 2 4" xfId="1921" xr:uid="{0DD4A516-BFFE-41C6-8969-13A0FA4857C4}"/>
    <cellStyle name="Normal 7 4 2 2 4 2" xfId="3536" xr:uid="{5D494079-524F-4947-A34F-1A147123736A}"/>
    <cellStyle name="Normal 7 4 2 2 4 3" xfId="3537" xr:uid="{2245C5DD-BC2F-4C7D-ACD1-6BD003060127}"/>
    <cellStyle name="Normal 7 4 2 2 4 4" xfId="3538" xr:uid="{535074D0-8F3A-4754-AEBC-CCAB02D3CE36}"/>
    <cellStyle name="Normal 7 4 2 2 5" xfId="3539" xr:uid="{226F55F1-B45B-4BBB-A7EB-BF3ACD5767D6}"/>
    <cellStyle name="Normal 7 4 2 2 5 2" xfId="3540" xr:uid="{21F3E2F5-63D6-45F7-8154-3B22A4596D17}"/>
    <cellStyle name="Normal 7 4 2 2 5 3" xfId="3541" xr:uid="{42C66C64-7DFF-4885-ABBA-1CED10DAD26B}"/>
    <cellStyle name="Normal 7 4 2 2 5 4" xfId="3542" xr:uid="{B66DAF04-92FC-4D40-B2A6-52BB2F867329}"/>
    <cellStyle name="Normal 7 4 2 2 6" xfId="3543" xr:uid="{2BED5E29-B3B7-40DA-8E76-EE42C62D70A5}"/>
    <cellStyle name="Normal 7 4 2 2 7" xfId="3544" xr:uid="{5B1469CE-990F-4604-9764-D1A7954BA799}"/>
    <cellStyle name="Normal 7 4 2 2 8" xfId="3545" xr:uid="{53084F87-47D5-4888-88C9-F2B49688DDB7}"/>
    <cellStyle name="Normal 7 4 2 3" xfId="723" xr:uid="{22CB7913-6F2B-4797-9CB6-3EBEA023FD8A}"/>
    <cellStyle name="Normal 7 4 2 3 2" xfId="724" xr:uid="{0951235C-65C0-429A-8A51-E8CD00D99FCC}"/>
    <cellStyle name="Normal 7 4 2 3 2 2" xfId="725" xr:uid="{DAC7CF70-F3A3-4EAE-8D3F-A9BF6C5D480E}"/>
    <cellStyle name="Normal 7 4 2 3 2 3" xfId="3546" xr:uid="{0AAA5D25-FB57-4178-9C98-F95F1FCA3DE9}"/>
    <cellStyle name="Normal 7 4 2 3 2 4" xfId="3547" xr:uid="{40441D27-4EE0-4D60-AAC8-763B7DDA0CEC}"/>
    <cellStyle name="Normal 7 4 2 3 3" xfId="726" xr:uid="{C957BF7D-3654-4311-9EFE-BC9B8BCF2175}"/>
    <cellStyle name="Normal 7 4 2 3 3 2" xfId="3548" xr:uid="{873C1B3C-916F-493C-AE2B-5F03698A009A}"/>
    <cellStyle name="Normal 7 4 2 3 3 3" xfId="3549" xr:uid="{A9FE0EDA-FD09-4388-956F-7D147D3A5245}"/>
    <cellStyle name="Normal 7 4 2 3 3 4" xfId="3550" xr:uid="{1907F6CC-77B9-4FCA-A457-EA8623D1E259}"/>
    <cellStyle name="Normal 7 4 2 3 4" xfId="3551" xr:uid="{8F93F24B-0630-4069-90FD-F4D4C02D0BED}"/>
    <cellStyle name="Normal 7 4 2 3 5" xfId="3552" xr:uid="{B56F7071-F966-453C-AF55-E7FED438B489}"/>
    <cellStyle name="Normal 7 4 2 3 6" xfId="3553" xr:uid="{BCBBD47E-C7C0-4C58-A9AA-A67A1E35EC62}"/>
    <cellStyle name="Normal 7 4 2 4" xfId="727" xr:uid="{6D0D0F17-295E-4B23-A970-FAC14609B438}"/>
    <cellStyle name="Normal 7 4 2 4 2" xfId="728" xr:uid="{14D8C612-C28C-4F79-A1A5-A81EB66BAAA2}"/>
    <cellStyle name="Normal 7 4 2 4 2 2" xfId="3554" xr:uid="{A1E945DE-E1B1-493F-B297-387B5A3D822F}"/>
    <cellStyle name="Normal 7 4 2 4 2 3" xfId="3555" xr:uid="{6D8C2E64-B0A3-4625-A892-68DBE8E5DC7A}"/>
    <cellStyle name="Normal 7 4 2 4 2 4" xfId="3556" xr:uid="{31329FC6-4C18-4B93-8F2B-CE575BB52C96}"/>
    <cellStyle name="Normal 7 4 2 4 3" xfId="3557" xr:uid="{59C8E2CA-49B2-46A7-9F83-01DAF981150B}"/>
    <cellStyle name="Normal 7 4 2 4 4" xfId="3558" xr:uid="{165140C8-4491-420F-8C1B-CF131CE190A9}"/>
    <cellStyle name="Normal 7 4 2 4 5" xfId="3559" xr:uid="{4C24F0CD-0692-41CF-AD4B-BD225F904CDA}"/>
    <cellStyle name="Normal 7 4 2 5" xfId="729" xr:uid="{41A1DE09-9A09-4074-AA5B-05E981240A7A}"/>
    <cellStyle name="Normal 7 4 2 5 2" xfId="3560" xr:uid="{9BAA56C4-80BE-4FE4-9F4E-881FE9E33ECD}"/>
    <cellStyle name="Normal 7 4 2 5 3" xfId="3561" xr:uid="{0B88E868-3472-4540-B20B-35F10F60EEEB}"/>
    <cellStyle name="Normal 7 4 2 5 4" xfId="3562" xr:uid="{016DE0B6-A7FD-4C70-B7EE-1CBB0BD93C77}"/>
    <cellStyle name="Normal 7 4 2 6" xfId="3563" xr:uid="{B0BF22BC-C299-4929-922A-9221158BE7A5}"/>
    <cellStyle name="Normal 7 4 2 6 2" xfId="3564" xr:uid="{AC1B23BB-DB92-46F2-9393-A38627ACC85D}"/>
    <cellStyle name="Normal 7 4 2 6 3" xfId="3565" xr:uid="{D1926BD7-7FCD-45A1-8076-9D7A6891CD16}"/>
    <cellStyle name="Normal 7 4 2 6 4" xfId="3566" xr:uid="{599308EC-73F0-4AA5-B3F5-3D79243DEE7A}"/>
    <cellStyle name="Normal 7 4 2 7" xfId="3567" xr:uid="{C5F0B2AF-7FF5-4670-A3F2-DFD105FC1F6E}"/>
    <cellStyle name="Normal 7 4 2 8" xfId="3568" xr:uid="{CB0E05CA-AF94-431F-83F5-C3152EDDBBCB}"/>
    <cellStyle name="Normal 7 4 2 9" xfId="3569" xr:uid="{4F2B9AAD-8C83-4640-906D-6EF23F524A35}"/>
    <cellStyle name="Normal 7 4 3" xfId="364" xr:uid="{92700283-AA2A-45CE-AA11-35A6C40DE443}"/>
    <cellStyle name="Normal 7 4 3 2" xfId="730" xr:uid="{413523EA-0DA7-4028-A17E-A07808E01B7E}"/>
    <cellStyle name="Normal 7 4 3 2 2" xfId="731" xr:uid="{EFF4A640-160B-4036-9459-E65311AAAD7F}"/>
    <cellStyle name="Normal 7 4 3 2 2 2" xfId="1922" xr:uid="{98B2E9D4-2711-423C-90BC-5B140EDFB313}"/>
    <cellStyle name="Normal 7 4 3 2 2 2 2" xfId="1923" xr:uid="{4BCDD006-1500-416D-9160-7C3486163EDD}"/>
    <cellStyle name="Normal 7 4 3 2 2 3" xfId="1924" xr:uid="{7114AC07-DDDB-4987-AAF8-6731FFFAC349}"/>
    <cellStyle name="Normal 7 4 3 2 2 4" xfId="3570" xr:uid="{B78B8617-036C-403E-B123-D659808F4B10}"/>
    <cellStyle name="Normal 7 4 3 2 3" xfId="1925" xr:uid="{18EBBF8E-8C07-41A4-BD89-51267E7632EB}"/>
    <cellStyle name="Normal 7 4 3 2 3 2" xfId="1926" xr:uid="{0D123ADC-F023-48DF-AC5D-4D2FBC334A4E}"/>
    <cellStyle name="Normal 7 4 3 2 3 3" xfId="3571" xr:uid="{30A129B1-745E-4B29-962D-44CF6A378A57}"/>
    <cellStyle name="Normal 7 4 3 2 3 4" xfId="3572" xr:uid="{5E0180F6-5013-4044-8E87-8E405933A04F}"/>
    <cellStyle name="Normal 7 4 3 2 4" xfId="1927" xr:uid="{C4D2D138-9C51-4FF6-B0C1-5A7E36E94D30}"/>
    <cellStyle name="Normal 7 4 3 2 5" xfId="3573" xr:uid="{AAC490E0-68F5-421E-8255-9BBA7516696A}"/>
    <cellStyle name="Normal 7 4 3 2 6" xfId="3574" xr:uid="{1B43E64F-789E-4BBF-9748-926D8FB4F725}"/>
    <cellStyle name="Normal 7 4 3 3" xfId="732" xr:uid="{580E0858-ECE6-4BC3-A8EC-35862B98F6A9}"/>
    <cellStyle name="Normal 7 4 3 3 2" xfId="1928" xr:uid="{0E96B56D-EFE0-4FED-AD4A-E8FC4C14DBB6}"/>
    <cellStyle name="Normal 7 4 3 3 2 2" xfId="1929" xr:uid="{62F7A4BB-A96C-4613-9EAE-9462A0D9D109}"/>
    <cellStyle name="Normal 7 4 3 3 2 3" xfId="3575" xr:uid="{737C7985-764F-44E3-8817-C560C4FE6B7E}"/>
    <cellStyle name="Normal 7 4 3 3 2 4" xfId="3576" xr:uid="{F915D946-E00F-45A7-A848-BF32BE0AEC9D}"/>
    <cellStyle name="Normal 7 4 3 3 3" xfId="1930" xr:uid="{F7559E85-CD71-4635-818D-CB5DCFFDEC80}"/>
    <cellStyle name="Normal 7 4 3 3 4" xfId="3577" xr:uid="{268667E5-32F2-4A83-BF4C-CB69E6EC4207}"/>
    <cellStyle name="Normal 7 4 3 3 5" xfId="3578" xr:uid="{277AEEB8-0526-4426-979B-CCC8A7F37DC4}"/>
    <cellStyle name="Normal 7 4 3 4" xfId="1931" xr:uid="{038607FB-1502-47EE-A3DE-8B069F6FA810}"/>
    <cellStyle name="Normal 7 4 3 4 2" xfId="1932" xr:uid="{682C3590-BD6F-468E-A929-3CD17C545DA0}"/>
    <cellStyle name="Normal 7 4 3 4 3" xfId="3579" xr:uid="{89ABB69B-D2B2-4BFC-8D30-D37979F88725}"/>
    <cellStyle name="Normal 7 4 3 4 4" xfId="3580" xr:uid="{7E21D6C5-FE64-4C1A-A529-73CFC43D2B4D}"/>
    <cellStyle name="Normal 7 4 3 5" xfId="1933" xr:uid="{5CD8DAB9-5F73-464D-BACC-77757A3E6B8F}"/>
    <cellStyle name="Normal 7 4 3 5 2" xfId="3581" xr:uid="{50791080-ACC1-43DE-9518-D9629A15E744}"/>
    <cellStyle name="Normal 7 4 3 5 3" xfId="3582" xr:uid="{CECB99BF-1526-4CF3-BFEF-E1E03312433A}"/>
    <cellStyle name="Normal 7 4 3 5 4" xfId="3583" xr:uid="{686D2A37-67C1-43B5-9DE4-D5606F42E2CE}"/>
    <cellStyle name="Normal 7 4 3 6" xfId="3584" xr:uid="{F7C460EA-2784-4169-A779-74CB85EE7F2B}"/>
    <cellStyle name="Normal 7 4 3 7" xfId="3585" xr:uid="{93AF6C50-E7DE-4163-984C-63C64DDAA14D}"/>
    <cellStyle name="Normal 7 4 3 8" xfId="3586" xr:uid="{1AC3D442-5970-4402-8D57-4C5D4288695F}"/>
    <cellStyle name="Normal 7 4 4" xfId="365" xr:uid="{28498688-E9D1-4C7D-9093-709C2821A359}"/>
    <cellStyle name="Normal 7 4 4 2" xfId="733" xr:uid="{BAA4BCBB-744B-4AF9-AAED-D068A688F0D7}"/>
    <cellStyle name="Normal 7 4 4 2 2" xfId="734" xr:uid="{3026A78E-65EE-4B19-B582-CA3EFEC4AC75}"/>
    <cellStyle name="Normal 7 4 4 2 2 2" xfId="1934" xr:uid="{98FD6911-0C6B-41DE-B8F2-C9F4EE868273}"/>
    <cellStyle name="Normal 7 4 4 2 2 3" xfId="3587" xr:uid="{E34503AE-2DF3-4141-801C-140EAFB6CAEC}"/>
    <cellStyle name="Normal 7 4 4 2 2 4" xfId="3588" xr:uid="{1F6C4DE4-4AC0-4840-A803-D4A3314D547D}"/>
    <cellStyle name="Normal 7 4 4 2 3" xfId="1935" xr:uid="{D8F80464-6CC1-4CA4-90BD-4972F30004D2}"/>
    <cellStyle name="Normal 7 4 4 2 4" xfId="3589" xr:uid="{578790E3-1794-47B4-8947-78AD65DCBB0D}"/>
    <cellStyle name="Normal 7 4 4 2 5" xfId="3590" xr:uid="{3743D05B-0F38-42D6-B84F-4B7743D7BA7B}"/>
    <cellStyle name="Normal 7 4 4 3" xfId="735" xr:uid="{E6B64237-543C-4380-B561-6227B4DCD27E}"/>
    <cellStyle name="Normal 7 4 4 3 2" xfId="1936" xr:uid="{CAD13539-4B03-43E7-8124-DDD9D6AD1F89}"/>
    <cellStyle name="Normal 7 4 4 3 3" xfId="3591" xr:uid="{0813B5D4-3458-4660-B6CB-54367D65DB75}"/>
    <cellStyle name="Normal 7 4 4 3 4" xfId="3592" xr:uid="{B96977DD-E2BD-4CE2-B6F6-0F82AB21FA54}"/>
    <cellStyle name="Normal 7 4 4 4" xfId="1937" xr:uid="{1A5BD88C-6682-49D2-B3C7-7B712F478B7A}"/>
    <cellStyle name="Normal 7 4 4 4 2" xfId="3593" xr:uid="{C4F726D2-EBBB-4ED6-AA1D-10E2A282F053}"/>
    <cellStyle name="Normal 7 4 4 4 3" xfId="3594" xr:uid="{EC39E5C8-5320-46FB-9F96-FA1A4A79B269}"/>
    <cellStyle name="Normal 7 4 4 4 4" xfId="3595" xr:uid="{2ABB02A3-1279-4BAA-B66A-5F66FF646B63}"/>
    <cellStyle name="Normal 7 4 4 5" xfId="3596" xr:uid="{4C7FBF1B-F366-4976-B45D-ABA3ADCE242D}"/>
    <cellStyle name="Normal 7 4 4 6" xfId="3597" xr:uid="{95268B34-8CB6-44FA-B04D-9E5B7A392F31}"/>
    <cellStyle name="Normal 7 4 4 7" xfId="3598" xr:uid="{7F6E6973-81E1-4E4B-B131-0D6F8AFD23D0}"/>
    <cellStyle name="Normal 7 4 5" xfId="366" xr:uid="{4B2FF981-BAE2-450C-AD38-52438A2318E8}"/>
    <cellStyle name="Normal 7 4 5 2" xfId="736" xr:uid="{1B09F701-2C76-4315-B474-59E2DD5BC52A}"/>
    <cellStyle name="Normal 7 4 5 2 2" xfId="1938" xr:uid="{0E8904FC-3CC7-4481-953F-CD2DB760A4E1}"/>
    <cellStyle name="Normal 7 4 5 2 3" xfId="3599" xr:uid="{8A060392-B06D-48A7-9DCD-5B85A4621F23}"/>
    <cellStyle name="Normal 7 4 5 2 4" xfId="3600" xr:uid="{EE806894-03D7-4D88-9288-23D67054D506}"/>
    <cellStyle name="Normal 7 4 5 3" xfId="1939" xr:uid="{A403C1AE-9290-400D-AD87-420823762591}"/>
    <cellStyle name="Normal 7 4 5 3 2" xfId="3601" xr:uid="{4CECBE15-9698-4465-8B31-0315FEFA5D8B}"/>
    <cellStyle name="Normal 7 4 5 3 3" xfId="3602" xr:uid="{826CB54B-2E79-4C45-9E9F-E3FA95F7D4A3}"/>
    <cellStyle name="Normal 7 4 5 3 4" xfId="3603" xr:uid="{431774F8-4727-4075-B587-9AEB01A29A40}"/>
    <cellStyle name="Normal 7 4 5 4" xfId="3604" xr:uid="{29344D31-ADA8-4F3B-B46C-85AB101A5DB3}"/>
    <cellStyle name="Normal 7 4 5 5" xfId="3605" xr:uid="{47362937-840E-42EA-8CB4-91B16BF674DF}"/>
    <cellStyle name="Normal 7 4 5 6" xfId="3606" xr:uid="{F99C51E8-D93E-4A85-9543-D96F295732A8}"/>
    <cellStyle name="Normal 7 4 6" xfId="737" xr:uid="{625B54EF-484B-41EC-A436-A742FDE99BBA}"/>
    <cellStyle name="Normal 7 4 6 2" xfId="1940" xr:uid="{1ADFECD3-6C03-4600-A9C5-2EA05B0D693B}"/>
    <cellStyle name="Normal 7 4 6 2 2" xfId="3607" xr:uid="{F2039199-9406-4666-9347-AA0E28BFD4CF}"/>
    <cellStyle name="Normal 7 4 6 2 3" xfId="3608" xr:uid="{562EAB53-EB69-4B39-953E-85290B514053}"/>
    <cellStyle name="Normal 7 4 6 2 4" xfId="3609" xr:uid="{D06231CC-9F71-4734-AA01-2F5CBD0CEE69}"/>
    <cellStyle name="Normal 7 4 6 3" xfId="3610" xr:uid="{5C2BF8B8-4BDD-47EC-861B-B14FC9795F34}"/>
    <cellStyle name="Normal 7 4 6 4" xfId="3611" xr:uid="{A5E3ECEE-D8C4-41B0-B736-90747EF3D31F}"/>
    <cellStyle name="Normal 7 4 6 5" xfId="3612" xr:uid="{49A58CBD-3DDE-44A5-ADFA-B4D5926C01FD}"/>
    <cellStyle name="Normal 7 4 7" xfId="1941" xr:uid="{FD987465-76EA-49BC-9C1D-11BCD03823BA}"/>
    <cellStyle name="Normal 7 4 7 2" xfId="3613" xr:uid="{7BE14805-0B5A-440C-B96D-903E72F574DE}"/>
    <cellStyle name="Normal 7 4 7 3" xfId="3614" xr:uid="{1BFB4697-9343-485F-BD3C-8DCD0122BA09}"/>
    <cellStyle name="Normal 7 4 7 4" xfId="3615" xr:uid="{9CA88755-F099-4995-8BCA-1DDD72B6A391}"/>
    <cellStyle name="Normal 7 4 8" xfId="3616" xr:uid="{5353B8A4-E238-4B25-B874-8E59DBACA6E7}"/>
    <cellStyle name="Normal 7 4 8 2" xfId="3617" xr:uid="{BD093BEB-A531-4849-AC8B-850D4B38A5A7}"/>
    <cellStyle name="Normal 7 4 8 3" xfId="3618" xr:uid="{3EF47A44-B3B4-452C-B56F-40D337187048}"/>
    <cellStyle name="Normal 7 4 8 4" xfId="3619" xr:uid="{E4AC9077-E501-4926-9AF4-F0A4A8C39163}"/>
    <cellStyle name="Normal 7 4 9" xfId="3620" xr:uid="{5A475886-D7A9-4A10-AC93-1B2999841162}"/>
    <cellStyle name="Normal 7 5" xfId="143" xr:uid="{827FE782-C11D-4ADA-89AF-E99A656FBCB0}"/>
    <cellStyle name="Normal 7 5 2" xfId="144" xr:uid="{F3006D23-EF88-4081-8C03-B295EED7576C}"/>
    <cellStyle name="Normal 7 5 2 2" xfId="367" xr:uid="{7D2131FB-E9A4-4B01-A2FA-8249721C35AE}"/>
    <cellStyle name="Normal 7 5 2 2 2" xfId="738" xr:uid="{ACCCCE0B-5E47-4EDB-B8EE-748ABC01E60D}"/>
    <cellStyle name="Normal 7 5 2 2 2 2" xfId="1942" xr:uid="{ED5F564C-3B84-4DD2-9F15-FA31BDE9FAC2}"/>
    <cellStyle name="Normal 7 5 2 2 2 3" xfId="3621" xr:uid="{AA5DBF01-08C6-4251-B58D-A759D62E1021}"/>
    <cellStyle name="Normal 7 5 2 2 2 4" xfId="3622" xr:uid="{17B1152B-BCD4-4A97-86CE-CEFEFA8C2E0D}"/>
    <cellStyle name="Normal 7 5 2 2 3" xfId="1943" xr:uid="{7DA04DAE-F3C3-417B-9733-8261154F9A85}"/>
    <cellStyle name="Normal 7 5 2 2 3 2" xfId="3623" xr:uid="{DC2A805C-F046-4DAA-8C71-A68EF4A6DAFD}"/>
    <cellStyle name="Normal 7 5 2 2 3 3" xfId="3624" xr:uid="{C0218BEA-57EB-4031-AE79-1C8B0B517074}"/>
    <cellStyle name="Normal 7 5 2 2 3 4" xfId="3625" xr:uid="{48D8D2E4-0A62-47B2-87EE-792FFEFC9544}"/>
    <cellStyle name="Normal 7 5 2 2 4" xfId="3626" xr:uid="{8F258B08-D53F-4787-8E1B-91B0E4082E44}"/>
    <cellStyle name="Normal 7 5 2 2 5" xfId="3627" xr:uid="{846D6195-AF29-4999-A598-F77B853150E7}"/>
    <cellStyle name="Normal 7 5 2 2 6" xfId="3628" xr:uid="{866CD041-6D24-4B70-A63A-75FAB802835A}"/>
    <cellStyle name="Normal 7 5 2 3" xfId="739" xr:uid="{E779206B-0783-4E46-88C6-783F0985A821}"/>
    <cellStyle name="Normal 7 5 2 3 2" xfId="1944" xr:uid="{CC1FDF8B-1613-4E5D-9D57-96559F896EA2}"/>
    <cellStyle name="Normal 7 5 2 3 2 2" xfId="3629" xr:uid="{60D12A6D-80BC-4FB9-8EA4-159C73404F82}"/>
    <cellStyle name="Normal 7 5 2 3 2 3" xfId="3630" xr:uid="{E922295D-841F-4CC3-A0C5-2BE0DF015B49}"/>
    <cellStyle name="Normal 7 5 2 3 2 4" xfId="3631" xr:uid="{7AE197F5-49B9-48B6-93CE-9F5DD8CE4F71}"/>
    <cellStyle name="Normal 7 5 2 3 3" xfId="3632" xr:uid="{001BF662-DC0C-4134-A630-A3C646F358FD}"/>
    <cellStyle name="Normal 7 5 2 3 4" xfId="3633" xr:uid="{E12FC7EE-FCBE-4805-92C4-7A82363C0D2A}"/>
    <cellStyle name="Normal 7 5 2 3 5" xfId="3634" xr:uid="{7DA45D2A-C0B7-46D2-8BFD-204C226696D0}"/>
    <cellStyle name="Normal 7 5 2 4" xfId="1945" xr:uid="{4887A56D-A926-48E6-B1EC-4CF6E964FD70}"/>
    <cellStyle name="Normal 7 5 2 4 2" xfId="3635" xr:uid="{9F8F3B80-97BE-452E-A610-46FECAB2D7DB}"/>
    <cellStyle name="Normal 7 5 2 4 3" xfId="3636" xr:uid="{04ED0ECC-3886-42D2-90E6-8479BE727655}"/>
    <cellStyle name="Normal 7 5 2 4 4" xfId="3637" xr:uid="{28C2602C-EC85-403F-B176-A4F24B47664D}"/>
    <cellStyle name="Normal 7 5 2 5" xfId="3638" xr:uid="{49254A2D-0C37-46ED-924F-3B6C51CB8D4A}"/>
    <cellStyle name="Normal 7 5 2 5 2" xfId="3639" xr:uid="{F8E18774-B38F-4B45-975B-0F77E6032CAC}"/>
    <cellStyle name="Normal 7 5 2 5 3" xfId="3640" xr:uid="{F583FF50-400D-42B6-9485-78D9770311FB}"/>
    <cellStyle name="Normal 7 5 2 5 4" xfId="3641" xr:uid="{899C306F-C4F9-40B2-ABCC-C36753D5A5E1}"/>
    <cellStyle name="Normal 7 5 2 6" xfId="3642" xr:uid="{F14D0814-2D5F-4E6B-AF10-DE0888B587D9}"/>
    <cellStyle name="Normal 7 5 2 7" xfId="3643" xr:uid="{C29ADF01-DE84-415E-83C7-EE5E6FB1D84F}"/>
    <cellStyle name="Normal 7 5 2 8" xfId="3644" xr:uid="{A506FE2E-EEF4-4AB3-8DC6-9B54A4910DEF}"/>
    <cellStyle name="Normal 7 5 3" xfId="368" xr:uid="{29D5CFCE-5858-4CEE-A36B-AC9FA25E1101}"/>
    <cellStyle name="Normal 7 5 3 2" xfId="740" xr:uid="{F6F9EFAA-4DE3-49F3-9F26-D6FF0F643C14}"/>
    <cellStyle name="Normal 7 5 3 2 2" xfId="741" xr:uid="{E6DF1B5D-7010-4281-8A9C-78BAFEBA9A91}"/>
    <cellStyle name="Normal 7 5 3 2 3" xfId="3645" xr:uid="{486846DF-A163-4260-B2D5-596086C8DD8C}"/>
    <cellStyle name="Normal 7 5 3 2 4" xfId="3646" xr:uid="{8C3D397F-C73F-4E76-AFA8-508422AD1CD5}"/>
    <cellStyle name="Normal 7 5 3 3" xfId="742" xr:uid="{387F452B-9339-4D3A-8990-F5D7489095A4}"/>
    <cellStyle name="Normal 7 5 3 3 2" xfId="3647" xr:uid="{D10DD76D-A3B6-421D-9A2F-665C85CBFBDF}"/>
    <cellStyle name="Normal 7 5 3 3 3" xfId="3648" xr:uid="{CF64A077-8002-49CC-AF07-59C8CCCEF1FF}"/>
    <cellStyle name="Normal 7 5 3 3 4" xfId="3649" xr:uid="{9167BEA0-4664-4995-B182-57A1FDF0819E}"/>
    <cellStyle name="Normal 7 5 3 4" xfId="3650" xr:uid="{CC9E3FFF-232E-4FF6-97AD-DA344926CB40}"/>
    <cellStyle name="Normal 7 5 3 5" xfId="3651" xr:uid="{1DE76CC8-28C8-46AF-961D-E98F6F7B3A7C}"/>
    <cellStyle name="Normal 7 5 3 6" xfId="3652" xr:uid="{B1B0A740-02DE-457C-A419-C6EB7EEC4DDE}"/>
    <cellStyle name="Normal 7 5 4" xfId="369" xr:uid="{415F94DB-438A-46E5-B060-631C5AB6477F}"/>
    <cellStyle name="Normal 7 5 4 2" xfId="743" xr:uid="{B65668E5-B01E-4D81-B44F-57C7C68E8D8D}"/>
    <cellStyle name="Normal 7 5 4 2 2" xfId="3653" xr:uid="{3F388AE1-F6DA-4B20-8DB6-5ED1A463750E}"/>
    <cellStyle name="Normal 7 5 4 2 3" xfId="3654" xr:uid="{30D27D26-08BD-4997-9607-BEA768ED13C5}"/>
    <cellStyle name="Normal 7 5 4 2 4" xfId="3655" xr:uid="{A02E10B1-CBE5-4E1E-9426-FB5FA243641B}"/>
    <cellStyle name="Normal 7 5 4 3" xfId="3656" xr:uid="{28203EFF-DC18-4E5E-9B9B-46F1F5F4D93B}"/>
    <cellStyle name="Normal 7 5 4 4" xfId="3657" xr:uid="{35BC821D-12E4-46FD-A285-AB6FABBEA27B}"/>
    <cellStyle name="Normal 7 5 4 5" xfId="3658" xr:uid="{38CB269C-48B8-41EE-8DB9-439DF3D9AB40}"/>
    <cellStyle name="Normal 7 5 5" xfId="744" xr:uid="{2A08BB57-9900-49A2-9295-AFDE9BA8D0D2}"/>
    <cellStyle name="Normal 7 5 5 2" xfId="3659" xr:uid="{3D03A40A-9E89-46D1-81E5-513D1311E583}"/>
    <cellStyle name="Normal 7 5 5 3" xfId="3660" xr:uid="{EE92BBAE-6A00-4AE5-95EC-B531D4FD0A44}"/>
    <cellStyle name="Normal 7 5 5 4" xfId="3661" xr:uid="{46C39C3A-DA37-4F3F-8C0D-204FF1B31164}"/>
    <cellStyle name="Normal 7 5 6" xfId="3662" xr:uid="{2BA18F2A-F5B1-47BA-B08F-B7A7360679CC}"/>
    <cellStyle name="Normal 7 5 6 2" xfId="3663" xr:uid="{BBC82312-E587-4C63-B102-69E2C9339012}"/>
    <cellStyle name="Normal 7 5 6 3" xfId="3664" xr:uid="{8B3085E0-7101-4FE5-B218-E3CC261CC4A5}"/>
    <cellStyle name="Normal 7 5 6 4" xfId="3665" xr:uid="{37202CA6-E4AF-4948-94F4-93E827542966}"/>
    <cellStyle name="Normal 7 5 7" xfId="3666" xr:uid="{05275C44-079E-470B-A2E9-CED6E6618C38}"/>
    <cellStyle name="Normal 7 5 8" xfId="3667" xr:uid="{13DFCBCA-7338-40BC-A35B-0C175D8D804B}"/>
    <cellStyle name="Normal 7 5 9" xfId="3668" xr:uid="{C28ABA88-380A-48BD-8F4A-11C27AAD2209}"/>
    <cellStyle name="Normal 7 6" xfId="145" xr:uid="{A3A11366-25E3-4750-9E91-036271AE75B6}"/>
    <cellStyle name="Normal 7 6 2" xfId="370" xr:uid="{6841E1D6-32FC-481E-B240-659F64B41BE7}"/>
    <cellStyle name="Normal 7 6 2 2" xfId="745" xr:uid="{5683A699-0D0B-4432-8B37-8D090B5BFED9}"/>
    <cellStyle name="Normal 7 6 2 2 2" xfId="1946" xr:uid="{006E12C7-4B97-4BDA-9F16-27176AC18B1D}"/>
    <cellStyle name="Normal 7 6 2 2 2 2" xfId="1947" xr:uid="{77829168-FCB4-417E-83F5-C2893B9D46D5}"/>
    <cellStyle name="Normal 7 6 2 2 3" xfId="1948" xr:uid="{0BDACBFE-99DF-4479-922D-DD196EF9124D}"/>
    <cellStyle name="Normal 7 6 2 2 4" xfId="3669" xr:uid="{2BAAD5F0-5810-4EB9-B98C-87CB8B0CC939}"/>
    <cellStyle name="Normal 7 6 2 3" xfId="1949" xr:uid="{F481B55D-1C9C-483E-A518-484A32BDB990}"/>
    <cellStyle name="Normal 7 6 2 3 2" xfId="1950" xr:uid="{C6095369-D178-454D-8AFE-931EF90A46EB}"/>
    <cellStyle name="Normal 7 6 2 3 3" xfId="3670" xr:uid="{68A350EB-6763-46F8-AF33-A205229B4CDA}"/>
    <cellStyle name="Normal 7 6 2 3 4" xfId="3671" xr:uid="{A0880A79-4E21-45A6-982B-A0D2F2521447}"/>
    <cellStyle name="Normal 7 6 2 4" xfId="1951" xr:uid="{F0B5B763-5A9A-4195-801E-AE23514D2F03}"/>
    <cellStyle name="Normal 7 6 2 5" xfId="3672" xr:uid="{74B84DC0-C316-4D31-B047-E4771E4B72D5}"/>
    <cellStyle name="Normal 7 6 2 6" xfId="3673" xr:uid="{C4FF922E-70C7-4532-8742-780196F98528}"/>
    <cellStyle name="Normal 7 6 3" xfId="746" xr:uid="{D31BB6CB-FAD8-4DE8-A3A4-CDA388B27BC3}"/>
    <cellStyle name="Normal 7 6 3 2" xfId="1952" xr:uid="{1D51483E-88B2-4AE8-9A99-95A9A9E7C79F}"/>
    <cellStyle name="Normal 7 6 3 2 2" xfId="1953" xr:uid="{5957A01F-F150-45B1-96CE-81C1843D9B38}"/>
    <cellStyle name="Normal 7 6 3 2 3" xfId="3674" xr:uid="{6C7C900B-6478-416B-9855-DCC677B3D7A6}"/>
    <cellStyle name="Normal 7 6 3 2 4" xfId="3675" xr:uid="{FAC233AE-2774-424E-A699-69D874B446B5}"/>
    <cellStyle name="Normal 7 6 3 3" xfId="1954" xr:uid="{2C8E96C9-DB0A-409B-90D3-B600D013D9E5}"/>
    <cellStyle name="Normal 7 6 3 4" xfId="3676" xr:uid="{1DD337D2-61EA-4F8C-89C0-BBD4253B1431}"/>
    <cellStyle name="Normal 7 6 3 5" xfId="3677" xr:uid="{8AA46538-F7A1-4C75-9B80-B18FDFFB36BC}"/>
    <cellStyle name="Normal 7 6 4" xfId="1955" xr:uid="{607CBB59-D0ED-492D-969E-9801F67D2ACD}"/>
    <cellStyle name="Normal 7 6 4 2" xfId="1956" xr:uid="{1B83DA65-D0ED-4ACE-AD95-A5144A0FEA30}"/>
    <cellStyle name="Normal 7 6 4 3" xfId="3678" xr:uid="{E6F89A10-AC61-4D7B-B19A-6BF89370C160}"/>
    <cellStyle name="Normal 7 6 4 4" xfId="3679" xr:uid="{CBAA032A-05FF-4588-8CBC-A215F3F7DC30}"/>
    <cellStyle name="Normal 7 6 5" xfId="1957" xr:uid="{F17C2BAB-7099-4407-BB5B-F21EE0DF8CF6}"/>
    <cellStyle name="Normal 7 6 5 2" xfId="3680" xr:uid="{B086BD3D-53A8-4B07-82A7-840B0B71490C}"/>
    <cellStyle name="Normal 7 6 5 3" xfId="3681" xr:uid="{C65829F8-82FE-4593-BC07-C0ABA3F66D53}"/>
    <cellStyle name="Normal 7 6 5 4" xfId="3682" xr:uid="{89E220FD-0DD2-48B0-A9E6-49770C9ED64C}"/>
    <cellStyle name="Normal 7 6 6" xfId="3683" xr:uid="{E35747F9-B4AF-4D6F-96C3-DC94269EDA24}"/>
    <cellStyle name="Normal 7 6 7" xfId="3684" xr:uid="{7F0D3A83-AE98-43AE-8087-D429EDE1501F}"/>
    <cellStyle name="Normal 7 6 8" xfId="3685" xr:uid="{F829440F-3062-46ED-A09F-47E82389BB54}"/>
    <cellStyle name="Normal 7 7" xfId="371" xr:uid="{1EE5B117-B590-4E5E-9CFC-BE675BA1CFD5}"/>
    <cellStyle name="Normal 7 7 2" xfId="747" xr:uid="{72792D05-1421-46DC-8C41-E4C9357B18B2}"/>
    <cellStyle name="Normal 7 7 2 2" xfId="748" xr:uid="{31FB5E20-E677-420F-85D1-CB6CF1434198}"/>
    <cellStyle name="Normal 7 7 2 2 2" xfId="1958" xr:uid="{96FC3F4F-CB21-41DD-91E2-DE9F8ECC406B}"/>
    <cellStyle name="Normal 7 7 2 2 3" xfId="3686" xr:uid="{2BC524EE-2334-453C-8DB4-862FE395FCFE}"/>
    <cellStyle name="Normal 7 7 2 2 4" xfId="3687" xr:uid="{7FA3A2AD-238E-4AC9-A8F5-0A119B8E8093}"/>
    <cellStyle name="Normal 7 7 2 3" xfId="1959" xr:uid="{415A81DE-F3C3-417B-BCE6-15A988D84F63}"/>
    <cellStyle name="Normal 7 7 2 4" xfId="3688" xr:uid="{52E4C974-F898-4D2E-8577-3E8896FA6CAD}"/>
    <cellStyle name="Normal 7 7 2 5" xfId="3689" xr:uid="{5C13CB55-DCF4-4DF2-97E8-C29170379CEF}"/>
    <cellStyle name="Normal 7 7 3" xfId="749" xr:uid="{A3AECF30-0AE7-43BF-8BBE-6CC3189550C2}"/>
    <cellStyle name="Normal 7 7 3 2" xfId="1960" xr:uid="{658305A8-17AE-43E4-A4F3-4D866BD01090}"/>
    <cellStyle name="Normal 7 7 3 3" xfId="3690" xr:uid="{85D27CFE-463D-48F0-9E32-D862720CA675}"/>
    <cellStyle name="Normal 7 7 3 4" xfId="3691" xr:uid="{26EE13AB-7930-4A93-9BBC-9107A44944D8}"/>
    <cellStyle name="Normal 7 7 4" xfId="1961" xr:uid="{186019F4-E06B-49EA-AB60-65BA56047466}"/>
    <cellStyle name="Normal 7 7 4 2" xfId="3692" xr:uid="{6B873FDA-6308-4863-8CD2-4019FD57C2D1}"/>
    <cellStyle name="Normal 7 7 4 3" xfId="3693" xr:uid="{BCE96FF7-5C3E-4BFD-AB13-DFA9C24BABA1}"/>
    <cellStyle name="Normal 7 7 4 4" xfId="3694" xr:uid="{4C85681C-EFC4-4006-AEC6-B06EDEAE5DFA}"/>
    <cellStyle name="Normal 7 7 5" xfId="3695" xr:uid="{2072212D-0489-4F49-A131-9604A7FA215E}"/>
    <cellStyle name="Normal 7 7 6" xfId="3696" xr:uid="{D29A4C21-9A5F-4865-9FBA-7ADF6C12EE22}"/>
    <cellStyle name="Normal 7 7 7" xfId="3697" xr:uid="{A8F4B802-EC0A-4535-8BE6-EDE3575AEC16}"/>
    <cellStyle name="Normal 7 8" xfId="372" xr:uid="{40F96895-FE5D-4316-ABAA-7E563FEAF940}"/>
    <cellStyle name="Normal 7 8 2" xfId="750" xr:uid="{38E21FFD-4465-4EF1-92C5-3BD4C2279E59}"/>
    <cellStyle name="Normal 7 8 2 2" xfId="1962" xr:uid="{41A1C146-5954-42CD-A380-335F81ACD921}"/>
    <cellStyle name="Normal 7 8 2 3" xfId="3698" xr:uid="{4FE51EE0-F4A2-40E0-BE89-82001CC52E72}"/>
    <cellStyle name="Normal 7 8 2 4" xfId="3699" xr:uid="{FCD6DB57-3546-49E5-A560-A5BBFB8CF762}"/>
    <cellStyle name="Normal 7 8 3" xfId="1963" xr:uid="{81C5F49B-9D81-4BDF-9703-E5C1B1E5417D}"/>
    <cellStyle name="Normal 7 8 3 2" xfId="3700" xr:uid="{A4A9B6CC-94BF-40F4-9DB7-ECC2F1113CD9}"/>
    <cellStyle name="Normal 7 8 3 3" xfId="3701" xr:uid="{D8E26394-A1E2-403A-9638-329FED249489}"/>
    <cellStyle name="Normal 7 8 3 4" xfId="3702" xr:uid="{4B9AAEA0-D529-42AB-90C4-6722756C9AA3}"/>
    <cellStyle name="Normal 7 8 4" xfId="3703" xr:uid="{932D3D21-ECC4-4260-8719-53FFB47144CF}"/>
    <cellStyle name="Normal 7 8 5" xfId="3704" xr:uid="{808EDC0B-2D9F-4872-8F51-F3159E5E0ABA}"/>
    <cellStyle name="Normal 7 8 6" xfId="3705" xr:uid="{7E6C3A90-167A-445C-9F8B-8ACCB537D404}"/>
    <cellStyle name="Normal 7 9" xfId="373" xr:uid="{66B2471F-2107-42FB-9B66-5D8B2CA264D7}"/>
    <cellStyle name="Normal 7 9 2" xfId="1964" xr:uid="{F6651E7E-8760-404B-B9AD-321392100088}"/>
    <cellStyle name="Normal 7 9 2 2" xfId="3706" xr:uid="{B8D9F64A-59DD-4CAB-9E80-AEFFD53AE84B}"/>
    <cellStyle name="Normal 7 9 2 2 2" xfId="4408" xr:uid="{8D1DB496-B920-418D-BF7C-01835E11584F}"/>
    <cellStyle name="Normal 7 9 2 2 3" xfId="4687" xr:uid="{CA7C8BB0-2A0A-4697-8CA2-B79E25916F34}"/>
    <cellStyle name="Normal 7 9 2 3" xfId="3707" xr:uid="{804CB662-8C32-4ECD-AF12-760A0A34A005}"/>
    <cellStyle name="Normal 7 9 2 4" xfId="3708" xr:uid="{265C9A46-A2ED-4505-B702-2C3AF98101F3}"/>
    <cellStyle name="Normal 7 9 3" xfId="3709" xr:uid="{5126AF55-A5EA-47C3-A538-5B090EEAAD82}"/>
    <cellStyle name="Normal 7 9 4" xfId="3710" xr:uid="{4FB73073-54D7-42E7-AB97-75CEB2790361}"/>
    <cellStyle name="Normal 7 9 4 2" xfId="4578" xr:uid="{7378AABD-2F2C-458C-B3B4-72CA611D704C}"/>
    <cellStyle name="Normal 7 9 4 3" xfId="4688" xr:uid="{44020F71-E896-4453-B4C7-B831B4B1BC10}"/>
    <cellStyle name="Normal 7 9 4 4" xfId="4607" xr:uid="{AD0E3B10-A1C2-45BE-9E26-7B6E69037A97}"/>
    <cellStyle name="Normal 7 9 5" xfId="3711" xr:uid="{99162FE0-4975-404A-AF9B-A6D553CAB4D1}"/>
    <cellStyle name="Normal 8" xfId="146" xr:uid="{9B212984-B72A-47FC-9235-07758F7E8FD2}"/>
    <cellStyle name="Normal 8 10" xfId="1965" xr:uid="{5DFDA97A-00DD-4BFD-B006-B79921D69354}"/>
    <cellStyle name="Normal 8 10 2" xfId="3712" xr:uid="{3D5A0D6F-EE34-487C-BBFA-5A8B3CCF36C4}"/>
    <cellStyle name="Normal 8 10 3" xfId="3713" xr:uid="{B5944A97-450F-455E-A926-F1D9A9DA2B6F}"/>
    <cellStyle name="Normal 8 10 4" xfId="3714" xr:uid="{117A75FC-E87E-43DA-AB52-AE15FA638EC3}"/>
    <cellStyle name="Normal 8 11" xfId="3715" xr:uid="{25E45A01-DF29-48DD-968B-90F3C2D7699B}"/>
    <cellStyle name="Normal 8 11 2" xfId="3716" xr:uid="{7905C109-D034-44A9-B451-0DCA4100F586}"/>
    <cellStyle name="Normal 8 11 3" xfId="3717" xr:uid="{27E4D398-D8C1-420B-BE43-33009119E78D}"/>
    <cellStyle name="Normal 8 11 4" xfId="3718" xr:uid="{A8BBE944-99AE-4571-B064-20FD631FFB57}"/>
    <cellStyle name="Normal 8 12" xfId="3719" xr:uid="{A1E1C9F3-59F0-4F12-9BC9-8F645695A9C5}"/>
    <cellStyle name="Normal 8 12 2" xfId="3720" xr:uid="{B989F796-9989-4085-852B-E2E419ABD76E}"/>
    <cellStyle name="Normal 8 13" xfId="3721" xr:uid="{7A3BB7C2-B760-4020-99CE-4BBBDF925D4D}"/>
    <cellStyle name="Normal 8 14" xfId="3722" xr:uid="{D5E66C57-9961-4CAB-99FD-E6ECCEF5A638}"/>
    <cellStyle name="Normal 8 15" xfId="3723" xr:uid="{574EAE29-BCBA-4FC0-AADC-18A71E84D99B}"/>
    <cellStyle name="Normal 8 2" xfId="147" xr:uid="{8BC26309-CF70-409E-9680-77139821B08F}"/>
    <cellStyle name="Normal 8 2 10" xfId="3724" xr:uid="{5BFE90A2-CD6E-421A-A013-CC40B974E218}"/>
    <cellStyle name="Normal 8 2 11" xfId="3725" xr:uid="{CACCFEFA-FA7B-4704-B98E-22EBF3BB75B7}"/>
    <cellStyle name="Normal 8 2 2" xfId="148" xr:uid="{59D74E2C-119E-4745-A3BD-5336A6E7FADD}"/>
    <cellStyle name="Normal 8 2 2 2" xfId="149" xr:uid="{C6EA1964-7A31-4383-8663-DB3BA857FE51}"/>
    <cellStyle name="Normal 8 2 2 2 2" xfId="374" xr:uid="{103F55C5-C058-4938-BBB8-37B7E1F301EA}"/>
    <cellStyle name="Normal 8 2 2 2 2 2" xfId="751" xr:uid="{A20F9F05-8F43-4D4B-841E-0000BF7438D7}"/>
    <cellStyle name="Normal 8 2 2 2 2 2 2" xfId="752" xr:uid="{F56B2737-CDBE-491C-9EC6-70EEB28641B5}"/>
    <cellStyle name="Normal 8 2 2 2 2 2 2 2" xfId="1966" xr:uid="{2557AE23-E5CD-4953-A313-937D43119A6A}"/>
    <cellStyle name="Normal 8 2 2 2 2 2 2 2 2" xfId="1967" xr:uid="{D5939FEE-8595-442C-8BF2-7DC530A65FBC}"/>
    <cellStyle name="Normal 8 2 2 2 2 2 2 3" xfId="1968" xr:uid="{216A53D8-9F43-4114-8E46-5A294E80FBD9}"/>
    <cellStyle name="Normal 8 2 2 2 2 2 3" xfId="1969" xr:uid="{D3C94627-5139-497D-9933-9746A5E9D59D}"/>
    <cellStyle name="Normal 8 2 2 2 2 2 3 2" xfId="1970" xr:uid="{63BFFBE5-AE62-4DA8-BF54-C9463F317F2D}"/>
    <cellStyle name="Normal 8 2 2 2 2 2 4" xfId="1971" xr:uid="{50216EF1-AD43-4987-825C-F4640D56F8C6}"/>
    <cellStyle name="Normal 8 2 2 2 2 3" xfId="753" xr:uid="{964183F4-6F14-4C58-B8BA-5CE61F9F5B25}"/>
    <cellStyle name="Normal 8 2 2 2 2 3 2" xfId="1972" xr:uid="{847C0DA8-150B-4FFC-8F4F-10D6BA773174}"/>
    <cellStyle name="Normal 8 2 2 2 2 3 2 2" xfId="1973" xr:uid="{D4E361F5-FDF1-4775-A5C6-B301C9A38611}"/>
    <cellStyle name="Normal 8 2 2 2 2 3 3" xfId="1974" xr:uid="{F4389D40-0CE3-4BA4-BE54-28F985DC3CAD}"/>
    <cellStyle name="Normal 8 2 2 2 2 3 4" xfId="3726" xr:uid="{8B2F7E5F-BDEE-4C66-9003-9BBEE699B7E6}"/>
    <cellStyle name="Normal 8 2 2 2 2 4" xfId="1975" xr:uid="{AA3CA5AB-A2A9-4689-88A3-BB3A36AD1177}"/>
    <cellStyle name="Normal 8 2 2 2 2 4 2" xfId="1976" xr:uid="{25FAB08D-CFB2-4699-B4A6-15D48E6F76F0}"/>
    <cellStyle name="Normal 8 2 2 2 2 5" xfId="1977" xr:uid="{00A96E63-52A0-4338-A162-E41CD4532EA4}"/>
    <cellStyle name="Normal 8 2 2 2 2 6" xfId="3727" xr:uid="{08D15E6C-133F-4BA3-A7C0-EEC930F429C3}"/>
    <cellStyle name="Normal 8 2 2 2 3" xfId="375" xr:uid="{78C4D019-321D-46A6-B063-29FDC23F5ED3}"/>
    <cellStyle name="Normal 8 2 2 2 3 2" xfId="754" xr:uid="{19D37593-1440-41E8-9852-6465081DFB18}"/>
    <cellStyle name="Normal 8 2 2 2 3 2 2" xfId="755" xr:uid="{E06E1E50-E600-45F2-8A74-E85ABB0EBE86}"/>
    <cellStyle name="Normal 8 2 2 2 3 2 2 2" xfId="1978" xr:uid="{481A7815-17A5-48FF-985A-41B63AC996CC}"/>
    <cellStyle name="Normal 8 2 2 2 3 2 2 2 2" xfId="1979" xr:uid="{20F0E728-14C3-40FE-BA01-A62A1C4E5FCC}"/>
    <cellStyle name="Normal 8 2 2 2 3 2 2 3" xfId="1980" xr:uid="{87FEA7C0-92E9-4159-97C4-8E266A268EC9}"/>
    <cellStyle name="Normal 8 2 2 2 3 2 3" xfId="1981" xr:uid="{B3442DF1-122D-4AC4-9DE4-F79B5C5AE6E7}"/>
    <cellStyle name="Normal 8 2 2 2 3 2 3 2" xfId="1982" xr:uid="{3692A55A-EAAD-4D96-9AE0-3EBC28B78C11}"/>
    <cellStyle name="Normal 8 2 2 2 3 2 4" xfId="1983" xr:uid="{32130F8B-47E4-44EF-BB81-337459B9F3B0}"/>
    <cellStyle name="Normal 8 2 2 2 3 3" xfId="756" xr:uid="{4F53C11F-EA5D-43E5-9356-235B0FECB956}"/>
    <cellStyle name="Normal 8 2 2 2 3 3 2" xfId="1984" xr:uid="{6367D45D-E919-4A8E-9C10-565F1BDAA4A7}"/>
    <cellStyle name="Normal 8 2 2 2 3 3 2 2" xfId="1985" xr:uid="{54B6D7BC-D910-407C-BC24-F0C3F4970491}"/>
    <cellStyle name="Normal 8 2 2 2 3 3 3" xfId="1986" xr:uid="{F6B8407E-597D-47D3-81E7-599AC626DC5C}"/>
    <cellStyle name="Normal 8 2 2 2 3 4" xfId="1987" xr:uid="{84833BB2-7CB0-435D-BE34-F1237DCD5CAC}"/>
    <cellStyle name="Normal 8 2 2 2 3 4 2" xfId="1988" xr:uid="{41705A48-5DC1-4762-9652-6582B0E96AD0}"/>
    <cellStyle name="Normal 8 2 2 2 3 5" xfId="1989" xr:uid="{71E18EA1-27AF-4749-8A46-8462FFA1DFEC}"/>
    <cellStyle name="Normal 8 2 2 2 4" xfId="757" xr:uid="{E456D5CB-113F-4584-9282-05FBDA321E31}"/>
    <cellStyle name="Normal 8 2 2 2 4 2" xfId="758" xr:uid="{9E398496-D1D3-4AF2-93B0-C76FCC0A726F}"/>
    <cellStyle name="Normal 8 2 2 2 4 2 2" xfId="1990" xr:uid="{E0B8C45F-5D3E-4D21-885E-5D6B1956B5E6}"/>
    <cellStyle name="Normal 8 2 2 2 4 2 2 2" xfId="1991" xr:uid="{CF4591FB-88BD-4156-9BCE-EF4E0578607F}"/>
    <cellStyle name="Normal 8 2 2 2 4 2 3" xfId="1992" xr:uid="{B0B1D4E5-29B0-4EAC-9291-2FB05FF86450}"/>
    <cellStyle name="Normal 8 2 2 2 4 3" xfId="1993" xr:uid="{00DF15CB-18D5-4929-830A-DA377B8A7A06}"/>
    <cellStyle name="Normal 8 2 2 2 4 3 2" xfId="1994" xr:uid="{68B42A19-843A-4DB4-A2B5-AC28D0DFD079}"/>
    <cellStyle name="Normal 8 2 2 2 4 4" xfId="1995" xr:uid="{93804089-B48D-48A3-9EB7-590FAB601454}"/>
    <cellStyle name="Normal 8 2 2 2 5" xfId="759" xr:uid="{518AFB7C-F71B-4624-A8B0-5AE1ACC6CE05}"/>
    <cellStyle name="Normal 8 2 2 2 5 2" xfId="1996" xr:uid="{2105883B-0491-48D4-9293-C9E78B6DC83A}"/>
    <cellStyle name="Normal 8 2 2 2 5 2 2" xfId="1997" xr:uid="{D3CB58D3-C251-49C6-A4DD-691171E687E4}"/>
    <cellStyle name="Normal 8 2 2 2 5 3" xfId="1998" xr:uid="{5420C1BE-F8CB-4AB0-98E0-C288B8B191C0}"/>
    <cellStyle name="Normal 8 2 2 2 5 4" xfId="3728" xr:uid="{88B6BED7-1B6A-4408-B888-D0324C7B9CAA}"/>
    <cellStyle name="Normal 8 2 2 2 6" xfId="1999" xr:uid="{04AF324F-3562-45B8-B429-C4C8D413E886}"/>
    <cellStyle name="Normal 8 2 2 2 6 2" xfId="2000" xr:uid="{FD2D42AF-0D43-4AA9-8875-598F975F3715}"/>
    <cellStyle name="Normal 8 2 2 2 7" xfId="2001" xr:uid="{3DB563ED-E609-4E8A-BB5C-49A76E58B4FE}"/>
    <cellStyle name="Normal 8 2 2 2 8" xfId="3729" xr:uid="{1C8571FE-DD31-4EBD-A264-ADFBBD3EF5C9}"/>
    <cellStyle name="Normal 8 2 2 3" xfId="376" xr:uid="{239427E8-EB9D-4704-8982-BDDC25928B3B}"/>
    <cellStyle name="Normal 8 2 2 3 2" xfId="760" xr:uid="{A6E464DA-31F7-4082-A608-553EED9025B0}"/>
    <cellStyle name="Normal 8 2 2 3 2 2" xfId="761" xr:uid="{477241A8-3046-44F1-9327-53E7DD5F742E}"/>
    <cellStyle name="Normal 8 2 2 3 2 2 2" xfId="2002" xr:uid="{11975BEB-982C-41E3-87F2-1E8D8ED26567}"/>
    <cellStyle name="Normal 8 2 2 3 2 2 2 2" xfId="2003" xr:uid="{DFF581D0-EA40-4F4C-8F37-6DEF7FAF7C6C}"/>
    <cellStyle name="Normal 8 2 2 3 2 2 3" xfId="2004" xr:uid="{FC68179B-2AF1-4E8A-B02B-ED284A5B4BD0}"/>
    <cellStyle name="Normal 8 2 2 3 2 3" xfId="2005" xr:uid="{6B315DBA-06A0-4985-B7E7-F1C3D9DCF214}"/>
    <cellStyle name="Normal 8 2 2 3 2 3 2" xfId="2006" xr:uid="{1BEA7AE4-ED7E-422B-A357-57DC94DAD0BF}"/>
    <cellStyle name="Normal 8 2 2 3 2 4" xfId="2007" xr:uid="{264E3133-A593-4D2D-8B5D-2BFBD798E8A3}"/>
    <cellStyle name="Normal 8 2 2 3 3" xfId="762" xr:uid="{BB0B9CED-CFD0-40A4-A42C-BB09D33EE221}"/>
    <cellStyle name="Normal 8 2 2 3 3 2" xfId="2008" xr:uid="{EE987699-20EB-4B34-9843-672543DB39EE}"/>
    <cellStyle name="Normal 8 2 2 3 3 2 2" xfId="2009" xr:uid="{0B56C630-6CC6-40D6-A145-8F221B276583}"/>
    <cellStyle name="Normal 8 2 2 3 3 3" xfId="2010" xr:uid="{336BA281-BA9B-456C-AFFC-AAFFA0702C40}"/>
    <cellStyle name="Normal 8 2 2 3 3 4" xfId="3730" xr:uid="{E01E4CE2-0CD5-469B-9202-DF63DDCAD46A}"/>
    <cellStyle name="Normal 8 2 2 3 4" xfId="2011" xr:uid="{9FC6D89F-962C-4BB7-957F-8CC8061D69F5}"/>
    <cellStyle name="Normal 8 2 2 3 4 2" xfId="2012" xr:uid="{E97EA151-2E3F-4CAF-A303-52DC96E385CE}"/>
    <cellStyle name="Normal 8 2 2 3 5" xfId="2013" xr:uid="{C2C89DC4-E34E-47EA-A245-8365B671CFED}"/>
    <cellStyle name="Normal 8 2 2 3 6" xfId="3731" xr:uid="{0926110D-E0BE-4692-BB8B-0F849802B8AA}"/>
    <cellStyle name="Normal 8 2 2 4" xfId="377" xr:uid="{91760A84-B6DA-4077-9DE0-D3BF9E365F74}"/>
    <cellStyle name="Normal 8 2 2 4 2" xfId="763" xr:uid="{E758A562-B9D8-4EC2-88D5-8656DA30A318}"/>
    <cellStyle name="Normal 8 2 2 4 2 2" xfId="764" xr:uid="{5CC72F99-055B-4BB0-B24F-BC01CB7783DD}"/>
    <cellStyle name="Normal 8 2 2 4 2 2 2" xfId="2014" xr:uid="{25CF8B10-0577-4B52-A4BB-E93454F0498F}"/>
    <cellStyle name="Normal 8 2 2 4 2 2 2 2" xfId="2015" xr:uid="{94ACF352-09E2-474F-BD36-7D218ECB355E}"/>
    <cellStyle name="Normal 8 2 2 4 2 2 3" xfId="2016" xr:uid="{7E56F2DF-1FA5-498E-911C-FAD4EB448199}"/>
    <cellStyle name="Normal 8 2 2 4 2 3" xfId="2017" xr:uid="{40B2C812-0BFA-4060-8685-A393105B27A1}"/>
    <cellStyle name="Normal 8 2 2 4 2 3 2" xfId="2018" xr:uid="{E928EAD6-A640-4B0A-A9B8-BAFFBA34A2F3}"/>
    <cellStyle name="Normal 8 2 2 4 2 4" xfId="2019" xr:uid="{91E1586A-805F-4543-B1B7-A0631A86C6CA}"/>
    <cellStyle name="Normal 8 2 2 4 3" xfId="765" xr:uid="{EBC3C8BE-DC37-4D07-835B-D2AEAC6F23BB}"/>
    <cellStyle name="Normal 8 2 2 4 3 2" xfId="2020" xr:uid="{978D9474-3152-4D70-A565-60A42F00D91C}"/>
    <cellStyle name="Normal 8 2 2 4 3 2 2" xfId="2021" xr:uid="{1B117AE2-8F80-413F-AC49-2AAA9B954449}"/>
    <cellStyle name="Normal 8 2 2 4 3 3" xfId="2022" xr:uid="{E3671D8A-33E2-4B3C-A5CB-E6D79807057F}"/>
    <cellStyle name="Normal 8 2 2 4 4" xfId="2023" xr:uid="{209F9EB6-B072-4451-A445-8F20BA4AA868}"/>
    <cellStyle name="Normal 8 2 2 4 4 2" xfId="2024" xr:uid="{37ABFD71-7EFD-4696-AA4B-EC7776BB7504}"/>
    <cellStyle name="Normal 8 2 2 4 5" xfId="2025" xr:uid="{96FCE4B0-399D-4562-8D65-49A8FB77EC92}"/>
    <cellStyle name="Normal 8 2 2 5" xfId="378" xr:uid="{3FC48ACA-DBBE-4955-BF55-0C6AF574E399}"/>
    <cellStyle name="Normal 8 2 2 5 2" xfId="766" xr:uid="{C7FA0770-1609-4FFD-A29E-C6B89C53D2CE}"/>
    <cellStyle name="Normal 8 2 2 5 2 2" xfId="2026" xr:uid="{9D7F4C94-24E8-468F-AB21-A6955DE13C6A}"/>
    <cellStyle name="Normal 8 2 2 5 2 2 2" xfId="2027" xr:uid="{E9DBDC87-7977-410E-AE3C-04C3A5B13AF6}"/>
    <cellStyle name="Normal 8 2 2 5 2 3" xfId="2028" xr:uid="{34B70362-3612-444B-9469-6C9E2D2A4BE8}"/>
    <cellStyle name="Normal 8 2 2 5 3" xfId="2029" xr:uid="{7B037011-BFE7-4B12-B836-550DC21944F5}"/>
    <cellStyle name="Normal 8 2 2 5 3 2" xfId="2030" xr:uid="{D45AEBB2-DFF5-40E4-BB9D-8B0330360B91}"/>
    <cellStyle name="Normal 8 2 2 5 4" xfId="2031" xr:uid="{F84FEAD2-E477-4315-8F96-F79A6DE373C9}"/>
    <cellStyle name="Normal 8 2 2 6" xfId="767" xr:uid="{499F3866-8994-446B-9821-D17C2EAE7AB1}"/>
    <cellStyle name="Normal 8 2 2 6 2" xfId="2032" xr:uid="{0FC72E2C-E405-4EE9-8846-DF91DA908C47}"/>
    <cellStyle name="Normal 8 2 2 6 2 2" xfId="2033" xr:uid="{A7ADB6AA-61D2-430D-9338-4A75354B5F1B}"/>
    <cellStyle name="Normal 8 2 2 6 3" xfId="2034" xr:uid="{AF009B22-706C-4E5D-8A80-4F84E55BB18D}"/>
    <cellStyle name="Normal 8 2 2 6 4" xfId="3732" xr:uid="{816A7786-1EE5-4101-8D73-5C34CB037516}"/>
    <cellStyle name="Normal 8 2 2 7" xfId="2035" xr:uid="{F2F0711B-D7FD-4732-9158-B3556BDFD9F5}"/>
    <cellStyle name="Normal 8 2 2 7 2" xfId="2036" xr:uid="{1470DA40-EFB8-48BE-AC37-ACCFC92CC4FE}"/>
    <cellStyle name="Normal 8 2 2 8" xfId="2037" xr:uid="{A8FB3EB6-3E48-47D0-A920-49D6A7CEE41F}"/>
    <cellStyle name="Normal 8 2 2 9" xfId="3733" xr:uid="{D0F66375-5BDA-4311-BF0A-A6D44FD1ABB5}"/>
    <cellStyle name="Normal 8 2 3" xfId="150" xr:uid="{7E3A1255-2B3B-4483-8FE2-E393D29A2A0F}"/>
    <cellStyle name="Normal 8 2 3 2" xfId="151" xr:uid="{5ADFDC43-E750-4DB9-BB93-0EE80ABD64B3}"/>
    <cellStyle name="Normal 8 2 3 2 2" xfId="768" xr:uid="{EB9A4C65-8822-4C46-848A-386D5CD45661}"/>
    <cellStyle name="Normal 8 2 3 2 2 2" xfId="769" xr:uid="{D0E77CBC-210D-4FBA-A7CE-AECF070EDF0F}"/>
    <cellStyle name="Normal 8 2 3 2 2 2 2" xfId="2038" xr:uid="{0E82D6DB-11B7-4197-8F67-0DA0B45AF43E}"/>
    <cellStyle name="Normal 8 2 3 2 2 2 2 2" xfId="2039" xr:uid="{579A1E98-9646-4B2B-915A-BC20BA816201}"/>
    <cellStyle name="Normal 8 2 3 2 2 2 3" xfId="2040" xr:uid="{C3110F0D-38DB-427A-88BC-B3C6A1867717}"/>
    <cellStyle name="Normal 8 2 3 2 2 3" xfId="2041" xr:uid="{497CD5D3-BE9C-4FEC-A928-F52115779309}"/>
    <cellStyle name="Normal 8 2 3 2 2 3 2" xfId="2042" xr:uid="{10829045-CBF6-4B99-A55A-D372453A1F71}"/>
    <cellStyle name="Normal 8 2 3 2 2 4" xfId="2043" xr:uid="{8B1116EF-440A-4523-91D7-2339B7F01466}"/>
    <cellStyle name="Normal 8 2 3 2 3" xfId="770" xr:uid="{DA1D59C6-C5F9-43CF-8377-5D5BA85CB55C}"/>
    <cellStyle name="Normal 8 2 3 2 3 2" xfId="2044" xr:uid="{29D48E51-D6A3-4265-B542-1361DB95DC17}"/>
    <cellStyle name="Normal 8 2 3 2 3 2 2" xfId="2045" xr:uid="{0278BF27-D2ED-44D3-A278-12846A13B269}"/>
    <cellStyle name="Normal 8 2 3 2 3 3" xfId="2046" xr:uid="{96BD8861-FEF9-42C3-B169-BB266A2BEBBB}"/>
    <cellStyle name="Normal 8 2 3 2 3 4" xfId="3734" xr:uid="{91CF47BC-8437-455E-A425-29DA76BAE34D}"/>
    <cellStyle name="Normal 8 2 3 2 4" xfId="2047" xr:uid="{715E5B6A-5218-447A-B5B8-3B4469DBB3BA}"/>
    <cellStyle name="Normal 8 2 3 2 4 2" xfId="2048" xr:uid="{DFC6A455-AEF3-4298-A9B3-FC36528A4E05}"/>
    <cellStyle name="Normal 8 2 3 2 5" xfId="2049" xr:uid="{5AD3EEFB-9E0D-4C9F-AAEC-48D46AAAA6D5}"/>
    <cellStyle name="Normal 8 2 3 2 6" xfId="3735" xr:uid="{9BF075FA-3A6D-496A-91C5-2A40696CB24E}"/>
    <cellStyle name="Normal 8 2 3 3" xfId="379" xr:uid="{5F2182EF-9778-4916-B2AE-E37E812E497F}"/>
    <cellStyle name="Normal 8 2 3 3 2" xfId="771" xr:uid="{0C1D72A7-63FC-4403-BE09-424B7472438C}"/>
    <cellStyle name="Normal 8 2 3 3 2 2" xfId="772" xr:uid="{292B7890-EB91-4675-A8C7-3A9004A54E5F}"/>
    <cellStyle name="Normal 8 2 3 3 2 2 2" xfId="2050" xr:uid="{4395DE35-487E-49AE-B078-14FDB65BE6C8}"/>
    <cellStyle name="Normal 8 2 3 3 2 2 2 2" xfId="2051" xr:uid="{686FBB0A-0673-49E9-BD06-BAD03942CCBD}"/>
    <cellStyle name="Normal 8 2 3 3 2 2 3" xfId="2052" xr:uid="{451AE071-5D0C-4B4B-A628-BD908F9DD186}"/>
    <cellStyle name="Normal 8 2 3 3 2 3" xfId="2053" xr:uid="{091411C2-4363-4A9B-B203-A0EB7358CBD9}"/>
    <cellStyle name="Normal 8 2 3 3 2 3 2" xfId="2054" xr:uid="{47792E89-7B3A-4773-89DF-6234C6814738}"/>
    <cellStyle name="Normal 8 2 3 3 2 4" xfId="2055" xr:uid="{CCFFB443-058B-4C99-9137-3E4EEE5CA1C2}"/>
    <cellStyle name="Normal 8 2 3 3 3" xfId="773" xr:uid="{C786E9F6-FB73-490D-9155-D8EFDAA822A9}"/>
    <cellStyle name="Normal 8 2 3 3 3 2" xfId="2056" xr:uid="{0B38F976-CE13-4F04-B0BD-CD19574ED0C8}"/>
    <cellStyle name="Normal 8 2 3 3 3 2 2" xfId="2057" xr:uid="{50A6958A-DEB9-4F54-ABF8-6ED537EE863B}"/>
    <cellStyle name="Normal 8 2 3 3 3 3" xfId="2058" xr:uid="{911F3E5C-A901-4CEF-8C5E-FD09FA5AA65B}"/>
    <cellStyle name="Normal 8 2 3 3 4" xfId="2059" xr:uid="{3E1F9CB7-B2BB-42B8-84E8-5B3AEC992DE4}"/>
    <cellStyle name="Normal 8 2 3 3 4 2" xfId="2060" xr:uid="{945E5E1F-5B9C-4E34-99E6-6628A8520145}"/>
    <cellStyle name="Normal 8 2 3 3 5" xfId="2061" xr:uid="{3117847B-3D96-4D4E-AF08-5FE573F9BF1C}"/>
    <cellStyle name="Normal 8 2 3 4" xfId="380" xr:uid="{B4D9974E-CD46-4DE6-8027-E96A33979E12}"/>
    <cellStyle name="Normal 8 2 3 4 2" xfId="774" xr:uid="{C35B8F5E-D58D-4F35-972D-802F5C4D57F7}"/>
    <cellStyle name="Normal 8 2 3 4 2 2" xfId="2062" xr:uid="{6C2B8ACE-E398-4331-8390-5716E9EDDD74}"/>
    <cellStyle name="Normal 8 2 3 4 2 2 2" xfId="2063" xr:uid="{F2B88EAF-2D32-4D0D-943C-3D1DDF86A4D7}"/>
    <cellStyle name="Normal 8 2 3 4 2 3" xfId="2064" xr:uid="{9D0641ED-36D3-42AE-8F69-053684202B3A}"/>
    <cellStyle name="Normal 8 2 3 4 3" xfId="2065" xr:uid="{7BFEBB28-88F3-4319-898B-AD1E7AEAF1F4}"/>
    <cellStyle name="Normal 8 2 3 4 3 2" xfId="2066" xr:uid="{CC1610A6-942F-417B-BBC2-033B10B34E04}"/>
    <cellStyle name="Normal 8 2 3 4 4" xfId="2067" xr:uid="{9A82749F-04BF-40B8-9520-7890F019D4C3}"/>
    <cellStyle name="Normal 8 2 3 5" xfId="775" xr:uid="{4A018BFF-7809-4CB7-B079-09C666C27790}"/>
    <cellStyle name="Normal 8 2 3 5 2" xfId="2068" xr:uid="{AE106425-E5FD-4EA0-9943-11EE5A686707}"/>
    <cellStyle name="Normal 8 2 3 5 2 2" xfId="2069" xr:uid="{FA99311E-1680-45C9-A538-0ACB3A4ECB60}"/>
    <cellStyle name="Normal 8 2 3 5 3" xfId="2070" xr:uid="{9F99709C-5652-42FE-8A5D-162B5FA88998}"/>
    <cellStyle name="Normal 8 2 3 5 4" xfId="3736" xr:uid="{75512CA6-6CBD-470F-A616-7D6A081D2159}"/>
    <cellStyle name="Normal 8 2 3 6" xfId="2071" xr:uid="{55710194-F9D1-4EE4-8A3D-996BBC962BCD}"/>
    <cellStyle name="Normal 8 2 3 6 2" xfId="2072" xr:uid="{5D9CF947-FECC-4C91-BCB8-A993D5BCE9E6}"/>
    <cellStyle name="Normal 8 2 3 7" xfId="2073" xr:uid="{C5728B45-B788-4F04-9B14-7F05D88C54D5}"/>
    <cellStyle name="Normal 8 2 3 8" xfId="3737" xr:uid="{880C6F02-C3DF-4493-BCA3-C0D87D1BE357}"/>
    <cellStyle name="Normal 8 2 4" xfId="152" xr:uid="{2410B95D-1005-40AB-A47D-496ECC850A26}"/>
    <cellStyle name="Normal 8 2 4 2" xfId="449" xr:uid="{CD4E5FBF-CFB9-4E81-8A4F-69FD30D33840}"/>
    <cellStyle name="Normal 8 2 4 2 2" xfId="776" xr:uid="{9EFD1CA7-2A80-48DF-80E6-2D7D83E62185}"/>
    <cellStyle name="Normal 8 2 4 2 2 2" xfId="2074" xr:uid="{955F72B7-BAAF-45D5-A93A-EC6BA5E41022}"/>
    <cellStyle name="Normal 8 2 4 2 2 2 2" xfId="2075" xr:uid="{D60D9FEB-9359-48D8-84BE-921530E0F0E5}"/>
    <cellStyle name="Normal 8 2 4 2 2 3" xfId="2076" xr:uid="{7941058D-5A6F-4D77-9730-8116C1949B0F}"/>
    <cellStyle name="Normal 8 2 4 2 2 4" xfId="3738" xr:uid="{449BB66F-A09E-4038-BDE1-1E0D7BC9B760}"/>
    <cellStyle name="Normal 8 2 4 2 3" xfId="2077" xr:uid="{8E237547-AA67-479D-B739-A753DE0C6B8F}"/>
    <cellStyle name="Normal 8 2 4 2 3 2" xfId="2078" xr:uid="{CA4F9FBA-DF49-4F91-8C65-EC15D64BE566}"/>
    <cellStyle name="Normal 8 2 4 2 4" xfId="2079" xr:uid="{58E5C221-7983-4B23-9E1E-289FEF0A16F8}"/>
    <cellStyle name="Normal 8 2 4 2 5" xfId="3739" xr:uid="{44521FAB-F0D7-4717-999B-627BDD3BE2BE}"/>
    <cellStyle name="Normal 8 2 4 3" xfId="777" xr:uid="{AFD7FEB4-FEA7-40B8-9EA6-F1EE363BBB57}"/>
    <cellStyle name="Normal 8 2 4 3 2" xfId="2080" xr:uid="{0243C35A-25AA-4769-9416-0E34B7564B71}"/>
    <cellStyle name="Normal 8 2 4 3 2 2" xfId="2081" xr:uid="{E093C44F-F5D6-4633-9C65-317652FD42AD}"/>
    <cellStyle name="Normal 8 2 4 3 3" xfId="2082" xr:uid="{033F3039-A36F-438B-828D-63FF6C901878}"/>
    <cellStyle name="Normal 8 2 4 3 4" xfId="3740" xr:uid="{7978991D-5DD6-44BC-BFD0-18155CB4E1D5}"/>
    <cellStyle name="Normal 8 2 4 4" xfId="2083" xr:uid="{EEFEAB5F-B3A8-43BF-BBE1-C859AB104DFD}"/>
    <cellStyle name="Normal 8 2 4 4 2" xfId="2084" xr:uid="{18F9544C-E991-4AF1-89FA-FFCA04D7FA77}"/>
    <cellStyle name="Normal 8 2 4 4 3" xfId="3741" xr:uid="{97F89776-7A4A-4DF5-B19A-741436758A7E}"/>
    <cellStyle name="Normal 8 2 4 4 4" xfId="3742" xr:uid="{F2683642-3855-47F6-99FE-7ECC6BB353B2}"/>
    <cellStyle name="Normal 8 2 4 5" xfId="2085" xr:uid="{5B7EF663-D83B-42CD-A93C-4C9492F9D20A}"/>
    <cellStyle name="Normal 8 2 4 6" xfId="3743" xr:uid="{E0E00ABC-AED8-4995-A2FD-B84616A71A7B}"/>
    <cellStyle name="Normal 8 2 4 7" xfId="3744" xr:uid="{ADC609DB-DA3D-47DA-9859-36A6294A4630}"/>
    <cellStyle name="Normal 8 2 5" xfId="381" xr:uid="{5F54AB06-DE74-46C3-85A6-FACE482FFDFD}"/>
    <cellStyle name="Normal 8 2 5 2" xfId="778" xr:uid="{A33B69CF-FFE2-45A9-88D1-D31FB393DF10}"/>
    <cellStyle name="Normal 8 2 5 2 2" xfId="779" xr:uid="{CA560560-4655-42A9-B7A3-B5A78B332EC9}"/>
    <cellStyle name="Normal 8 2 5 2 2 2" xfId="2086" xr:uid="{A93DF31B-E916-4E6E-A197-3F3EDDC34C59}"/>
    <cellStyle name="Normal 8 2 5 2 2 2 2" xfId="2087" xr:uid="{317D4E39-A14A-4540-AE65-B7E891601B81}"/>
    <cellStyle name="Normal 8 2 5 2 2 3" xfId="2088" xr:uid="{7F25397A-F517-490B-AED7-1C8E8CD51D9C}"/>
    <cellStyle name="Normal 8 2 5 2 3" xfId="2089" xr:uid="{A847123B-05C3-4CFD-86C0-DB8A57363862}"/>
    <cellStyle name="Normal 8 2 5 2 3 2" xfId="2090" xr:uid="{9BCC0547-4A69-45E2-A62D-83BEE5E83032}"/>
    <cellStyle name="Normal 8 2 5 2 4" xfId="2091" xr:uid="{956A2B83-E0AE-492F-BAED-EB5722359F9D}"/>
    <cellStyle name="Normal 8 2 5 3" xfId="780" xr:uid="{D2A01EB6-176C-4FB6-951E-3530E2F2EF42}"/>
    <cellStyle name="Normal 8 2 5 3 2" xfId="2092" xr:uid="{D1089DEA-A365-4887-9B83-95514A9EDBED}"/>
    <cellStyle name="Normal 8 2 5 3 2 2" xfId="2093" xr:uid="{995D7400-94BB-4232-8CE1-28F6F6585B22}"/>
    <cellStyle name="Normal 8 2 5 3 3" xfId="2094" xr:uid="{2EE1D8B3-8A52-448D-8189-CDAA6BB59CA5}"/>
    <cellStyle name="Normal 8 2 5 3 4" xfId="3745" xr:uid="{2F946D30-54E2-4F9B-B910-BD88BB660C9F}"/>
    <cellStyle name="Normal 8 2 5 4" xfId="2095" xr:uid="{9BAC39F2-17B1-40C9-A80F-9253E0979FF2}"/>
    <cellStyle name="Normal 8 2 5 4 2" xfId="2096" xr:uid="{5E8B3BBE-3063-4A50-99FA-379F36AF935B}"/>
    <cellStyle name="Normal 8 2 5 5" xfId="2097" xr:uid="{0D90156B-9635-4C33-94CF-047D1E0A4132}"/>
    <cellStyle name="Normal 8 2 5 6" xfId="3746" xr:uid="{5193E679-9BCE-4DDA-ABE0-1A73B674FDF9}"/>
    <cellStyle name="Normal 8 2 6" xfId="382" xr:uid="{931502B2-21C4-4CA0-9B37-40CC33DA9018}"/>
    <cellStyle name="Normal 8 2 6 2" xfId="781" xr:uid="{320D2960-99A8-4539-A0CA-C9D4832E615F}"/>
    <cellStyle name="Normal 8 2 6 2 2" xfId="2098" xr:uid="{AEBEC029-B51C-4B38-AB6B-60BDDA651BA8}"/>
    <cellStyle name="Normal 8 2 6 2 2 2" xfId="2099" xr:uid="{6A29BA2A-F0C6-49BC-B067-F85384048A7F}"/>
    <cellStyle name="Normal 8 2 6 2 3" xfId="2100" xr:uid="{22314922-81F6-4027-AE5B-ED77ECD8D787}"/>
    <cellStyle name="Normal 8 2 6 2 4" xfId="3747" xr:uid="{ACD5E7EA-93C2-412F-9C15-2C28BB26410D}"/>
    <cellStyle name="Normal 8 2 6 3" xfId="2101" xr:uid="{5384530D-C4BF-4DD5-9975-5746D1AC7E21}"/>
    <cellStyle name="Normal 8 2 6 3 2" xfId="2102" xr:uid="{04F396CD-E545-4BF3-ABB1-5E1EC78AAF48}"/>
    <cellStyle name="Normal 8 2 6 4" xfId="2103" xr:uid="{97AC5FCE-0434-41A3-BD13-8B6E527D94AD}"/>
    <cellStyle name="Normal 8 2 6 5" xfId="3748" xr:uid="{1E637C08-0DCE-4E9A-A8D7-70EC514D266C}"/>
    <cellStyle name="Normal 8 2 7" xfId="782" xr:uid="{87D9A70F-4BE2-407E-AB70-30A0EE90E427}"/>
    <cellStyle name="Normal 8 2 7 2" xfId="2104" xr:uid="{95025F27-106D-4ADA-BD08-EF6DE2BEADB2}"/>
    <cellStyle name="Normal 8 2 7 2 2" xfId="2105" xr:uid="{21F93F6C-8203-4628-9C3B-227FB2375DE5}"/>
    <cellStyle name="Normal 8 2 7 3" xfId="2106" xr:uid="{A49227EC-920E-4F02-BC72-AB7177F44309}"/>
    <cellStyle name="Normal 8 2 7 4" xfId="3749" xr:uid="{6DCAB248-C86F-4CD6-8148-1F50C3BBD0A1}"/>
    <cellStyle name="Normal 8 2 8" xfId="2107" xr:uid="{B410E740-BB68-42DE-8032-E81126FAA36E}"/>
    <cellStyle name="Normal 8 2 8 2" xfId="2108" xr:uid="{5257E150-42AA-492F-B550-2019AA86FFBC}"/>
    <cellStyle name="Normal 8 2 8 3" xfId="3750" xr:uid="{328FB7A7-2DE7-4C83-9311-DD6F454B3B89}"/>
    <cellStyle name="Normal 8 2 8 4" xfId="3751" xr:uid="{5D5F3FB2-E6FA-4947-9C83-E8DF20964406}"/>
    <cellStyle name="Normal 8 2 9" xfId="2109" xr:uid="{67A5EBB6-3CB1-4F21-A5FB-9F855AF1BB06}"/>
    <cellStyle name="Normal 8 3" xfId="153" xr:uid="{3BC02055-891D-4F0A-BF5A-2830ADF67AC1}"/>
    <cellStyle name="Normal 8 3 10" xfId="3752" xr:uid="{8485272E-7E21-4938-B2F1-2ADAAFA9719A}"/>
    <cellStyle name="Normal 8 3 11" xfId="3753" xr:uid="{90BF7A1F-EFAE-4155-9B9D-4148820DC43D}"/>
    <cellStyle name="Normal 8 3 2" xfId="154" xr:uid="{FA57AF98-421E-4D97-9E8C-A8EFCC7D8C98}"/>
    <cellStyle name="Normal 8 3 2 2" xfId="155" xr:uid="{19B61EF7-CA12-4846-B5A9-CA314B2CEAB1}"/>
    <cellStyle name="Normal 8 3 2 2 2" xfId="383" xr:uid="{21E92815-DFD5-4AAD-B690-B7B3C8A2D852}"/>
    <cellStyle name="Normal 8 3 2 2 2 2" xfId="783" xr:uid="{1843CE5D-D30F-41B4-94D6-5AD08E2473DC}"/>
    <cellStyle name="Normal 8 3 2 2 2 2 2" xfId="2110" xr:uid="{22CB482D-B510-4D28-8B16-48C9F1D1B66D}"/>
    <cellStyle name="Normal 8 3 2 2 2 2 2 2" xfId="2111" xr:uid="{0A9F140E-0815-4931-927B-0FE4EDEE4A8C}"/>
    <cellStyle name="Normal 8 3 2 2 2 2 3" xfId="2112" xr:uid="{AF0F4609-189A-4D40-97E9-23CAD7248C31}"/>
    <cellStyle name="Normal 8 3 2 2 2 2 4" xfId="3754" xr:uid="{E30B9CDE-0002-426A-A41E-D9223865847D}"/>
    <cellStyle name="Normal 8 3 2 2 2 3" xfId="2113" xr:uid="{7B1F9BBE-6DC5-47A9-B4FC-656FC10B47CD}"/>
    <cellStyle name="Normal 8 3 2 2 2 3 2" xfId="2114" xr:uid="{68F18054-2B0A-48C0-9F1C-1B8BBBE90BB9}"/>
    <cellStyle name="Normal 8 3 2 2 2 3 3" xfId="3755" xr:uid="{85BE532E-9643-4F5B-8892-D868884B554A}"/>
    <cellStyle name="Normal 8 3 2 2 2 3 4" xfId="3756" xr:uid="{E173666E-8E25-44E6-A296-8523E9366619}"/>
    <cellStyle name="Normal 8 3 2 2 2 4" xfId="2115" xr:uid="{BAFBBB48-7231-4F8C-81C7-75998E25738C}"/>
    <cellStyle name="Normal 8 3 2 2 2 5" xfId="3757" xr:uid="{CA4C94D3-FF1E-40D2-AB50-D1AD2FD62E51}"/>
    <cellStyle name="Normal 8 3 2 2 2 6" xfId="3758" xr:uid="{E5F845BF-4E11-449A-8D7A-85338C7BA4E1}"/>
    <cellStyle name="Normal 8 3 2 2 3" xfId="784" xr:uid="{DE8B9094-FE5D-42CC-A222-D70EED0ABA28}"/>
    <cellStyle name="Normal 8 3 2 2 3 2" xfId="2116" xr:uid="{40FF65A1-35F5-4702-AF25-ADE3DAD355E0}"/>
    <cellStyle name="Normal 8 3 2 2 3 2 2" xfId="2117" xr:uid="{413ED438-CD8F-4A3F-8276-409837A53C84}"/>
    <cellStyle name="Normal 8 3 2 2 3 2 3" xfId="3759" xr:uid="{DB08B7D8-8BCC-400C-930C-7261F62E4868}"/>
    <cellStyle name="Normal 8 3 2 2 3 2 4" xfId="3760" xr:uid="{9B14DB60-EE4D-49FB-903F-24015FD396EA}"/>
    <cellStyle name="Normal 8 3 2 2 3 3" xfId="2118" xr:uid="{E9E1EBF6-DFAF-40BE-8F03-6139D13D08FD}"/>
    <cellStyle name="Normal 8 3 2 2 3 4" xfId="3761" xr:uid="{7C137917-5F0F-45DE-BB42-B498B81F4141}"/>
    <cellStyle name="Normal 8 3 2 2 3 5" xfId="3762" xr:uid="{D17DB0DE-DD92-43D8-B14D-7F4E7787F48D}"/>
    <cellStyle name="Normal 8 3 2 2 4" xfId="2119" xr:uid="{1D706C9F-0775-4CF7-B0DF-4210623FBC74}"/>
    <cellStyle name="Normal 8 3 2 2 4 2" xfId="2120" xr:uid="{45E03BAC-74AA-42FE-B73A-5D62AA87A6FA}"/>
    <cellStyle name="Normal 8 3 2 2 4 3" xfId="3763" xr:uid="{2FDBE2CD-318A-444F-87C5-2C77DD56BE4A}"/>
    <cellStyle name="Normal 8 3 2 2 4 4" xfId="3764" xr:uid="{926B8C5B-FB44-4B9E-922E-669F30737AB9}"/>
    <cellStyle name="Normal 8 3 2 2 5" xfId="2121" xr:uid="{20112A4D-F314-48C2-8182-EE64DD01169B}"/>
    <cellStyle name="Normal 8 3 2 2 5 2" xfId="3765" xr:uid="{795A947C-4612-41D0-81D7-ECBB839D1FF1}"/>
    <cellStyle name="Normal 8 3 2 2 5 3" xfId="3766" xr:uid="{50E7BBB3-1BE6-4DC1-B882-912AAEA1DD15}"/>
    <cellStyle name="Normal 8 3 2 2 5 4" xfId="3767" xr:uid="{23979A83-421C-4967-86E5-129B2B191202}"/>
    <cellStyle name="Normal 8 3 2 2 6" xfId="3768" xr:uid="{A4507264-31A1-4862-A171-3F9212D7B9A7}"/>
    <cellStyle name="Normal 8 3 2 2 7" xfId="3769" xr:uid="{77394B10-626F-441E-8CFA-F64C0696417A}"/>
    <cellStyle name="Normal 8 3 2 2 8" xfId="3770" xr:uid="{135B4476-0788-48A8-8DBB-F8D0CD21D3FD}"/>
    <cellStyle name="Normal 8 3 2 3" xfId="384" xr:uid="{5FEA2C67-2794-4BFF-B4AB-B8CB71BC037E}"/>
    <cellStyle name="Normal 8 3 2 3 2" xfId="785" xr:uid="{C7FFE013-1F1D-4707-B695-44CD9F1B9427}"/>
    <cellStyle name="Normal 8 3 2 3 2 2" xfId="786" xr:uid="{B2A7973A-D017-43AC-8015-8DD84314BF7F}"/>
    <cellStyle name="Normal 8 3 2 3 2 2 2" xfId="2122" xr:uid="{89649203-70B1-40A4-BCA5-8878E4CE8E62}"/>
    <cellStyle name="Normal 8 3 2 3 2 2 2 2" xfId="2123" xr:uid="{165714AC-1ACC-479A-965F-EA46D86354E4}"/>
    <cellStyle name="Normal 8 3 2 3 2 2 3" xfId="2124" xr:uid="{55D5C04A-D6E5-4AD6-BDF3-A9E3C4E61A7F}"/>
    <cellStyle name="Normal 8 3 2 3 2 3" xfId="2125" xr:uid="{71B7C7DE-CA91-4356-8B55-AA7C8C09F21F}"/>
    <cellStyle name="Normal 8 3 2 3 2 3 2" xfId="2126" xr:uid="{A86B38DD-2014-43D7-B5A5-74C69AA9753E}"/>
    <cellStyle name="Normal 8 3 2 3 2 4" xfId="2127" xr:uid="{A377DADC-B8BE-43CA-AD8A-B4E00C97F696}"/>
    <cellStyle name="Normal 8 3 2 3 3" xfId="787" xr:uid="{4F7E9C8A-6865-4BB8-AB90-228D084CA6E0}"/>
    <cellStyle name="Normal 8 3 2 3 3 2" xfId="2128" xr:uid="{06A18AB3-7CFC-491C-8CEA-74FEEE1F6A06}"/>
    <cellStyle name="Normal 8 3 2 3 3 2 2" xfId="2129" xr:uid="{1A316A2B-A02E-4386-AB02-F468B6D54FF2}"/>
    <cellStyle name="Normal 8 3 2 3 3 3" xfId="2130" xr:uid="{6DEFBBCB-2DF9-4A0B-BAFD-6FCB3BF1A868}"/>
    <cellStyle name="Normal 8 3 2 3 3 4" xfId="3771" xr:uid="{1E7D0376-B1CC-409C-A2EA-FE48BEDDCDB3}"/>
    <cellStyle name="Normal 8 3 2 3 4" xfId="2131" xr:uid="{BE035052-E563-457B-831E-D7C03519EDF0}"/>
    <cellStyle name="Normal 8 3 2 3 4 2" xfId="2132" xr:uid="{C2E5D843-4939-4E7F-AC59-FE9699B4B1E2}"/>
    <cellStyle name="Normal 8 3 2 3 5" xfId="2133" xr:uid="{CC0FB57A-2AF4-4BB5-9C0E-2F0B2F21550B}"/>
    <cellStyle name="Normal 8 3 2 3 6" xfId="3772" xr:uid="{5B0A2FEF-41F1-4932-8C7C-0D37ECA44E03}"/>
    <cellStyle name="Normal 8 3 2 4" xfId="385" xr:uid="{8B374CE6-549B-40F1-BAC3-05B5464543FB}"/>
    <cellStyle name="Normal 8 3 2 4 2" xfId="788" xr:uid="{0582EE0F-6986-47A4-8321-6D9CC3156477}"/>
    <cellStyle name="Normal 8 3 2 4 2 2" xfId="2134" xr:uid="{3DD7FA77-0BCD-48C7-B85F-6167D3BF33C2}"/>
    <cellStyle name="Normal 8 3 2 4 2 2 2" xfId="2135" xr:uid="{0680C51C-762E-472D-AA6A-9B0553FAC090}"/>
    <cellStyle name="Normal 8 3 2 4 2 3" xfId="2136" xr:uid="{153D5047-AA4F-4C14-818F-5AEA72EFF492}"/>
    <cellStyle name="Normal 8 3 2 4 2 4" xfId="3773" xr:uid="{E0A0F076-FC66-4529-AA88-C702DF27B9F5}"/>
    <cellStyle name="Normal 8 3 2 4 3" xfId="2137" xr:uid="{7A867EBC-475B-44ED-B983-9BB3F3292737}"/>
    <cellStyle name="Normal 8 3 2 4 3 2" xfId="2138" xr:uid="{614C4187-FF9F-4250-8DC6-35031CD7B3CE}"/>
    <cellStyle name="Normal 8 3 2 4 4" xfId="2139" xr:uid="{4899CB25-21ED-4100-B035-922A03B9A11E}"/>
    <cellStyle name="Normal 8 3 2 4 5" xfId="3774" xr:uid="{DA14FBCF-5117-4FBE-98E2-94B2223E1C4F}"/>
    <cellStyle name="Normal 8 3 2 5" xfId="386" xr:uid="{5398314B-D2E4-43D7-8377-56B354608F19}"/>
    <cellStyle name="Normal 8 3 2 5 2" xfId="2140" xr:uid="{275CE652-90AC-429F-A0DB-64478B23DFF9}"/>
    <cellStyle name="Normal 8 3 2 5 2 2" xfId="2141" xr:uid="{5190DD4A-BD39-4341-951F-616C41E27BA8}"/>
    <cellStyle name="Normal 8 3 2 5 3" xfId="2142" xr:uid="{1A090635-79BF-46E7-B82C-79D9CF9E47F9}"/>
    <cellStyle name="Normal 8 3 2 5 4" xfId="3775" xr:uid="{B1ED7AEA-9D42-4BDD-9BA6-649AD5CD8240}"/>
    <cellStyle name="Normal 8 3 2 6" xfId="2143" xr:uid="{DB8C839A-6A8D-4457-8CF5-D053BB1485F6}"/>
    <cellStyle name="Normal 8 3 2 6 2" xfId="2144" xr:uid="{E904DCA5-3B44-41AF-854D-AE725304F2A3}"/>
    <cellStyle name="Normal 8 3 2 6 3" xfId="3776" xr:uid="{B6342474-E04A-421B-80FC-AF7D4EBCBC7D}"/>
    <cellStyle name="Normal 8 3 2 6 4" xfId="3777" xr:uid="{AF0FCF48-7D9D-4EDD-92C7-77278E5B0426}"/>
    <cellStyle name="Normal 8 3 2 7" xfId="2145" xr:uid="{77B830F4-2804-4EBF-BD66-A61F24F8BA58}"/>
    <cellStyle name="Normal 8 3 2 8" xfId="3778" xr:uid="{59EA39F0-33FE-4BCC-BA18-1341B419B104}"/>
    <cellStyle name="Normal 8 3 2 9" xfId="3779" xr:uid="{38C50339-B7BA-4590-8459-6089FCE03E90}"/>
    <cellStyle name="Normal 8 3 3" xfId="156" xr:uid="{C46B48AF-D356-4831-87AE-1D3938BD9FF5}"/>
    <cellStyle name="Normal 8 3 3 2" xfId="157" xr:uid="{F82B7539-FCF2-4880-8A88-0B85E12C1A27}"/>
    <cellStyle name="Normal 8 3 3 2 2" xfId="789" xr:uid="{37465E29-9782-4144-B978-569CCC873DC4}"/>
    <cellStyle name="Normal 8 3 3 2 2 2" xfId="2146" xr:uid="{1FDD62BE-DAFC-422E-972C-A5CC29AAC02A}"/>
    <cellStyle name="Normal 8 3 3 2 2 2 2" xfId="2147" xr:uid="{62D183FA-6E6C-4602-81D9-5FD231EEFBB3}"/>
    <cellStyle name="Normal 8 3 3 2 2 2 2 2" xfId="4492" xr:uid="{15628D7D-4B37-4762-B3ED-1348556B4002}"/>
    <cellStyle name="Normal 8 3 3 2 2 2 3" xfId="4493" xr:uid="{4CB28E23-04D6-4B19-9B73-8856D55DDA95}"/>
    <cellStyle name="Normal 8 3 3 2 2 3" xfId="2148" xr:uid="{B3110375-6EAF-4241-A874-53EF71B44255}"/>
    <cellStyle name="Normal 8 3 3 2 2 3 2" xfId="4494" xr:uid="{F4880B95-2D04-404B-A48F-FC67A4A9F70B}"/>
    <cellStyle name="Normal 8 3 3 2 2 4" xfId="3780" xr:uid="{EC09E2CB-B0BC-4290-A445-5E504880F900}"/>
    <cellStyle name="Normal 8 3 3 2 3" xfId="2149" xr:uid="{ECBBA627-657F-452F-9BBB-187E5E96154D}"/>
    <cellStyle name="Normal 8 3 3 2 3 2" xfId="2150" xr:uid="{28C32529-D0F4-46CD-BC10-69465C882F90}"/>
    <cellStyle name="Normal 8 3 3 2 3 2 2" xfId="4495" xr:uid="{B67AE6EE-B86D-43B3-A319-3246C1A335D9}"/>
    <cellStyle name="Normal 8 3 3 2 3 3" xfId="3781" xr:uid="{BFED968E-EEBC-4B5A-BAA5-8E350BDD7C71}"/>
    <cellStyle name="Normal 8 3 3 2 3 4" xfId="3782" xr:uid="{D94A2129-44B4-4B2B-992D-4741B011A704}"/>
    <cellStyle name="Normal 8 3 3 2 4" xfId="2151" xr:uid="{2633B3DA-C120-4DC3-8D1D-7D6403C0349F}"/>
    <cellStyle name="Normal 8 3 3 2 4 2" xfId="4496" xr:uid="{A994A931-5CBA-4683-BBBD-7C38CDB98F76}"/>
    <cellStyle name="Normal 8 3 3 2 5" xfId="3783" xr:uid="{764DDB76-AE92-47C7-B6C0-7CB63C600CA3}"/>
    <cellStyle name="Normal 8 3 3 2 6" xfId="3784" xr:uid="{D40AE671-ADD4-41FB-8F77-56B1142F1C89}"/>
    <cellStyle name="Normal 8 3 3 3" xfId="387" xr:uid="{199F9CFC-4099-45E0-BE54-A9B4672A3499}"/>
    <cellStyle name="Normal 8 3 3 3 2" xfId="2152" xr:uid="{70DDB1DD-6E22-40BA-A831-40E3A7907888}"/>
    <cellStyle name="Normal 8 3 3 3 2 2" xfId="2153" xr:uid="{FB363E1A-28C4-4571-B1EE-EAD5519115BD}"/>
    <cellStyle name="Normal 8 3 3 3 2 2 2" xfId="4497" xr:uid="{4A0FF140-3D97-4627-872C-69F6CD0F0D27}"/>
    <cellStyle name="Normal 8 3 3 3 2 3" xfId="3785" xr:uid="{9BD21527-F061-4705-A57C-6EE7CB7FF93F}"/>
    <cellStyle name="Normal 8 3 3 3 2 4" xfId="3786" xr:uid="{12AD5BBA-F196-474B-82A1-378B88D75247}"/>
    <cellStyle name="Normal 8 3 3 3 3" xfId="2154" xr:uid="{15E2214B-FA7D-4016-9C48-AEF2C438B21E}"/>
    <cellStyle name="Normal 8 3 3 3 3 2" xfId="4498" xr:uid="{13E43009-BE2A-4ACD-8BBC-B723AF5345B4}"/>
    <cellStyle name="Normal 8 3 3 3 4" xfId="3787" xr:uid="{D1B7AEFF-990F-4654-8858-8DEB21CA6832}"/>
    <cellStyle name="Normal 8 3 3 3 5" xfId="3788" xr:uid="{ADB38916-AB9F-4243-8F15-5A6A281387BE}"/>
    <cellStyle name="Normal 8 3 3 4" xfId="2155" xr:uid="{9DA3E885-FFEB-4B6E-9473-3DB34627880B}"/>
    <cellStyle name="Normal 8 3 3 4 2" xfId="2156" xr:uid="{62671159-48B3-4361-A994-5F7635F4D612}"/>
    <cellStyle name="Normal 8 3 3 4 2 2" xfId="4499" xr:uid="{AE18384A-7037-4972-8FE1-EB8E92B762E3}"/>
    <cellStyle name="Normal 8 3 3 4 3" xfId="3789" xr:uid="{531C92C4-3CD0-4E1F-A2CC-D16187952C1D}"/>
    <cellStyle name="Normal 8 3 3 4 4" xfId="3790" xr:uid="{EA9CC8C9-C061-4972-913C-9702BEE11572}"/>
    <cellStyle name="Normal 8 3 3 5" xfId="2157" xr:uid="{CBC83215-2223-44FC-9B79-3053C06514F7}"/>
    <cellStyle name="Normal 8 3 3 5 2" xfId="3791" xr:uid="{73011907-FA71-4E0D-9EF2-F74FFBA76C38}"/>
    <cellStyle name="Normal 8 3 3 5 3" xfId="3792" xr:uid="{22B4A827-C426-4FA0-8F0C-72A50EFFBA83}"/>
    <cellStyle name="Normal 8 3 3 5 4" xfId="3793" xr:uid="{A825D6B4-D458-4F5E-87EC-2D97CFBFEC56}"/>
    <cellStyle name="Normal 8 3 3 6" xfId="3794" xr:uid="{CC5ADC13-C052-4596-836D-753C7FCB8C46}"/>
    <cellStyle name="Normal 8 3 3 7" xfId="3795" xr:uid="{85EE19D7-BD3A-47F0-9699-9FF7B6ED3D23}"/>
    <cellStyle name="Normal 8 3 3 8" xfId="3796" xr:uid="{F092B55E-4596-4343-BA1F-F9407636CF93}"/>
    <cellStyle name="Normal 8 3 4" xfId="158" xr:uid="{45F57EC6-F910-40F2-ACFB-1192F253DA6A}"/>
    <cellStyle name="Normal 8 3 4 2" xfId="790" xr:uid="{66B84C5B-056A-4A25-B6AA-CCE42C1E466A}"/>
    <cellStyle name="Normal 8 3 4 2 2" xfId="791" xr:uid="{9513E7B5-251A-4D27-A3AA-E5A433EC3E95}"/>
    <cellStyle name="Normal 8 3 4 2 2 2" xfId="2158" xr:uid="{6653FEBE-AABA-44D5-8E3E-4562B5676459}"/>
    <cellStyle name="Normal 8 3 4 2 2 2 2" xfId="2159" xr:uid="{A7D7FB99-0426-4629-AE8B-3A692D9FFD0D}"/>
    <cellStyle name="Normal 8 3 4 2 2 3" xfId="2160" xr:uid="{9440D726-8FA2-430D-A120-E783946C384B}"/>
    <cellStyle name="Normal 8 3 4 2 2 4" xfId="3797" xr:uid="{6A3CA0E6-BE0A-4D1C-9A22-9A2623B3C37B}"/>
    <cellStyle name="Normal 8 3 4 2 3" xfId="2161" xr:uid="{9C8D7508-8F5F-47CD-BEE8-57D4CD8F94D9}"/>
    <cellStyle name="Normal 8 3 4 2 3 2" xfId="2162" xr:uid="{6CA09EE6-E8C9-4AEB-ACDC-F0DC71729080}"/>
    <cellStyle name="Normal 8 3 4 2 4" xfId="2163" xr:uid="{68829BE0-1009-43D2-9AF5-AE24B227378C}"/>
    <cellStyle name="Normal 8 3 4 2 5" xfId="3798" xr:uid="{952A7082-614A-4B13-922B-DBBF56D57619}"/>
    <cellStyle name="Normal 8 3 4 3" xfId="792" xr:uid="{5BE117F4-755C-4DB7-A7E7-E1E5425F6E1B}"/>
    <cellStyle name="Normal 8 3 4 3 2" xfId="2164" xr:uid="{CF094FBD-1EC4-49DB-8A98-5406BA046AE2}"/>
    <cellStyle name="Normal 8 3 4 3 2 2" xfId="2165" xr:uid="{09A31478-18B9-4D82-8763-214B1C4873C5}"/>
    <cellStyle name="Normal 8 3 4 3 3" xfId="2166" xr:uid="{D9B370DC-3C2E-4FB5-8D39-850B595E71DA}"/>
    <cellStyle name="Normal 8 3 4 3 4" xfId="3799" xr:uid="{DAA630AC-FE45-467E-B27C-D4FD5E5A6D88}"/>
    <cellStyle name="Normal 8 3 4 4" xfId="2167" xr:uid="{9BAC9AAA-992D-4601-8763-2574C29A3FBC}"/>
    <cellStyle name="Normal 8 3 4 4 2" xfId="2168" xr:uid="{4D0A2AAC-6BD7-46E9-80F2-3E4437DA230B}"/>
    <cellStyle name="Normal 8 3 4 4 3" xfId="3800" xr:uid="{8517C8EB-90BC-41F7-BC6A-A43D2AA9FA2A}"/>
    <cellStyle name="Normal 8 3 4 4 4" xfId="3801" xr:uid="{47B81623-706A-45BB-A04C-CCF164AABDCB}"/>
    <cellStyle name="Normal 8 3 4 5" xfId="2169" xr:uid="{244F4CE9-9DAD-4F75-8BBF-64AFED62499E}"/>
    <cellStyle name="Normal 8 3 4 6" xfId="3802" xr:uid="{2D602640-D411-468B-8A5A-CCAB545DD269}"/>
    <cellStyle name="Normal 8 3 4 7" xfId="3803" xr:uid="{DFDBC49E-7863-424A-80C3-C0192373E75D}"/>
    <cellStyle name="Normal 8 3 5" xfId="388" xr:uid="{663111AE-DF91-4757-B167-88794C4B953E}"/>
    <cellStyle name="Normal 8 3 5 2" xfId="793" xr:uid="{A7650EFA-EE0A-4599-A719-FD996B13231E}"/>
    <cellStyle name="Normal 8 3 5 2 2" xfId="2170" xr:uid="{911670BE-9C5E-4FB0-B226-3ECB884705AD}"/>
    <cellStyle name="Normal 8 3 5 2 2 2" xfId="2171" xr:uid="{E1D2AD4C-C7C1-4A0D-91AC-4E2968297390}"/>
    <cellStyle name="Normal 8 3 5 2 3" xfId="2172" xr:uid="{E680DC20-0267-4C23-AF13-698ECC8DDAC8}"/>
    <cellStyle name="Normal 8 3 5 2 4" xfId="3804" xr:uid="{BF1711D9-A617-4F6F-BE3C-CE4CA4561A08}"/>
    <cellStyle name="Normal 8 3 5 3" xfId="2173" xr:uid="{C5C30C35-434D-4B9B-A553-251ABC00CBFB}"/>
    <cellStyle name="Normal 8 3 5 3 2" xfId="2174" xr:uid="{DC0C6D71-41A6-4A8F-A77A-4581A5675573}"/>
    <cellStyle name="Normal 8 3 5 3 3" xfId="3805" xr:uid="{A3A25B66-036F-462A-A20A-856224C2D8D9}"/>
    <cellStyle name="Normal 8 3 5 3 4" xfId="3806" xr:uid="{F1AF518E-88E0-49BB-ACD2-196F46ACEB78}"/>
    <cellStyle name="Normal 8 3 5 4" xfId="2175" xr:uid="{984B0B96-F2E1-44E3-B2C9-BA65B9CCBCFE}"/>
    <cellStyle name="Normal 8 3 5 5" xfId="3807" xr:uid="{9B2714FF-ABE1-45F3-A876-A6FF081C1E91}"/>
    <cellStyle name="Normal 8 3 5 6" xfId="3808" xr:uid="{135A0E3E-AAD0-4AB5-97EE-E24A297B2F2C}"/>
    <cellStyle name="Normal 8 3 6" xfId="389" xr:uid="{5E9E34D6-15E8-49FD-A332-0302C0F0578B}"/>
    <cellStyle name="Normal 8 3 6 2" xfId="2176" xr:uid="{CAB42859-0B6D-4036-8D24-1DB6DA108158}"/>
    <cellStyle name="Normal 8 3 6 2 2" xfId="2177" xr:uid="{822648BD-6C9B-4CDB-A597-691706A89185}"/>
    <cellStyle name="Normal 8 3 6 2 3" xfId="3809" xr:uid="{437F9A83-424D-43BE-AE87-7B373342C744}"/>
    <cellStyle name="Normal 8 3 6 2 4" xfId="3810" xr:uid="{CDE8FB85-FAB2-42AB-9FCA-A5EB774998E5}"/>
    <cellStyle name="Normal 8 3 6 3" xfId="2178" xr:uid="{EEF88D45-2512-4A3F-96E7-3F28415DD20E}"/>
    <cellStyle name="Normal 8 3 6 4" xfId="3811" xr:uid="{5BA45D8F-EEE9-453F-99B1-7F6DE077C054}"/>
    <cellStyle name="Normal 8 3 6 5" xfId="3812" xr:uid="{7B8DA521-DEC4-4CAC-928A-6092807FA746}"/>
    <cellStyle name="Normal 8 3 7" xfId="2179" xr:uid="{6DBC9C3C-F00E-4A77-8149-0044AA042C95}"/>
    <cellStyle name="Normal 8 3 7 2" xfId="2180" xr:uid="{58A5C352-981A-49E5-9813-3152CC90516B}"/>
    <cellStyle name="Normal 8 3 7 3" xfId="3813" xr:uid="{9B872D74-C628-4522-BCA6-56085B51F810}"/>
    <cellStyle name="Normal 8 3 7 4" xfId="3814" xr:uid="{359B990C-FE3E-488D-B0A0-6CDB86FE4A1F}"/>
    <cellStyle name="Normal 8 3 8" xfId="2181" xr:uid="{048F0C74-F5E6-4FAC-BB0D-598D8B7FEBCC}"/>
    <cellStyle name="Normal 8 3 8 2" xfId="3815" xr:uid="{BF1BFA3D-EA37-4CFC-8097-200248637F71}"/>
    <cellStyle name="Normal 8 3 8 3" xfId="3816" xr:uid="{D08BB852-08B9-463E-9CBE-4BA084FAE9B9}"/>
    <cellStyle name="Normal 8 3 8 4" xfId="3817" xr:uid="{53583F35-A8A5-4AE7-8DB1-816B254AA7C2}"/>
    <cellStyle name="Normal 8 3 9" xfId="3818" xr:uid="{ABE58EE9-2721-4F09-ADB8-CB351895DB4E}"/>
    <cellStyle name="Normal 8 4" xfId="159" xr:uid="{1E32DCBF-2B22-49DC-BBC2-9CC412928843}"/>
    <cellStyle name="Normal 8 4 10" xfId="3819" xr:uid="{8FBAB1E0-44EE-4E9F-8CAA-C112E83B96F8}"/>
    <cellStyle name="Normal 8 4 11" xfId="3820" xr:uid="{051BB727-8A36-4101-ADB3-E207D8F9D862}"/>
    <cellStyle name="Normal 8 4 2" xfId="160" xr:uid="{DE252EE9-11EA-4B17-AC0E-7FC7642B1483}"/>
    <cellStyle name="Normal 8 4 2 2" xfId="390" xr:uid="{2CD4BCC6-FEDC-4146-AD9F-A35B1F651B67}"/>
    <cellStyle name="Normal 8 4 2 2 2" xfId="794" xr:uid="{9737D31B-92CE-4A65-B800-8BC0322F1AD9}"/>
    <cellStyle name="Normal 8 4 2 2 2 2" xfId="795" xr:uid="{D6D87B3C-2BF6-40F0-8CB7-256B17EFBF2D}"/>
    <cellStyle name="Normal 8 4 2 2 2 2 2" xfId="2182" xr:uid="{2A0C9BEC-FCB3-499B-A7F0-C16D47061D79}"/>
    <cellStyle name="Normal 8 4 2 2 2 2 3" xfId="3821" xr:uid="{86F7CE23-EEF0-40FA-8F4C-8CF011FA7647}"/>
    <cellStyle name="Normal 8 4 2 2 2 2 4" xfId="3822" xr:uid="{553225B1-B971-4CBF-A5D1-62C536D2860A}"/>
    <cellStyle name="Normal 8 4 2 2 2 3" xfId="2183" xr:uid="{8FE9B4D3-D64F-4955-AA35-5CCFC2E334B6}"/>
    <cellStyle name="Normal 8 4 2 2 2 3 2" xfId="3823" xr:uid="{CB4CC112-48B3-4F58-B69A-A9DB3BCB00FA}"/>
    <cellStyle name="Normal 8 4 2 2 2 3 3" xfId="3824" xr:uid="{5D916A75-E55B-42D6-BEF8-9F1C6CE6EE6B}"/>
    <cellStyle name="Normal 8 4 2 2 2 3 4" xfId="3825" xr:uid="{39FA00E1-9BFF-4C37-8836-625F1A4E5B40}"/>
    <cellStyle name="Normal 8 4 2 2 2 4" xfId="3826" xr:uid="{CF0EA989-5970-4558-9EBD-12674C9DC4DA}"/>
    <cellStyle name="Normal 8 4 2 2 2 5" xfId="3827" xr:uid="{E43E0E19-F5FC-4CFE-9C95-371E2B191D0C}"/>
    <cellStyle name="Normal 8 4 2 2 2 6" xfId="3828" xr:uid="{CBD6F15F-6730-4813-87C7-8BBDC17C4825}"/>
    <cellStyle name="Normal 8 4 2 2 3" xfId="796" xr:uid="{E0C3BF31-9D42-4A49-8A3D-30500C09B53C}"/>
    <cellStyle name="Normal 8 4 2 2 3 2" xfId="2184" xr:uid="{BEC0B256-1F84-4549-AA11-6ADA5E555D6A}"/>
    <cellStyle name="Normal 8 4 2 2 3 2 2" xfId="3829" xr:uid="{1EA86A19-5551-4865-B4DC-F49799349365}"/>
    <cellStyle name="Normal 8 4 2 2 3 2 3" xfId="3830" xr:uid="{5811DE39-F131-4E81-BD6B-79C7E3E600F9}"/>
    <cellStyle name="Normal 8 4 2 2 3 2 4" xfId="3831" xr:uid="{32118DEA-1119-4D33-80F5-F690FE5E4FD4}"/>
    <cellStyle name="Normal 8 4 2 2 3 3" xfId="3832" xr:uid="{BB425774-C58A-4C34-B146-C80F8065D2EC}"/>
    <cellStyle name="Normal 8 4 2 2 3 4" xfId="3833" xr:uid="{D7624F3B-C7AA-43EA-B385-54FC5FF17547}"/>
    <cellStyle name="Normal 8 4 2 2 3 5" xfId="3834" xr:uid="{F4244F4D-EB25-4E29-9E61-9F61A3F0392F}"/>
    <cellStyle name="Normal 8 4 2 2 4" xfId="2185" xr:uid="{4D180F7E-864F-4F25-83D0-2BE456116EFF}"/>
    <cellStyle name="Normal 8 4 2 2 4 2" xfId="3835" xr:uid="{68A31683-7593-4027-AD2B-179C616C139A}"/>
    <cellStyle name="Normal 8 4 2 2 4 3" xfId="3836" xr:uid="{228717D0-2142-469E-8C42-A269C904AE63}"/>
    <cellStyle name="Normal 8 4 2 2 4 4" xfId="3837" xr:uid="{A33DF056-6941-4C9A-A05B-7A3BC511EA7D}"/>
    <cellStyle name="Normal 8 4 2 2 5" xfId="3838" xr:uid="{FC47264D-D921-4852-B50D-DA87937C35DE}"/>
    <cellStyle name="Normal 8 4 2 2 5 2" xfId="3839" xr:uid="{BFED4AD6-438A-4E7F-B782-743432C47AF5}"/>
    <cellStyle name="Normal 8 4 2 2 5 3" xfId="3840" xr:uid="{F770E458-2E6A-4651-B575-D66D1536F00E}"/>
    <cellStyle name="Normal 8 4 2 2 5 4" xfId="3841" xr:uid="{1B99D472-092D-43DB-9D18-A89928BEE552}"/>
    <cellStyle name="Normal 8 4 2 2 6" xfId="3842" xr:uid="{AE47444D-9D5F-4BC7-B3C3-ECE6846924AE}"/>
    <cellStyle name="Normal 8 4 2 2 7" xfId="3843" xr:uid="{78B7D47C-FFAF-4C43-804A-5B851C09BA11}"/>
    <cellStyle name="Normal 8 4 2 2 8" xfId="3844" xr:uid="{C22A9380-D5A9-4852-BA0F-E8FC62633F1B}"/>
    <cellStyle name="Normal 8 4 2 3" xfId="797" xr:uid="{8C05C6A5-C0AD-482A-8448-B5C85AAE60F7}"/>
    <cellStyle name="Normal 8 4 2 3 2" xfId="798" xr:uid="{BE93A7BB-9E70-4221-B56F-BD0A1FDB4DF4}"/>
    <cellStyle name="Normal 8 4 2 3 2 2" xfId="799" xr:uid="{865E00A8-4523-41BC-9E37-4C6455832DB0}"/>
    <cellStyle name="Normal 8 4 2 3 2 3" xfId="3845" xr:uid="{AFECA6BA-409A-4C1C-BC64-251AC220B321}"/>
    <cellStyle name="Normal 8 4 2 3 2 4" xfId="3846" xr:uid="{823AA245-633D-4D08-8DAE-191B1B5A0A52}"/>
    <cellStyle name="Normal 8 4 2 3 3" xfId="800" xr:uid="{B3031B83-797D-4F2C-8641-6C407E8ECFD3}"/>
    <cellStyle name="Normal 8 4 2 3 3 2" xfId="3847" xr:uid="{EEA1D8BC-DEED-4FED-A60D-8810B678A715}"/>
    <cellStyle name="Normal 8 4 2 3 3 3" xfId="3848" xr:uid="{4172D299-D869-4165-916D-3B164D132E13}"/>
    <cellStyle name="Normal 8 4 2 3 3 4" xfId="3849" xr:uid="{6A6BF8D0-1CB2-49AF-987A-C311C5842F28}"/>
    <cellStyle name="Normal 8 4 2 3 4" xfId="3850" xr:uid="{E1E6E5FB-0605-450E-89A4-F0094EF8D79D}"/>
    <cellStyle name="Normal 8 4 2 3 5" xfId="3851" xr:uid="{E9124393-7A7D-4265-B6DB-9E7AFB9057E2}"/>
    <cellStyle name="Normal 8 4 2 3 6" xfId="3852" xr:uid="{F377988A-5F0F-43C8-A23F-12C09D1B53B9}"/>
    <cellStyle name="Normal 8 4 2 4" xfId="801" xr:uid="{9B77A192-03AF-47E8-81F2-0FD6AA8B4B5B}"/>
    <cellStyle name="Normal 8 4 2 4 2" xfId="802" xr:uid="{02350591-30D8-4E27-AC90-F4FB11511A90}"/>
    <cellStyle name="Normal 8 4 2 4 2 2" xfId="3853" xr:uid="{F0E82B4C-3F0C-478F-8B36-8573722B81FE}"/>
    <cellStyle name="Normal 8 4 2 4 2 3" xfId="3854" xr:uid="{0F801D6A-00E3-42D6-934A-75F9058ABF03}"/>
    <cellStyle name="Normal 8 4 2 4 2 4" xfId="3855" xr:uid="{FC5E0206-0648-4FCD-A632-09C831E35FAA}"/>
    <cellStyle name="Normal 8 4 2 4 3" xfId="3856" xr:uid="{0A76AD8C-AE39-4FF9-AC43-FEA482E718A8}"/>
    <cellStyle name="Normal 8 4 2 4 4" xfId="3857" xr:uid="{5CB17BFE-80AA-42F9-BD48-632A6C260AFE}"/>
    <cellStyle name="Normal 8 4 2 4 5" xfId="3858" xr:uid="{FB3CACFA-B92A-459C-8098-3D4687453F37}"/>
    <cellStyle name="Normal 8 4 2 5" xfId="803" xr:uid="{92BAC9ED-3EEF-4DC1-BF4E-D8F78FC4FB6B}"/>
    <cellStyle name="Normal 8 4 2 5 2" xfId="3859" xr:uid="{1EC9578F-054F-4D05-880E-3E66CE046523}"/>
    <cellStyle name="Normal 8 4 2 5 3" xfId="3860" xr:uid="{654EE1D0-341A-40A0-A8C4-9D36A09DA386}"/>
    <cellStyle name="Normal 8 4 2 5 4" xfId="3861" xr:uid="{A087856C-AE4F-49FF-896E-AD2B525CDDC8}"/>
    <cellStyle name="Normal 8 4 2 6" xfId="3862" xr:uid="{7AE3011D-C102-499B-BF28-5C32BBBF5FF2}"/>
    <cellStyle name="Normal 8 4 2 6 2" xfId="3863" xr:uid="{0713B10E-CEF8-4F9C-A062-859558F3672C}"/>
    <cellStyle name="Normal 8 4 2 6 3" xfId="3864" xr:uid="{8656B917-390E-4944-B310-B4769A923E96}"/>
    <cellStyle name="Normal 8 4 2 6 4" xfId="3865" xr:uid="{FC0F73AC-5AE7-4E26-B29D-93C29A4739DD}"/>
    <cellStyle name="Normal 8 4 2 7" xfId="3866" xr:uid="{45206A54-D1CA-444D-9ECC-0F4F3803A30D}"/>
    <cellStyle name="Normal 8 4 2 8" xfId="3867" xr:uid="{C13AB945-EB1C-4D66-9AFD-1F2E1B234258}"/>
    <cellStyle name="Normal 8 4 2 9" xfId="3868" xr:uid="{E9C585E5-E3B0-46FE-89A3-42EED8DE605B}"/>
    <cellStyle name="Normal 8 4 3" xfId="391" xr:uid="{6B37595D-1702-4396-8409-A082426E9451}"/>
    <cellStyle name="Normal 8 4 3 2" xfId="804" xr:uid="{997BB18D-0FF3-4A9A-9D45-1390F9EED716}"/>
    <cellStyle name="Normal 8 4 3 2 2" xfId="805" xr:uid="{FC8FD3F5-289E-4EC0-B617-A0794ADACC12}"/>
    <cellStyle name="Normal 8 4 3 2 2 2" xfId="2186" xr:uid="{AEE25863-2048-450E-874F-E2388693F9DF}"/>
    <cellStyle name="Normal 8 4 3 2 2 2 2" xfId="2187" xr:uid="{3AD53A07-9892-4D3E-8681-D1AD682D913F}"/>
    <cellStyle name="Normal 8 4 3 2 2 3" xfId="2188" xr:uid="{D47C5C93-1216-468E-ADCC-49165D51965E}"/>
    <cellStyle name="Normal 8 4 3 2 2 4" xfId="3869" xr:uid="{7865B873-376D-4298-BF1E-7B10CC2C3E38}"/>
    <cellStyle name="Normal 8 4 3 2 3" xfId="2189" xr:uid="{EE8A9F89-70CF-4197-BDAA-0AF8FFBA50B9}"/>
    <cellStyle name="Normal 8 4 3 2 3 2" xfId="2190" xr:uid="{C33C038E-9DD5-4363-8644-2467690AF4D8}"/>
    <cellStyle name="Normal 8 4 3 2 3 3" xfId="3870" xr:uid="{BCD297CA-7012-46CC-9837-121D23F6B4E9}"/>
    <cellStyle name="Normal 8 4 3 2 3 4" xfId="3871" xr:uid="{6DD3D991-C7C3-4427-AE73-FC70822CCB56}"/>
    <cellStyle name="Normal 8 4 3 2 4" xfId="2191" xr:uid="{4D3E521F-1541-43E2-AD65-52BC0233EB8F}"/>
    <cellStyle name="Normal 8 4 3 2 5" xfId="3872" xr:uid="{05B0DBD1-28A7-490E-A3AA-537BEAF56A1E}"/>
    <cellStyle name="Normal 8 4 3 2 6" xfId="3873" xr:uid="{9FA63696-E6EB-4C30-9F9F-B2E22A2A967C}"/>
    <cellStyle name="Normal 8 4 3 3" xfId="806" xr:uid="{ED801F41-6530-428F-B895-3567C24EC6D9}"/>
    <cellStyle name="Normal 8 4 3 3 2" xfId="2192" xr:uid="{E60426FA-E10D-4945-86DB-91371BB2E3F7}"/>
    <cellStyle name="Normal 8 4 3 3 2 2" xfId="2193" xr:uid="{FD9FFB6D-7CC1-4507-9685-EF54808D3FEE}"/>
    <cellStyle name="Normal 8 4 3 3 2 3" xfId="3874" xr:uid="{DBEBA5CE-06A1-4FBE-902D-35750ED6D0A8}"/>
    <cellStyle name="Normal 8 4 3 3 2 4" xfId="3875" xr:uid="{E84A2CA2-90B1-40C0-9CCA-001F210F4D0A}"/>
    <cellStyle name="Normal 8 4 3 3 3" xfId="2194" xr:uid="{D9C3DC92-8E7A-4667-9798-71570CE494E7}"/>
    <cellStyle name="Normal 8 4 3 3 4" xfId="3876" xr:uid="{3390B3F1-54DF-43A5-B7F2-9C50BC19440D}"/>
    <cellStyle name="Normal 8 4 3 3 5" xfId="3877" xr:uid="{A6ED5900-7F0C-4BC3-B793-4BF42B189F09}"/>
    <cellStyle name="Normal 8 4 3 4" xfId="2195" xr:uid="{768EDEA4-0B64-4AF3-BDDE-1D0CCAED761E}"/>
    <cellStyle name="Normal 8 4 3 4 2" xfId="2196" xr:uid="{44756503-EA1F-41AD-9668-D3E3C2B8D7F6}"/>
    <cellStyle name="Normal 8 4 3 4 3" xfId="3878" xr:uid="{DC2FDE54-6D45-41DB-9B0E-D7F319AA1087}"/>
    <cellStyle name="Normal 8 4 3 4 4" xfId="3879" xr:uid="{066748FE-6843-417C-817E-358A414A16DC}"/>
    <cellStyle name="Normal 8 4 3 5" xfId="2197" xr:uid="{A257B628-9F16-41E4-BB70-D5D2014FFABE}"/>
    <cellStyle name="Normal 8 4 3 5 2" xfId="3880" xr:uid="{77441E56-08CF-429B-8229-B02467073BED}"/>
    <cellStyle name="Normal 8 4 3 5 3" xfId="3881" xr:uid="{367028F3-FD3E-43C3-A25C-0332F1F0721F}"/>
    <cellStyle name="Normal 8 4 3 5 4" xfId="3882" xr:uid="{B06E12D3-ECE6-4C08-A544-6260FD4FACE3}"/>
    <cellStyle name="Normal 8 4 3 6" xfId="3883" xr:uid="{EA6B4C2F-F0E8-486A-9B31-002FB4BFB3FC}"/>
    <cellStyle name="Normal 8 4 3 7" xfId="3884" xr:uid="{C27F891D-16C9-44A0-8B11-12CAB61DACC4}"/>
    <cellStyle name="Normal 8 4 3 8" xfId="3885" xr:uid="{9798D529-DFA0-4BCB-8A65-995A12B2F254}"/>
    <cellStyle name="Normal 8 4 4" xfId="392" xr:uid="{55F390DE-6627-4128-A3B9-C230A8E04991}"/>
    <cellStyle name="Normal 8 4 4 2" xfId="807" xr:uid="{7C80C538-182A-46EB-A4E3-EB90B22A8599}"/>
    <cellStyle name="Normal 8 4 4 2 2" xfId="808" xr:uid="{72E25D5B-3D20-413D-924F-52B080D80874}"/>
    <cellStyle name="Normal 8 4 4 2 2 2" xfId="2198" xr:uid="{766FACB8-9D6C-47FF-9902-4951A35D118B}"/>
    <cellStyle name="Normal 8 4 4 2 2 3" xfId="3886" xr:uid="{6677CA14-0D8D-4638-AFCA-4DBB50516686}"/>
    <cellStyle name="Normal 8 4 4 2 2 4" xfId="3887" xr:uid="{F7B19365-50E5-4196-9E22-9443A81C6DCF}"/>
    <cellStyle name="Normal 8 4 4 2 3" xfId="2199" xr:uid="{6BC8754F-D59E-4FC4-A5CD-E577D57C5658}"/>
    <cellStyle name="Normal 8 4 4 2 4" xfId="3888" xr:uid="{26CA291A-4FBB-405A-A8B7-59583138558F}"/>
    <cellStyle name="Normal 8 4 4 2 5" xfId="3889" xr:uid="{933080B4-FB2C-4FB7-B11B-3754FA19E0F0}"/>
    <cellStyle name="Normal 8 4 4 3" xfId="809" xr:uid="{8168126E-E371-4858-B80A-E20CDDAA909E}"/>
    <cellStyle name="Normal 8 4 4 3 2" xfId="2200" xr:uid="{E3114510-D067-46AB-911B-B931F6820F34}"/>
    <cellStyle name="Normal 8 4 4 3 3" xfId="3890" xr:uid="{23DA81BC-8B44-497A-A7B3-1C7CE4AD5D6E}"/>
    <cellStyle name="Normal 8 4 4 3 4" xfId="3891" xr:uid="{501B23BC-D3FF-480E-A629-D92C7B973D82}"/>
    <cellStyle name="Normal 8 4 4 4" xfId="2201" xr:uid="{44400641-5022-49C2-8FC8-0526D6B3D8B8}"/>
    <cellStyle name="Normal 8 4 4 4 2" xfId="3892" xr:uid="{A7FC378B-BE78-4AC6-96F7-407C0B0EE828}"/>
    <cellStyle name="Normal 8 4 4 4 3" xfId="3893" xr:uid="{894A530D-6FFD-4DA1-9A38-FD3B45E853B9}"/>
    <cellStyle name="Normal 8 4 4 4 4" xfId="3894" xr:uid="{3387C069-D4AE-4A9B-8671-ABE5B973AE03}"/>
    <cellStyle name="Normal 8 4 4 5" xfId="3895" xr:uid="{233613AF-0D56-482B-95C2-67B6DE078514}"/>
    <cellStyle name="Normal 8 4 4 6" xfId="3896" xr:uid="{FDC927C3-E0E1-4680-BAC3-AB3D3058ECB2}"/>
    <cellStyle name="Normal 8 4 4 7" xfId="3897" xr:uid="{2F8F198E-4468-4F9F-B72F-2DF7D15C73BA}"/>
    <cellStyle name="Normal 8 4 5" xfId="393" xr:uid="{F03479D4-C8BC-4B52-8E40-67E673A4CBF8}"/>
    <cellStyle name="Normal 8 4 5 2" xfId="810" xr:uid="{2CB89D63-E94E-4CD1-A995-54D0C83098F3}"/>
    <cellStyle name="Normal 8 4 5 2 2" xfId="2202" xr:uid="{21377334-268C-48E3-9ADC-1BB3826BEDE3}"/>
    <cellStyle name="Normal 8 4 5 2 3" xfId="3898" xr:uid="{14DAEF5F-4DB2-4DCF-83AE-7BF83267FFC4}"/>
    <cellStyle name="Normal 8 4 5 2 4" xfId="3899" xr:uid="{9BE215EB-D1CB-448F-B7EE-5456D37AE3E1}"/>
    <cellStyle name="Normal 8 4 5 3" xfId="2203" xr:uid="{9BB9B880-A26D-4DFD-97BB-91D1CC5BB178}"/>
    <cellStyle name="Normal 8 4 5 3 2" xfId="3900" xr:uid="{3FAB658C-7B77-4FC2-9D9D-0E54C0A9C0EF}"/>
    <cellStyle name="Normal 8 4 5 3 3" xfId="3901" xr:uid="{0F91DE53-8209-4445-8493-AB53C164AE9A}"/>
    <cellStyle name="Normal 8 4 5 3 4" xfId="3902" xr:uid="{C1DAF523-5AA5-4917-878B-19D68C765897}"/>
    <cellStyle name="Normal 8 4 5 4" xfId="3903" xr:uid="{63931674-A737-44F6-B883-62FB306B4193}"/>
    <cellStyle name="Normal 8 4 5 5" xfId="3904" xr:uid="{37122E7A-F323-45D0-892C-54496A2DFF3F}"/>
    <cellStyle name="Normal 8 4 5 6" xfId="3905" xr:uid="{FB78ECFD-D941-4BE8-ADDA-CA2B25FDF4B7}"/>
    <cellStyle name="Normal 8 4 6" xfId="811" xr:uid="{6A3BE08B-0C39-4EDD-A871-7309DCDB513D}"/>
    <cellStyle name="Normal 8 4 6 2" xfId="2204" xr:uid="{33B88BAB-23B3-4EB5-A9EB-597A5DEC82E7}"/>
    <cellStyle name="Normal 8 4 6 2 2" xfId="3906" xr:uid="{81B7EDCD-DE69-48B1-95E7-7B1E8C6303DE}"/>
    <cellStyle name="Normal 8 4 6 2 3" xfId="3907" xr:uid="{13D8DFB2-21A4-4285-9412-37D301D4AD96}"/>
    <cellStyle name="Normal 8 4 6 2 4" xfId="3908" xr:uid="{90083594-2AE3-4C3F-97AB-2DDC360F4612}"/>
    <cellStyle name="Normal 8 4 6 3" xfId="3909" xr:uid="{A972CCBA-DFD4-4488-AA57-96A59D886D5A}"/>
    <cellStyle name="Normal 8 4 6 4" xfId="3910" xr:uid="{6791990B-C807-4BC2-96B1-565657F6BC83}"/>
    <cellStyle name="Normal 8 4 6 5" xfId="3911" xr:uid="{A563E209-5DB0-4F1B-A471-571503E69AD8}"/>
    <cellStyle name="Normal 8 4 7" xfId="2205" xr:uid="{220C4F03-F00D-49F0-A175-744B3F2C4233}"/>
    <cellStyle name="Normal 8 4 7 2" xfId="3912" xr:uid="{F4BA49E8-AB6E-4057-B2CD-59A911E5FD19}"/>
    <cellStyle name="Normal 8 4 7 3" xfId="3913" xr:uid="{3216C62B-E44F-4AB6-91D2-D45A3E8FBCF6}"/>
    <cellStyle name="Normal 8 4 7 4" xfId="3914" xr:uid="{DC56D430-EF1D-43F2-9BC4-115BC0D7E7A8}"/>
    <cellStyle name="Normal 8 4 8" xfId="3915" xr:uid="{768180C0-B362-4137-B1E7-C7541F7380BF}"/>
    <cellStyle name="Normal 8 4 8 2" xfId="3916" xr:uid="{A0F93663-1082-48DF-9673-CF5181021685}"/>
    <cellStyle name="Normal 8 4 8 3" xfId="3917" xr:uid="{96AEF45F-A99B-44EC-B1C0-55176DDD743F}"/>
    <cellStyle name="Normal 8 4 8 4" xfId="3918" xr:uid="{5E770E1F-335C-439E-8A0F-5CF8467EE6EE}"/>
    <cellStyle name="Normal 8 4 9" xfId="3919" xr:uid="{FDFE2EC0-6BF1-4C46-9093-1383AEFA01B8}"/>
    <cellStyle name="Normal 8 5" xfId="161" xr:uid="{061931F7-3456-492E-9B16-B8E6DDBDD440}"/>
    <cellStyle name="Normal 8 5 2" xfId="162" xr:uid="{9E9EBA84-B051-4C76-A4ED-7F7A25FB661B}"/>
    <cellStyle name="Normal 8 5 2 2" xfId="394" xr:uid="{ED3E81CB-ED0B-4BAC-AEE2-E1708B7EC767}"/>
    <cellStyle name="Normal 8 5 2 2 2" xfId="812" xr:uid="{95048192-692F-4507-973B-04D9F1C8354D}"/>
    <cellStyle name="Normal 8 5 2 2 2 2" xfId="2206" xr:uid="{6A0D48BB-CF4B-409F-829F-A96AFB973394}"/>
    <cellStyle name="Normal 8 5 2 2 2 3" xfId="3920" xr:uid="{C2367B14-5BF3-48DB-9373-61FCCE538743}"/>
    <cellStyle name="Normal 8 5 2 2 2 4" xfId="3921" xr:uid="{8BB106A6-CF35-4AF7-80CF-6182396E7492}"/>
    <cellStyle name="Normal 8 5 2 2 3" xfId="2207" xr:uid="{3FE4D5CE-0FC3-494D-846C-8333A76A354E}"/>
    <cellStyle name="Normal 8 5 2 2 3 2" xfId="3922" xr:uid="{7890F380-264B-4607-863D-27861BAA4B8F}"/>
    <cellStyle name="Normal 8 5 2 2 3 3" xfId="3923" xr:uid="{6C6C184D-4E1A-4676-B3D6-3E691AE672E5}"/>
    <cellStyle name="Normal 8 5 2 2 3 4" xfId="3924" xr:uid="{04040EAE-3AC6-42F9-B588-3E980A0C7556}"/>
    <cellStyle name="Normal 8 5 2 2 4" xfId="3925" xr:uid="{5D14844B-E18B-4553-97C0-2452CD6E5267}"/>
    <cellStyle name="Normal 8 5 2 2 5" xfId="3926" xr:uid="{068BED3D-1656-4AEB-98A9-DDF8F84D5105}"/>
    <cellStyle name="Normal 8 5 2 2 6" xfId="3927" xr:uid="{7C95D331-1337-43C3-AB9D-D00A2BE45B17}"/>
    <cellStyle name="Normal 8 5 2 3" xfId="813" xr:uid="{709F6C1A-F10D-4213-BD07-22B28D450A6A}"/>
    <cellStyle name="Normal 8 5 2 3 2" xfId="2208" xr:uid="{700052E3-F6BA-4D32-91E7-F86352667C41}"/>
    <cellStyle name="Normal 8 5 2 3 2 2" xfId="3928" xr:uid="{31B57237-F6EA-4439-999F-2D5B503EF3E6}"/>
    <cellStyle name="Normal 8 5 2 3 2 3" xfId="3929" xr:uid="{A143E6D8-6A06-44EC-9146-41EA02FA175A}"/>
    <cellStyle name="Normal 8 5 2 3 2 4" xfId="3930" xr:uid="{8F97A821-CD0F-471C-B180-623CD965B428}"/>
    <cellStyle name="Normal 8 5 2 3 3" xfId="3931" xr:uid="{772D546E-0DC8-4D8F-890A-4BA991BB8937}"/>
    <cellStyle name="Normal 8 5 2 3 4" xfId="3932" xr:uid="{3CE61D05-F710-4296-ADC6-A5377F6B5A89}"/>
    <cellStyle name="Normal 8 5 2 3 5" xfId="3933" xr:uid="{0A5F3E5C-423E-4B8B-A5CE-632EB399C676}"/>
    <cellStyle name="Normal 8 5 2 4" xfId="2209" xr:uid="{90A44244-DACC-4B6F-A474-51CC1CC3D2E7}"/>
    <cellStyle name="Normal 8 5 2 4 2" xfId="3934" xr:uid="{EF9A30DB-53A7-4534-87AB-685C2947A871}"/>
    <cellStyle name="Normal 8 5 2 4 3" xfId="3935" xr:uid="{7496F5B7-A4E6-49D7-BE59-36F61A7B621F}"/>
    <cellStyle name="Normal 8 5 2 4 4" xfId="3936" xr:uid="{37C8D6CC-3936-4D13-B236-21B413646A7D}"/>
    <cellStyle name="Normal 8 5 2 5" xfId="3937" xr:uid="{100B8BE5-3464-4780-B856-E1D0F45FB309}"/>
    <cellStyle name="Normal 8 5 2 5 2" xfId="3938" xr:uid="{18A316BA-84DF-41AF-91ED-990D904A8F68}"/>
    <cellStyle name="Normal 8 5 2 5 3" xfId="3939" xr:uid="{54D494EB-C0D5-442E-8A9B-86123515608F}"/>
    <cellStyle name="Normal 8 5 2 5 4" xfId="3940" xr:uid="{1DB45FDE-704D-4872-8A7C-0BB630F755B4}"/>
    <cellStyle name="Normal 8 5 2 6" xfId="3941" xr:uid="{FDC0E4F3-56CF-4577-9171-04C133449735}"/>
    <cellStyle name="Normal 8 5 2 7" xfId="3942" xr:uid="{359DCF89-F924-45BE-B949-58C7D8B5A842}"/>
    <cellStyle name="Normal 8 5 2 8" xfId="3943" xr:uid="{4219F8B3-77CB-429D-834A-D2447672DF3C}"/>
    <cellStyle name="Normal 8 5 3" xfId="395" xr:uid="{56698DB7-9FC4-4DAC-80A6-EC8D8FEA0D1A}"/>
    <cellStyle name="Normal 8 5 3 2" xfId="814" xr:uid="{8FEE7D89-58CF-4E0A-91EB-7F1B6FE3CF95}"/>
    <cellStyle name="Normal 8 5 3 2 2" xfId="815" xr:uid="{6BB7E4D2-0574-4355-BDE8-FAE2992A234F}"/>
    <cellStyle name="Normal 8 5 3 2 3" xfId="3944" xr:uid="{CE572A56-6DB1-46DC-96E9-0A616038419F}"/>
    <cellStyle name="Normal 8 5 3 2 4" xfId="3945" xr:uid="{08153E18-B7B3-4857-9375-D61B1F29A4DB}"/>
    <cellStyle name="Normal 8 5 3 3" xfId="816" xr:uid="{8914C731-82EC-45EE-A3E7-7FC35A74A26A}"/>
    <cellStyle name="Normal 8 5 3 3 2" xfId="3946" xr:uid="{B2EF8E34-2FAC-4244-B3B3-FD9E6C50EA71}"/>
    <cellStyle name="Normal 8 5 3 3 3" xfId="3947" xr:uid="{970ECDC7-CF33-4512-9AAF-B0F22572FCD3}"/>
    <cellStyle name="Normal 8 5 3 3 4" xfId="3948" xr:uid="{4D09D792-3A5F-448B-8D95-44F7CDAFACC5}"/>
    <cellStyle name="Normal 8 5 3 4" xfId="3949" xr:uid="{E338690E-287A-4AEF-B9AD-4113EEA824BC}"/>
    <cellStyle name="Normal 8 5 3 5" xfId="3950" xr:uid="{A0D39AB1-6A29-403D-AEFA-52A596EF05FB}"/>
    <cellStyle name="Normal 8 5 3 6" xfId="3951" xr:uid="{7DD5D61F-0422-4ED2-AAB8-5236B273F631}"/>
    <cellStyle name="Normal 8 5 4" xfId="396" xr:uid="{C1AFAC2C-8C26-4B01-912C-41B61405BD24}"/>
    <cellStyle name="Normal 8 5 4 2" xfId="817" xr:uid="{EF3027D7-EA2C-48A5-BB1F-3F92B74C4B85}"/>
    <cellStyle name="Normal 8 5 4 2 2" xfId="3952" xr:uid="{A7CC5200-5153-444D-AAB2-0C8843255967}"/>
    <cellStyle name="Normal 8 5 4 2 3" xfId="3953" xr:uid="{D41ED0F8-C289-45EB-9251-96EDFC4E7959}"/>
    <cellStyle name="Normal 8 5 4 2 4" xfId="3954" xr:uid="{F2B1A7B4-DC92-4343-BC91-3C7A5A42E20F}"/>
    <cellStyle name="Normal 8 5 4 3" xfId="3955" xr:uid="{841E60AC-7EF2-4961-9DCC-DF5D1C28FDD5}"/>
    <cellStyle name="Normal 8 5 4 4" xfId="3956" xr:uid="{EB4A53AA-D6B1-443B-B921-0A6F11EE8A95}"/>
    <cellStyle name="Normal 8 5 4 5" xfId="3957" xr:uid="{73E1657C-77CA-4E7D-8CDA-F880970CD91F}"/>
    <cellStyle name="Normal 8 5 5" xfId="818" xr:uid="{6A74E1D3-C26C-4CE8-9961-D06597B1EA7A}"/>
    <cellStyle name="Normal 8 5 5 2" xfId="3958" xr:uid="{960FFD8D-31A3-4A6E-87D5-BEC59A587194}"/>
    <cellStyle name="Normal 8 5 5 3" xfId="3959" xr:uid="{1C3870BB-9518-4AB9-8E9E-AEF84664C5B7}"/>
    <cellStyle name="Normal 8 5 5 4" xfId="3960" xr:uid="{7D4956BC-12C1-404C-865C-01C378AAF7AC}"/>
    <cellStyle name="Normal 8 5 6" xfId="3961" xr:uid="{E3E82CC0-747E-4049-83AC-22C5C003AAC8}"/>
    <cellStyle name="Normal 8 5 6 2" xfId="3962" xr:uid="{2AE52939-9629-46CF-B2BA-D0E628580E0B}"/>
    <cellStyle name="Normal 8 5 6 3" xfId="3963" xr:uid="{7E1F9CE9-A81A-4CF4-ABE2-D6D64880A872}"/>
    <cellStyle name="Normal 8 5 6 4" xfId="3964" xr:uid="{E315C0C1-C6B9-4B7D-94C2-4DDFC9718393}"/>
    <cellStyle name="Normal 8 5 7" xfId="3965" xr:uid="{08043D63-AC30-45DD-BFEE-0A4B30DDA874}"/>
    <cellStyle name="Normal 8 5 8" xfId="3966" xr:uid="{D47588D0-8389-4891-92FB-635A7C9CC1EF}"/>
    <cellStyle name="Normal 8 5 9" xfId="3967" xr:uid="{7715FE6E-4FF7-4151-A95D-FD819DC20578}"/>
    <cellStyle name="Normal 8 6" xfId="163" xr:uid="{81A45B21-1243-420D-B1F1-699F4B84E033}"/>
    <cellStyle name="Normal 8 6 2" xfId="397" xr:uid="{EEB3EDE2-1C7A-47E4-9262-829DC1FB4EDB}"/>
    <cellStyle name="Normal 8 6 2 2" xfId="819" xr:uid="{4EE88E3F-614A-4143-8BE8-DB6104874F66}"/>
    <cellStyle name="Normal 8 6 2 2 2" xfId="2210" xr:uid="{74F59E23-CD91-4036-AEB3-EB373E1447E0}"/>
    <cellStyle name="Normal 8 6 2 2 2 2" xfId="2211" xr:uid="{5F46B3DC-D0CE-44A1-A914-D2BFA24A0F5D}"/>
    <cellStyle name="Normal 8 6 2 2 3" xfId="2212" xr:uid="{7A1CAAFB-4864-44F1-ABF6-22228CA07178}"/>
    <cellStyle name="Normal 8 6 2 2 4" xfId="3968" xr:uid="{E769098D-27FA-439E-9E5A-2C3EA15F9504}"/>
    <cellStyle name="Normal 8 6 2 3" xfId="2213" xr:uid="{C9F83049-FD7E-4D53-83C0-A27D73D14F59}"/>
    <cellStyle name="Normal 8 6 2 3 2" xfId="2214" xr:uid="{6339A98F-A1A8-47A7-BAB0-6CA831FFF3AA}"/>
    <cellStyle name="Normal 8 6 2 3 3" xfId="3969" xr:uid="{1E88FE6F-E0FF-4DDA-9106-DD69C362F1A1}"/>
    <cellStyle name="Normal 8 6 2 3 4" xfId="3970" xr:uid="{F4367739-0616-46A5-9827-FAAD06EBC9CE}"/>
    <cellStyle name="Normal 8 6 2 4" xfId="2215" xr:uid="{FB509E88-B074-4A5F-B0D1-B86D84E3DEDD}"/>
    <cellStyle name="Normal 8 6 2 5" xfId="3971" xr:uid="{9D7D5AFC-C529-4C7A-8F6C-EEE06F0B76B9}"/>
    <cellStyle name="Normal 8 6 2 6" xfId="3972" xr:uid="{0EEA644C-4E22-4381-B919-1F86883451D4}"/>
    <cellStyle name="Normal 8 6 3" xfId="820" xr:uid="{64FBBFC3-A0DA-41BF-B189-71D889335F90}"/>
    <cellStyle name="Normal 8 6 3 2" xfId="2216" xr:uid="{8F2F66B0-0A93-464F-9717-CC0219A10C74}"/>
    <cellStyle name="Normal 8 6 3 2 2" xfId="2217" xr:uid="{335DF9BE-73F6-4863-8905-B85EA184B308}"/>
    <cellStyle name="Normal 8 6 3 2 3" xfId="3973" xr:uid="{B6E4DCF5-3512-4A24-B365-DE924B4ABDD8}"/>
    <cellStyle name="Normal 8 6 3 2 4" xfId="3974" xr:uid="{5EC3FB21-5575-477B-B791-A44A93406113}"/>
    <cellStyle name="Normal 8 6 3 3" xfId="2218" xr:uid="{BE3B3D69-A844-4BCC-B4AF-5F30C0396E12}"/>
    <cellStyle name="Normal 8 6 3 4" xfId="3975" xr:uid="{10E87422-308D-4880-B8F9-F2B39DC2F698}"/>
    <cellStyle name="Normal 8 6 3 5" xfId="3976" xr:uid="{5CE4EAB4-EB52-4ACE-9213-9AD5F80781EE}"/>
    <cellStyle name="Normal 8 6 4" xfId="2219" xr:uid="{1EA4C0BA-2D77-4D1D-877A-572A068A937C}"/>
    <cellStyle name="Normal 8 6 4 2" xfId="2220" xr:uid="{55F2C78D-9A16-4A6E-B3FE-579ABA97B83F}"/>
    <cellStyle name="Normal 8 6 4 3" xfId="3977" xr:uid="{D8323134-38C1-4545-B757-7CC1F6B4E64E}"/>
    <cellStyle name="Normal 8 6 4 4" xfId="3978" xr:uid="{EBCC2D31-EBED-4BF1-855B-D23645C3FFA2}"/>
    <cellStyle name="Normal 8 6 5" xfId="2221" xr:uid="{8490CB1F-215C-47C4-910E-E194E2DEE18D}"/>
    <cellStyle name="Normal 8 6 5 2" xfId="3979" xr:uid="{D2A88358-C0AC-4A58-907D-859AC1CA9F0D}"/>
    <cellStyle name="Normal 8 6 5 3" xfId="3980" xr:uid="{48843BC1-A2F1-456E-9D18-1C2586253F02}"/>
    <cellStyle name="Normal 8 6 5 4" xfId="3981" xr:uid="{7EF4F453-7FFB-42F4-A2C3-28300BBA151C}"/>
    <cellStyle name="Normal 8 6 6" xfId="3982" xr:uid="{7F8C106E-5FEE-42A8-B652-14EB717A931E}"/>
    <cellStyle name="Normal 8 6 7" xfId="3983" xr:uid="{00054D6B-1762-487A-AE1C-385B85245945}"/>
    <cellStyle name="Normal 8 6 8" xfId="3984" xr:uid="{FB7F7EC1-879B-4A0A-BE36-954C77BB164F}"/>
    <cellStyle name="Normal 8 7" xfId="398" xr:uid="{D8AF051A-DA94-4427-A1B9-BF53B9DFFDA6}"/>
    <cellStyle name="Normal 8 7 2" xfId="821" xr:uid="{F182D3F5-E639-46FB-9F43-15ACA4FE1296}"/>
    <cellStyle name="Normal 8 7 2 2" xfId="822" xr:uid="{3005C50C-FB0C-4616-8300-114FD8F83F43}"/>
    <cellStyle name="Normal 8 7 2 2 2" xfId="2222" xr:uid="{6115BCDB-9560-4CD2-9DB8-ECE1DD3F9FFB}"/>
    <cellStyle name="Normal 8 7 2 2 3" xfId="3985" xr:uid="{99F97218-C8F9-42E6-B34A-E9C4345695E6}"/>
    <cellStyle name="Normal 8 7 2 2 4" xfId="3986" xr:uid="{D3B1AEA7-26D3-47EA-ABCB-304F6CC1EB1C}"/>
    <cellStyle name="Normal 8 7 2 3" xfId="2223" xr:uid="{B87233D3-5618-4416-910E-0A258FA22AE8}"/>
    <cellStyle name="Normal 8 7 2 4" xfId="3987" xr:uid="{06C8FA4D-37CA-44F9-81EB-83E5E3576031}"/>
    <cellStyle name="Normal 8 7 2 5" xfId="3988" xr:uid="{B6CFB0C4-662B-42AE-8D24-E904EFE59BD9}"/>
    <cellStyle name="Normal 8 7 3" xfId="823" xr:uid="{568D6323-572C-48F0-A530-69971F479A6E}"/>
    <cellStyle name="Normal 8 7 3 2" xfId="2224" xr:uid="{33E6E09A-8D1E-4654-8CE2-D0A7061D4241}"/>
    <cellStyle name="Normal 8 7 3 3" xfId="3989" xr:uid="{6AB26190-E34F-484F-85BE-A441C4360AB3}"/>
    <cellStyle name="Normal 8 7 3 4" xfId="3990" xr:uid="{4634237D-F39F-4820-906A-129C922D176F}"/>
    <cellStyle name="Normal 8 7 4" xfId="2225" xr:uid="{B82D55EB-ADF5-4C91-A898-E162B0D7D34D}"/>
    <cellStyle name="Normal 8 7 4 2" xfId="3991" xr:uid="{0F151B94-807D-403E-B884-89C71D99AFF2}"/>
    <cellStyle name="Normal 8 7 4 3" xfId="3992" xr:uid="{A6D8D952-D8DD-49C0-BA5F-61659F781474}"/>
    <cellStyle name="Normal 8 7 4 4" xfId="3993" xr:uid="{D6BBA284-7402-4770-8108-6EF44F926CF7}"/>
    <cellStyle name="Normal 8 7 5" xfId="3994" xr:uid="{26A8490E-1830-4664-89A5-99D554AAC481}"/>
    <cellStyle name="Normal 8 7 6" xfId="3995" xr:uid="{73245EEB-898E-420E-8462-A8ABC2C2015A}"/>
    <cellStyle name="Normal 8 7 7" xfId="3996" xr:uid="{B182A2CB-40A8-48BA-8DEC-8B17CDF9031F}"/>
    <cellStyle name="Normal 8 8" xfId="399" xr:uid="{14DE60C9-F129-4DF5-B3F8-76A2697DDFAE}"/>
    <cellStyle name="Normal 8 8 2" xfId="824" xr:uid="{1C2DFF56-6EFF-4FF1-8214-52010B1420A9}"/>
    <cellStyle name="Normal 8 8 2 2" xfId="2226" xr:uid="{6C135E51-8A4B-4E23-AE40-26758B28F0B3}"/>
    <cellStyle name="Normal 8 8 2 3" xfId="3997" xr:uid="{E6800077-9AEE-46B2-BD76-46DEAEED5F2B}"/>
    <cellStyle name="Normal 8 8 2 4" xfId="3998" xr:uid="{DD6950E1-0663-43B9-BB21-2F723E11075B}"/>
    <cellStyle name="Normal 8 8 3" xfId="2227" xr:uid="{78748074-70D5-4BB3-B9B1-836C452E60E8}"/>
    <cellStyle name="Normal 8 8 3 2" xfId="3999" xr:uid="{8B2625DB-5156-45C3-A4BD-D6A99225FB35}"/>
    <cellStyle name="Normal 8 8 3 3" xfId="4000" xr:uid="{F8900BEE-493C-47B7-BBD6-368575C077E4}"/>
    <cellStyle name="Normal 8 8 3 4" xfId="4001" xr:uid="{F25659CC-E3F2-419E-8826-71B4C74BFA0C}"/>
    <cellStyle name="Normal 8 8 4" xfId="4002" xr:uid="{7A5B892F-5164-4129-AA0C-5B4A825E4350}"/>
    <cellStyle name="Normal 8 8 5" xfId="4003" xr:uid="{9C3030CD-4923-42F8-AABD-8DDB79D9DDB4}"/>
    <cellStyle name="Normal 8 8 6" xfId="4004" xr:uid="{5BD597DD-26BE-4E23-88C5-0994018E4A16}"/>
    <cellStyle name="Normal 8 9" xfId="400" xr:uid="{0BAE2D4F-EB98-43EF-AFA8-A127686D020C}"/>
    <cellStyle name="Normal 8 9 2" xfId="2228" xr:uid="{29A922DF-AE9E-4537-941F-91C67AA59053}"/>
    <cellStyle name="Normal 8 9 2 2" xfId="4005" xr:uid="{E0B7C702-9215-4A42-AEC9-D472901A2DB2}"/>
    <cellStyle name="Normal 8 9 2 2 2" xfId="4410" xr:uid="{F21944A2-A489-43F5-A297-8728EFCF6320}"/>
    <cellStyle name="Normal 8 9 2 2 3" xfId="4689" xr:uid="{A55D668D-B55D-4701-846A-CA56FE99AA8C}"/>
    <cellStyle name="Normal 8 9 2 3" xfId="4006" xr:uid="{D4001EF7-9C83-46C1-859F-3461B303A8EF}"/>
    <cellStyle name="Normal 8 9 2 4" xfId="4007" xr:uid="{3ECF5C09-03CC-4BBC-B439-BD0F5454C922}"/>
    <cellStyle name="Normal 8 9 3" xfId="4008" xr:uid="{E6C0F617-623B-455B-9B22-BBBB13CE5DE6}"/>
    <cellStyle name="Normal 8 9 4" xfId="4009" xr:uid="{7CC91AC0-D00D-4BD7-8969-EDF55809D9C0}"/>
    <cellStyle name="Normal 8 9 4 2" xfId="4580" xr:uid="{FB676E42-65E9-41DE-92EF-08810E085FF6}"/>
    <cellStyle name="Normal 8 9 4 3" xfId="4690" xr:uid="{CFF2FE24-632C-4A31-863B-D2A443B80D60}"/>
    <cellStyle name="Normal 8 9 4 4" xfId="4609" xr:uid="{E72374A0-EA98-4B94-BBF5-E0E2E4B78176}"/>
    <cellStyle name="Normal 8 9 5" xfId="4010" xr:uid="{B501F8BB-A582-4247-B9D1-38D6E62E161F}"/>
    <cellStyle name="Normal 9" xfId="164" xr:uid="{1C662B8F-C031-45C5-9496-D1BC3E61F20E}"/>
    <cellStyle name="Normal 9 10" xfId="401" xr:uid="{455DDB0F-A2BE-48AD-B9F6-CA16BEE176C6}"/>
    <cellStyle name="Normal 9 10 2" xfId="2229" xr:uid="{413ED55E-8D6F-4B63-8EA8-B5E379EC8D48}"/>
    <cellStyle name="Normal 9 10 2 2" xfId="4011" xr:uid="{7281B77E-7A75-4537-A264-AB473A4605F3}"/>
    <cellStyle name="Normal 9 10 2 3" xfId="4012" xr:uid="{81D5848F-BC34-41AE-9F0E-FE43C1762BFB}"/>
    <cellStyle name="Normal 9 10 2 4" xfId="4013" xr:uid="{5FDD5C00-8EFC-444A-BC1A-77362B7E4069}"/>
    <cellStyle name="Normal 9 10 3" xfId="4014" xr:uid="{24B51738-ABC5-4F96-A64C-521D18CF3737}"/>
    <cellStyle name="Normal 9 10 4" xfId="4015" xr:uid="{C0A764F2-7A2A-454B-A897-26CDBCADC038}"/>
    <cellStyle name="Normal 9 10 5" xfId="4016" xr:uid="{7CCF3A84-0C30-498E-BF17-11E8BB752571}"/>
    <cellStyle name="Normal 9 11" xfId="2230" xr:uid="{C7ED06D7-EDA1-40A4-A247-E91FECF0E77B}"/>
    <cellStyle name="Normal 9 11 2" xfId="4017" xr:uid="{5F88259E-7FC1-4F74-8EE5-CCD04779CF77}"/>
    <cellStyle name="Normal 9 11 3" xfId="4018" xr:uid="{BEB0EFA3-00CA-43EB-BECE-261ED6090F09}"/>
    <cellStyle name="Normal 9 11 4" xfId="4019" xr:uid="{D05E57C7-3112-49C4-86CE-6D88D73E2A94}"/>
    <cellStyle name="Normal 9 12" xfId="4020" xr:uid="{D600C414-33F7-4E96-BE03-BA9B2CDAE310}"/>
    <cellStyle name="Normal 9 12 2" xfId="4021" xr:uid="{7EC94313-C06A-4DA4-B2A7-9AB9E4CE1F9A}"/>
    <cellStyle name="Normal 9 12 3" xfId="4022" xr:uid="{D3CF2242-EB28-4FF4-9709-44D978EF021C}"/>
    <cellStyle name="Normal 9 12 4" xfId="4023" xr:uid="{2B39C935-5EFB-44BE-A028-3A813B2B0C35}"/>
    <cellStyle name="Normal 9 13" xfId="4024" xr:uid="{234F29B4-6F92-4350-8553-D8A9D9616409}"/>
    <cellStyle name="Normal 9 13 2" xfId="4025" xr:uid="{BAF9F4F1-15FA-4CD8-B5BB-B6C946C3DFC9}"/>
    <cellStyle name="Normal 9 14" xfId="4026" xr:uid="{4BC12BD0-1945-4B09-82A4-6376EB270E30}"/>
    <cellStyle name="Normal 9 15" xfId="4027" xr:uid="{F7990F24-54F7-4468-93EA-B2BCEF4D91CC}"/>
    <cellStyle name="Normal 9 16" xfId="4028" xr:uid="{C3988ED0-E8D5-474B-801A-F72026477C88}"/>
    <cellStyle name="Normal 9 2" xfId="165" xr:uid="{18D22956-E474-4B69-9FDE-DE1A3729AEC5}"/>
    <cellStyle name="Normal 9 2 2" xfId="402" xr:uid="{AD1C4C1A-9A56-4B2F-BB4C-2F8D073C279E}"/>
    <cellStyle name="Normal 9 2 2 2" xfId="4672" xr:uid="{413A5907-B766-4278-96F9-A17C10193627}"/>
    <cellStyle name="Normal 9 2 3" xfId="4561" xr:uid="{5D34F64E-3A0D-4B7E-8820-B368BAD79152}"/>
    <cellStyle name="Normal 9 3" xfId="166" xr:uid="{C7E2914E-AE60-4BD1-8165-923D13E6C5E1}"/>
    <cellStyle name="Normal 9 3 10" xfId="4029" xr:uid="{6FA8537E-1C3E-4DC8-A03F-C0CC4AAD0E82}"/>
    <cellStyle name="Normal 9 3 11" xfId="4030" xr:uid="{FCFE29EA-8966-4E6E-B210-73DB3DD3E61F}"/>
    <cellStyle name="Normal 9 3 2" xfId="167" xr:uid="{0970DAF2-D389-4669-9FB9-A748384375B7}"/>
    <cellStyle name="Normal 9 3 2 2" xfId="168" xr:uid="{C82C5B0D-2546-4566-A737-4C994C4B99C8}"/>
    <cellStyle name="Normal 9 3 2 2 2" xfId="403" xr:uid="{9EBCE467-C0D8-42BC-BB87-CB9A1217BB80}"/>
    <cellStyle name="Normal 9 3 2 2 2 2" xfId="825" xr:uid="{A851713B-7FC6-4D4A-AA5C-2A5591200340}"/>
    <cellStyle name="Normal 9 3 2 2 2 2 2" xfId="826" xr:uid="{F75812C3-50FC-4BC2-BB4C-B4C0BB79F79D}"/>
    <cellStyle name="Normal 9 3 2 2 2 2 2 2" xfId="2231" xr:uid="{E7B1B22C-8CD6-4FD4-94E2-4E699C6EB17B}"/>
    <cellStyle name="Normal 9 3 2 2 2 2 2 2 2" xfId="2232" xr:uid="{9A179DCE-BDB3-4E52-A89A-270D899EE34A}"/>
    <cellStyle name="Normal 9 3 2 2 2 2 2 3" xfId="2233" xr:uid="{03839E2A-2945-42B6-ACA7-7E5A374B1FFC}"/>
    <cellStyle name="Normal 9 3 2 2 2 2 3" xfId="2234" xr:uid="{2968EEE6-8E5A-4BC2-B98C-D2D5A494F66B}"/>
    <cellStyle name="Normal 9 3 2 2 2 2 3 2" xfId="2235" xr:uid="{4CAA0715-DC7E-4BA2-9EE0-4B90C9896794}"/>
    <cellStyle name="Normal 9 3 2 2 2 2 4" xfId="2236" xr:uid="{94CE4B6D-75F7-4052-A5D0-DDE6AA374E2A}"/>
    <cellStyle name="Normal 9 3 2 2 2 3" xfId="827" xr:uid="{57D98951-4D9E-4733-95F8-4D5CB485CB02}"/>
    <cellStyle name="Normal 9 3 2 2 2 3 2" xfId="2237" xr:uid="{FFF7D41C-B40F-4EB3-A576-FE7A44280E7B}"/>
    <cellStyle name="Normal 9 3 2 2 2 3 2 2" xfId="2238" xr:uid="{988F786A-EF61-4F85-BDC1-8785B7843846}"/>
    <cellStyle name="Normal 9 3 2 2 2 3 3" xfId="2239" xr:uid="{DDE42503-7E71-4452-BBFD-82E62CBB009A}"/>
    <cellStyle name="Normal 9 3 2 2 2 3 4" xfId="4031" xr:uid="{48383F84-2942-4ECC-91F8-0596CE8BF78C}"/>
    <cellStyle name="Normal 9 3 2 2 2 4" xfId="2240" xr:uid="{EF990213-4809-4AA2-AFA6-89CFBB688216}"/>
    <cellStyle name="Normal 9 3 2 2 2 4 2" xfId="2241" xr:uid="{25B79C6C-855F-496F-BD91-07C7CA86C788}"/>
    <cellStyle name="Normal 9 3 2 2 2 5" xfId="2242" xr:uid="{FD865D09-7E35-444B-8F6B-6946152A8DA2}"/>
    <cellStyle name="Normal 9 3 2 2 2 6" xfId="4032" xr:uid="{EA9AA1E5-FF7E-4372-8C1A-5D41ED24F2AD}"/>
    <cellStyle name="Normal 9 3 2 2 3" xfId="404" xr:uid="{6D53E181-2CC0-4F08-A6EB-AE63D604DDF7}"/>
    <cellStyle name="Normal 9 3 2 2 3 2" xfId="828" xr:uid="{6B323989-6760-4614-89EF-38E719FD6C03}"/>
    <cellStyle name="Normal 9 3 2 2 3 2 2" xfId="829" xr:uid="{5D12C3CB-5C03-4ED5-B13F-4B5ADA760BC3}"/>
    <cellStyle name="Normal 9 3 2 2 3 2 2 2" xfId="2243" xr:uid="{6982E904-D59A-4A92-A42E-24844426BE7A}"/>
    <cellStyle name="Normal 9 3 2 2 3 2 2 2 2" xfId="2244" xr:uid="{DD35CAA3-CCBC-48A9-9A95-A1C62B97F0DA}"/>
    <cellStyle name="Normal 9 3 2 2 3 2 2 3" xfId="2245" xr:uid="{7E7569EB-0860-4222-8A70-2D2D44341605}"/>
    <cellStyle name="Normal 9 3 2 2 3 2 3" xfId="2246" xr:uid="{4817A62A-A147-43DF-9E9B-8858B569CE75}"/>
    <cellStyle name="Normal 9 3 2 2 3 2 3 2" xfId="2247" xr:uid="{F7FE20FA-A1ED-494F-8B12-3E4F98A99DFA}"/>
    <cellStyle name="Normal 9 3 2 2 3 2 4" xfId="2248" xr:uid="{6FE32F58-5A28-4D02-AB7D-84A113219BAB}"/>
    <cellStyle name="Normal 9 3 2 2 3 3" xfId="830" xr:uid="{D8AE37B1-4845-4EB1-82DB-0748D764ADF3}"/>
    <cellStyle name="Normal 9 3 2 2 3 3 2" xfId="2249" xr:uid="{F7425866-B1CD-4980-B7C5-39A8B2353A84}"/>
    <cellStyle name="Normal 9 3 2 2 3 3 2 2" xfId="2250" xr:uid="{501354C1-E86C-4CCE-B1DA-1B717DBB0FCE}"/>
    <cellStyle name="Normal 9 3 2 2 3 3 3" xfId="2251" xr:uid="{7B64A759-703F-4A08-ACB4-FF990216E9EF}"/>
    <cellStyle name="Normal 9 3 2 2 3 4" xfId="2252" xr:uid="{4B537BCE-496A-4C1A-90F5-22FC9376EE0A}"/>
    <cellStyle name="Normal 9 3 2 2 3 4 2" xfId="2253" xr:uid="{21F97F76-FA55-4D9E-A7FA-953B614D9F9F}"/>
    <cellStyle name="Normal 9 3 2 2 3 5" xfId="2254" xr:uid="{FECE69CC-67BD-4B3B-A316-C113333BB8F9}"/>
    <cellStyle name="Normal 9 3 2 2 4" xfId="831" xr:uid="{E5F54F6B-CC96-48AA-A31B-E120B43E3818}"/>
    <cellStyle name="Normal 9 3 2 2 4 2" xfId="832" xr:uid="{867EA8AF-7E08-4FB3-A9DE-26CB22631864}"/>
    <cellStyle name="Normal 9 3 2 2 4 2 2" xfId="2255" xr:uid="{1275DA28-7B75-4C60-BA7A-D76D4419E86D}"/>
    <cellStyle name="Normal 9 3 2 2 4 2 2 2" xfId="2256" xr:uid="{0949747F-66D7-425E-BC12-7275BB20E491}"/>
    <cellStyle name="Normal 9 3 2 2 4 2 3" xfId="2257" xr:uid="{C447634D-9BC4-41BC-AC50-E7944AF62866}"/>
    <cellStyle name="Normal 9 3 2 2 4 3" xfId="2258" xr:uid="{0BB20E7A-C6F6-4E94-A8BC-76F1721AFB70}"/>
    <cellStyle name="Normal 9 3 2 2 4 3 2" xfId="2259" xr:uid="{E3D6DAAE-4BE7-4E96-BED5-F0BE109305E5}"/>
    <cellStyle name="Normal 9 3 2 2 4 4" xfId="2260" xr:uid="{9545074C-34F7-492A-871F-E25C8DE33080}"/>
    <cellStyle name="Normal 9 3 2 2 5" xfId="833" xr:uid="{9CD020C1-C828-42D8-8677-2D9F98A67262}"/>
    <cellStyle name="Normal 9 3 2 2 5 2" xfId="2261" xr:uid="{A063F687-D5D7-4CCD-BAE2-8AAC0E9C9265}"/>
    <cellStyle name="Normal 9 3 2 2 5 2 2" xfId="2262" xr:uid="{21CA60B3-4EE8-436A-990F-05443E4CA72C}"/>
    <cellStyle name="Normal 9 3 2 2 5 3" xfId="2263" xr:uid="{78B26C28-70AC-452C-8B27-64FA6C841247}"/>
    <cellStyle name="Normal 9 3 2 2 5 4" xfId="4033" xr:uid="{8302B7E4-DAE1-4A06-B0D9-74162E5F1EF4}"/>
    <cellStyle name="Normal 9 3 2 2 6" xfId="2264" xr:uid="{E754CD94-1574-4CD6-BECC-07DB1514998F}"/>
    <cellStyle name="Normal 9 3 2 2 6 2" xfId="2265" xr:uid="{49BE3EE7-3899-4B15-82E3-6541C1201BBA}"/>
    <cellStyle name="Normal 9 3 2 2 7" xfId="2266" xr:uid="{606E8790-2CA4-4B5C-8498-EF46DF4D6CA2}"/>
    <cellStyle name="Normal 9 3 2 2 8" xfId="4034" xr:uid="{3737BA12-622D-463E-B685-03855B688B79}"/>
    <cellStyle name="Normal 9 3 2 3" xfId="405" xr:uid="{609DAC30-887E-4969-8728-D3506287024C}"/>
    <cellStyle name="Normal 9 3 2 3 2" xfId="834" xr:uid="{400C81E2-AA7B-49E4-9BD6-A96BE576F675}"/>
    <cellStyle name="Normal 9 3 2 3 2 2" xfId="835" xr:uid="{E9537117-1E35-4575-A84F-CAD12F621050}"/>
    <cellStyle name="Normal 9 3 2 3 2 2 2" xfId="2267" xr:uid="{FCA65690-6844-4E0E-BBE1-B2C26C1DA5EC}"/>
    <cellStyle name="Normal 9 3 2 3 2 2 2 2" xfId="2268" xr:uid="{C572EB44-0864-466E-A819-E80638CF07F7}"/>
    <cellStyle name="Normal 9 3 2 3 2 2 3" xfId="2269" xr:uid="{97A24D97-02B4-4CE5-AC3E-12AD910786A1}"/>
    <cellStyle name="Normal 9 3 2 3 2 3" xfId="2270" xr:uid="{6D05F5C6-80DF-491B-9B18-BBAFC13E4581}"/>
    <cellStyle name="Normal 9 3 2 3 2 3 2" xfId="2271" xr:uid="{3265AF63-E732-4C75-8A7F-245CD337BEF1}"/>
    <cellStyle name="Normal 9 3 2 3 2 4" xfId="2272" xr:uid="{08A36BD6-8DAB-4CC4-BC3C-EF6AFFBB8891}"/>
    <cellStyle name="Normal 9 3 2 3 3" xfId="836" xr:uid="{BE96513E-3263-4C0F-8201-58E36301E9B2}"/>
    <cellStyle name="Normal 9 3 2 3 3 2" xfId="2273" xr:uid="{A1967F56-4C69-4BCE-B7C1-A235DF1A0A0A}"/>
    <cellStyle name="Normal 9 3 2 3 3 2 2" xfId="2274" xr:uid="{20CC1A5A-5AAF-474E-A279-2E4A49E7A7F6}"/>
    <cellStyle name="Normal 9 3 2 3 3 3" xfId="2275" xr:uid="{C6565871-FCFA-40CE-A7FB-95084E2D84E5}"/>
    <cellStyle name="Normal 9 3 2 3 3 4" xfId="4035" xr:uid="{AC7A4BF4-6D8D-4CDB-BE18-BDF0AFDC10D1}"/>
    <cellStyle name="Normal 9 3 2 3 4" xfId="2276" xr:uid="{A451724A-97E8-4F94-817D-43E6D3874B75}"/>
    <cellStyle name="Normal 9 3 2 3 4 2" xfId="2277" xr:uid="{88A1718E-B000-44C9-9F56-DE63C7EAA2F9}"/>
    <cellStyle name="Normal 9 3 2 3 5" xfId="2278" xr:uid="{1D837B2D-0EF7-47AB-AC9D-C12886F9CC69}"/>
    <cellStyle name="Normal 9 3 2 3 6" xfId="4036" xr:uid="{7AF0220E-47D1-4A46-A1C7-64466B7909C4}"/>
    <cellStyle name="Normal 9 3 2 4" xfId="406" xr:uid="{7224B807-C090-449C-B677-A19DA6AE97DD}"/>
    <cellStyle name="Normal 9 3 2 4 2" xfId="837" xr:uid="{194ECA07-E212-4667-A749-66A1B95D9214}"/>
    <cellStyle name="Normal 9 3 2 4 2 2" xfId="838" xr:uid="{5B805450-8EAF-4502-A251-AB3A9476D127}"/>
    <cellStyle name="Normal 9 3 2 4 2 2 2" xfId="2279" xr:uid="{513A462E-D725-49AB-8F56-99ABBEB6C6C1}"/>
    <cellStyle name="Normal 9 3 2 4 2 2 2 2" xfId="2280" xr:uid="{75CA54F6-EC3E-43FC-8C76-A095A8AEF949}"/>
    <cellStyle name="Normal 9 3 2 4 2 2 3" xfId="2281" xr:uid="{D1CD94D8-A39B-4493-8AD5-97B513FF44A8}"/>
    <cellStyle name="Normal 9 3 2 4 2 3" xfId="2282" xr:uid="{EFD78F08-3770-4A7B-8CDB-56DD9BDD9BB0}"/>
    <cellStyle name="Normal 9 3 2 4 2 3 2" xfId="2283" xr:uid="{96D8FE21-2CE8-4B39-AF75-F25673228F39}"/>
    <cellStyle name="Normal 9 3 2 4 2 4" xfId="2284" xr:uid="{A26C5D4E-72C9-4162-B2B5-4B918E281AC0}"/>
    <cellStyle name="Normal 9 3 2 4 3" xfId="839" xr:uid="{0C9091AF-0296-4874-9EEE-23A0C6B68D49}"/>
    <cellStyle name="Normal 9 3 2 4 3 2" xfId="2285" xr:uid="{904FE850-1245-4917-B592-0EC7C26C8EC7}"/>
    <cellStyle name="Normal 9 3 2 4 3 2 2" xfId="2286" xr:uid="{F53FFCBD-C274-45E5-BFE7-9FA45A5E3F0F}"/>
    <cellStyle name="Normal 9 3 2 4 3 3" xfId="2287" xr:uid="{D4E024A6-8C83-4F6C-9E89-7A4BDDEDC034}"/>
    <cellStyle name="Normal 9 3 2 4 4" xfId="2288" xr:uid="{7E4A03FB-B17A-43A3-9585-47D99FD3FC5E}"/>
    <cellStyle name="Normal 9 3 2 4 4 2" xfId="2289" xr:uid="{385F098D-77CE-498D-A8CC-B904891ABD3E}"/>
    <cellStyle name="Normal 9 3 2 4 5" xfId="2290" xr:uid="{EFDB5D17-22EF-4426-B9E9-0080160EF15A}"/>
    <cellStyle name="Normal 9 3 2 5" xfId="407" xr:uid="{5B5FBE0D-9A97-4722-AD5F-7371D76302AD}"/>
    <cellStyle name="Normal 9 3 2 5 2" xfId="840" xr:uid="{B57C7718-F084-4B39-BADC-C0D3A5B1BD64}"/>
    <cellStyle name="Normal 9 3 2 5 2 2" xfId="2291" xr:uid="{5199DE79-B18C-4659-8872-1C66FA5EDA72}"/>
    <cellStyle name="Normal 9 3 2 5 2 2 2" xfId="2292" xr:uid="{1577C4E8-B6AE-419F-B700-676E02767579}"/>
    <cellStyle name="Normal 9 3 2 5 2 3" xfId="2293" xr:uid="{F96BD8A2-4AC7-488C-86B7-3715C51ADBAF}"/>
    <cellStyle name="Normal 9 3 2 5 3" xfId="2294" xr:uid="{188D3189-2232-4AC6-A606-44931B75AA91}"/>
    <cellStyle name="Normal 9 3 2 5 3 2" xfId="2295" xr:uid="{98D246A1-606E-4D55-91CB-D32318B3F009}"/>
    <cellStyle name="Normal 9 3 2 5 4" xfId="2296" xr:uid="{3D4D6EBA-E006-461F-A10A-207DB6A811B0}"/>
    <cellStyle name="Normal 9 3 2 6" xfId="841" xr:uid="{8041DDE5-5BAC-4646-89CF-1A50103671D0}"/>
    <cellStyle name="Normal 9 3 2 6 2" xfId="2297" xr:uid="{2C91CC71-BE5E-4F9A-B8C3-96304CDD4204}"/>
    <cellStyle name="Normal 9 3 2 6 2 2" xfId="2298" xr:uid="{97A8DA81-13D6-4C80-84A4-73E732F1B4D5}"/>
    <cellStyle name="Normal 9 3 2 6 3" xfId="2299" xr:uid="{71CC2BE9-A3E3-4039-ADFA-EE1843128C16}"/>
    <cellStyle name="Normal 9 3 2 6 4" xfId="4037" xr:uid="{954BFB32-4C3B-448F-BAA7-04CA1BCF1BAC}"/>
    <cellStyle name="Normal 9 3 2 7" xfId="2300" xr:uid="{FF9BF9DD-6149-47E9-9F7A-6F0B2EE0D8A0}"/>
    <cellStyle name="Normal 9 3 2 7 2" xfId="2301" xr:uid="{A0CF9CA5-A28F-4999-83EC-08D4A5A97870}"/>
    <cellStyle name="Normal 9 3 2 8" xfId="2302" xr:uid="{08C37FCE-E28F-4617-8A76-B63BE9028A9A}"/>
    <cellStyle name="Normal 9 3 2 9" xfId="4038" xr:uid="{F1243E1E-CB1E-4FB4-AF06-0C5A955F24D7}"/>
    <cellStyle name="Normal 9 3 3" xfId="169" xr:uid="{B371B775-DB74-46A9-B1ED-ABDE36161D1E}"/>
    <cellStyle name="Normal 9 3 3 2" xfId="170" xr:uid="{D2D33E7D-5536-46CE-9BDA-1E18E6F8E83F}"/>
    <cellStyle name="Normal 9 3 3 2 2" xfId="842" xr:uid="{A96A7FE0-A6FB-46C2-B41B-9FA90D76120A}"/>
    <cellStyle name="Normal 9 3 3 2 2 2" xfId="843" xr:uid="{5BA16C8C-DFE5-4B36-B073-41C23382A901}"/>
    <cellStyle name="Normal 9 3 3 2 2 2 2" xfId="2303" xr:uid="{FFFBFA73-F0E3-44FE-A0D3-BB4213404E13}"/>
    <cellStyle name="Normal 9 3 3 2 2 2 2 2" xfId="2304" xr:uid="{B6B55217-1010-404C-B4C9-809E12F94C0F}"/>
    <cellStyle name="Normal 9 3 3 2 2 2 3" xfId="2305" xr:uid="{8A6E3FA6-AB06-4C7B-809C-486DD0CC80B1}"/>
    <cellStyle name="Normal 9 3 3 2 2 3" xfId="2306" xr:uid="{C3AF6B05-E2A1-4EEF-BFD5-D2C816A72D00}"/>
    <cellStyle name="Normal 9 3 3 2 2 3 2" xfId="2307" xr:uid="{3DCB5FFB-3D33-465C-BA8C-634C7356FFA2}"/>
    <cellStyle name="Normal 9 3 3 2 2 4" xfId="2308" xr:uid="{37671839-C551-4C41-8212-A5C4374CD152}"/>
    <cellStyle name="Normal 9 3 3 2 3" xfId="844" xr:uid="{5E0E3AD3-0A49-4A9A-81DD-2433AEEA517F}"/>
    <cellStyle name="Normal 9 3 3 2 3 2" xfId="2309" xr:uid="{947BDC5E-F2EA-434F-973F-64116C3FEFB8}"/>
    <cellStyle name="Normal 9 3 3 2 3 2 2" xfId="2310" xr:uid="{FD3BFD53-2BE6-4D8A-9F44-D2FAC8AABDA7}"/>
    <cellStyle name="Normal 9 3 3 2 3 3" xfId="2311" xr:uid="{911E9A7A-FC66-4798-8462-F6623FB041C5}"/>
    <cellStyle name="Normal 9 3 3 2 3 4" xfId="4039" xr:uid="{229C8382-CE69-4ED5-A97D-D2343AA42104}"/>
    <cellStyle name="Normal 9 3 3 2 4" xfId="2312" xr:uid="{D8DC309F-8211-4FE9-A2B6-288F2AD9F6F3}"/>
    <cellStyle name="Normal 9 3 3 2 4 2" xfId="2313" xr:uid="{6E4459F1-8B30-44F1-B651-B25D2D538600}"/>
    <cellStyle name="Normal 9 3 3 2 5" xfId="2314" xr:uid="{33236737-0A80-491A-8435-6B4B66600281}"/>
    <cellStyle name="Normal 9 3 3 2 6" xfId="4040" xr:uid="{9C14EDEF-2008-4804-AF82-EE10F9076F6C}"/>
    <cellStyle name="Normal 9 3 3 3" xfId="408" xr:uid="{07D6A64F-82CD-46D5-AD67-F9A38716737A}"/>
    <cellStyle name="Normal 9 3 3 3 2" xfId="845" xr:uid="{D8EDA64C-4F26-44BB-82DB-F97BC1E1128F}"/>
    <cellStyle name="Normal 9 3 3 3 2 2" xfId="846" xr:uid="{54EEE080-414B-49C5-8EE3-CA24211D7BB1}"/>
    <cellStyle name="Normal 9 3 3 3 2 2 2" xfId="2315" xr:uid="{C81678F5-0403-48D7-AA71-4A89E18405B7}"/>
    <cellStyle name="Normal 9 3 3 3 2 2 2 2" xfId="2316" xr:uid="{6D76345C-EBD0-42CC-ACCD-DA63ACC90353}"/>
    <cellStyle name="Normal 9 3 3 3 2 2 2 2 2" xfId="4765" xr:uid="{DE9BAF4A-2FAC-4907-B0F8-5E4AD8F68DF3}"/>
    <cellStyle name="Normal 9 3 3 3 2 2 3" xfId="2317" xr:uid="{F7AD39FC-B817-42B8-B840-84A5A7DCC88F}"/>
    <cellStyle name="Normal 9 3 3 3 2 2 3 2" xfId="4766" xr:uid="{FB878E93-0021-4DEC-B5B1-613D6F07FB7E}"/>
    <cellStyle name="Normal 9 3 3 3 2 3" xfId="2318" xr:uid="{4DBF7E47-8543-4BA3-9B80-72EFEF4FAA54}"/>
    <cellStyle name="Normal 9 3 3 3 2 3 2" xfId="2319" xr:uid="{4935C68A-56BE-486E-9BEB-B202624D40A6}"/>
    <cellStyle name="Normal 9 3 3 3 2 3 2 2" xfId="4768" xr:uid="{C9404DB6-12A6-474F-B4AB-BD745E6DAE61}"/>
    <cellStyle name="Normal 9 3 3 3 2 3 3" xfId="4767" xr:uid="{454DFEAF-D1A9-4E24-BA10-07042F6B0705}"/>
    <cellStyle name="Normal 9 3 3 3 2 4" xfId="2320" xr:uid="{8118991B-BAB5-4C98-8674-810854E515D2}"/>
    <cellStyle name="Normal 9 3 3 3 2 4 2" xfId="4769" xr:uid="{A37E7FDB-9353-409E-B23E-97240B12FD75}"/>
    <cellStyle name="Normal 9 3 3 3 3" xfId="847" xr:uid="{8B72E665-8D27-4977-88AE-C9F38022E045}"/>
    <cellStyle name="Normal 9 3 3 3 3 2" xfId="2321" xr:uid="{C4526888-D350-40E1-94E0-631F5369A7B8}"/>
    <cellStyle name="Normal 9 3 3 3 3 2 2" xfId="2322" xr:uid="{B174C92A-FBCA-4DD7-ABCC-597542559C4F}"/>
    <cellStyle name="Normal 9 3 3 3 3 2 2 2" xfId="4772" xr:uid="{CCFA7068-1E70-4AE5-A42A-A0D42D3EFDF8}"/>
    <cellStyle name="Normal 9 3 3 3 3 2 3" xfId="4771" xr:uid="{898CF4C2-1488-43DE-9F4A-B009916EB6BD}"/>
    <cellStyle name="Normal 9 3 3 3 3 3" xfId="2323" xr:uid="{D3F42272-E447-4142-BD5D-EB5612C3E937}"/>
    <cellStyle name="Normal 9 3 3 3 3 3 2" xfId="4773" xr:uid="{139729F1-14F7-4419-9F95-BBF8552A5837}"/>
    <cellStyle name="Normal 9 3 3 3 3 4" xfId="4770" xr:uid="{99B723CA-28D2-4E27-AA95-35344EEC5A20}"/>
    <cellStyle name="Normal 9 3 3 3 4" xfId="2324" xr:uid="{E131D82F-5E8E-4C13-BB79-4337D3C2030B}"/>
    <cellStyle name="Normal 9 3 3 3 4 2" xfId="2325" xr:uid="{C186C549-1238-40D4-8643-AA342A3FA3FF}"/>
    <cellStyle name="Normal 9 3 3 3 4 2 2" xfId="4775" xr:uid="{F10042B0-8CB1-4EBF-8512-7F464E740970}"/>
    <cellStyle name="Normal 9 3 3 3 4 3" xfId="4774" xr:uid="{3EAA7618-B234-45DA-BD98-BCA4D2B662A2}"/>
    <cellStyle name="Normal 9 3 3 3 5" xfId="2326" xr:uid="{04AC5A59-DCA9-43F2-B119-8673447FF3CF}"/>
    <cellStyle name="Normal 9 3 3 3 5 2" xfId="4776" xr:uid="{78C900C7-301E-41E9-865C-B6B9AF7BC292}"/>
    <cellStyle name="Normal 9 3 3 4" xfId="409" xr:uid="{BB1C3C2F-15DD-4B24-BFD1-1FB394C947D4}"/>
    <cellStyle name="Normal 9 3 3 4 2" xfId="848" xr:uid="{313A7708-0FD9-42FA-A041-185A857C9F00}"/>
    <cellStyle name="Normal 9 3 3 4 2 2" xfId="2327" xr:uid="{74845685-6541-41C1-B96B-65D86DE75C5C}"/>
    <cellStyle name="Normal 9 3 3 4 2 2 2" xfId="2328" xr:uid="{1FF6FA1E-0148-4BF9-BEEE-93913102456D}"/>
    <cellStyle name="Normal 9 3 3 4 2 2 2 2" xfId="4780" xr:uid="{0996F61A-9512-4CA4-914F-07B3E4B42071}"/>
    <cellStyle name="Normal 9 3 3 4 2 2 3" xfId="4779" xr:uid="{9BF9DE44-20F3-42F8-925E-B67DBEE086AC}"/>
    <cellStyle name="Normal 9 3 3 4 2 3" xfId="2329" xr:uid="{19A5359A-6539-4F09-A102-2FA8D884C535}"/>
    <cellStyle name="Normal 9 3 3 4 2 3 2" xfId="4781" xr:uid="{279FE4DD-1A2C-4F69-A34F-E596623F7747}"/>
    <cellStyle name="Normal 9 3 3 4 2 4" xfId="4778" xr:uid="{E56CA3EA-A9EC-4A1D-AB41-E86D62D088E7}"/>
    <cellStyle name="Normal 9 3 3 4 3" xfId="2330" xr:uid="{AF299482-54D4-417D-A143-11CFEA59B6E8}"/>
    <cellStyle name="Normal 9 3 3 4 3 2" xfId="2331" xr:uid="{014867F8-5233-4AD9-97D2-F1CCFE6A2386}"/>
    <cellStyle name="Normal 9 3 3 4 3 2 2" xfId="4783" xr:uid="{2A379416-117B-45E5-B4D6-3C70085B1395}"/>
    <cellStyle name="Normal 9 3 3 4 3 3" xfId="4782" xr:uid="{CA1C7DA0-CA58-48A6-B4BC-12D12ABC6C15}"/>
    <cellStyle name="Normal 9 3 3 4 4" xfId="2332" xr:uid="{5A41A77D-6764-47CE-8D0F-5F461376DCD1}"/>
    <cellStyle name="Normal 9 3 3 4 4 2" xfId="4784" xr:uid="{DE7C2616-F7E7-4DAB-80E7-10D0B5A8593E}"/>
    <cellStyle name="Normal 9 3 3 4 5" xfId="4777" xr:uid="{D9E3D039-24D8-407E-B535-8CDBFDE59B66}"/>
    <cellStyle name="Normal 9 3 3 5" xfId="849" xr:uid="{00B29BEF-9DA9-42BA-8235-8FF05960088A}"/>
    <cellStyle name="Normal 9 3 3 5 2" xfId="2333" xr:uid="{096BD1CB-B16A-424E-8D54-040BDFF6BB54}"/>
    <cellStyle name="Normal 9 3 3 5 2 2" xfId="2334" xr:uid="{DF2B2C5A-E15C-4525-A0E4-BF0C7BF2DDA6}"/>
    <cellStyle name="Normal 9 3 3 5 2 2 2" xfId="4787" xr:uid="{9A438A6F-7581-467D-9092-FEC8DD7D66A4}"/>
    <cellStyle name="Normal 9 3 3 5 2 3" xfId="4786" xr:uid="{55B373C8-9450-4637-B4D3-FCBFB1A3A79D}"/>
    <cellStyle name="Normal 9 3 3 5 3" xfId="2335" xr:uid="{13BDBE57-7AD1-4B27-916D-455CA0B121C6}"/>
    <cellStyle name="Normal 9 3 3 5 3 2" xfId="4788" xr:uid="{D3E945E4-359B-4901-912F-A8DAD5C3B121}"/>
    <cellStyle name="Normal 9 3 3 5 4" xfId="4041" xr:uid="{387BB0CE-B2F6-4CC8-BA27-6766200AAD81}"/>
    <cellStyle name="Normal 9 3 3 5 4 2" xfId="4789" xr:uid="{F3066DB3-3993-4FAA-BCF1-35960BF18ED5}"/>
    <cellStyle name="Normal 9 3 3 5 5" xfId="4785" xr:uid="{4B648214-CEF6-4F8D-A684-8C3C7643D160}"/>
    <cellStyle name="Normal 9 3 3 6" xfId="2336" xr:uid="{FC20F57D-6F97-497F-8739-51D40ACBA93F}"/>
    <cellStyle name="Normal 9 3 3 6 2" xfId="2337" xr:uid="{BB548754-9EBC-4BE3-B3B2-AD31498D3989}"/>
    <cellStyle name="Normal 9 3 3 6 2 2" xfId="4791" xr:uid="{585C6754-2D4A-4738-8F6C-1D96595148D9}"/>
    <cellStyle name="Normal 9 3 3 6 3" xfId="4790" xr:uid="{2216814D-379E-45BC-B16C-AC8589C466A2}"/>
    <cellStyle name="Normal 9 3 3 7" xfId="2338" xr:uid="{37F3BE58-5A71-4EF1-A344-B0E1E7D7750F}"/>
    <cellStyle name="Normal 9 3 3 7 2" xfId="4792" xr:uid="{E59F8781-5B05-49A6-B75D-A12A3E700D90}"/>
    <cellStyle name="Normal 9 3 3 8" xfId="4042" xr:uid="{0E3B988D-4FDA-40DE-8884-B7484C89CEA8}"/>
    <cellStyle name="Normal 9 3 3 8 2" xfId="4793" xr:uid="{986E77E2-7EDF-4BD5-ABEA-F8C7A3DDDAF0}"/>
    <cellStyle name="Normal 9 3 4" xfId="171" xr:uid="{C10CEC3A-FA87-4A5F-BB8C-7ABDAD2940C9}"/>
    <cellStyle name="Normal 9 3 4 2" xfId="450" xr:uid="{1185B708-1C94-4143-A9F9-33C40F39E481}"/>
    <cellStyle name="Normal 9 3 4 2 2" xfId="850" xr:uid="{9E74A02E-FFCB-4CD6-9B32-8C78D0FFA989}"/>
    <cellStyle name="Normal 9 3 4 2 2 2" xfId="2339" xr:uid="{E4D748C2-B500-4D60-838D-53321CB1E43E}"/>
    <cellStyle name="Normal 9 3 4 2 2 2 2" xfId="2340" xr:uid="{0CA7AC1C-5A4F-4F33-A0C1-8AEA538C8CF8}"/>
    <cellStyle name="Normal 9 3 4 2 2 2 2 2" xfId="4798" xr:uid="{689E2B1F-6353-4012-9BAE-04843B4E4785}"/>
    <cellStyle name="Normal 9 3 4 2 2 2 3" xfId="4797" xr:uid="{F74DA063-CB5B-4DCD-9796-7625B63B0492}"/>
    <cellStyle name="Normal 9 3 4 2 2 3" xfId="2341" xr:uid="{88451658-F166-4EA7-BEA0-B947C5863A55}"/>
    <cellStyle name="Normal 9 3 4 2 2 3 2" xfId="4799" xr:uid="{CC80E382-A076-4FF2-A4C9-7E7B57129A63}"/>
    <cellStyle name="Normal 9 3 4 2 2 4" xfId="4043" xr:uid="{BD830994-640A-4DEA-8420-DDE1E473779D}"/>
    <cellStyle name="Normal 9 3 4 2 2 4 2" xfId="4800" xr:uid="{A3B58938-3414-4C05-AC4C-FD92374D6144}"/>
    <cellStyle name="Normal 9 3 4 2 2 5" xfId="4796" xr:uid="{6DE47FD8-A8C5-4FB5-8716-31B2523CCCC5}"/>
    <cellStyle name="Normal 9 3 4 2 3" xfId="2342" xr:uid="{331F638F-8FEA-43B6-8083-3109D2CBB8A6}"/>
    <cellStyle name="Normal 9 3 4 2 3 2" xfId="2343" xr:uid="{F79B9531-770E-40A8-B89F-92AC75394959}"/>
    <cellStyle name="Normal 9 3 4 2 3 2 2" xfId="4802" xr:uid="{45CB74E8-C876-45CF-B26C-AFE17289E3BB}"/>
    <cellStyle name="Normal 9 3 4 2 3 3" xfId="4801" xr:uid="{7D9623B4-9920-43A3-9391-F682DC174A4E}"/>
    <cellStyle name="Normal 9 3 4 2 4" xfId="2344" xr:uid="{529BBC62-B123-46B1-89F2-FA41A72BF5F2}"/>
    <cellStyle name="Normal 9 3 4 2 4 2" xfId="4803" xr:uid="{6B344FAD-7F13-42F2-B448-634F31F0A2E2}"/>
    <cellStyle name="Normal 9 3 4 2 5" xfId="4044" xr:uid="{781D8704-77CB-42B4-8B74-E971F3B7B0E7}"/>
    <cellStyle name="Normal 9 3 4 2 5 2" xfId="4804" xr:uid="{B5E76AA1-E7B9-4CF6-AB33-D20AEAEA76C4}"/>
    <cellStyle name="Normal 9 3 4 2 6" xfId="4795" xr:uid="{F4347B7C-3767-4A86-A68F-A00DA5CCCE6C}"/>
    <cellStyle name="Normal 9 3 4 3" xfId="851" xr:uid="{5C5BC29A-4786-4AA7-B336-2ECFDF1A15A9}"/>
    <cellStyle name="Normal 9 3 4 3 2" xfId="2345" xr:uid="{8576B6DA-9A90-48C0-8EE1-D11210853AE8}"/>
    <cellStyle name="Normal 9 3 4 3 2 2" xfId="2346" xr:uid="{309AEF15-40EF-47B7-8F08-D125264C6DD1}"/>
    <cellStyle name="Normal 9 3 4 3 2 2 2" xfId="4807" xr:uid="{1A382710-F6E8-4852-B385-8A9B29639172}"/>
    <cellStyle name="Normal 9 3 4 3 2 3" xfId="4806" xr:uid="{6017EEB5-1487-49DB-A781-5CE230FB2506}"/>
    <cellStyle name="Normal 9 3 4 3 3" xfId="2347" xr:uid="{D1B5F540-78D6-4769-A383-3ED8CF5A2310}"/>
    <cellStyle name="Normal 9 3 4 3 3 2" xfId="4808" xr:uid="{17CD767F-3EF3-4CF6-BF76-62F9D104F71F}"/>
    <cellStyle name="Normal 9 3 4 3 4" xfId="4045" xr:uid="{844B41FD-7F30-4AE1-A324-9FFC39B4E6EA}"/>
    <cellStyle name="Normal 9 3 4 3 4 2" xfId="4809" xr:uid="{916EFCCC-15A6-44E3-8939-DD3F827D986E}"/>
    <cellStyle name="Normal 9 3 4 3 5" xfId="4805" xr:uid="{E3E7DC25-C9E6-4AEE-9FA6-D4C910BB369F}"/>
    <cellStyle name="Normal 9 3 4 4" xfId="2348" xr:uid="{F8F4E58A-2601-48B1-94FF-9C9BBEC10AB2}"/>
    <cellStyle name="Normal 9 3 4 4 2" xfId="2349" xr:uid="{3398B8D0-939D-4C92-9B02-4007E7626146}"/>
    <cellStyle name="Normal 9 3 4 4 2 2" xfId="4811" xr:uid="{BDF2175E-C456-4CA5-B93C-6ADBA1C1D2F4}"/>
    <cellStyle name="Normal 9 3 4 4 3" xfId="4046" xr:uid="{BF983F27-0865-4C47-9D3B-F614649F9930}"/>
    <cellStyle name="Normal 9 3 4 4 3 2" xfId="4812" xr:uid="{76269F43-4CF0-46D5-9306-9893F1C4B7AF}"/>
    <cellStyle name="Normal 9 3 4 4 4" xfId="4047" xr:uid="{175FBD98-11FE-4CAB-9D86-716730D7F5C0}"/>
    <cellStyle name="Normal 9 3 4 4 4 2" xfId="4813" xr:uid="{EA988680-3ABF-4F23-93E2-1335837B1A61}"/>
    <cellStyle name="Normal 9 3 4 4 5" xfId="4810" xr:uid="{383FC435-1921-4509-B451-5A6BEABE1C38}"/>
    <cellStyle name="Normal 9 3 4 5" xfId="2350" xr:uid="{E5B36274-DCFD-4719-84BE-259CAB7FBF2D}"/>
    <cellStyle name="Normal 9 3 4 5 2" xfId="4814" xr:uid="{C9CAC93E-7F0F-4F4E-A960-0F9AA8F44791}"/>
    <cellStyle name="Normal 9 3 4 6" xfId="4048" xr:uid="{1197A81A-C988-4F05-8769-92111620D1EE}"/>
    <cellStyle name="Normal 9 3 4 6 2" xfId="4815" xr:uid="{2EE782A7-FDF7-4571-81C5-5C7DE29CD3A0}"/>
    <cellStyle name="Normal 9 3 4 7" xfId="4049" xr:uid="{BF0A9E72-65EC-4F4E-8388-883382C2D45A}"/>
    <cellStyle name="Normal 9 3 4 7 2" xfId="4816" xr:uid="{1BD3EA40-4EC2-4C68-B2AD-DB295B5C374A}"/>
    <cellStyle name="Normal 9 3 4 8" xfId="4794" xr:uid="{DB61D3BA-5D5F-4858-94A4-706F71CFA95C}"/>
    <cellStyle name="Normal 9 3 5" xfId="410" xr:uid="{B5B162C7-0B07-4308-AAC6-DE2060B2CC17}"/>
    <cellStyle name="Normal 9 3 5 2" xfId="852" xr:uid="{2524867C-FF04-42D5-8FAF-8C35E953D913}"/>
    <cellStyle name="Normal 9 3 5 2 2" xfId="853" xr:uid="{4CFA1C4F-D79D-4B6C-8E42-F5ADD5BC35FA}"/>
    <cellStyle name="Normal 9 3 5 2 2 2" xfId="2351" xr:uid="{2933F436-93D8-4B24-B5C3-B6771D5A26DD}"/>
    <cellStyle name="Normal 9 3 5 2 2 2 2" xfId="2352" xr:uid="{469F0103-E934-4E7F-BB44-927B7CECA213}"/>
    <cellStyle name="Normal 9 3 5 2 2 2 2 2" xfId="4821" xr:uid="{8BDD4636-C002-4B3D-AD68-59914E18FE9A}"/>
    <cellStyle name="Normal 9 3 5 2 2 2 3" xfId="4820" xr:uid="{CC67B58F-10DF-44DB-948A-3AD580171D48}"/>
    <cellStyle name="Normal 9 3 5 2 2 3" xfId="2353" xr:uid="{CF714D3F-D4B8-46A7-B801-2E72D706C4B8}"/>
    <cellStyle name="Normal 9 3 5 2 2 3 2" xfId="4822" xr:uid="{34BB25A8-D996-4432-9CFD-C42931A5313D}"/>
    <cellStyle name="Normal 9 3 5 2 2 4" xfId="4819" xr:uid="{F98B3D0B-D571-4F4F-A380-13CB237EB8A7}"/>
    <cellStyle name="Normal 9 3 5 2 3" xfId="2354" xr:uid="{FA744E1B-87ED-4A10-AEB1-CF718E5B5340}"/>
    <cellStyle name="Normal 9 3 5 2 3 2" xfId="2355" xr:uid="{D63767BC-4533-4220-AEFB-735B9E3CE38D}"/>
    <cellStyle name="Normal 9 3 5 2 3 2 2" xfId="4824" xr:uid="{A61BCA7C-A699-4610-A994-F2228E0836CF}"/>
    <cellStyle name="Normal 9 3 5 2 3 3" xfId="4823" xr:uid="{F9620C7E-6B89-40DF-9F7C-EC8910D33384}"/>
    <cellStyle name="Normal 9 3 5 2 4" xfId="2356" xr:uid="{C6F00D33-2CEE-46BF-B9B0-A8D10472CD83}"/>
    <cellStyle name="Normal 9 3 5 2 4 2" xfId="4825" xr:uid="{63C60C1C-3277-4903-9787-8B1A0675A563}"/>
    <cellStyle name="Normal 9 3 5 2 5" xfId="4818" xr:uid="{6EE8E433-2B69-4B8A-955E-1E0932CA9404}"/>
    <cellStyle name="Normal 9 3 5 3" xfId="854" xr:uid="{3AE47545-A467-469B-A480-17E145209BC0}"/>
    <cellStyle name="Normal 9 3 5 3 2" xfId="2357" xr:uid="{59ADD768-BB36-4509-93F5-FA1CA6C6F8ED}"/>
    <cellStyle name="Normal 9 3 5 3 2 2" xfId="2358" xr:uid="{92771ED5-B57D-461D-922E-2B379D5EC215}"/>
    <cellStyle name="Normal 9 3 5 3 2 2 2" xfId="4828" xr:uid="{ED13C1FB-F3C0-46E7-AB02-5A98D9FCA3FF}"/>
    <cellStyle name="Normal 9 3 5 3 2 3" xfId="4827" xr:uid="{E2A2460E-F2D6-4DD5-A7E6-92F8C04855AB}"/>
    <cellStyle name="Normal 9 3 5 3 3" xfId="2359" xr:uid="{AD34714B-8ED1-4E3F-820E-41FBDAFE3140}"/>
    <cellStyle name="Normal 9 3 5 3 3 2" xfId="4829" xr:uid="{D51C5299-AA60-4404-9725-41B8714F2447}"/>
    <cellStyle name="Normal 9 3 5 3 4" xfId="4050" xr:uid="{28D043D2-2C8B-497B-960B-C88438688141}"/>
    <cellStyle name="Normal 9 3 5 3 4 2" xfId="4830" xr:uid="{36AA3C0D-323F-4942-A50C-8CD9654728F0}"/>
    <cellStyle name="Normal 9 3 5 3 5" xfId="4826" xr:uid="{CB45BEA0-F7C0-4734-8CE7-A0EAE3F69486}"/>
    <cellStyle name="Normal 9 3 5 4" xfId="2360" xr:uid="{FB2D80FF-0867-405E-B3F1-D19E8025F10C}"/>
    <cellStyle name="Normal 9 3 5 4 2" xfId="2361" xr:uid="{4F7509B8-4D0E-48EE-8568-A9C997300F49}"/>
    <cellStyle name="Normal 9 3 5 4 2 2" xfId="4832" xr:uid="{6569C41E-A71E-4205-A2BD-63CAC62DE003}"/>
    <cellStyle name="Normal 9 3 5 4 3" xfId="4831" xr:uid="{D9C546C6-D1C4-4EBA-9797-45D7683296DF}"/>
    <cellStyle name="Normal 9 3 5 5" xfId="2362" xr:uid="{DAB75355-E57E-47FE-97AC-66F65ABBE4CE}"/>
    <cellStyle name="Normal 9 3 5 5 2" xfId="4833" xr:uid="{C713EA4B-C61C-4FC5-9800-9A10F7181E36}"/>
    <cellStyle name="Normal 9 3 5 6" xfId="4051" xr:uid="{BA267860-DE26-4D71-A537-A80C7D469D9A}"/>
    <cellStyle name="Normal 9 3 5 6 2" xfId="4834" xr:uid="{8310D3AE-9474-48D2-A437-508251138DC9}"/>
    <cellStyle name="Normal 9 3 5 7" xfId="4817" xr:uid="{93896C0D-3D27-44BF-9A44-6DD35C797FD2}"/>
    <cellStyle name="Normal 9 3 6" xfId="411" xr:uid="{B29DA578-BB03-442A-9D77-6648D694E490}"/>
    <cellStyle name="Normal 9 3 6 2" xfId="855" xr:uid="{085288DE-5312-4C80-81D4-FD933943AC0F}"/>
    <cellStyle name="Normal 9 3 6 2 2" xfId="2363" xr:uid="{0FA21A1A-4C58-46DF-97AA-0A5263C1ED8E}"/>
    <cellStyle name="Normal 9 3 6 2 2 2" xfId="2364" xr:uid="{69823B20-4A38-49AD-96FB-9B7783A6BD56}"/>
    <cellStyle name="Normal 9 3 6 2 2 2 2" xfId="4838" xr:uid="{8AF5105B-553E-4232-8A57-B5A0B02488CF}"/>
    <cellStyle name="Normal 9 3 6 2 2 3" xfId="4837" xr:uid="{B90CD110-C107-454C-849F-DC340C5A6C8B}"/>
    <cellStyle name="Normal 9 3 6 2 3" xfId="2365" xr:uid="{10FE1CB7-DA36-481D-820B-F779C6C86848}"/>
    <cellStyle name="Normal 9 3 6 2 3 2" xfId="4839" xr:uid="{6B6E9A68-DF93-422C-8E9E-813DA1B61E88}"/>
    <cellStyle name="Normal 9 3 6 2 4" xfId="4052" xr:uid="{C0578D9B-E74F-4D54-8EB3-A64D032C2716}"/>
    <cellStyle name="Normal 9 3 6 2 4 2" xfId="4840" xr:uid="{0CDB32D7-C963-42E1-B3FD-F0912E00FB21}"/>
    <cellStyle name="Normal 9 3 6 2 5" xfId="4836" xr:uid="{09B15BE2-09A2-40E3-8609-CA357C539D2C}"/>
    <cellStyle name="Normal 9 3 6 3" xfId="2366" xr:uid="{55CD9449-877A-48FE-A5C1-087A22F04332}"/>
    <cellStyle name="Normal 9 3 6 3 2" xfId="2367" xr:uid="{BA3449A7-0227-4998-AA98-EE71AC8A1554}"/>
    <cellStyle name="Normal 9 3 6 3 2 2" xfId="4842" xr:uid="{29E63344-C0F1-4767-995C-066A10E20245}"/>
    <cellStyle name="Normal 9 3 6 3 3" xfId="4841" xr:uid="{6DCD4D2C-BC30-4F36-99B4-B3FE749F2A4C}"/>
    <cellStyle name="Normal 9 3 6 4" xfId="2368" xr:uid="{AFFC87E2-5828-4445-B9DD-72B719049D93}"/>
    <cellStyle name="Normal 9 3 6 4 2" xfId="4843" xr:uid="{2BA2EB79-49F4-4DAC-B5AE-F1B5B3F4DEC7}"/>
    <cellStyle name="Normal 9 3 6 5" xfId="4053" xr:uid="{205CD5D2-50D6-4660-A7FB-CDBA987C5C48}"/>
    <cellStyle name="Normal 9 3 6 5 2" xfId="4844" xr:uid="{95772844-7057-44A5-B507-06D9D92B3E47}"/>
    <cellStyle name="Normal 9 3 6 6" xfId="4835" xr:uid="{711E4971-B1DC-4757-9804-E5FECB5FADD5}"/>
    <cellStyle name="Normal 9 3 7" xfId="856" xr:uid="{1031492B-D543-4E5C-B49C-33A08BEDA7FC}"/>
    <cellStyle name="Normal 9 3 7 2" xfId="2369" xr:uid="{E1CFA302-13E1-4F76-822E-2CB839CAB0FB}"/>
    <cellStyle name="Normal 9 3 7 2 2" xfId="2370" xr:uid="{249EBDB9-18F4-4A08-B1F9-D21E618910D9}"/>
    <cellStyle name="Normal 9 3 7 2 2 2" xfId="4847" xr:uid="{29AF69C6-B105-4E4A-A8FD-7CB4A4B71F06}"/>
    <cellStyle name="Normal 9 3 7 2 3" xfId="4846" xr:uid="{8D4DE492-30B2-4DF6-8883-347F2D161B5A}"/>
    <cellStyle name="Normal 9 3 7 3" xfId="2371" xr:uid="{966D26E2-4F88-4B45-AF8A-0E5AC6446A1C}"/>
    <cellStyle name="Normal 9 3 7 3 2" xfId="4848" xr:uid="{A802A44F-A5EF-4928-A5DF-92ED0520C1C1}"/>
    <cellStyle name="Normal 9 3 7 4" xfId="4054" xr:uid="{017E3973-85A5-4750-B268-57E9E03BF700}"/>
    <cellStyle name="Normal 9 3 7 4 2" xfId="4849" xr:uid="{3C056E0C-1E14-4552-8ABA-39A157E4A308}"/>
    <cellStyle name="Normal 9 3 7 5" xfId="4845" xr:uid="{EB66E23A-5D47-4E58-A7CC-14F2C1E542A4}"/>
    <cellStyle name="Normal 9 3 8" xfId="2372" xr:uid="{92889FBE-F169-4353-9870-D27F36D2A8C5}"/>
    <cellStyle name="Normal 9 3 8 2" xfId="2373" xr:uid="{344AFEB6-87BF-41B2-A190-551272AAACCE}"/>
    <cellStyle name="Normal 9 3 8 2 2" xfId="4851" xr:uid="{84F5237C-1DDB-4C5F-8FFA-A20D7D1D786D}"/>
    <cellStyle name="Normal 9 3 8 3" xfId="4055" xr:uid="{88043AB3-4C71-4805-BEA5-A28CB5A4ED81}"/>
    <cellStyle name="Normal 9 3 8 3 2" xfId="4852" xr:uid="{4C8DC948-458A-4246-9463-5D2D3535C4B9}"/>
    <cellStyle name="Normal 9 3 8 4" xfId="4056" xr:uid="{2C1D7C48-126D-4514-A383-3E18A9CEE88E}"/>
    <cellStyle name="Normal 9 3 8 4 2" xfId="4853" xr:uid="{A9D1B966-973D-409F-BAE5-D154172EDBE8}"/>
    <cellStyle name="Normal 9 3 8 5" xfId="4850" xr:uid="{D3387A07-D113-4024-8B95-A5C2564D8DE7}"/>
    <cellStyle name="Normal 9 3 9" xfId="2374" xr:uid="{4A19CE07-9622-4DA0-BC83-FF857E3D6AF0}"/>
    <cellStyle name="Normal 9 3 9 2" xfId="4854" xr:uid="{5632792D-6115-4651-9B0D-6E47D2943D8C}"/>
    <cellStyle name="Normal 9 4" xfId="172" xr:uid="{30C5A5A5-0827-4566-A401-5F180E7B714E}"/>
    <cellStyle name="Normal 9 4 10" xfId="4057" xr:uid="{684ACC3A-131A-4BE1-99C5-B85521141EB4}"/>
    <cellStyle name="Normal 9 4 10 2" xfId="4856" xr:uid="{9635B3E0-03A7-4C01-8F3A-FE6CAE6B3167}"/>
    <cellStyle name="Normal 9 4 11" xfId="4058" xr:uid="{2F69A5A0-921D-486B-A5E6-E5DF99EC07E6}"/>
    <cellStyle name="Normal 9 4 11 2" xfId="4857" xr:uid="{40FDA2BD-947A-4F3D-AECE-1CF339F6797C}"/>
    <cellStyle name="Normal 9 4 12" xfId="4855" xr:uid="{A1821597-B67D-4656-BCB1-3A892E8945A9}"/>
    <cellStyle name="Normal 9 4 2" xfId="173" xr:uid="{11184E80-FDBA-43F3-8C63-839C4EE49E39}"/>
    <cellStyle name="Normal 9 4 2 10" xfId="4858" xr:uid="{843B875D-37C9-4C95-9B58-727D66C90F7F}"/>
    <cellStyle name="Normal 9 4 2 2" xfId="174" xr:uid="{A976206F-0BF7-45E8-93AB-B0C298F84DEA}"/>
    <cellStyle name="Normal 9 4 2 2 2" xfId="412" xr:uid="{E42FABAA-CB59-4EE7-B098-0191F6D611AF}"/>
    <cellStyle name="Normal 9 4 2 2 2 2" xfId="857" xr:uid="{725F200C-F101-4D3D-AF7E-F22EBE8C3AFF}"/>
    <cellStyle name="Normal 9 4 2 2 2 2 2" xfId="2375" xr:uid="{9769A179-C0D3-414A-860D-31921E97390D}"/>
    <cellStyle name="Normal 9 4 2 2 2 2 2 2" xfId="2376" xr:uid="{57266581-6892-4C67-A606-416746D4EBF6}"/>
    <cellStyle name="Normal 9 4 2 2 2 2 2 2 2" xfId="4863" xr:uid="{49047F4B-7DF2-4F0E-9CD0-A8CF20786611}"/>
    <cellStyle name="Normal 9 4 2 2 2 2 2 3" xfId="4862" xr:uid="{69123331-10EB-481F-A5FC-EEA47EC993B8}"/>
    <cellStyle name="Normal 9 4 2 2 2 2 3" xfId="2377" xr:uid="{B3798B99-4AF7-4987-B815-FFEB8D4B56FF}"/>
    <cellStyle name="Normal 9 4 2 2 2 2 3 2" xfId="4864" xr:uid="{64B5955D-810C-4474-B929-408C7A7AB18B}"/>
    <cellStyle name="Normal 9 4 2 2 2 2 4" xfId="4059" xr:uid="{3359E31C-1984-493A-AE0F-6BE339B1200C}"/>
    <cellStyle name="Normal 9 4 2 2 2 2 4 2" xfId="4865" xr:uid="{C7749CAA-DCE9-4E30-840E-A7524410DAA7}"/>
    <cellStyle name="Normal 9 4 2 2 2 2 5" xfId="4861" xr:uid="{1A1DF1CE-BFC5-4F4E-B040-C70402E6A012}"/>
    <cellStyle name="Normal 9 4 2 2 2 3" xfId="2378" xr:uid="{3AB7432A-8836-4C00-B62D-BC5B0FCB7420}"/>
    <cellStyle name="Normal 9 4 2 2 2 3 2" xfId="2379" xr:uid="{B1566F0C-90E7-4098-A638-8C7C1639A2B8}"/>
    <cellStyle name="Normal 9 4 2 2 2 3 2 2" xfId="4867" xr:uid="{B2405695-A376-416E-9968-08B5DC0227A1}"/>
    <cellStyle name="Normal 9 4 2 2 2 3 3" xfId="4060" xr:uid="{56AFC757-43B2-4071-9620-220F99451E9A}"/>
    <cellStyle name="Normal 9 4 2 2 2 3 3 2" xfId="4868" xr:uid="{A2E21A24-9CE9-4206-A868-5481184313DB}"/>
    <cellStyle name="Normal 9 4 2 2 2 3 4" xfId="4061" xr:uid="{07A74009-1D52-482C-94B8-5A0670E39C02}"/>
    <cellStyle name="Normal 9 4 2 2 2 3 4 2" xfId="4869" xr:uid="{0ECA4A59-3A23-451B-8C4C-429659716756}"/>
    <cellStyle name="Normal 9 4 2 2 2 3 5" xfId="4866" xr:uid="{4AEEAC8E-D738-4048-8F9F-28C5BC19359A}"/>
    <cellStyle name="Normal 9 4 2 2 2 4" xfId="2380" xr:uid="{87F7206F-00A6-4E2D-AFFF-76D8634E3ECB}"/>
    <cellStyle name="Normal 9 4 2 2 2 4 2" xfId="4870" xr:uid="{8F41DD62-38DC-4645-B607-CE361482CA74}"/>
    <cellStyle name="Normal 9 4 2 2 2 5" xfId="4062" xr:uid="{921716AB-3CB6-4A53-8117-6954A304BC5D}"/>
    <cellStyle name="Normal 9 4 2 2 2 5 2" xfId="4871" xr:uid="{84976DEE-591B-48A2-86D4-C0B3A6F9042C}"/>
    <cellStyle name="Normal 9 4 2 2 2 6" xfId="4063" xr:uid="{4A78D5F4-9440-4955-84A6-15F2E43D1ED6}"/>
    <cellStyle name="Normal 9 4 2 2 2 6 2" xfId="4872" xr:uid="{0E51212D-4D13-4596-B314-ED865401B06A}"/>
    <cellStyle name="Normal 9 4 2 2 2 7" xfId="4860" xr:uid="{E339C93F-D3C3-4BAC-BED5-DF7A4438CE7F}"/>
    <cellStyle name="Normal 9 4 2 2 3" xfId="858" xr:uid="{5F17137B-981D-4DF0-AF62-E0A9A28E287B}"/>
    <cellStyle name="Normal 9 4 2 2 3 2" xfId="2381" xr:uid="{5A8F1781-5AD4-4277-99F7-677A8CD48A3F}"/>
    <cellStyle name="Normal 9 4 2 2 3 2 2" xfId="2382" xr:uid="{434E72A1-02CC-43FB-AD66-75C02C3EB841}"/>
    <cellStyle name="Normal 9 4 2 2 3 2 2 2" xfId="4875" xr:uid="{76614C6C-7382-4C50-ADE1-DE5DB98AD6DA}"/>
    <cellStyle name="Normal 9 4 2 2 3 2 3" xfId="4064" xr:uid="{A55B2024-F766-4E22-94BE-B8DB4B0DF242}"/>
    <cellStyle name="Normal 9 4 2 2 3 2 3 2" xfId="4876" xr:uid="{E891A866-B01F-4C3C-B4BD-D90CC401ABE7}"/>
    <cellStyle name="Normal 9 4 2 2 3 2 4" xfId="4065" xr:uid="{A6342B13-F930-43B4-B300-01597E53B936}"/>
    <cellStyle name="Normal 9 4 2 2 3 2 4 2" xfId="4877" xr:uid="{558DFF19-7CF2-42BF-B53E-DDD5BFBE74AA}"/>
    <cellStyle name="Normal 9 4 2 2 3 2 5" xfId="4874" xr:uid="{21C437DB-E2EF-4057-A22A-2B82FA0A1C55}"/>
    <cellStyle name="Normal 9 4 2 2 3 3" xfId="2383" xr:uid="{3E6B39E1-2D2C-4C2F-AB40-CCDDA0862ED4}"/>
    <cellStyle name="Normal 9 4 2 2 3 3 2" xfId="4878" xr:uid="{25021D23-F88F-4348-9A91-870BF182AED3}"/>
    <cellStyle name="Normal 9 4 2 2 3 4" xfId="4066" xr:uid="{F34FC294-25F7-43EA-8346-A1BCB87DEB55}"/>
    <cellStyle name="Normal 9 4 2 2 3 4 2" xfId="4879" xr:uid="{0D5FAAE5-2BB7-4319-A0AF-9C439A2E3304}"/>
    <cellStyle name="Normal 9 4 2 2 3 5" xfId="4067" xr:uid="{F371D4B3-729D-47A8-8CD0-1A844E516844}"/>
    <cellStyle name="Normal 9 4 2 2 3 5 2" xfId="4880" xr:uid="{A389EE4E-10D9-4717-918C-90F9FD2475E7}"/>
    <cellStyle name="Normal 9 4 2 2 3 6" xfId="4873" xr:uid="{9CE2CC5C-E0B1-4B83-983D-41EF7590087C}"/>
    <cellStyle name="Normal 9 4 2 2 4" xfId="2384" xr:uid="{4401717F-7724-4D26-AB8B-7F327D4BCC54}"/>
    <cellStyle name="Normal 9 4 2 2 4 2" xfId="2385" xr:uid="{9B429AF1-DE20-4FEF-B5A8-4B8D7145465E}"/>
    <cellStyle name="Normal 9 4 2 2 4 2 2" xfId="4882" xr:uid="{1E49E7AF-86B7-42E6-A04A-A6132A47637C}"/>
    <cellStyle name="Normal 9 4 2 2 4 3" xfId="4068" xr:uid="{5517D82B-F62B-4306-95A9-2F5E699667BF}"/>
    <cellStyle name="Normal 9 4 2 2 4 3 2" xfId="4883" xr:uid="{B75FFCC6-6E0E-44FE-B04F-287602D84F82}"/>
    <cellStyle name="Normal 9 4 2 2 4 4" xfId="4069" xr:uid="{C6CB5392-01D8-4BB4-B346-700A4D91AA20}"/>
    <cellStyle name="Normal 9 4 2 2 4 4 2" xfId="4884" xr:uid="{14F2CC4F-A6CA-48D6-B866-202FC169E9B8}"/>
    <cellStyle name="Normal 9 4 2 2 4 5" xfId="4881" xr:uid="{18B3C0B1-5404-4B85-8B0C-4DA94C887709}"/>
    <cellStyle name="Normal 9 4 2 2 5" xfId="2386" xr:uid="{714CE24F-49C6-4D61-8D01-88D84200BA25}"/>
    <cellStyle name="Normal 9 4 2 2 5 2" xfId="4070" xr:uid="{5D33522E-D995-451E-B7A9-16EFA79527DF}"/>
    <cellStyle name="Normal 9 4 2 2 5 2 2" xfId="4886" xr:uid="{CF32CDCF-8232-46AF-8F5F-81808EBC6E30}"/>
    <cellStyle name="Normal 9 4 2 2 5 3" xfId="4071" xr:uid="{A6EBE0E1-442A-474E-A0D6-888DE83F0830}"/>
    <cellStyle name="Normal 9 4 2 2 5 3 2" xfId="4887" xr:uid="{59461BAC-4539-48FF-8D6A-54E9B5D9436B}"/>
    <cellStyle name="Normal 9 4 2 2 5 4" xfId="4072" xr:uid="{676AB78C-43C4-47E2-A03C-523C77A49004}"/>
    <cellStyle name="Normal 9 4 2 2 5 4 2" xfId="4888" xr:uid="{0C137B40-CD57-486F-960C-BB31ECF2C2A0}"/>
    <cellStyle name="Normal 9 4 2 2 5 5" xfId="4885" xr:uid="{BC6C6BBF-0FB9-4F34-8776-E2D679D1A72D}"/>
    <cellStyle name="Normal 9 4 2 2 6" xfId="4073" xr:uid="{FE035940-BB14-4151-8EF2-A8B68F841338}"/>
    <cellStyle name="Normal 9 4 2 2 6 2" xfId="4889" xr:uid="{77D3A3CF-6BBB-4AEF-9393-5A1D4B55D1BB}"/>
    <cellStyle name="Normal 9 4 2 2 7" xfId="4074" xr:uid="{9C4675F5-FC24-4CBD-87BE-ED8E4885B518}"/>
    <cellStyle name="Normal 9 4 2 2 7 2" xfId="4890" xr:uid="{13CF6F35-F635-41C5-B99B-814ADDD25A56}"/>
    <cellStyle name="Normal 9 4 2 2 8" xfId="4075" xr:uid="{E0BAD6D6-45C9-4E9A-B90F-6F88EB704EF9}"/>
    <cellStyle name="Normal 9 4 2 2 8 2" xfId="4891" xr:uid="{8D27AD58-B020-4A92-AF57-AFDEA77D8534}"/>
    <cellStyle name="Normal 9 4 2 2 9" xfId="4859" xr:uid="{6FB867D4-8DDA-434D-B837-7A0DAF2976F8}"/>
    <cellStyle name="Normal 9 4 2 3" xfId="413" xr:uid="{806BCE4C-924A-4C3F-BB2B-FB274AB3E1E0}"/>
    <cellStyle name="Normal 9 4 2 3 2" xfId="859" xr:uid="{5708B1FE-EFAE-49A2-A695-AB1D0006FBAF}"/>
    <cellStyle name="Normal 9 4 2 3 2 2" xfId="860" xr:uid="{0CE96B22-FFE4-483A-90CA-B2C0D51A9801}"/>
    <cellStyle name="Normal 9 4 2 3 2 2 2" xfId="2387" xr:uid="{D8DA606B-8CA0-4D9A-916B-A67E2FBED112}"/>
    <cellStyle name="Normal 9 4 2 3 2 2 2 2" xfId="2388" xr:uid="{4738B0A1-7390-44DF-ADE6-E1E3341A7851}"/>
    <cellStyle name="Normal 9 4 2 3 2 2 2 2 2" xfId="4896" xr:uid="{E84729D1-819C-483B-B73D-C3B0E9338831}"/>
    <cellStyle name="Normal 9 4 2 3 2 2 2 3" xfId="4895" xr:uid="{EF5AB3E4-6C0E-4BFD-9F6E-EB9ED87A5498}"/>
    <cellStyle name="Normal 9 4 2 3 2 2 3" xfId="2389" xr:uid="{E287AD0A-FCC7-4D6E-892E-395DBA8F3D28}"/>
    <cellStyle name="Normal 9 4 2 3 2 2 3 2" xfId="4897" xr:uid="{A85B2848-FE1B-4750-A7D1-A0EE6BB83B81}"/>
    <cellStyle name="Normal 9 4 2 3 2 2 4" xfId="4894" xr:uid="{220A580C-3833-4860-897A-6643F289893C}"/>
    <cellStyle name="Normal 9 4 2 3 2 3" xfId="2390" xr:uid="{3AB61A32-00C4-4D64-844C-5BE3CF36DB48}"/>
    <cellStyle name="Normal 9 4 2 3 2 3 2" xfId="2391" xr:uid="{045F2C00-CC0C-4B45-B2B4-4DE9AD8D78E9}"/>
    <cellStyle name="Normal 9 4 2 3 2 3 2 2" xfId="4899" xr:uid="{B2F92906-3EF9-402A-80D3-BDE2BB0FA93C}"/>
    <cellStyle name="Normal 9 4 2 3 2 3 3" xfId="4898" xr:uid="{ABE790E1-A809-4B78-8660-3CF18876AFAD}"/>
    <cellStyle name="Normal 9 4 2 3 2 4" xfId="2392" xr:uid="{FF3410BC-2DFC-4F56-B44F-9DDA59112002}"/>
    <cellStyle name="Normal 9 4 2 3 2 4 2" xfId="4900" xr:uid="{01CB329E-6E61-4AF9-A609-271A5A9A51FD}"/>
    <cellStyle name="Normal 9 4 2 3 2 5" xfId="4893" xr:uid="{D518B100-9E0D-4D66-8101-676133CA4DB0}"/>
    <cellStyle name="Normal 9 4 2 3 3" xfId="861" xr:uid="{642C8527-F541-4BA2-B1CB-EE6767CB8262}"/>
    <cellStyle name="Normal 9 4 2 3 3 2" xfId="2393" xr:uid="{6A0694D1-3372-4709-AE16-CD3326A7D15B}"/>
    <cellStyle name="Normal 9 4 2 3 3 2 2" xfId="2394" xr:uid="{2E11479F-D16E-44D7-B9D5-7D9BE57ED372}"/>
    <cellStyle name="Normal 9 4 2 3 3 2 2 2" xfId="4903" xr:uid="{E11FB2D3-77B2-4FFB-A2FC-0B9B702EEBA1}"/>
    <cellStyle name="Normal 9 4 2 3 3 2 3" xfId="4902" xr:uid="{E7E900F3-F436-4E84-A335-DC4B1A0500E2}"/>
    <cellStyle name="Normal 9 4 2 3 3 3" xfId="2395" xr:uid="{40C46514-A046-422B-95AF-623A49F9C113}"/>
    <cellStyle name="Normal 9 4 2 3 3 3 2" xfId="4904" xr:uid="{044C7FFA-0865-4ED9-AB56-F12B1C66F30D}"/>
    <cellStyle name="Normal 9 4 2 3 3 4" xfId="4076" xr:uid="{19A496F7-C303-408F-ADD6-F4DFE78590CE}"/>
    <cellStyle name="Normal 9 4 2 3 3 4 2" xfId="4905" xr:uid="{DD266FEB-56D9-407B-9B0F-D19236C2F6D1}"/>
    <cellStyle name="Normal 9 4 2 3 3 5" xfId="4901" xr:uid="{8E99B3C2-EDAD-488F-A75B-DA1E4948B45A}"/>
    <cellStyle name="Normal 9 4 2 3 4" xfId="2396" xr:uid="{BF8687E8-ADF9-4BC6-9153-E4318511B899}"/>
    <cellStyle name="Normal 9 4 2 3 4 2" xfId="2397" xr:uid="{3ABABFC6-BD56-4837-811E-2A08EDE5CC3F}"/>
    <cellStyle name="Normal 9 4 2 3 4 2 2" xfId="4907" xr:uid="{6FC0F372-34C4-44BC-B606-4587FE58D375}"/>
    <cellStyle name="Normal 9 4 2 3 4 3" xfId="4906" xr:uid="{5EFF0900-04A9-41DA-B006-753E221E89D0}"/>
    <cellStyle name="Normal 9 4 2 3 5" xfId="2398" xr:uid="{8730E6FF-A7F7-4347-B306-51B72E83CAC5}"/>
    <cellStyle name="Normal 9 4 2 3 5 2" xfId="4908" xr:uid="{D32430DF-B1C9-4876-B75D-D03DC491EE82}"/>
    <cellStyle name="Normal 9 4 2 3 6" xfId="4077" xr:uid="{7011F6BA-2E04-449A-85D2-1704C7D14C6E}"/>
    <cellStyle name="Normal 9 4 2 3 6 2" xfId="4909" xr:uid="{966107CE-045C-4F13-AED2-8F6C80B0DDC2}"/>
    <cellStyle name="Normal 9 4 2 3 7" xfId="4892" xr:uid="{B313712C-3515-427F-982F-0B0A8B5B5292}"/>
    <cellStyle name="Normal 9 4 2 4" xfId="414" xr:uid="{DEF978AB-BB58-41AA-9EEE-185379855130}"/>
    <cellStyle name="Normal 9 4 2 4 2" xfId="862" xr:uid="{1949FE2F-49EA-42C2-9DAC-EEE1E0CBFD68}"/>
    <cellStyle name="Normal 9 4 2 4 2 2" xfId="2399" xr:uid="{16EEB78D-B747-4118-8AB8-BF274A3E5C34}"/>
    <cellStyle name="Normal 9 4 2 4 2 2 2" xfId="2400" xr:uid="{EB95E84C-4262-4E1E-9552-33FF37C1735C}"/>
    <cellStyle name="Normal 9 4 2 4 2 2 2 2" xfId="4913" xr:uid="{01FC8A72-9628-4DA0-859B-D7C909EF36FD}"/>
    <cellStyle name="Normal 9 4 2 4 2 2 3" xfId="4912" xr:uid="{DF275EC0-D1D6-4B65-A27B-64ADD739D804}"/>
    <cellStyle name="Normal 9 4 2 4 2 3" xfId="2401" xr:uid="{305DAE5C-AD27-4371-BF4B-8A223344005B}"/>
    <cellStyle name="Normal 9 4 2 4 2 3 2" xfId="4914" xr:uid="{1F983E4D-10C7-4787-BBC1-E37B263C2EB6}"/>
    <cellStyle name="Normal 9 4 2 4 2 4" xfId="4078" xr:uid="{3ACA74FC-B226-46C3-B7D3-2DEF206362E2}"/>
    <cellStyle name="Normal 9 4 2 4 2 4 2" xfId="4915" xr:uid="{8DD3483F-DAF1-4907-95D9-E55FFC8D43D4}"/>
    <cellStyle name="Normal 9 4 2 4 2 5" xfId="4911" xr:uid="{C5DD0B80-FF12-43BF-9B1B-05DC50CB660A}"/>
    <cellStyle name="Normal 9 4 2 4 3" xfId="2402" xr:uid="{061DAAE4-8503-4DB4-BA39-213A54B93A84}"/>
    <cellStyle name="Normal 9 4 2 4 3 2" xfId="2403" xr:uid="{629CBFB1-D84E-4C4A-B07E-F830FF79F1F3}"/>
    <cellStyle name="Normal 9 4 2 4 3 2 2" xfId="4917" xr:uid="{6082875D-6315-4CFC-93FB-78642C32E137}"/>
    <cellStyle name="Normal 9 4 2 4 3 3" xfId="4916" xr:uid="{6395F0DE-59CD-400D-A09C-9AB278064CCF}"/>
    <cellStyle name="Normal 9 4 2 4 4" xfId="2404" xr:uid="{A860FE7E-C6A1-41FF-90E5-940CEED60B08}"/>
    <cellStyle name="Normal 9 4 2 4 4 2" xfId="4918" xr:uid="{E093F9F4-F503-4C32-957F-736864D2E7F9}"/>
    <cellStyle name="Normal 9 4 2 4 5" xfId="4079" xr:uid="{AB8F7FE0-3D1E-4F9E-9ECD-17640E2D5E56}"/>
    <cellStyle name="Normal 9 4 2 4 5 2" xfId="4919" xr:uid="{0677F01A-EC40-47EF-90D2-A04E3EBCE6F1}"/>
    <cellStyle name="Normal 9 4 2 4 6" xfId="4910" xr:uid="{632C8B35-AFB5-4FD7-93EF-06C85FF29BDE}"/>
    <cellStyle name="Normal 9 4 2 5" xfId="415" xr:uid="{00F5B89C-6AEF-43BE-B4A8-6A3A2274D14C}"/>
    <cellStyle name="Normal 9 4 2 5 2" xfId="2405" xr:uid="{F8C75385-8568-4C3D-A641-D43763943664}"/>
    <cellStyle name="Normal 9 4 2 5 2 2" xfId="2406" xr:uid="{5DFCC1F9-A5F4-40FA-9AB5-ABD20A7AE80C}"/>
    <cellStyle name="Normal 9 4 2 5 2 2 2" xfId="4922" xr:uid="{FB932F31-5D01-441B-87DA-7C0DC36B5C11}"/>
    <cellStyle name="Normal 9 4 2 5 2 3" xfId="4921" xr:uid="{76A87E39-D664-4D06-9837-06CCC79F939F}"/>
    <cellStyle name="Normal 9 4 2 5 3" xfId="2407" xr:uid="{171FF237-945C-43C6-A39B-130FA2F2A755}"/>
    <cellStyle name="Normal 9 4 2 5 3 2" xfId="4923" xr:uid="{AC564C3E-075E-4E15-A764-88BA9A7E4686}"/>
    <cellStyle name="Normal 9 4 2 5 4" xfId="4080" xr:uid="{FE9A9B1D-7691-44B6-9F30-F844E15A7C21}"/>
    <cellStyle name="Normal 9 4 2 5 4 2" xfId="4924" xr:uid="{00C8EE98-65F7-4B09-88CB-3BBFBD3B90FF}"/>
    <cellStyle name="Normal 9 4 2 5 5" xfId="4920" xr:uid="{FA405D9C-C996-4EFA-80EC-D382608B042F}"/>
    <cellStyle name="Normal 9 4 2 6" xfId="2408" xr:uid="{AE0FCA4E-4E7E-4822-820A-9D75A8431EC9}"/>
    <cellStyle name="Normal 9 4 2 6 2" xfId="2409" xr:uid="{4EBD7389-1536-45CA-AF99-584F22D76D0D}"/>
    <cellStyle name="Normal 9 4 2 6 2 2" xfId="4926" xr:uid="{74A1D0EC-31ED-4053-AB43-0082DB73F64A}"/>
    <cellStyle name="Normal 9 4 2 6 3" xfId="4081" xr:uid="{1F313A60-5A81-4937-8FE6-E5EE2BEC9B6B}"/>
    <cellStyle name="Normal 9 4 2 6 3 2" xfId="4927" xr:uid="{015DC735-3814-42FA-9A1D-732DD5055534}"/>
    <cellStyle name="Normal 9 4 2 6 4" xfId="4082" xr:uid="{3606261D-DBE7-402C-AFD2-B37A170C712C}"/>
    <cellStyle name="Normal 9 4 2 6 4 2" xfId="4928" xr:uid="{4479304E-27DE-422A-B4D1-975C16742497}"/>
    <cellStyle name="Normal 9 4 2 6 5" xfId="4925" xr:uid="{7CBEFA8A-1A38-4971-9847-4ABAF7832541}"/>
    <cellStyle name="Normal 9 4 2 7" xfId="2410" xr:uid="{1ECEA8EE-0FF5-4BA1-A6EC-6A9651CC3404}"/>
    <cellStyle name="Normal 9 4 2 7 2" xfId="4929" xr:uid="{E86C0371-AF2D-4968-BC05-92A1A292D4ED}"/>
    <cellStyle name="Normal 9 4 2 8" xfId="4083" xr:uid="{4F9BE618-FC4E-4B23-BB1B-48556EFF2BB3}"/>
    <cellStyle name="Normal 9 4 2 8 2" xfId="4930" xr:uid="{804D0E19-807B-4458-9A5F-6C6D50C0C4EC}"/>
    <cellStyle name="Normal 9 4 2 9" xfId="4084" xr:uid="{3B61AC8F-976B-4070-BD75-1023EF9FAB55}"/>
    <cellStyle name="Normal 9 4 2 9 2" xfId="4931" xr:uid="{CB6C3AF3-4AEE-4BF7-9747-B137401325EB}"/>
    <cellStyle name="Normal 9 4 3" xfId="175" xr:uid="{C186B142-6867-48FC-B73D-57023CC3BCD5}"/>
    <cellStyle name="Normal 9 4 3 2" xfId="176" xr:uid="{C36E5436-EAC1-4035-B762-60320AC733D1}"/>
    <cellStyle name="Normal 9 4 3 2 2" xfId="863" xr:uid="{CFC2AAEC-F4B4-4DD0-88AB-544014BFC532}"/>
    <cellStyle name="Normal 9 4 3 2 2 2" xfId="2411" xr:uid="{CF649CF9-12C2-4AC7-AFB8-ECA50AC03878}"/>
    <cellStyle name="Normal 9 4 3 2 2 2 2" xfId="2412" xr:uid="{99EC2F81-0592-4129-B9CC-AD2CF21F4E40}"/>
    <cellStyle name="Normal 9 4 3 2 2 2 2 2" xfId="4500" xr:uid="{D8260A9B-4221-4D75-B133-ABCFFED91A88}"/>
    <cellStyle name="Normal 9 4 3 2 2 2 2 2 2" xfId="5307" xr:uid="{17991097-B041-4B30-B577-0FC68093B86B}"/>
    <cellStyle name="Normal 9 4 3 2 2 2 2 2 3" xfId="4936" xr:uid="{4CC178EC-CC15-4FD4-B17D-BF3950538E9C}"/>
    <cellStyle name="Normal 9 4 3 2 2 2 3" xfId="4501" xr:uid="{3942B34F-CB53-4A65-89B5-4DDD6210481E}"/>
    <cellStyle name="Normal 9 4 3 2 2 2 3 2" xfId="5308" xr:uid="{BB45647C-DFA2-463D-8597-75D0429BF6E2}"/>
    <cellStyle name="Normal 9 4 3 2 2 2 3 3" xfId="4935" xr:uid="{96F165E4-533C-4D71-8494-D9700BECDBF0}"/>
    <cellStyle name="Normal 9 4 3 2 2 3" xfId="2413" xr:uid="{BBF7E8B0-BB0F-4F32-9234-42E860716FD6}"/>
    <cellStyle name="Normal 9 4 3 2 2 3 2" xfId="4502" xr:uid="{76EB8925-9C8C-4122-9841-329F2BC0B7D9}"/>
    <cellStyle name="Normal 9 4 3 2 2 3 2 2" xfId="5309" xr:uid="{B940325D-8134-446D-ACC1-95DE8B8C61CC}"/>
    <cellStyle name="Normal 9 4 3 2 2 3 2 3" xfId="4937" xr:uid="{B3D68085-FE2F-4D63-BC6F-2B4A303D1DC7}"/>
    <cellStyle name="Normal 9 4 3 2 2 4" xfId="4085" xr:uid="{D73A9E6A-5DB0-440F-AD36-DC8581F92458}"/>
    <cellStyle name="Normal 9 4 3 2 2 4 2" xfId="4938" xr:uid="{DDAE161D-3466-4EFF-A7B7-D7022B90A328}"/>
    <cellStyle name="Normal 9 4 3 2 2 5" xfId="4934" xr:uid="{07AC6537-0190-45C0-B926-D8B42D11D2E7}"/>
    <cellStyle name="Normal 9 4 3 2 3" xfId="2414" xr:uid="{77664C2E-BCD8-4152-BDD4-426EDD71AA86}"/>
    <cellStyle name="Normal 9 4 3 2 3 2" xfId="2415" xr:uid="{93286890-CD63-4D07-B1E5-1259D691A535}"/>
    <cellStyle name="Normal 9 4 3 2 3 2 2" xfId="4503" xr:uid="{E75B22F6-F91F-4FC2-9A38-EF1A6E2EE719}"/>
    <cellStyle name="Normal 9 4 3 2 3 2 2 2" xfId="5310" xr:uid="{219D2501-87A6-4A01-AA20-F7F2953BE104}"/>
    <cellStyle name="Normal 9 4 3 2 3 2 2 3" xfId="4940" xr:uid="{E8572DF0-F07A-49EF-9043-0B98A7065240}"/>
    <cellStyle name="Normal 9 4 3 2 3 3" xfId="4086" xr:uid="{323ED684-06D1-47CC-807F-A69F0586C6CA}"/>
    <cellStyle name="Normal 9 4 3 2 3 3 2" xfId="4941" xr:uid="{2082C571-5C92-45C6-BE57-9ABE7DCD357B}"/>
    <cellStyle name="Normal 9 4 3 2 3 4" xfId="4087" xr:uid="{EBF0FD88-7973-4641-9065-D4F8341748DB}"/>
    <cellStyle name="Normal 9 4 3 2 3 4 2" xfId="4942" xr:uid="{7E75671D-54B4-461B-B139-20BC1DB68A61}"/>
    <cellStyle name="Normal 9 4 3 2 3 5" xfId="4939" xr:uid="{284F9A33-5445-4854-A7C5-2747C4C77068}"/>
    <cellStyle name="Normal 9 4 3 2 4" xfId="2416" xr:uid="{F9674ADA-E893-4E3B-9C13-7DA1F11AC291}"/>
    <cellStyle name="Normal 9 4 3 2 4 2" xfId="4504" xr:uid="{F7E5D192-45B0-490F-AEF0-3DBB32409A8A}"/>
    <cellStyle name="Normal 9 4 3 2 4 2 2" xfId="5311" xr:uid="{4890B3DD-FEBF-4C62-808E-BC243A111C10}"/>
    <cellStyle name="Normal 9 4 3 2 4 2 3" xfId="4943" xr:uid="{C61C364F-FA81-42E1-BEC0-9083F25DD9E1}"/>
    <cellStyle name="Normal 9 4 3 2 5" xfId="4088" xr:uid="{78601A4C-C738-428A-9D4F-203C14CDA781}"/>
    <cellStyle name="Normal 9 4 3 2 5 2" xfId="4944" xr:uid="{81880F45-C69F-4542-8BF5-56AA3FEEC762}"/>
    <cellStyle name="Normal 9 4 3 2 6" xfId="4089" xr:uid="{5752E455-F163-4735-B8BF-456820DE10DD}"/>
    <cellStyle name="Normal 9 4 3 2 6 2" xfId="4945" xr:uid="{7A532FB7-972B-4CA0-85F1-71F633680DF8}"/>
    <cellStyle name="Normal 9 4 3 2 7" xfId="4933" xr:uid="{F1AB272F-369A-4718-8C1E-638036A1B953}"/>
    <cellStyle name="Normal 9 4 3 3" xfId="416" xr:uid="{568EAC89-5B86-4486-B480-AE579B615F98}"/>
    <cellStyle name="Normal 9 4 3 3 2" xfId="2417" xr:uid="{34EEDE22-9419-4BBF-8EB9-BB4A792F851E}"/>
    <cellStyle name="Normal 9 4 3 3 2 2" xfId="2418" xr:uid="{6939FAC6-7F23-42E6-B0EC-21963A50A361}"/>
    <cellStyle name="Normal 9 4 3 3 2 2 2" xfId="4505" xr:uid="{1F782E8F-3AF1-410D-97DF-475627525B15}"/>
    <cellStyle name="Normal 9 4 3 3 2 2 2 2" xfId="5312" xr:uid="{1BADCB69-78C6-48AB-80E1-35166D7C214A}"/>
    <cellStyle name="Normal 9 4 3 3 2 2 2 3" xfId="4948" xr:uid="{780959F8-887A-456D-8E76-4F35B523D11C}"/>
    <cellStyle name="Normal 9 4 3 3 2 3" xfId="4090" xr:uid="{C584215F-0DD2-4029-9099-C8C8E3183304}"/>
    <cellStyle name="Normal 9 4 3 3 2 3 2" xfId="4949" xr:uid="{B18F3271-715F-4A87-9595-7EC8425760CD}"/>
    <cellStyle name="Normal 9 4 3 3 2 4" xfId="4091" xr:uid="{8DD12E78-6CBF-4AC4-963D-E16395EE3733}"/>
    <cellStyle name="Normal 9 4 3 3 2 4 2" xfId="4950" xr:uid="{6A0D8AC9-6D2E-439D-8D62-78D7689D78DC}"/>
    <cellStyle name="Normal 9 4 3 3 2 5" xfId="4947" xr:uid="{45A314F6-C898-4624-B243-E5801033E352}"/>
    <cellStyle name="Normal 9 4 3 3 3" xfId="2419" xr:uid="{6FF83F18-760C-45DD-B330-FCFBC1F6E60F}"/>
    <cellStyle name="Normal 9 4 3 3 3 2" xfId="4506" xr:uid="{10886C11-904E-4C1A-A6BD-33A1E408FED2}"/>
    <cellStyle name="Normal 9 4 3 3 3 2 2" xfId="5313" xr:uid="{0B41C975-849C-4F98-87D7-DFA3C9CB21C4}"/>
    <cellStyle name="Normal 9 4 3 3 3 2 3" xfId="4951" xr:uid="{B33B0E63-E1D9-4FA1-BAE9-76FA3A85E58A}"/>
    <cellStyle name="Normal 9 4 3 3 4" xfId="4092" xr:uid="{C9F6CC45-02CB-45B7-A3A1-B7AB65D8773E}"/>
    <cellStyle name="Normal 9 4 3 3 4 2" xfId="4952" xr:uid="{822D9F17-DE62-474F-B2C0-D4D35B2A77CF}"/>
    <cellStyle name="Normal 9 4 3 3 5" xfId="4093" xr:uid="{3A270033-4E00-4EB7-9F63-887B88171870}"/>
    <cellStyle name="Normal 9 4 3 3 5 2" xfId="4953" xr:uid="{DE18067E-1093-49C1-AEC4-D9E98C4B2DCD}"/>
    <cellStyle name="Normal 9 4 3 3 6" xfId="4946" xr:uid="{0C37B5A5-5F43-4BCF-A7FE-5F00223281A6}"/>
    <cellStyle name="Normal 9 4 3 4" xfId="2420" xr:uid="{7CB25968-FCD7-4F60-AD6D-964C099AC23D}"/>
    <cellStyle name="Normal 9 4 3 4 2" xfId="2421" xr:uid="{1104F6E0-5ADD-4695-899C-D1B6252021D7}"/>
    <cellStyle name="Normal 9 4 3 4 2 2" xfId="4507" xr:uid="{97F41D78-7D28-4B79-9E2D-C1A881D80921}"/>
    <cellStyle name="Normal 9 4 3 4 2 2 2" xfId="5314" xr:uid="{4E27B203-8C5B-4CA1-9F72-380CB68846ED}"/>
    <cellStyle name="Normal 9 4 3 4 2 2 3" xfId="4955" xr:uid="{04C9FE60-EA0C-4BE8-AED2-C9DE439CE743}"/>
    <cellStyle name="Normal 9 4 3 4 3" xfId="4094" xr:uid="{0717C62B-5E81-47FA-8DDD-3CC907782242}"/>
    <cellStyle name="Normal 9 4 3 4 3 2" xfId="4956" xr:uid="{AA951415-3775-4B60-A806-348933B9D565}"/>
    <cellStyle name="Normal 9 4 3 4 4" xfId="4095" xr:uid="{1DA801C4-A0E7-4EE0-906E-F582E0BF237B}"/>
    <cellStyle name="Normal 9 4 3 4 4 2" xfId="4957" xr:uid="{19AF1038-FB75-43A0-8E64-A01F2814F7C1}"/>
    <cellStyle name="Normal 9 4 3 4 5" xfId="4954" xr:uid="{05F717B1-1C34-4E6F-957C-24E67B2FDA88}"/>
    <cellStyle name="Normal 9 4 3 5" xfId="2422" xr:uid="{DEA7EFCF-A09F-4A8E-BD40-7B6C54DAC35E}"/>
    <cellStyle name="Normal 9 4 3 5 2" xfId="4096" xr:uid="{AB5B4981-4D35-4DD9-92C8-B19650DD8905}"/>
    <cellStyle name="Normal 9 4 3 5 2 2" xfId="4959" xr:uid="{6171A3FB-50E8-4CA9-8016-C81AF8EC77E2}"/>
    <cellStyle name="Normal 9 4 3 5 3" xfId="4097" xr:uid="{46988215-0BAB-43D1-9203-6CFC4EE10C78}"/>
    <cellStyle name="Normal 9 4 3 5 3 2" xfId="4960" xr:uid="{C85C3C3A-79AD-44B1-B536-D300314BC948}"/>
    <cellStyle name="Normal 9 4 3 5 4" xfId="4098" xr:uid="{A4E6BF96-1A6C-41DC-A354-8C39881C23EA}"/>
    <cellStyle name="Normal 9 4 3 5 4 2" xfId="4961" xr:uid="{7719DCFE-4F0A-46D1-AD3A-CEBB5BD97435}"/>
    <cellStyle name="Normal 9 4 3 5 5" xfId="4958" xr:uid="{B893CD3F-A4F7-421B-855D-F0533177E4F7}"/>
    <cellStyle name="Normal 9 4 3 6" xfId="4099" xr:uid="{BBBA7AF7-880A-4E78-8DE3-9FDC54F3A9C7}"/>
    <cellStyle name="Normal 9 4 3 6 2" xfId="4962" xr:uid="{7AE2B351-4B47-40EE-9BF6-C9ABA94BD63A}"/>
    <cellStyle name="Normal 9 4 3 7" xfId="4100" xr:uid="{63DB1EF0-BB2D-4290-98DD-D3C7CB1BFDE6}"/>
    <cellStyle name="Normal 9 4 3 7 2" xfId="4963" xr:uid="{C0E8A6F1-E978-4491-803B-4BA0F6146677}"/>
    <cellStyle name="Normal 9 4 3 8" xfId="4101" xr:uid="{3C837BFE-C2DA-430C-99CE-FAB0B2AA0EBB}"/>
    <cellStyle name="Normal 9 4 3 8 2" xfId="4964" xr:uid="{1D685201-BB28-40E0-806A-1F3715B5A03B}"/>
    <cellStyle name="Normal 9 4 3 9" xfId="4932" xr:uid="{A2649159-E387-4799-A4DA-7AEE99272886}"/>
    <cellStyle name="Normal 9 4 4" xfId="177" xr:uid="{300B502E-D1FB-422F-B4AA-55B6A1E8707F}"/>
    <cellStyle name="Normal 9 4 4 2" xfId="864" xr:uid="{1926C7E4-027F-4E35-A90A-8B0E72E4BD4E}"/>
    <cellStyle name="Normal 9 4 4 2 2" xfId="865" xr:uid="{5EFC1EC0-2AE0-4279-AD69-EBD5482CF85E}"/>
    <cellStyle name="Normal 9 4 4 2 2 2" xfId="2423" xr:uid="{F103241F-3605-4D74-9E12-C84CBFD64E98}"/>
    <cellStyle name="Normal 9 4 4 2 2 2 2" xfId="2424" xr:uid="{E32F1EE6-0634-42F5-84A5-2D9AA38C7175}"/>
    <cellStyle name="Normal 9 4 4 2 2 2 2 2" xfId="4969" xr:uid="{BBF220B9-1BC9-4B9F-BEAC-0CFBDF70024B}"/>
    <cellStyle name="Normal 9 4 4 2 2 2 3" xfId="4968" xr:uid="{35A337B6-56A1-409A-B338-B1535A8D7B0D}"/>
    <cellStyle name="Normal 9 4 4 2 2 3" xfId="2425" xr:uid="{3317F718-E04B-4A13-8018-3E2D75933B89}"/>
    <cellStyle name="Normal 9 4 4 2 2 3 2" xfId="4970" xr:uid="{1F8CB080-EB87-40F9-ACF4-96D4B3BBB69A}"/>
    <cellStyle name="Normal 9 4 4 2 2 4" xfId="4102" xr:uid="{F4D1435C-6104-48E1-90AB-D436ECF48FBA}"/>
    <cellStyle name="Normal 9 4 4 2 2 4 2" xfId="4971" xr:uid="{7BB9CEAF-BB84-4E75-8422-F819FDF4E938}"/>
    <cellStyle name="Normal 9 4 4 2 2 5" xfId="4967" xr:uid="{06E041ED-2C93-46A9-9FC2-1F9F380989FB}"/>
    <cellStyle name="Normal 9 4 4 2 3" xfId="2426" xr:uid="{F52220D2-0C1F-4190-A89C-CC7E4FE5CFC7}"/>
    <cellStyle name="Normal 9 4 4 2 3 2" xfId="2427" xr:uid="{17A9D958-D671-4FEC-A9FB-3CE70AF0AFFE}"/>
    <cellStyle name="Normal 9 4 4 2 3 2 2" xfId="4973" xr:uid="{32F3A420-0F47-4A4C-82DB-EE03D2C5C3F9}"/>
    <cellStyle name="Normal 9 4 4 2 3 3" xfId="4972" xr:uid="{7B2447DB-A6C3-4485-9603-84C9D2F66DED}"/>
    <cellStyle name="Normal 9 4 4 2 4" xfId="2428" xr:uid="{BE2D1EF5-411A-4C7B-BA0D-1DAF77A347F2}"/>
    <cellStyle name="Normal 9 4 4 2 4 2" xfId="4974" xr:uid="{1195D6A3-67CD-402C-A296-B86FB474C7C7}"/>
    <cellStyle name="Normal 9 4 4 2 5" xfId="4103" xr:uid="{0E684813-CFD5-46FD-AE96-B0965A59F97A}"/>
    <cellStyle name="Normal 9 4 4 2 5 2" xfId="4975" xr:uid="{EFDE5B00-926E-4D01-BB4C-7669E401C8D9}"/>
    <cellStyle name="Normal 9 4 4 2 6" xfId="4966" xr:uid="{63F9DFCB-1620-47F7-A58A-CA66B2DBF5F8}"/>
    <cellStyle name="Normal 9 4 4 3" xfId="866" xr:uid="{FCA5C056-9D79-4C93-A542-ED2145476AC8}"/>
    <cellStyle name="Normal 9 4 4 3 2" xfId="2429" xr:uid="{84AC9F73-BD4F-43B9-A805-681494FF35DA}"/>
    <cellStyle name="Normal 9 4 4 3 2 2" xfId="2430" xr:uid="{F47957C8-1F07-48F6-B7FB-46BCB1695E86}"/>
    <cellStyle name="Normal 9 4 4 3 2 2 2" xfId="4978" xr:uid="{B2E08998-2458-4D31-B49C-C78F0CED455A}"/>
    <cellStyle name="Normal 9 4 4 3 2 3" xfId="4977" xr:uid="{9C7E6091-9BDE-42EA-824D-D1E682BBF373}"/>
    <cellStyle name="Normal 9 4 4 3 3" xfId="2431" xr:uid="{9EC3C1F6-44FE-4648-96D0-AA252D11A907}"/>
    <cellStyle name="Normal 9 4 4 3 3 2" xfId="4979" xr:uid="{FAA43089-625B-4242-A4E4-E3BB7FEF12D3}"/>
    <cellStyle name="Normal 9 4 4 3 4" xfId="4104" xr:uid="{EFCC90BF-5FBB-43AA-A904-E39464F23A28}"/>
    <cellStyle name="Normal 9 4 4 3 4 2" xfId="4980" xr:uid="{713752AF-0C81-4E46-821A-981BEF34BD6C}"/>
    <cellStyle name="Normal 9 4 4 3 5" xfId="4976" xr:uid="{6F133BDB-AB4B-4658-BF3B-96DC99BAF612}"/>
    <cellStyle name="Normal 9 4 4 4" xfId="2432" xr:uid="{8D8ECE18-4843-4A96-BF53-37FDD11CA6A1}"/>
    <cellStyle name="Normal 9 4 4 4 2" xfId="2433" xr:uid="{D33872FD-931E-4F6C-88D4-B64D48728638}"/>
    <cellStyle name="Normal 9 4 4 4 2 2" xfId="4982" xr:uid="{F1CC7F7C-05D5-4DF1-BDCD-DCA3E160C0E9}"/>
    <cellStyle name="Normal 9 4 4 4 3" xfId="4105" xr:uid="{F1FC377F-D5AC-4450-9AD2-61643CB9FFE0}"/>
    <cellStyle name="Normal 9 4 4 4 3 2" xfId="4983" xr:uid="{845265C1-B79F-4DC4-B752-63DF9D9C6F49}"/>
    <cellStyle name="Normal 9 4 4 4 4" xfId="4106" xr:uid="{0E23D2A1-5BFD-49C5-8EBF-26040E1E3F0A}"/>
    <cellStyle name="Normal 9 4 4 4 4 2" xfId="4984" xr:uid="{F190B0A5-EC7F-46D6-8CFF-5E93CE1DF6C8}"/>
    <cellStyle name="Normal 9 4 4 4 5" xfId="4981" xr:uid="{ED45F05A-D240-42C6-A2BC-C64A6A86AC12}"/>
    <cellStyle name="Normal 9 4 4 5" xfId="2434" xr:uid="{55AB1D9F-F986-42DB-9956-8D5650BD0BCF}"/>
    <cellStyle name="Normal 9 4 4 5 2" xfId="4985" xr:uid="{B259306A-22FC-41EB-9FFB-33DA46FF0899}"/>
    <cellStyle name="Normal 9 4 4 6" xfId="4107" xr:uid="{BE21F424-B3AF-4310-94A4-C139A80B50A5}"/>
    <cellStyle name="Normal 9 4 4 6 2" xfId="4986" xr:uid="{43EA817E-8AAA-4974-B67E-A15B55B9475C}"/>
    <cellStyle name="Normal 9 4 4 7" xfId="4108" xr:uid="{D84FE383-E115-41E7-8B69-A8E5D2B2B8E5}"/>
    <cellStyle name="Normal 9 4 4 7 2" xfId="4987" xr:uid="{0B89FF1A-EA71-4B78-A73A-38C5B1C3847E}"/>
    <cellStyle name="Normal 9 4 4 8" xfId="4965" xr:uid="{9798BC83-4597-4A72-9003-2FC9BDFBD1F9}"/>
    <cellStyle name="Normal 9 4 5" xfId="417" xr:uid="{C67B9880-27E3-4CBA-82DD-5A8D6639FB36}"/>
    <cellStyle name="Normal 9 4 5 2" xfId="867" xr:uid="{3EB6A318-6B3B-48A9-A25D-903A1FABA48A}"/>
    <cellStyle name="Normal 9 4 5 2 2" xfId="2435" xr:uid="{E1EA5864-F469-4EFA-B127-6D51D7ABCD7A}"/>
    <cellStyle name="Normal 9 4 5 2 2 2" xfId="2436" xr:uid="{902B450C-3D74-43F7-956C-8720E93ED6D0}"/>
    <cellStyle name="Normal 9 4 5 2 2 2 2" xfId="4991" xr:uid="{10DA1D24-A0C4-4F00-8842-E152B01DAD49}"/>
    <cellStyle name="Normal 9 4 5 2 2 3" xfId="4990" xr:uid="{11E04BF5-A897-4A38-B4AF-6731F0C7D665}"/>
    <cellStyle name="Normal 9 4 5 2 3" xfId="2437" xr:uid="{3BCEB204-93D2-4172-B666-D3D7042466ED}"/>
    <cellStyle name="Normal 9 4 5 2 3 2" xfId="4992" xr:uid="{6D365193-1211-4FE9-991C-310625004FFD}"/>
    <cellStyle name="Normal 9 4 5 2 4" xfId="4109" xr:uid="{16D0719F-7A51-44F9-95FC-5E10EACDB8F8}"/>
    <cellStyle name="Normal 9 4 5 2 4 2" xfId="4993" xr:uid="{B21A1DB9-4D3B-4F0A-905D-8473D76A9EA1}"/>
    <cellStyle name="Normal 9 4 5 2 5" xfId="4989" xr:uid="{70E4BE07-ED08-42EB-9139-6180E350AAB3}"/>
    <cellStyle name="Normal 9 4 5 3" xfId="2438" xr:uid="{4CEC95B9-BC2F-4196-B05C-613AD0EF5AC8}"/>
    <cellStyle name="Normal 9 4 5 3 2" xfId="2439" xr:uid="{0326DD74-EF0F-4457-8A32-B941728DBA2D}"/>
    <cellStyle name="Normal 9 4 5 3 2 2" xfId="4995" xr:uid="{8212BEEF-4D2C-4566-8A9C-EA3752E90E60}"/>
    <cellStyle name="Normal 9 4 5 3 3" xfId="4110" xr:uid="{C3F17D54-B410-4097-9E28-C5C30196E715}"/>
    <cellStyle name="Normal 9 4 5 3 3 2" xfId="4996" xr:uid="{211620C2-B415-43E5-A6FC-4C415B974D0D}"/>
    <cellStyle name="Normal 9 4 5 3 4" xfId="4111" xr:uid="{76EEC28B-BE64-4C87-94B6-3BAFEF9BAA85}"/>
    <cellStyle name="Normal 9 4 5 3 4 2" xfId="4997" xr:uid="{82B25DAF-3814-424C-9146-BC1AEDEA01AD}"/>
    <cellStyle name="Normal 9 4 5 3 5" xfId="4994" xr:uid="{8A78FE50-6BF5-40AD-900C-CE10F1D1AD8A}"/>
    <cellStyle name="Normal 9 4 5 4" xfId="2440" xr:uid="{F80E59BD-432D-4331-A841-40442D57F1FD}"/>
    <cellStyle name="Normal 9 4 5 4 2" xfId="4998" xr:uid="{613A5A45-41CA-4A6E-872A-1104BC18C15E}"/>
    <cellStyle name="Normal 9 4 5 5" xfId="4112" xr:uid="{CE0C6E2A-E4F1-4196-A270-75B6B704A954}"/>
    <cellStyle name="Normal 9 4 5 5 2" xfId="4999" xr:uid="{864C6CAB-C4FE-45D0-A131-04EEAE34F5FE}"/>
    <cellStyle name="Normal 9 4 5 6" xfId="4113" xr:uid="{D7A29092-8919-4A42-A419-70CC57421809}"/>
    <cellStyle name="Normal 9 4 5 6 2" xfId="5000" xr:uid="{FA42DF39-2BD0-4C7F-B0B4-7446E0E663D3}"/>
    <cellStyle name="Normal 9 4 5 7" xfId="4988" xr:uid="{A17A3562-0511-4E57-86BB-E7895AE1F30C}"/>
    <cellStyle name="Normal 9 4 6" xfId="418" xr:uid="{E59F270A-12F5-4201-AF97-B056C878F493}"/>
    <cellStyle name="Normal 9 4 6 2" xfId="2441" xr:uid="{6F265FC3-ACB6-49B5-ACA5-BC94A2B2EB91}"/>
    <cellStyle name="Normal 9 4 6 2 2" xfId="2442" xr:uid="{7B1811A3-9EE5-4E7D-91CA-BA07F08B9ABD}"/>
    <cellStyle name="Normal 9 4 6 2 2 2" xfId="5003" xr:uid="{0446DCA0-9FF1-45EC-A3C1-4CC85AA110B4}"/>
    <cellStyle name="Normal 9 4 6 2 3" xfId="4114" xr:uid="{EFF22666-393A-452E-ABA8-D3E40287CEA9}"/>
    <cellStyle name="Normal 9 4 6 2 3 2" xfId="5004" xr:uid="{319377C7-4741-4AD7-9F6D-02C49393F132}"/>
    <cellStyle name="Normal 9 4 6 2 4" xfId="4115" xr:uid="{DA398C96-E978-4985-87E6-9D384578C8C4}"/>
    <cellStyle name="Normal 9 4 6 2 4 2" xfId="5005" xr:uid="{DFB52E95-6086-4536-AED4-16D74A9827BB}"/>
    <cellStyle name="Normal 9 4 6 2 5" xfId="5002" xr:uid="{5C8E5BBF-2A01-4C07-8B11-827EA1F3CDBC}"/>
    <cellStyle name="Normal 9 4 6 3" xfId="2443" xr:uid="{5F355617-76AB-4863-A78B-395340700253}"/>
    <cellStyle name="Normal 9 4 6 3 2" xfId="5006" xr:uid="{40769D62-D84B-484B-B09D-F940630FBD4B}"/>
    <cellStyle name="Normal 9 4 6 4" xfId="4116" xr:uid="{14E3414E-E90E-4460-9754-FA8BD32F9CFB}"/>
    <cellStyle name="Normal 9 4 6 4 2" xfId="5007" xr:uid="{78D56798-EAF1-4D80-8590-A9C08B3C081B}"/>
    <cellStyle name="Normal 9 4 6 5" xfId="4117" xr:uid="{E8009060-D020-44FF-8C5A-11635E60546A}"/>
    <cellStyle name="Normal 9 4 6 5 2" xfId="5008" xr:uid="{BD734EC7-5CF7-49ED-AC82-6F14F5C92103}"/>
    <cellStyle name="Normal 9 4 6 6" xfId="5001" xr:uid="{373E0E92-8D94-445E-A68D-73AB92434CC3}"/>
    <cellStyle name="Normal 9 4 7" xfId="2444" xr:uid="{411F8A6B-C651-4834-A57D-003264E7CE7B}"/>
    <cellStyle name="Normal 9 4 7 2" xfId="2445" xr:uid="{EA8670D3-5599-4533-989D-ACE7A1BB602A}"/>
    <cellStyle name="Normal 9 4 7 2 2" xfId="5010" xr:uid="{F4A8275B-E570-4B90-BD27-E7A24C041471}"/>
    <cellStyle name="Normal 9 4 7 3" xfId="4118" xr:uid="{ECABB725-9DB2-4037-B28B-2174B1D877BB}"/>
    <cellStyle name="Normal 9 4 7 3 2" xfId="5011" xr:uid="{5A27A0D2-354D-41FA-91AA-6BE78EB0A9F7}"/>
    <cellStyle name="Normal 9 4 7 4" xfId="4119" xr:uid="{06832C84-9B07-40BE-99DB-918C0DDA7C6F}"/>
    <cellStyle name="Normal 9 4 7 4 2" xfId="5012" xr:uid="{A1B74BB5-7407-48B0-BA61-29CBD1B5EC41}"/>
    <cellStyle name="Normal 9 4 7 5" xfId="5009" xr:uid="{E5D4F7DA-A483-454F-AE81-1C2C3687ABE2}"/>
    <cellStyle name="Normal 9 4 8" xfId="2446" xr:uid="{724C5911-0082-4133-BE34-6A882BA2EC4D}"/>
    <cellStyle name="Normal 9 4 8 2" xfId="4120" xr:uid="{B732EE71-621A-46FE-8D43-5E715BA58EAE}"/>
    <cellStyle name="Normal 9 4 8 2 2" xfId="5014" xr:uid="{A122F04B-D8F2-4B9E-BFD3-C13959B9D20C}"/>
    <cellStyle name="Normal 9 4 8 3" xfId="4121" xr:uid="{7E99BA3B-F804-40A0-8628-F743454D6F0A}"/>
    <cellStyle name="Normal 9 4 8 3 2" xfId="5015" xr:uid="{2F012255-EB76-4E96-98FF-F31126E226BF}"/>
    <cellStyle name="Normal 9 4 8 4" xfId="4122" xr:uid="{D249C009-C531-4C00-8F1D-91D7162C294B}"/>
    <cellStyle name="Normal 9 4 8 4 2" xfId="5016" xr:uid="{A4CC02A2-4114-4BE0-A953-3172D96C6995}"/>
    <cellStyle name="Normal 9 4 8 5" xfId="5013" xr:uid="{61526D0B-2145-4469-B3C0-F0EFE702A89C}"/>
    <cellStyle name="Normal 9 4 9" xfId="4123" xr:uid="{21BFD04F-70CF-4F5C-B646-36E38D11A6A5}"/>
    <cellStyle name="Normal 9 4 9 2" xfId="5017" xr:uid="{CC8A46FB-0E0C-48BF-B4D8-613D8CD81D8E}"/>
    <cellStyle name="Normal 9 5" xfId="178" xr:uid="{D4E660CB-7898-4DA4-8DCB-1D5A59070B0A}"/>
    <cellStyle name="Normal 9 5 10" xfId="4124" xr:uid="{369D361F-BAC4-4C33-8E02-F6A3B0C86836}"/>
    <cellStyle name="Normal 9 5 10 2" xfId="5019" xr:uid="{03EAFF48-8D5E-43F0-9937-F806278FEC00}"/>
    <cellStyle name="Normal 9 5 11" xfId="4125" xr:uid="{63640C71-11D9-490D-84FB-62E069706191}"/>
    <cellStyle name="Normal 9 5 11 2" xfId="5020" xr:uid="{1CB3AF73-6E2F-403F-8B00-3EEAF2E59B1F}"/>
    <cellStyle name="Normal 9 5 12" xfId="5018" xr:uid="{ADFFC261-F0CC-4B2D-8A67-56F40BEF58A6}"/>
    <cellStyle name="Normal 9 5 2" xfId="179" xr:uid="{55584FF5-8779-4336-BFC1-FF0C0BE5947A}"/>
    <cellStyle name="Normal 9 5 2 10" xfId="5021" xr:uid="{09C271A0-1B4F-43F7-BB0E-979746EB473B}"/>
    <cellStyle name="Normal 9 5 2 2" xfId="419" xr:uid="{12210EE9-C14B-43CB-8995-5CEC91E8293F}"/>
    <cellStyle name="Normal 9 5 2 2 2" xfId="868" xr:uid="{81CB7145-D955-41DD-8070-44F128AB5C68}"/>
    <cellStyle name="Normal 9 5 2 2 2 2" xfId="869" xr:uid="{5A4372EE-1018-45C9-B576-7A9894952577}"/>
    <cellStyle name="Normal 9 5 2 2 2 2 2" xfId="2447" xr:uid="{C61F2653-C8AF-41C8-8A7C-64EE29B38C4F}"/>
    <cellStyle name="Normal 9 5 2 2 2 2 2 2" xfId="5025" xr:uid="{86C95224-1473-4DC8-B280-25B5053321B1}"/>
    <cellStyle name="Normal 9 5 2 2 2 2 3" xfId="4126" xr:uid="{8D20B9F6-C32F-4A99-9E2C-A85CF0066232}"/>
    <cellStyle name="Normal 9 5 2 2 2 2 3 2" xfId="5026" xr:uid="{E18D8590-CEE0-4E0E-AB38-7118DBC74856}"/>
    <cellStyle name="Normal 9 5 2 2 2 2 4" xfId="4127" xr:uid="{74FDD118-3DF7-4B70-9346-7F14038A4A10}"/>
    <cellStyle name="Normal 9 5 2 2 2 2 4 2" xfId="5027" xr:uid="{43F5381B-A85E-4EB8-9056-CBF4BCA83498}"/>
    <cellStyle name="Normal 9 5 2 2 2 2 5" xfId="5024" xr:uid="{F5006819-B6C4-4452-B8E5-9394E7E567E6}"/>
    <cellStyle name="Normal 9 5 2 2 2 3" xfId="2448" xr:uid="{B3D342D6-1CFB-4FB4-B56B-751B032FAFCB}"/>
    <cellStyle name="Normal 9 5 2 2 2 3 2" xfId="4128" xr:uid="{48ED672B-79D2-4775-85C9-0A0CF473DB63}"/>
    <cellStyle name="Normal 9 5 2 2 2 3 2 2" xfId="5029" xr:uid="{2FAD5804-5CD1-4755-9AE8-229DC956195B}"/>
    <cellStyle name="Normal 9 5 2 2 2 3 3" xfId="4129" xr:uid="{FC9DA704-7923-4F8E-BE23-81B01D64B860}"/>
    <cellStyle name="Normal 9 5 2 2 2 3 3 2" xfId="5030" xr:uid="{EF5349CD-396E-414B-A3B1-A56A726ABC6F}"/>
    <cellStyle name="Normal 9 5 2 2 2 3 4" xfId="4130" xr:uid="{FDA8B6CC-F24A-416F-9229-AAD1038DEF75}"/>
    <cellStyle name="Normal 9 5 2 2 2 3 4 2" xfId="5031" xr:uid="{633ADE49-ABFC-4B7B-8A79-EA1F47B0F216}"/>
    <cellStyle name="Normal 9 5 2 2 2 3 5" xfId="5028" xr:uid="{E47966F2-C640-4F6B-BF04-C6DFD385163A}"/>
    <cellStyle name="Normal 9 5 2 2 2 4" xfId="4131" xr:uid="{0665E81E-8697-427E-A8E0-637B5E7D2A56}"/>
    <cellStyle name="Normal 9 5 2 2 2 4 2" xfId="5032" xr:uid="{23655E4F-FDD8-4AA6-966C-301946F6A041}"/>
    <cellStyle name="Normal 9 5 2 2 2 5" xfId="4132" xr:uid="{FAC2A985-9BE8-4CA8-82ED-4EF170CAACFD}"/>
    <cellStyle name="Normal 9 5 2 2 2 5 2" xfId="5033" xr:uid="{C0935A27-DEC0-4632-A533-1576D698E309}"/>
    <cellStyle name="Normal 9 5 2 2 2 6" xfId="4133" xr:uid="{9297CCA1-1C27-4651-86A7-531926837FCF}"/>
    <cellStyle name="Normal 9 5 2 2 2 6 2" xfId="5034" xr:uid="{B50ADFBA-FAA1-4A24-88B4-93BAF4B491BF}"/>
    <cellStyle name="Normal 9 5 2 2 2 7" xfId="5023" xr:uid="{8C9F36CF-AA7E-45B5-938C-2BA3D465B4E1}"/>
    <cellStyle name="Normal 9 5 2 2 3" xfId="870" xr:uid="{BD0BD179-4550-47E8-8C6E-37A73B5F47FE}"/>
    <cellStyle name="Normal 9 5 2 2 3 2" xfId="2449" xr:uid="{E2EF14BB-E560-45B7-803E-86559A336815}"/>
    <cellStyle name="Normal 9 5 2 2 3 2 2" xfId="4134" xr:uid="{C1205C9A-931E-4FA1-B269-079D4EA07F44}"/>
    <cellStyle name="Normal 9 5 2 2 3 2 2 2" xfId="5037" xr:uid="{70705723-93DE-4383-97A5-27DA832BFE5B}"/>
    <cellStyle name="Normal 9 5 2 2 3 2 3" xfId="4135" xr:uid="{8330CF86-EF00-448A-9EBF-676867B06C4E}"/>
    <cellStyle name="Normal 9 5 2 2 3 2 3 2" xfId="5038" xr:uid="{AA5CB66B-7269-4CDB-85C0-880FD4F1A6D3}"/>
    <cellStyle name="Normal 9 5 2 2 3 2 4" xfId="4136" xr:uid="{3BFC6A45-9371-4D8E-8BDC-87A125340CDB}"/>
    <cellStyle name="Normal 9 5 2 2 3 2 4 2" xfId="5039" xr:uid="{7BE7E1DB-5DBD-406B-84A0-8EB0F9A701A5}"/>
    <cellStyle name="Normal 9 5 2 2 3 2 5" xfId="5036" xr:uid="{4FCC84B1-7B3D-4A41-AFB3-B9EE75B3A5F7}"/>
    <cellStyle name="Normal 9 5 2 2 3 3" xfId="4137" xr:uid="{9DFB582B-BE80-4469-ADE5-484EC6FCFC5A}"/>
    <cellStyle name="Normal 9 5 2 2 3 3 2" xfId="5040" xr:uid="{6E92B7E5-2694-4FFB-8D37-1FEE82875E36}"/>
    <cellStyle name="Normal 9 5 2 2 3 4" xfId="4138" xr:uid="{21B0CD1F-71D6-4E99-8C56-D828A4A62258}"/>
    <cellStyle name="Normal 9 5 2 2 3 4 2" xfId="5041" xr:uid="{FF6E93C2-1577-44D5-96C8-D9187D2E4D1F}"/>
    <cellStyle name="Normal 9 5 2 2 3 5" xfId="4139" xr:uid="{1A7DC3F1-C975-4660-B7B6-58D3422C7590}"/>
    <cellStyle name="Normal 9 5 2 2 3 5 2" xfId="5042" xr:uid="{75A473E1-2383-4327-9D92-F0D7293EEE09}"/>
    <cellStyle name="Normal 9 5 2 2 3 6" xfId="5035" xr:uid="{6979AD91-49E0-4C7B-8BD1-5EE2B12A19FD}"/>
    <cellStyle name="Normal 9 5 2 2 4" xfId="2450" xr:uid="{CD07F34F-92B5-4A19-B805-CED1875C95FA}"/>
    <cellStyle name="Normal 9 5 2 2 4 2" xfId="4140" xr:uid="{D3E143B0-A187-42D2-8B01-7E4FFDC83492}"/>
    <cellStyle name="Normal 9 5 2 2 4 2 2" xfId="5044" xr:uid="{F76D3BDD-04A2-40A8-BE74-6118186EFF4B}"/>
    <cellStyle name="Normal 9 5 2 2 4 3" xfId="4141" xr:uid="{0B4E95F2-E488-45BD-A271-E03FD6C97A43}"/>
    <cellStyle name="Normal 9 5 2 2 4 3 2" xfId="5045" xr:uid="{E36E2318-17BF-4DEC-AF31-6BAB768BFF31}"/>
    <cellStyle name="Normal 9 5 2 2 4 4" xfId="4142" xr:uid="{61BBBCD4-E3DB-4A03-9D0C-254A8B0BCA02}"/>
    <cellStyle name="Normal 9 5 2 2 4 4 2" xfId="5046" xr:uid="{2E1CAA10-CEE6-4CAB-8E4A-41C006471015}"/>
    <cellStyle name="Normal 9 5 2 2 4 5" xfId="5043" xr:uid="{BFF7F418-5974-4977-85A1-CDAC249A5866}"/>
    <cellStyle name="Normal 9 5 2 2 5" xfId="4143" xr:uid="{3D1E99CC-1432-40D2-946D-0F648A66F065}"/>
    <cellStyle name="Normal 9 5 2 2 5 2" xfId="4144" xr:uid="{BD0CA85C-E7A7-4027-9262-3E9264E4325F}"/>
    <cellStyle name="Normal 9 5 2 2 5 2 2" xfId="5048" xr:uid="{3BD0383A-EF76-492E-AA03-85F229A9CD83}"/>
    <cellStyle name="Normal 9 5 2 2 5 3" xfId="4145" xr:uid="{8C02D1A8-8F3C-47F8-8A8B-D1452BB7D135}"/>
    <cellStyle name="Normal 9 5 2 2 5 3 2" xfId="5049" xr:uid="{851A7BA0-FAFA-44BD-A4B1-2C4AB5CC8078}"/>
    <cellStyle name="Normal 9 5 2 2 5 4" xfId="4146" xr:uid="{3AF727E4-F1FA-47CB-A419-D554BEB76C09}"/>
    <cellStyle name="Normal 9 5 2 2 5 4 2" xfId="5050" xr:uid="{5268064F-689A-4EAF-8C79-866B701D0BF0}"/>
    <cellStyle name="Normal 9 5 2 2 5 5" xfId="5047" xr:uid="{0E2C78A6-C9B7-4A3E-88A1-9A4B766F6A42}"/>
    <cellStyle name="Normal 9 5 2 2 6" xfId="4147" xr:uid="{4C839DF2-8AB5-4BE6-9863-B82C386DF4F6}"/>
    <cellStyle name="Normal 9 5 2 2 6 2" xfId="5051" xr:uid="{53263871-4504-4400-ACD4-102FF96E062A}"/>
    <cellStyle name="Normal 9 5 2 2 7" xfId="4148" xr:uid="{F0D411D9-CEA4-4DF7-8AB3-91210048CEDF}"/>
    <cellStyle name="Normal 9 5 2 2 7 2" xfId="5052" xr:uid="{7D36E7ED-0851-43D4-A69F-78061BFFF890}"/>
    <cellStyle name="Normal 9 5 2 2 8" xfId="4149" xr:uid="{3C6A6CE0-5F77-4EFC-9810-15E60A7BC21E}"/>
    <cellStyle name="Normal 9 5 2 2 8 2" xfId="5053" xr:uid="{F540945F-4109-40B2-9FD9-E49B90BB2F5C}"/>
    <cellStyle name="Normal 9 5 2 2 9" xfId="5022" xr:uid="{87559C2D-FDE3-4E98-A43F-79618BDB9202}"/>
    <cellStyle name="Normal 9 5 2 3" xfId="871" xr:uid="{68227FEF-2994-402F-B6F8-4183FB00D263}"/>
    <cellStyle name="Normal 9 5 2 3 2" xfId="872" xr:uid="{ED122B97-6A52-45B0-AFEB-90EEF3D7E2F0}"/>
    <cellStyle name="Normal 9 5 2 3 2 2" xfId="873" xr:uid="{F636DE89-4505-4F78-BA74-37656D642D4D}"/>
    <cellStyle name="Normal 9 5 2 3 2 2 2" xfId="5056" xr:uid="{EE0F4D26-7298-461D-AE79-2363A6383D72}"/>
    <cellStyle name="Normal 9 5 2 3 2 3" xfId="4150" xr:uid="{59DB9C50-65FE-435E-B493-125A56938409}"/>
    <cellStyle name="Normal 9 5 2 3 2 3 2" xfId="5057" xr:uid="{F575422C-FEFC-4182-BEA7-3DB079E27274}"/>
    <cellStyle name="Normal 9 5 2 3 2 4" xfId="4151" xr:uid="{239EA789-803B-4A8D-8659-54066ACDFEB1}"/>
    <cellStyle name="Normal 9 5 2 3 2 4 2" xfId="5058" xr:uid="{1E66F382-3C53-471D-B51E-BEDC6AADA393}"/>
    <cellStyle name="Normal 9 5 2 3 2 5" xfId="5055" xr:uid="{B4656CE3-4C26-4017-B2FE-CEDC9B0E10FC}"/>
    <cellStyle name="Normal 9 5 2 3 3" xfId="874" xr:uid="{36550011-9E13-40AA-A4F8-EC262E0D346D}"/>
    <cellStyle name="Normal 9 5 2 3 3 2" xfId="4152" xr:uid="{F825B879-70C1-4CF3-812B-BBC971ED2EE2}"/>
    <cellStyle name="Normal 9 5 2 3 3 2 2" xfId="5060" xr:uid="{5B6A45BD-1243-4294-ABC5-893928D8EA43}"/>
    <cellStyle name="Normal 9 5 2 3 3 3" xfId="4153" xr:uid="{BEB4EFCF-FB4D-4A29-B3F6-7B853F2FFBD0}"/>
    <cellStyle name="Normal 9 5 2 3 3 3 2" xfId="5061" xr:uid="{A0E0C83C-EB85-4352-BFD6-4AD4E8596B1D}"/>
    <cellStyle name="Normal 9 5 2 3 3 4" xfId="4154" xr:uid="{5F3528FE-59A0-4838-9336-E350A1053E6C}"/>
    <cellStyle name="Normal 9 5 2 3 3 4 2" xfId="5062" xr:uid="{5FE31097-DD1C-455A-97E3-A7FD68092895}"/>
    <cellStyle name="Normal 9 5 2 3 3 5" xfId="5059" xr:uid="{3D465332-FB05-4619-B77A-855A8B0801F7}"/>
    <cellStyle name="Normal 9 5 2 3 4" xfId="4155" xr:uid="{B0BFA13E-AC9F-4B81-9BCD-9F5B2F0CE3A8}"/>
    <cellStyle name="Normal 9 5 2 3 4 2" xfId="5063" xr:uid="{472B3D6E-47C7-4AAC-86D6-4C9E1E43FC6F}"/>
    <cellStyle name="Normal 9 5 2 3 5" xfId="4156" xr:uid="{19169C96-CF9A-40D7-96C6-A1382284D4C6}"/>
    <cellStyle name="Normal 9 5 2 3 5 2" xfId="5064" xr:uid="{0E4CEBEB-5034-4C4F-9FA3-8DAA357E55B8}"/>
    <cellStyle name="Normal 9 5 2 3 6" xfId="4157" xr:uid="{D1EBD255-A2A3-40F5-94E1-59CED2640880}"/>
    <cellStyle name="Normal 9 5 2 3 6 2" xfId="5065" xr:uid="{BF4562D2-8CA3-4E2C-ADA5-3862108B43EB}"/>
    <cellStyle name="Normal 9 5 2 3 7" xfId="5054" xr:uid="{39D5C797-CE5E-4CBC-A698-2BC9A15E5A1A}"/>
    <cellStyle name="Normal 9 5 2 4" xfId="875" xr:uid="{525FE1FA-C8F2-4B72-BEB5-CF8FA0DA9AC5}"/>
    <cellStyle name="Normal 9 5 2 4 2" xfId="876" xr:uid="{B2CECC65-2657-4D55-91C4-3B2767143F99}"/>
    <cellStyle name="Normal 9 5 2 4 2 2" xfId="4158" xr:uid="{E9DB6CEF-C4A5-4307-89CB-7711F2BE1854}"/>
    <cellStyle name="Normal 9 5 2 4 2 2 2" xfId="5068" xr:uid="{F175CFBB-AE20-4C77-99FC-A5784FA9CBA9}"/>
    <cellStyle name="Normal 9 5 2 4 2 3" xfId="4159" xr:uid="{C0741060-5193-4CE5-A286-91A881FA06EA}"/>
    <cellStyle name="Normal 9 5 2 4 2 3 2" xfId="5069" xr:uid="{C5D6FCF0-32BB-4357-92C1-E6EEF89FD945}"/>
    <cellStyle name="Normal 9 5 2 4 2 4" xfId="4160" xr:uid="{087CC236-BB4A-4706-8D82-48CB49DD1148}"/>
    <cellStyle name="Normal 9 5 2 4 2 4 2" xfId="5070" xr:uid="{15098FD5-24B1-407C-98C3-9EC9A2E3C6B3}"/>
    <cellStyle name="Normal 9 5 2 4 2 5" xfId="5067" xr:uid="{8F60E142-D93B-4392-8EB5-94C74B6C6E69}"/>
    <cellStyle name="Normal 9 5 2 4 3" xfId="4161" xr:uid="{C5954776-D2A8-42F9-BDFE-0E650082530A}"/>
    <cellStyle name="Normal 9 5 2 4 3 2" xfId="5071" xr:uid="{FA3EEFA7-B466-4DBF-9D02-070C46EAE94E}"/>
    <cellStyle name="Normal 9 5 2 4 4" xfId="4162" xr:uid="{B545A4AE-30AF-4953-9E1E-85678B617545}"/>
    <cellStyle name="Normal 9 5 2 4 4 2" xfId="5072" xr:uid="{ED37E14D-0909-4491-91CC-65E36FD412F8}"/>
    <cellStyle name="Normal 9 5 2 4 5" xfId="4163" xr:uid="{C3A96B6B-6575-4291-B685-18F56217C5DB}"/>
    <cellStyle name="Normal 9 5 2 4 5 2" xfId="5073" xr:uid="{CB9317AF-BC39-43B2-805A-8A17685B5488}"/>
    <cellStyle name="Normal 9 5 2 4 6" xfId="5066" xr:uid="{0807DDAE-00C7-4EBD-846E-F372A43965FD}"/>
    <cellStyle name="Normal 9 5 2 5" xfId="877" xr:uid="{811D364E-D65E-4B60-95CF-58161D4D971D}"/>
    <cellStyle name="Normal 9 5 2 5 2" xfId="4164" xr:uid="{D3F7FEAE-3B6C-42FE-8FF3-A1946D7E5040}"/>
    <cellStyle name="Normal 9 5 2 5 2 2" xfId="5075" xr:uid="{A7742FF9-7D23-4208-9B0A-6A40531207A2}"/>
    <cellStyle name="Normal 9 5 2 5 3" xfId="4165" xr:uid="{07BDA18D-233B-4ECE-BB6A-7D400D2D6465}"/>
    <cellStyle name="Normal 9 5 2 5 3 2" xfId="5076" xr:uid="{22812B73-BB28-41BE-8CE0-B8EF2E21B38F}"/>
    <cellStyle name="Normal 9 5 2 5 4" xfId="4166" xr:uid="{5D658FB8-E4D7-4747-A19B-8613243C1E2B}"/>
    <cellStyle name="Normal 9 5 2 5 4 2" xfId="5077" xr:uid="{42CF5EAC-F441-4C61-8A2A-FF220A3931FB}"/>
    <cellStyle name="Normal 9 5 2 5 5" xfId="5074" xr:uid="{1B571DAC-FD11-470F-83AB-1A2942E6C441}"/>
    <cellStyle name="Normal 9 5 2 6" xfId="4167" xr:uid="{43D1BC2F-1E6A-4789-B4D9-DEFFD2D0F0EC}"/>
    <cellStyle name="Normal 9 5 2 6 2" xfId="4168" xr:uid="{0689716A-1DBE-4DF0-BF85-99CF43C44963}"/>
    <cellStyle name="Normal 9 5 2 6 2 2" xfId="5079" xr:uid="{3C27C9B4-ACD9-4D35-9C01-615ECF00E4BF}"/>
    <cellStyle name="Normal 9 5 2 6 3" xfId="4169" xr:uid="{966884C9-0CE7-4BA9-81B3-5BBF9CCA4D3E}"/>
    <cellStyle name="Normal 9 5 2 6 3 2" xfId="5080" xr:uid="{B8F41511-83DB-40BC-A35C-68E621DBA701}"/>
    <cellStyle name="Normal 9 5 2 6 4" xfId="4170" xr:uid="{3A51B3C1-FDBB-4A81-9C7B-B21F4EE98B39}"/>
    <cellStyle name="Normal 9 5 2 6 4 2" xfId="5081" xr:uid="{3D246CB9-5395-4554-8401-86CE7E93492E}"/>
    <cellStyle name="Normal 9 5 2 6 5" xfId="5078" xr:uid="{32608896-FD05-4DC1-B3AA-90A64B8FF3EE}"/>
    <cellStyle name="Normal 9 5 2 7" xfId="4171" xr:uid="{D6969BB6-CB4D-4147-98C1-E20B3CB246B3}"/>
    <cellStyle name="Normal 9 5 2 7 2" xfId="5082" xr:uid="{94ACC6FA-8312-4B9B-B4D2-9747061606C5}"/>
    <cellStyle name="Normal 9 5 2 8" xfId="4172" xr:uid="{113AC366-7623-4486-B3BB-9C1F69CB0069}"/>
    <cellStyle name="Normal 9 5 2 8 2" xfId="5083" xr:uid="{BE63B063-BF24-4EBD-8B00-6D8638EA4AE4}"/>
    <cellStyle name="Normal 9 5 2 9" xfId="4173" xr:uid="{C557C2F8-5DA2-46ED-9D9A-F8AC6E2504CB}"/>
    <cellStyle name="Normal 9 5 2 9 2" xfId="5084" xr:uid="{EC7E1683-11BC-4DE7-9373-A0561321F4EE}"/>
    <cellStyle name="Normal 9 5 3" xfId="420" xr:uid="{428C0C02-D21E-451E-9873-694F5AFD2A51}"/>
    <cellStyle name="Normal 9 5 3 2" xfId="878" xr:uid="{D2999579-EF5A-49D8-922B-895E0D9A41C0}"/>
    <cellStyle name="Normal 9 5 3 2 2" xfId="879" xr:uid="{EB6DF385-974F-47D9-833B-B776319C9567}"/>
    <cellStyle name="Normal 9 5 3 2 2 2" xfId="2451" xr:uid="{0E84A8AF-1765-4BF4-94AA-3F2F26FE0EAB}"/>
    <cellStyle name="Normal 9 5 3 2 2 2 2" xfId="2452" xr:uid="{61E02B02-399F-48FE-AF4E-99DE3F0F810C}"/>
    <cellStyle name="Normal 9 5 3 2 2 2 2 2" xfId="5089" xr:uid="{DF9E061F-C7F7-452E-8B7F-249737D1AA5B}"/>
    <cellStyle name="Normal 9 5 3 2 2 2 3" xfId="5088" xr:uid="{56958C8C-9C81-495F-920C-671A3D1A9F35}"/>
    <cellStyle name="Normal 9 5 3 2 2 3" xfId="2453" xr:uid="{9D9A1272-FEDF-4972-B2DE-508475F627C3}"/>
    <cellStyle name="Normal 9 5 3 2 2 3 2" xfId="5090" xr:uid="{009D756C-7B87-47D3-A391-ACDDD63C236B}"/>
    <cellStyle name="Normal 9 5 3 2 2 4" xfId="4174" xr:uid="{27C84218-2013-45A5-ABFE-786F2C18F17C}"/>
    <cellStyle name="Normal 9 5 3 2 2 4 2" xfId="5091" xr:uid="{13A34F4E-92C3-47FC-9826-0C35902AE7C3}"/>
    <cellStyle name="Normal 9 5 3 2 2 5" xfId="5087" xr:uid="{45C30548-7CD1-4340-AC53-1C27FCDC1CE9}"/>
    <cellStyle name="Normal 9 5 3 2 3" xfId="2454" xr:uid="{414FC98A-8174-45D6-B25B-4038C8C16830}"/>
    <cellStyle name="Normal 9 5 3 2 3 2" xfId="2455" xr:uid="{C9660BB7-7F8B-4816-A828-0442CD2B0F23}"/>
    <cellStyle name="Normal 9 5 3 2 3 2 2" xfId="5093" xr:uid="{DF622A8B-51BE-4EC7-A586-E2924C17C496}"/>
    <cellStyle name="Normal 9 5 3 2 3 3" xfId="4175" xr:uid="{552BFD62-4576-4F7C-8FD1-512957D031DA}"/>
    <cellStyle name="Normal 9 5 3 2 3 3 2" xfId="5094" xr:uid="{1AF60037-DE82-43D1-8CEC-E835B06989B4}"/>
    <cellStyle name="Normal 9 5 3 2 3 4" xfId="4176" xr:uid="{CA3C86F7-4F90-4F66-A380-13ABFD8918B3}"/>
    <cellStyle name="Normal 9 5 3 2 3 4 2" xfId="5095" xr:uid="{3D673DD5-254B-4E0F-AA3E-AD4F4D86EDA7}"/>
    <cellStyle name="Normal 9 5 3 2 3 5" xfId="5092" xr:uid="{EAF6836E-338E-440B-982C-B3E0A108195E}"/>
    <cellStyle name="Normal 9 5 3 2 4" xfId="2456" xr:uid="{096EFF42-05FE-4115-AE94-5B76F5C76C46}"/>
    <cellStyle name="Normal 9 5 3 2 4 2" xfId="5096" xr:uid="{486FA9C9-2A12-4543-8453-1143F6DD0E81}"/>
    <cellStyle name="Normal 9 5 3 2 5" xfId="4177" xr:uid="{4BF2F378-0312-4BD2-B911-31B1EE682B2D}"/>
    <cellStyle name="Normal 9 5 3 2 5 2" xfId="5097" xr:uid="{6AD5A8E8-DF9F-4235-BF42-508561FC914A}"/>
    <cellStyle name="Normal 9 5 3 2 6" xfId="4178" xr:uid="{396F5A21-2112-4BA0-AC29-6D78C0B38C98}"/>
    <cellStyle name="Normal 9 5 3 2 6 2" xfId="5098" xr:uid="{7D545B2F-86CB-4FA9-B886-B45F5DDD169D}"/>
    <cellStyle name="Normal 9 5 3 2 7" xfId="5086" xr:uid="{72FE41FA-2BDC-4EDD-A35E-AA11D840C968}"/>
    <cellStyle name="Normal 9 5 3 3" xfId="880" xr:uid="{AE0C8E8F-119D-442E-BCA5-CAB3472431ED}"/>
    <cellStyle name="Normal 9 5 3 3 2" xfId="2457" xr:uid="{066F0084-691C-478A-8880-AF2A504A389C}"/>
    <cellStyle name="Normal 9 5 3 3 2 2" xfId="2458" xr:uid="{48335AF1-BBE5-4BEE-AF5B-8E7345E48979}"/>
    <cellStyle name="Normal 9 5 3 3 2 2 2" xfId="5101" xr:uid="{724C18F3-733E-45E6-88CA-788077FF914F}"/>
    <cellStyle name="Normal 9 5 3 3 2 3" xfId="4179" xr:uid="{8D0204D9-73C8-4049-B341-E6BEF236F564}"/>
    <cellStyle name="Normal 9 5 3 3 2 3 2" xfId="5102" xr:uid="{1946B2FA-5BE7-4D0B-93B3-9C47EEAAC9C5}"/>
    <cellStyle name="Normal 9 5 3 3 2 4" xfId="4180" xr:uid="{187BE9D4-6EA4-4643-B577-F19CD8603ABE}"/>
    <cellStyle name="Normal 9 5 3 3 2 4 2" xfId="5103" xr:uid="{45B2CB54-DD18-4727-92E1-F3BCD5E94D6D}"/>
    <cellStyle name="Normal 9 5 3 3 2 5" xfId="5100" xr:uid="{34640064-7671-4756-840A-B7079858E363}"/>
    <cellStyle name="Normal 9 5 3 3 3" xfId="2459" xr:uid="{48D105F4-77DF-4D14-B36F-CABC9DA3AE0A}"/>
    <cellStyle name="Normal 9 5 3 3 3 2" xfId="5104" xr:uid="{9B3B3EEC-1E6B-4E0B-A22E-057C3E86C2C1}"/>
    <cellStyle name="Normal 9 5 3 3 4" xfId="4181" xr:uid="{A91CFF4C-531F-488F-9DDE-2C453243E15A}"/>
    <cellStyle name="Normal 9 5 3 3 4 2" xfId="5105" xr:uid="{9D4CBFBA-3C25-4F99-B24A-FC446871F870}"/>
    <cellStyle name="Normal 9 5 3 3 5" xfId="4182" xr:uid="{E8E5613D-02B4-4DE5-896A-9C5C84377FF8}"/>
    <cellStyle name="Normal 9 5 3 3 5 2" xfId="5106" xr:uid="{7E8729B5-4405-42F4-80B7-030E56F224F1}"/>
    <cellStyle name="Normal 9 5 3 3 6" xfId="5099" xr:uid="{C935A7E1-A54E-4C5D-9936-F26212FF0499}"/>
    <cellStyle name="Normal 9 5 3 4" xfId="2460" xr:uid="{966B102C-EA2F-45F8-B8CC-0684C88BB52B}"/>
    <cellStyle name="Normal 9 5 3 4 2" xfId="2461" xr:uid="{1614FDA4-018B-4E80-B36B-FDA74FDFB0E1}"/>
    <cellStyle name="Normal 9 5 3 4 2 2" xfId="5108" xr:uid="{83389869-27C6-43CA-A435-B6AD99FA113E}"/>
    <cellStyle name="Normal 9 5 3 4 3" xfId="4183" xr:uid="{6417611B-8DED-4603-B1F4-ABBDB92AAE06}"/>
    <cellStyle name="Normal 9 5 3 4 3 2" xfId="5109" xr:uid="{728B14D2-3AB3-4E04-AFC8-C8E01A9AA118}"/>
    <cellStyle name="Normal 9 5 3 4 4" xfId="4184" xr:uid="{9ACC2B78-C2A3-4A68-9198-EAB176487D5B}"/>
    <cellStyle name="Normal 9 5 3 4 4 2" xfId="5110" xr:uid="{619B0B4D-BBD8-4149-B995-B25FBAD3E8F2}"/>
    <cellStyle name="Normal 9 5 3 4 5" xfId="5107" xr:uid="{982508A9-2D45-4462-9A75-F3019E1CB63A}"/>
    <cellStyle name="Normal 9 5 3 5" xfId="2462" xr:uid="{E059F4F9-3C77-4FC5-8666-96128FA7C986}"/>
    <cellStyle name="Normal 9 5 3 5 2" xfId="4185" xr:uid="{DB639175-46A3-441D-A16C-DE81144FB5C1}"/>
    <cellStyle name="Normal 9 5 3 5 2 2" xfId="5112" xr:uid="{F2F4B2AD-A9F7-427D-8F30-D54FA2081552}"/>
    <cellStyle name="Normal 9 5 3 5 3" xfId="4186" xr:uid="{33F72F97-5F16-4B7B-8F7E-04D6DADBC42D}"/>
    <cellStyle name="Normal 9 5 3 5 3 2" xfId="5113" xr:uid="{2D4A345B-864F-4982-9F25-0CE9387050BC}"/>
    <cellStyle name="Normal 9 5 3 5 4" xfId="4187" xr:uid="{892D6229-AA1A-45FC-924A-A7030C45E942}"/>
    <cellStyle name="Normal 9 5 3 5 4 2" xfId="5114" xr:uid="{B1290226-8C39-41B8-AEDB-53BDE3FA75F9}"/>
    <cellStyle name="Normal 9 5 3 5 5" xfId="5111" xr:uid="{7D7A10A9-1663-4E8A-B9DE-FF59E2EF5A4A}"/>
    <cellStyle name="Normal 9 5 3 6" xfId="4188" xr:uid="{8FCDE998-052D-45E5-A0B1-035EC794E916}"/>
    <cellStyle name="Normal 9 5 3 6 2" xfId="5115" xr:uid="{CEAE0124-2D9B-4C2B-BF80-3A2546516F0E}"/>
    <cellStyle name="Normal 9 5 3 7" xfId="4189" xr:uid="{072CF8EA-F2BF-4FE1-9F6C-FAA4AEC58A25}"/>
    <cellStyle name="Normal 9 5 3 7 2" xfId="5116" xr:uid="{DE070009-558F-458A-8F85-43E61A2314CD}"/>
    <cellStyle name="Normal 9 5 3 8" xfId="4190" xr:uid="{9266B986-17B1-4640-BF0C-2758D851EC0C}"/>
    <cellStyle name="Normal 9 5 3 8 2" xfId="5117" xr:uid="{64E1C030-7FA9-485D-8457-2BDA3CBA9427}"/>
    <cellStyle name="Normal 9 5 3 9" xfId="5085" xr:uid="{D84F28F2-A502-4330-BC00-53EF409534B8}"/>
    <cellStyle name="Normal 9 5 4" xfId="421" xr:uid="{D0A50216-55CA-4E30-A5C4-D2428DE7D45D}"/>
    <cellStyle name="Normal 9 5 4 2" xfId="881" xr:uid="{AB7DED03-8EC5-4D14-AB23-FD4623B31B59}"/>
    <cellStyle name="Normal 9 5 4 2 2" xfId="882" xr:uid="{C14C5F2B-5D20-45D6-AE5F-8F58B2236005}"/>
    <cellStyle name="Normal 9 5 4 2 2 2" xfId="2463" xr:uid="{D735E5B9-D53E-4C89-9D47-CCDD6E9CF9DD}"/>
    <cellStyle name="Normal 9 5 4 2 2 2 2" xfId="5121" xr:uid="{0345E8D4-8668-4152-812D-E1C36886B3EA}"/>
    <cellStyle name="Normal 9 5 4 2 2 3" xfId="4191" xr:uid="{43244118-FC0B-4667-A0C6-A7B12B019FA2}"/>
    <cellStyle name="Normal 9 5 4 2 2 3 2" xfId="5122" xr:uid="{A8066A70-6FB8-45BA-82A5-3ACA24517E75}"/>
    <cellStyle name="Normal 9 5 4 2 2 4" xfId="4192" xr:uid="{95173264-9412-4436-A603-538214FCB19F}"/>
    <cellStyle name="Normal 9 5 4 2 2 4 2" xfId="5123" xr:uid="{499AE39C-9F54-445F-8EAC-E8D09F5CA04E}"/>
    <cellStyle name="Normal 9 5 4 2 2 5" xfId="5120" xr:uid="{A3F86633-EE87-4C9D-80B0-711E89D96510}"/>
    <cellStyle name="Normal 9 5 4 2 3" xfId="2464" xr:uid="{6A9C14BF-671C-4B22-B408-4B802F5C0FF4}"/>
    <cellStyle name="Normal 9 5 4 2 3 2" xfId="5124" xr:uid="{F6E27A01-BBC1-4337-929E-7D85B257F639}"/>
    <cellStyle name="Normal 9 5 4 2 4" xfId="4193" xr:uid="{DDB6592B-F9CD-43D3-A07E-EEBE1F5C1F9F}"/>
    <cellStyle name="Normal 9 5 4 2 4 2" xfId="5125" xr:uid="{D9A560F0-DCF0-422E-B3D4-8D2BB4016935}"/>
    <cellStyle name="Normal 9 5 4 2 5" xfId="4194" xr:uid="{DE0BE1F1-B822-4855-8F91-C4FADA71FF28}"/>
    <cellStyle name="Normal 9 5 4 2 5 2" xfId="5126" xr:uid="{D44DF8C4-8A47-476A-9CF1-D00EFE171EF5}"/>
    <cellStyle name="Normal 9 5 4 2 6" xfId="5119" xr:uid="{25CCBC3D-7BDC-49A4-912E-7A352DB8C0CA}"/>
    <cellStyle name="Normal 9 5 4 3" xfId="883" xr:uid="{02FF9F35-8E8E-48D0-8462-6879D9F0DCAE}"/>
    <cellStyle name="Normal 9 5 4 3 2" xfId="2465" xr:uid="{903B8974-D4CA-4CF0-9350-439B05399A11}"/>
    <cellStyle name="Normal 9 5 4 3 2 2" xfId="5128" xr:uid="{58424FC9-F016-4374-A5AA-4F6F819705CF}"/>
    <cellStyle name="Normal 9 5 4 3 3" xfId="4195" xr:uid="{8B503F4E-6AA8-4C3A-9BA7-A875EC49F7D1}"/>
    <cellStyle name="Normal 9 5 4 3 3 2" xfId="5129" xr:uid="{7779B32B-AEFE-4E4B-BBF2-FBF7E7A938F1}"/>
    <cellStyle name="Normal 9 5 4 3 4" xfId="4196" xr:uid="{20E42792-B2CD-4959-B268-FD2B67C07CA8}"/>
    <cellStyle name="Normal 9 5 4 3 4 2" xfId="5130" xr:uid="{6A2651C4-C2F1-47BB-81B6-4A003D9D9C52}"/>
    <cellStyle name="Normal 9 5 4 3 5" xfId="5127" xr:uid="{01D45A4D-9E4C-48B5-8355-B7BADA448038}"/>
    <cellStyle name="Normal 9 5 4 4" xfId="2466" xr:uid="{76600EFD-0D37-4B6E-A429-523AE951D27C}"/>
    <cellStyle name="Normal 9 5 4 4 2" xfId="4197" xr:uid="{2709FA57-3CEF-4B92-9557-51C74B44AA0C}"/>
    <cellStyle name="Normal 9 5 4 4 2 2" xfId="5132" xr:uid="{D2D88736-2C94-4DED-A2FE-0D72ED38F08A}"/>
    <cellStyle name="Normal 9 5 4 4 3" xfId="4198" xr:uid="{C6ABEC2E-7A8D-4D41-9D8D-96667434F10C}"/>
    <cellStyle name="Normal 9 5 4 4 3 2" xfId="5133" xr:uid="{2974D976-F309-4220-BB58-220291C08D93}"/>
    <cellStyle name="Normal 9 5 4 4 4" xfId="4199" xr:uid="{3D355CE0-E444-4D4C-B3BC-C5D7537ACE9F}"/>
    <cellStyle name="Normal 9 5 4 4 4 2" xfId="5134" xr:uid="{96B83D93-780C-48B8-8CC9-46575832F1A8}"/>
    <cellStyle name="Normal 9 5 4 4 5" xfId="5131" xr:uid="{A91B89CF-AB38-4889-8572-2E64E4C277D5}"/>
    <cellStyle name="Normal 9 5 4 5" xfId="4200" xr:uid="{81E9B4C4-BD77-4A72-A58E-0E709BECE8BF}"/>
    <cellStyle name="Normal 9 5 4 5 2" xfId="5135" xr:uid="{0003B40E-04DA-4EEE-BF9F-53064FBF735B}"/>
    <cellStyle name="Normal 9 5 4 6" xfId="4201" xr:uid="{EBEEA249-75AC-45CA-A9BC-77CC14BEC50D}"/>
    <cellStyle name="Normal 9 5 4 6 2" xfId="5136" xr:uid="{820701ED-6B3F-4F92-A725-50A2470B3597}"/>
    <cellStyle name="Normal 9 5 4 7" xfId="4202" xr:uid="{F90DCA16-7DD5-4FA3-B156-CA150AAD05AC}"/>
    <cellStyle name="Normal 9 5 4 7 2" xfId="5137" xr:uid="{5397BDBB-E0AA-4D9A-A81F-AD283864B48E}"/>
    <cellStyle name="Normal 9 5 4 8" xfId="5118" xr:uid="{3C0A12D5-5BA5-476B-8BD9-BB88652170CE}"/>
    <cellStyle name="Normal 9 5 5" xfId="422" xr:uid="{D62C39AA-C25E-4DBF-9F98-EDDDF0D2425C}"/>
    <cellStyle name="Normal 9 5 5 2" xfId="884" xr:uid="{D2B098F0-D80C-411B-9C87-20714A86971B}"/>
    <cellStyle name="Normal 9 5 5 2 2" xfId="2467" xr:uid="{CFDD4273-FEB4-446D-BF14-DCC9E5EBA540}"/>
    <cellStyle name="Normal 9 5 5 2 2 2" xfId="5140" xr:uid="{0EFFFEA4-544C-4DD0-9CB6-A71998529470}"/>
    <cellStyle name="Normal 9 5 5 2 3" xfId="4203" xr:uid="{C59848AD-857C-421D-A6E9-97D2DC6079B2}"/>
    <cellStyle name="Normal 9 5 5 2 3 2" xfId="5141" xr:uid="{16D48197-D0FE-4A09-B311-41B63EB23B70}"/>
    <cellStyle name="Normal 9 5 5 2 4" xfId="4204" xr:uid="{252F196F-4DB3-4649-A353-2B2C39159B3B}"/>
    <cellStyle name="Normal 9 5 5 2 4 2" xfId="5142" xr:uid="{7105EAB8-03DF-442E-B961-8BDD8FF563C4}"/>
    <cellStyle name="Normal 9 5 5 2 5" xfId="5139" xr:uid="{479644F5-C463-4A51-976F-3DC33C445BCF}"/>
    <cellStyle name="Normal 9 5 5 3" xfId="2468" xr:uid="{C8D66797-F209-430C-A118-9FA927017928}"/>
    <cellStyle name="Normal 9 5 5 3 2" xfId="4205" xr:uid="{DBEB4484-4712-45A3-948B-5024866E40BB}"/>
    <cellStyle name="Normal 9 5 5 3 2 2" xfId="5144" xr:uid="{20177266-98CF-424D-A383-74E80906CEE2}"/>
    <cellStyle name="Normal 9 5 5 3 3" xfId="4206" xr:uid="{A3DEC528-D2AE-4591-8E2C-2C89F4B96641}"/>
    <cellStyle name="Normal 9 5 5 3 3 2" xfId="5145" xr:uid="{0E84D760-E1A7-415A-BF87-EB7FFAF6B7ED}"/>
    <cellStyle name="Normal 9 5 5 3 4" xfId="4207" xr:uid="{DFFAE3C6-AD63-446F-A48A-53352F6104EB}"/>
    <cellStyle name="Normal 9 5 5 3 4 2" xfId="5146" xr:uid="{FEE94C7A-510B-46CD-A793-30BA70BFDCCD}"/>
    <cellStyle name="Normal 9 5 5 3 5" xfId="5143" xr:uid="{59330179-71DB-4503-88BD-4B6E37583271}"/>
    <cellStyle name="Normal 9 5 5 4" xfId="4208" xr:uid="{AC559021-1642-4D5E-BEE1-C6D12BF25466}"/>
    <cellStyle name="Normal 9 5 5 4 2" xfId="5147" xr:uid="{81275F98-2755-47B3-A926-827D6CE9998D}"/>
    <cellStyle name="Normal 9 5 5 5" xfId="4209" xr:uid="{978F48A8-CC19-4A69-A76E-F1FE0A889608}"/>
    <cellStyle name="Normal 9 5 5 5 2" xfId="5148" xr:uid="{FB544FC3-0821-4558-A52F-C8EB2E19DAC9}"/>
    <cellStyle name="Normal 9 5 5 6" xfId="4210" xr:uid="{F73AF86B-DB5E-4D07-BF19-60E3F04E45C6}"/>
    <cellStyle name="Normal 9 5 5 6 2" xfId="5149" xr:uid="{ED42A972-9DBD-4371-A0BE-1BD4091CAE55}"/>
    <cellStyle name="Normal 9 5 5 7" xfId="5138" xr:uid="{921A3A4E-D85A-4D26-9C98-9DEEB8AEBE80}"/>
    <cellStyle name="Normal 9 5 6" xfId="885" xr:uid="{2019C266-8875-40B1-AD49-4765AB6CD38B}"/>
    <cellStyle name="Normal 9 5 6 2" xfId="2469" xr:uid="{93245CDE-14B3-4CBE-B185-1D063BE9502B}"/>
    <cellStyle name="Normal 9 5 6 2 2" xfId="4211" xr:uid="{7900B136-57C2-4823-BF3D-ECE7FBC42A2B}"/>
    <cellStyle name="Normal 9 5 6 2 2 2" xfId="5152" xr:uid="{90622E04-E1BC-43D1-8390-742C0C02004F}"/>
    <cellStyle name="Normal 9 5 6 2 3" xfId="4212" xr:uid="{3E9F6D55-ACC8-4482-A0E6-99DCC9343442}"/>
    <cellStyle name="Normal 9 5 6 2 3 2" xfId="5153" xr:uid="{03A05AF8-278F-4C0F-9F6C-EF6C13AF59C9}"/>
    <cellStyle name="Normal 9 5 6 2 4" xfId="4213" xr:uid="{FE1C7D8F-0919-4664-B806-8A601BED96A8}"/>
    <cellStyle name="Normal 9 5 6 2 4 2" xfId="5154" xr:uid="{4B96575D-AB53-475A-AB03-B30CCB74EC5D}"/>
    <cellStyle name="Normal 9 5 6 2 5" xfId="5151" xr:uid="{F935FE69-99B5-4D7E-ADB3-822D091633ED}"/>
    <cellStyle name="Normal 9 5 6 3" xfId="4214" xr:uid="{CA45880E-8865-4A9F-A5FB-81A74F643F7F}"/>
    <cellStyle name="Normal 9 5 6 3 2" xfId="5155" xr:uid="{8FA65EE6-28CB-43AF-9BBA-6268B50384CC}"/>
    <cellStyle name="Normal 9 5 6 4" xfId="4215" xr:uid="{B8FAF63D-C6DA-4E30-AA47-88D633C5945A}"/>
    <cellStyle name="Normal 9 5 6 4 2" xfId="5156" xr:uid="{906F8AC7-B54B-4ED3-A471-79306A1F53CA}"/>
    <cellStyle name="Normal 9 5 6 5" xfId="4216" xr:uid="{ED1792AD-2A1D-4936-BC55-164B7791F26F}"/>
    <cellStyle name="Normal 9 5 6 5 2" xfId="5157" xr:uid="{DB412675-86E6-41A1-9DDA-21895DA54AC3}"/>
    <cellStyle name="Normal 9 5 6 6" xfId="5150" xr:uid="{27B43BDE-C0CB-4822-81B1-5963ED7F21CE}"/>
    <cellStyle name="Normal 9 5 7" xfId="2470" xr:uid="{83D2C92B-F386-4577-B3E2-C83F7CEF7B32}"/>
    <cellStyle name="Normal 9 5 7 2" xfId="4217" xr:uid="{77ABA5A4-6A01-47D9-A0A5-CC7CF11F076A}"/>
    <cellStyle name="Normal 9 5 7 2 2" xfId="5159" xr:uid="{28EFB578-139C-4E17-A10E-0B8B9B5869A4}"/>
    <cellStyle name="Normal 9 5 7 3" xfId="4218" xr:uid="{3F584ADD-626F-4520-93D7-B77BD5BF7B8F}"/>
    <cellStyle name="Normal 9 5 7 3 2" xfId="5160" xr:uid="{2EF2EA33-CCAA-48E6-A4A7-2750D11C6C28}"/>
    <cellStyle name="Normal 9 5 7 4" xfId="4219" xr:uid="{F9962B4D-62BF-4F7D-B27A-DC5C36E17B12}"/>
    <cellStyle name="Normal 9 5 7 4 2" xfId="5161" xr:uid="{55767AEA-A017-486E-8A8E-011A6FE62700}"/>
    <cellStyle name="Normal 9 5 7 5" xfId="5158" xr:uid="{349E79A2-8A41-422A-A1C9-E7CC75C89809}"/>
    <cellStyle name="Normal 9 5 8" xfId="4220" xr:uid="{8C3F90C2-7E47-4C49-AA20-A68A3A591E88}"/>
    <cellStyle name="Normal 9 5 8 2" xfId="4221" xr:uid="{CB5F1D89-0D20-4306-B0FF-68FFFF2ED02F}"/>
    <cellStyle name="Normal 9 5 8 2 2" xfId="5163" xr:uid="{B1CD2FC0-D786-42D5-A85A-AE8DE3F259D5}"/>
    <cellStyle name="Normal 9 5 8 3" xfId="4222" xr:uid="{B6C05A88-97E6-411A-BA00-A390FF96DD0F}"/>
    <cellStyle name="Normal 9 5 8 3 2" xfId="5164" xr:uid="{30FC83B1-5D34-4D20-88D0-12850817F8F0}"/>
    <cellStyle name="Normal 9 5 8 4" xfId="4223" xr:uid="{CF5932F9-E0E6-43F0-8578-93FC42F17E56}"/>
    <cellStyle name="Normal 9 5 8 4 2" xfId="5165" xr:uid="{BF1076A9-A022-4124-88CE-06B3E51D47CA}"/>
    <cellStyle name="Normal 9 5 8 5" xfId="5162" xr:uid="{366DC3D7-548B-4F53-A44A-4FA91A4A7055}"/>
    <cellStyle name="Normal 9 5 9" xfId="4224" xr:uid="{392E66DD-54B2-4820-851A-B6B86980C2CE}"/>
    <cellStyle name="Normal 9 5 9 2" xfId="5166" xr:uid="{BC08DEEE-DE7A-478C-8862-411526D4E21E}"/>
    <cellStyle name="Normal 9 6" xfId="180" xr:uid="{CF9036D7-D0E4-468C-A3C2-CCA3E44625DC}"/>
    <cellStyle name="Normal 9 6 10" xfId="5167" xr:uid="{819CD24C-1AE1-4B6E-AE54-B56C5572C980}"/>
    <cellStyle name="Normal 9 6 2" xfId="181" xr:uid="{013B14B0-CC5E-4FC1-917E-375417A79BD2}"/>
    <cellStyle name="Normal 9 6 2 2" xfId="423" xr:uid="{9B30C777-6886-4B89-8AEF-B7C00AF17848}"/>
    <cellStyle name="Normal 9 6 2 2 2" xfId="886" xr:uid="{9B73D2ED-8461-4C8D-A7B3-DB8FEA1521B5}"/>
    <cellStyle name="Normal 9 6 2 2 2 2" xfId="2471" xr:uid="{ABC542CA-EB90-4E3E-A468-FD6E7E65B5AF}"/>
    <cellStyle name="Normal 9 6 2 2 2 2 2" xfId="5171" xr:uid="{C244F9A0-31E0-41B3-ABF2-1A336858C455}"/>
    <cellStyle name="Normal 9 6 2 2 2 3" xfId="4225" xr:uid="{CE3E0895-252F-43FF-BB9C-649C3BAB97D5}"/>
    <cellStyle name="Normal 9 6 2 2 2 3 2" xfId="5172" xr:uid="{7842D793-1F8A-429E-BD05-F7C049F3BB20}"/>
    <cellStyle name="Normal 9 6 2 2 2 4" xfId="4226" xr:uid="{9DBA5FAD-8768-4BA5-B870-AC0746402DFF}"/>
    <cellStyle name="Normal 9 6 2 2 2 4 2" xfId="5173" xr:uid="{962E12B5-3AD3-4541-84DA-A95D72A2D10E}"/>
    <cellStyle name="Normal 9 6 2 2 2 5" xfId="5170" xr:uid="{FC1DFDA8-E042-4F71-824D-C6201CF08537}"/>
    <cellStyle name="Normal 9 6 2 2 3" xfId="2472" xr:uid="{08BCB656-C4F1-4295-BCB1-55A55F30179B}"/>
    <cellStyle name="Normal 9 6 2 2 3 2" xfId="4227" xr:uid="{6617A379-6C89-4D60-AC80-2161E7628849}"/>
    <cellStyle name="Normal 9 6 2 2 3 2 2" xfId="5175" xr:uid="{68B86B71-C6D9-4AB9-98E0-D8A160E2E39C}"/>
    <cellStyle name="Normal 9 6 2 2 3 3" xfId="4228" xr:uid="{38EF83F1-18CD-4468-8696-32193D753DAA}"/>
    <cellStyle name="Normal 9 6 2 2 3 3 2" xfId="5176" xr:uid="{96B11EF6-98CF-4695-8E1E-328556F253D9}"/>
    <cellStyle name="Normal 9 6 2 2 3 4" xfId="4229" xr:uid="{247F2BA3-9958-4008-9F73-211DE104DCD6}"/>
    <cellStyle name="Normal 9 6 2 2 3 4 2" xfId="5177" xr:uid="{6729A8F2-5FFE-42EA-9AB3-9B9BFE724D38}"/>
    <cellStyle name="Normal 9 6 2 2 3 5" xfId="5174" xr:uid="{2C8BE173-244D-41C4-A917-C579EF85E571}"/>
    <cellStyle name="Normal 9 6 2 2 4" xfId="4230" xr:uid="{6B72D527-65C9-4F24-B657-BDD9A26D147E}"/>
    <cellStyle name="Normal 9 6 2 2 4 2" xfId="5178" xr:uid="{3FBC0DD7-1B26-43C7-9A57-4AB97222CF05}"/>
    <cellStyle name="Normal 9 6 2 2 5" xfId="4231" xr:uid="{C45E3509-BC26-41C2-987B-B5C06037C2EE}"/>
    <cellStyle name="Normal 9 6 2 2 5 2" xfId="5179" xr:uid="{2894BBFE-C75F-464A-8AFA-AB0116A6700A}"/>
    <cellStyle name="Normal 9 6 2 2 6" xfId="4232" xr:uid="{A2F5070F-83AC-4F89-A053-D6F8C92AB80B}"/>
    <cellStyle name="Normal 9 6 2 2 6 2" xfId="5180" xr:uid="{1D93AE13-A143-4985-B7C5-71D612F9A547}"/>
    <cellStyle name="Normal 9 6 2 2 7" xfId="5169" xr:uid="{7F006C1F-8B0B-4788-9A47-447A3E5B1FB4}"/>
    <cellStyle name="Normal 9 6 2 3" xfId="887" xr:uid="{BD5BAD0A-35DE-4EDA-906D-D5E27C20982B}"/>
    <cellStyle name="Normal 9 6 2 3 2" xfId="2473" xr:uid="{B9C9FEA5-C15C-4F58-B7D6-506B0C313ADD}"/>
    <cellStyle name="Normal 9 6 2 3 2 2" xfId="4233" xr:uid="{30880DCF-D37F-47E7-B0A3-0092ABF44BAC}"/>
    <cellStyle name="Normal 9 6 2 3 2 2 2" xfId="5183" xr:uid="{556333A0-4059-45BF-9E0F-77E2776C80A6}"/>
    <cellStyle name="Normal 9 6 2 3 2 3" xfId="4234" xr:uid="{A192D6FF-EC33-43D7-83E5-1C32019627F7}"/>
    <cellStyle name="Normal 9 6 2 3 2 3 2" xfId="5184" xr:uid="{3A6FF00A-4427-4322-97B7-DB9310EAC7AE}"/>
    <cellStyle name="Normal 9 6 2 3 2 4" xfId="4235" xr:uid="{22249276-B5D2-4424-8BFA-224FB2F71CD5}"/>
    <cellStyle name="Normal 9 6 2 3 2 4 2" xfId="5185" xr:uid="{805A1CDE-9E87-4DD0-9756-B8D7EF26D9B1}"/>
    <cellStyle name="Normal 9 6 2 3 2 5" xfId="5182" xr:uid="{5A871DF5-38E4-43BE-8857-2075EFA530F6}"/>
    <cellStyle name="Normal 9 6 2 3 3" xfId="4236" xr:uid="{F3BB526C-3B4F-42A7-8BE7-763A478F9F8F}"/>
    <cellStyle name="Normal 9 6 2 3 3 2" xfId="5186" xr:uid="{27CCB379-C3D3-4712-A4B0-578FC4550BFD}"/>
    <cellStyle name="Normal 9 6 2 3 4" xfId="4237" xr:uid="{7068434A-2119-48BE-960B-9F14A970C07E}"/>
    <cellStyle name="Normal 9 6 2 3 4 2" xfId="5187" xr:uid="{F8322F37-C46C-451F-B3D7-B58BFFBD712E}"/>
    <cellStyle name="Normal 9 6 2 3 5" xfId="4238" xr:uid="{A265A32C-9593-4BE0-98C0-C62154D0FA08}"/>
    <cellStyle name="Normal 9 6 2 3 5 2" xfId="5188" xr:uid="{038841C2-72BE-422B-9C79-EF8E06FFC2F0}"/>
    <cellStyle name="Normal 9 6 2 3 6" xfId="5181" xr:uid="{05711648-BEA7-4FCE-B3D1-F8CB5D00762E}"/>
    <cellStyle name="Normal 9 6 2 4" xfId="2474" xr:uid="{3A2D58F4-7B06-4131-ACCF-4CE3F1C74202}"/>
    <cellStyle name="Normal 9 6 2 4 2" xfId="4239" xr:uid="{8D6B9709-19C5-4ED2-A11B-14BC26C7061B}"/>
    <cellStyle name="Normal 9 6 2 4 2 2" xfId="5190" xr:uid="{7CEA266F-F946-455C-9A14-469B484836C8}"/>
    <cellStyle name="Normal 9 6 2 4 3" xfId="4240" xr:uid="{E17F432C-5225-4011-84DD-1741273C04EE}"/>
    <cellStyle name="Normal 9 6 2 4 3 2" xfId="5191" xr:uid="{E6ED00C8-617E-4CC8-BDA9-2163069AE1BD}"/>
    <cellStyle name="Normal 9 6 2 4 4" xfId="4241" xr:uid="{75C9D33E-6DB0-425D-A39B-4A9BDEA76F06}"/>
    <cellStyle name="Normal 9 6 2 4 4 2" xfId="5192" xr:uid="{0F1E5AA3-05DD-4DD3-BDF7-9ABEBE762AC0}"/>
    <cellStyle name="Normal 9 6 2 4 5" xfId="5189" xr:uid="{25FC7CE0-5A2B-4AB1-B7D0-58390EAB43C6}"/>
    <cellStyle name="Normal 9 6 2 5" xfId="4242" xr:uid="{62D74FD5-E1C3-4571-8281-965F6EAA315E}"/>
    <cellStyle name="Normal 9 6 2 5 2" xfId="4243" xr:uid="{730665A8-8383-4960-B833-9B65F3782693}"/>
    <cellStyle name="Normal 9 6 2 5 2 2" xfId="5194" xr:uid="{9BE07A80-72FA-46FC-87AC-6FF4B2CEC198}"/>
    <cellStyle name="Normal 9 6 2 5 3" xfId="4244" xr:uid="{81BE76A1-3D37-4D67-BDFE-64F29FC2AE24}"/>
    <cellStyle name="Normal 9 6 2 5 3 2" xfId="5195" xr:uid="{E7C2ED9D-E0F6-4EDD-AF75-2DE948510CDA}"/>
    <cellStyle name="Normal 9 6 2 5 4" xfId="4245" xr:uid="{BFCFCC3B-A5B3-4AFF-983F-FC44DE554425}"/>
    <cellStyle name="Normal 9 6 2 5 4 2" xfId="5196" xr:uid="{9F932E7E-7754-4F4D-9F78-ECCEFC254762}"/>
    <cellStyle name="Normal 9 6 2 5 5" xfId="5193" xr:uid="{79FAD0C5-3AD3-4220-9744-8AE14A0ADD3D}"/>
    <cellStyle name="Normal 9 6 2 6" xfId="4246" xr:uid="{6EB89E04-92F3-4806-A8DB-DB4150B6CE03}"/>
    <cellStyle name="Normal 9 6 2 6 2" xfId="5197" xr:uid="{CC0DF559-4249-4C4B-8D54-751B9F3F59A1}"/>
    <cellStyle name="Normal 9 6 2 7" xfId="4247" xr:uid="{66781429-64D5-4584-A72F-B1F870D45793}"/>
    <cellStyle name="Normal 9 6 2 7 2" xfId="5198" xr:uid="{785C06B4-B8CD-483C-B4F4-E2AF4CB4EDE7}"/>
    <cellStyle name="Normal 9 6 2 8" xfId="4248" xr:uid="{646275A9-8B55-4686-9BA4-02E019A745CE}"/>
    <cellStyle name="Normal 9 6 2 8 2" xfId="5199" xr:uid="{2F341E3A-DFD9-4396-BB3A-CCE278C6C89A}"/>
    <cellStyle name="Normal 9 6 2 9" xfId="5168" xr:uid="{1B00FD95-D75B-4ED3-AEEB-CA1E084EE39B}"/>
    <cellStyle name="Normal 9 6 3" xfId="424" xr:uid="{3A525BAE-12D4-47C3-8DC8-C8D4C3C2D123}"/>
    <cellStyle name="Normal 9 6 3 2" xfId="888" xr:uid="{366F12CA-4926-42C7-A607-DA9120A0123F}"/>
    <cellStyle name="Normal 9 6 3 2 2" xfId="889" xr:uid="{8418A75F-C64F-4E03-8F6D-6A561E5EFDBF}"/>
    <cellStyle name="Normal 9 6 3 2 2 2" xfId="5202" xr:uid="{7B00E611-9229-4339-8F38-FF217A4F926F}"/>
    <cellStyle name="Normal 9 6 3 2 3" xfId="4249" xr:uid="{AF63F305-3F6C-4723-8D9B-179614D8B9F7}"/>
    <cellStyle name="Normal 9 6 3 2 3 2" xfId="5203" xr:uid="{6EAEA11B-DF4F-44DE-A5CF-AD1B45671FAF}"/>
    <cellStyle name="Normal 9 6 3 2 4" xfId="4250" xr:uid="{47454E6E-6DEA-43D9-BCFC-DBED57AFEEB4}"/>
    <cellStyle name="Normal 9 6 3 2 4 2" xfId="5204" xr:uid="{BDB05625-2D96-431E-A68B-A37CC30E1F96}"/>
    <cellStyle name="Normal 9 6 3 2 5" xfId="5201" xr:uid="{D3249796-583D-453C-8BE9-E76048C4C6D8}"/>
    <cellStyle name="Normal 9 6 3 3" xfId="890" xr:uid="{9C49805E-68AB-486B-A791-B3C1538CFE35}"/>
    <cellStyle name="Normal 9 6 3 3 2" xfId="4251" xr:uid="{FDD5FCB9-3484-438C-8CA4-8292C59FE91D}"/>
    <cellStyle name="Normal 9 6 3 3 2 2" xfId="5206" xr:uid="{B2400A1B-D3FA-4B79-879B-6E292165D674}"/>
    <cellStyle name="Normal 9 6 3 3 3" xfId="4252" xr:uid="{5B03E912-85BF-456F-AD63-9B552BCB506A}"/>
    <cellStyle name="Normal 9 6 3 3 3 2" xfId="5207" xr:uid="{A2580CAF-C14F-4296-80DF-439D3120A478}"/>
    <cellStyle name="Normal 9 6 3 3 4" xfId="4253" xr:uid="{02D13139-260E-41C3-B24B-15F7DB2BA020}"/>
    <cellStyle name="Normal 9 6 3 3 4 2" xfId="5208" xr:uid="{12DEF232-AAB0-4971-96C4-A62B6550B25C}"/>
    <cellStyle name="Normal 9 6 3 3 5" xfId="5205" xr:uid="{220C0B24-562C-458D-B422-5298D94C4D9F}"/>
    <cellStyle name="Normal 9 6 3 4" xfId="4254" xr:uid="{6A2CC7BF-C485-4858-8E9D-468117CFDFC4}"/>
    <cellStyle name="Normal 9 6 3 4 2" xfId="5209" xr:uid="{3C777500-4C76-4926-A230-19448F3FF55B}"/>
    <cellStyle name="Normal 9 6 3 5" xfId="4255" xr:uid="{8E7059D3-7576-417D-A077-2C4065F61DD6}"/>
    <cellStyle name="Normal 9 6 3 5 2" xfId="5210" xr:uid="{F4118E21-BA85-40AF-B7C1-CDB368415EDF}"/>
    <cellStyle name="Normal 9 6 3 6" xfId="4256" xr:uid="{DD6E688C-7E00-4C0D-9427-E8A289A14767}"/>
    <cellStyle name="Normal 9 6 3 6 2" xfId="5211" xr:uid="{6D61B008-CDE3-4D64-9578-64840112C0B6}"/>
    <cellStyle name="Normal 9 6 3 7" xfId="5200" xr:uid="{F1851CA0-98F0-4F32-8F3D-B5C7CD7B2951}"/>
    <cellStyle name="Normal 9 6 4" xfId="425" xr:uid="{9C6C3279-7A09-4C73-B7A6-CF67CB8F378A}"/>
    <cellStyle name="Normal 9 6 4 2" xfId="891" xr:uid="{755F6605-394C-4446-8F2D-CE168E42C890}"/>
    <cellStyle name="Normal 9 6 4 2 2" xfId="4257" xr:uid="{684F0E8C-A009-4D56-BA32-F9343D998ABF}"/>
    <cellStyle name="Normal 9 6 4 2 2 2" xfId="5214" xr:uid="{79E4828F-2B2C-4948-AC97-FBE95C563209}"/>
    <cellStyle name="Normal 9 6 4 2 3" xfId="4258" xr:uid="{2E392EE6-7B9E-4ACF-ACA6-D2B7ECE6D4B5}"/>
    <cellStyle name="Normal 9 6 4 2 3 2" xfId="5215" xr:uid="{91965122-7458-403C-9A5D-70109A333AC5}"/>
    <cellStyle name="Normal 9 6 4 2 4" xfId="4259" xr:uid="{4D0C83BA-FB70-4193-B022-BE206ECAB770}"/>
    <cellStyle name="Normal 9 6 4 2 4 2" xfId="5216" xr:uid="{162BBCB6-1F70-48C0-906D-9B9508A4E37C}"/>
    <cellStyle name="Normal 9 6 4 2 5" xfId="5213" xr:uid="{31C7CB0D-D639-4019-804C-EF3C28A503EF}"/>
    <cellStyle name="Normal 9 6 4 3" xfId="4260" xr:uid="{931B8BEF-6670-45FC-80D6-F5998B6713A8}"/>
    <cellStyle name="Normal 9 6 4 3 2" xfId="5217" xr:uid="{25F7BCCA-E110-489A-BE09-A6791F78446D}"/>
    <cellStyle name="Normal 9 6 4 4" xfId="4261" xr:uid="{F9EEA094-4F62-48A1-92B5-00AA5DCE6942}"/>
    <cellStyle name="Normal 9 6 4 4 2" xfId="5218" xr:uid="{FEDBD59C-4E3E-4591-ACE0-9C35C978B56B}"/>
    <cellStyle name="Normal 9 6 4 5" xfId="4262" xr:uid="{1EF2A5A8-A20F-448D-93D4-EAC2D7986547}"/>
    <cellStyle name="Normal 9 6 4 5 2" xfId="5219" xr:uid="{8E8D0807-FE4F-448E-95E9-ECB115C28DA5}"/>
    <cellStyle name="Normal 9 6 4 6" xfId="5212" xr:uid="{23969BEE-8D8F-4442-874D-3410FA2C1AAB}"/>
    <cellStyle name="Normal 9 6 5" xfId="892" xr:uid="{C1291D7F-34E9-46B2-86C6-87FC20E6D732}"/>
    <cellStyle name="Normal 9 6 5 2" xfId="4263" xr:uid="{262B4ECA-64EE-446A-852B-7F9B71322459}"/>
    <cellStyle name="Normal 9 6 5 2 2" xfId="5221" xr:uid="{38FD3EAF-F981-406D-9286-2AA1F6C13552}"/>
    <cellStyle name="Normal 9 6 5 3" xfId="4264" xr:uid="{50FCCBD1-F6DA-4CC3-B14B-F663DDB7EBB2}"/>
    <cellStyle name="Normal 9 6 5 3 2" xfId="5222" xr:uid="{F6F3E062-0371-48E0-A17C-0FA7FBFDACF5}"/>
    <cellStyle name="Normal 9 6 5 4" xfId="4265" xr:uid="{B5051350-2C05-4433-A15C-C6C8E0F82C42}"/>
    <cellStyle name="Normal 9 6 5 4 2" xfId="5223" xr:uid="{D81F985C-E601-447E-B051-B1793ED49B59}"/>
    <cellStyle name="Normal 9 6 5 5" xfId="5220" xr:uid="{305F151A-1046-4539-B0B5-74F34510FD32}"/>
    <cellStyle name="Normal 9 6 6" xfId="4266" xr:uid="{DCD2F4A0-3873-4697-B658-43F2371029E6}"/>
    <cellStyle name="Normal 9 6 6 2" xfId="4267" xr:uid="{EB86CA2E-7EEA-4C70-9EED-8CCCF7786EDD}"/>
    <cellStyle name="Normal 9 6 6 2 2" xfId="5225" xr:uid="{CCC5DB36-316E-4A07-A5C4-F137DE81796E}"/>
    <cellStyle name="Normal 9 6 6 3" xfId="4268" xr:uid="{B3ED9AC6-879B-478B-A8D4-6E904987207E}"/>
    <cellStyle name="Normal 9 6 6 3 2" xfId="5226" xr:uid="{536BBE40-3004-4108-848C-CA73484F3AC7}"/>
    <cellStyle name="Normal 9 6 6 4" xfId="4269" xr:uid="{E1DC5908-9487-44B1-8F46-8E4AAA1260EC}"/>
    <cellStyle name="Normal 9 6 6 4 2" xfId="5227" xr:uid="{7D656018-5E42-4D30-93A2-782070F23E63}"/>
    <cellStyle name="Normal 9 6 6 5" xfId="5224" xr:uid="{C48991B3-E49D-4DFD-BDAB-EF1DCB97C408}"/>
    <cellStyle name="Normal 9 6 7" xfId="4270" xr:uid="{953BFFE0-08D8-4719-B4D9-49F94E90D2E0}"/>
    <cellStyle name="Normal 9 6 7 2" xfId="5228" xr:uid="{1ED65865-069B-4D39-A8A5-933417D7C9EC}"/>
    <cellStyle name="Normal 9 6 8" xfId="4271" xr:uid="{449636EC-5D88-4EFC-97CF-2B8A754094F8}"/>
    <cellStyle name="Normal 9 6 8 2" xfId="5229" xr:uid="{21063FB1-4F31-4D19-A38E-327BE5662E5F}"/>
    <cellStyle name="Normal 9 6 9" xfId="4272" xr:uid="{5DFC71DB-C0E1-4343-A6C9-FF812356FE71}"/>
    <cellStyle name="Normal 9 6 9 2" xfId="5230" xr:uid="{8104053E-AE27-490E-B832-F2431D3E5674}"/>
    <cellStyle name="Normal 9 7" xfId="182" xr:uid="{1F8BE423-D339-4F0E-953A-A5B7262B72A2}"/>
    <cellStyle name="Normal 9 7 2" xfId="426" xr:uid="{258C0555-72A1-4ED8-A52E-75D3177B083F}"/>
    <cellStyle name="Normal 9 7 2 2" xfId="893" xr:uid="{ED5F20A5-03EB-4985-B67D-95A865916C22}"/>
    <cellStyle name="Normal 9 7 2 2 2" xfId="2475" xr:uid="{93FC3BD3-DA39-4DF4-8346-5B6CAA4C56E5}"/>
    <cellStyle name="Normal 9 7 2 2 2 2" xfId="2476" xr:uid="{CB75AB97-677D-4A5D-AA64-F0B4BE6C19E5}"/>
    <cellStyle name="Normal 9 7 2 2 2 2 2" xfId="5235" xr:uid="{8E010AAB-5481-4512-A10E-3DF3DCE0878F}"/>
    <cellStyle name="Normal 9 7 2 2 2 3" xfId="5234" xr:uid="{3BBBEF34-EF6C-4AAF-9658-AC3F3DF3B33A}"/>
    <cellStyle name="Normal 9 7 2 2 3" xfId="2477" xr:uid="{858308B2-B48F-409B-83F0-5FC40811F035}"/>
    <cellStyle name="Normal 9 7 2 2 3 2" xfId="5236" xr:uid="{74CB2A78-8F98-4B6A-8B29-2D47FFA03F08}"/>
    <cellStyle name="Normal 9 7 2 2 4" xfId="4273" xr:uid="{535C65DF-915E-4461-821D-B431EA278B42}"/>
    <cellStyle name="Normal 9 7 2 2 4 2" xfId="5237" xr:uid="{22CCDE69-76C4-41BD-BF78-346548D66841}"/>
    <cellStyle name="Normal 9 7 2 2 5" xfId="5233" xr:uid="{B00D7263-24EE-423A-8377-2F2A3C4F87D0}"/>
    <cellStyle name="Normal 9 7 2 3" xfId="2478" xr:uid="{0AF9DA6D-F368-40E5-89F3-37A7A549DE40}"/>
    <cellStyle name="Normal 9 7 2 3 2" xfId="2479" xr:uid="{44B933EC-8FAA-459D-ADD1-EB7271F4F11D}"/>
    <cellStyle name="Normal 9 7 2 3 2 2" xfId="5239" xr:uid="{8936AB92-09E0-48BF-A569-738E687383D0}"/>
    <cellStyle name="Normal 9 7 2 3 3" xfId="4274" xr:uid="{6FA96BA9-8EE5-47A0-B6DA-0AE5F4784027}"/>
    <cellStyle name="Normal 9 7 2 3 3 2" xfId="5240" xr:uid="{8DA3F049-0DD4-400F-BC70-55265A79CBE7}"/>
    <cellStyle name="Normal 9 7 2 3 4" xfId="4275" xr:uid="{BE12999F-C8EC-44C9-902C-F144E2C2BF9D}"/>
    <cellStyle name="Normal 9 7 2 3 4 2" xfId="5241" xr:uid="{C0ACC1FF-5B57-418A-8C1E-67B39EE4344A}"/>
    <cellStyle name="Normal 9 7 2 3 5" xfId="5238" xr:uid="{7F3E7A9D-6CB8-449C-AEC0-414DA6B84C2A}"/>
    <cellStyle name="Normal 9 7 2 4" xfId="2480" xr:uid="{4217604B-3981-4812-A44B-8961A3183DB4}"/>
    <cellStyle name="Normal 9 7 2 4 2" xfId="5242" xr:uid="{64A3DA8E-D5C8-4B52-AE91-3D00D1886DB4}"/>
    <cellStyle name="Normal 9 7 2 5" xfId="4276" xr:uid="{E82CED36-622A-4866-9383-BBAFDFCC96B2}"/>
    <cellStyle name="Normal 9 7 2 5 2" xfId="5243" xr:uid="{0572B494-21A0-49D3-85D3-8A8EEB6D4FAF}"/>
    <cellStyle name="Normal 9 7 2 6" xfId="4277" xr:uid="{8E29B4CB-E65C-4F1F-A975-5B173DABA0B7}"/>
    <cellStyle name="Normal 9 7 2 6 2" xfId="5244" xr:uid="{6974F9D2-1756-4FF3-8212-02B17B92BF8B}"/>
    <cellStyle name="Normal 9 7 2 7" xfId="5232" xr:uid="{792EBE9E-80FF-4FCE-9A2F-E59E2004662B}"/>
    <cellStyle name="Normal 9 7 3" xfId="894" xr:uid="{695EB291-5D94-4B05-9ED8-6B392AD9A475}"/>
    <cellStyle name="Normal 9 7 3 2" xfId="2481" xr:uid="{A2FDF930-4EA9-4595-BED1-BCE64851EF0F}"/>
    <cellStyle name="Normal 9 7 3 2 2" xfId="2482" xr:uid="{F396ED9A-7D3D-4FDB-B544-71E50ECF2232}"/>
    <cellStyle name="Normal 9 7 3 2 2 2" xfId="5247" xr:uid="{768AD975-900D-4BE8-91A3-9F029E565B81}"/>
    <cellStyle name="Normal 9 7 3 2 3" xfId="4278" xr:uid="{FD15EE62-FA10-4728-86F0-D4335BD6F196}"/>
    <cellStyle name="Normal 9 7 3 2 3 2" xfId="5248" xr:uid="{70CEF120-935A-40D8-B67F-CAD8C8FFC1C7}"/>
    <cellStyle name="Normal 9 7 3 2 4" xfId="4279" xr:uid="{18AE2234-6379-4229-8C03-3DA84EFC9D81}"/>
    <cellStyle name="Normal 9 7 3 2 4 2" xfId="5249" xr:uid="{2F8D3EFA-F699-47C9-A2D7-4B3A78E22153}"/>
    <cellStyle name="Normal 9 7 3 2 5" xfId="5246" xr:uid="{5237B2DA-4BF6-42DE-A3D5-3EACCBF3B9FB}"/>
    <cellStyle name="Normal 9 7 3 3" xfId="2483" xr:uid="{5952C81C-3B53-44A4-8D0D-1363368527C0}"/>
    <cellStyle name="Normal 9 7 3 3 2" xfId="5250" xr:uid="{00E1B580-C1FA-4D6B-A9CF-7477A1B280E6}"/>
    <cellStyle name="Normal 9 7 3 4" xfId="4280" xr:uid="{722C8C2C-C071-4738-9B98-19498DB128AB}"/>
    <cellStyle name="Normal 9 7 3 4 2" xfId="5251" xr:uid="{4F896B2C-0937-4E1A-91F8-87B3D934B6C6}"/>
    <cellStyle name="Normal 9 7 3 5" xfId="4281" xr:uid="{AD77B4D6-21FB-4093-8996-32C8CCCC2AC5}"/>
    <cellStyle name="Normal 9 7 3 5 2" xfId="5252" xr:uid="{6A3588DB-0E98-47C8-BA85-DA6A22379D2D}"/>
    <cellStyle name="Normal 9 7 3 6" xfId="5245" xr:uid="{F914F300-4E90-428F-ADB9-8648578E06B2}"/>
    <cellStyle name="Normal 9 7 4" xfId="2484" xr:uid="{A5B7C494-70DC-4F37-89F1-B93581FD05FC}"/>
    <cellStyle name="Normal 9 7 4 2" xfId="2485" xr:uid="{83B57A51-2667-425C-B8BE-434B28AF6B87}"/>
    <cellStyle name="Normal 9 7 4 2 2" xfId="5254" xr:uid="{3B692A98-8B73-434E-94DD-891BACC44561}"/>
    <cellStyle name="Normal 9 7 4 3" xfId="4282" xr:uid="{08E2171D-7529-41DE-852C-C49DDC356975}"/>
    <cellStyle name="Normal 9 7 4 3 2" xfId="5255" xr:uid="{7B904756-0B55-48D2-AE0F-CC00CB99D2FF}"/>
    <cellStyle name="Normal 9 7 4 4" xfId="4283" xr:uid="{249AEA64-9320-47C0-8F0F-0936476825A6}"/>
    <cellStyle name="Normal 9 7 4 4 2" xfId="5256" xr:uid="{523040E6-9ACD-429A-8FBC-AD4667D3F27B}"/>
    <cellStyle name="Normal 9 7 4 5" xfId="5253" xr:uid="{29B866A0-FB24-4200-8E4E-A27C82A240ED}"/>
    <cellStyle name="Normal 9 7 5" xfId="2486" xr:uid="{C94B7F2B-A070-48FB-B408-14BD29117719}"/>
    <cellStyle name="Normal 9 7 5 2" xfId="4284" xr:uid="{C700CA01-AF1F-4177-A779-F807269F001D}"/>
    <cellStyle name="Normal 9 7 5 2 2" xfId="5258" xr:uid="{7E4063FA-4EE4-432B-9029-B0732B4D35BD}"/>
    <cellStyle name="Normal 9 7 5 3" xfId="4285" xr:uid="{8639F9AA-88D5-4BD0-995E-CC70259AC983}"/>
    <cellStyle name="Normal 9 7 5 3 2" xfId="5259" xr:uid="{C67CE2B8-ABE4-4307-AB95-5C0EEA3CB4FC}"/>
    <cellStyle name="Normal 9 7 5 4" xfId="4286" xr:uid="{BBBA70D7-9F47-4DBF-A945-A1AEFF468DD2}"/>
    <cellStyle name="Normal 9 7 5 4 2" xfId="5260" xr:uid="{3A36F832-E46A-4B65-86D1-7042A5B18D3B}"/>
    <cellStyle name="Normal 9 7 5 5" xfId="5257" xr:uid="{3C9CFC16-96C2-43AE-80AB-16F3C5C4FEBF}"/>
    <cellStyle name="Normal 9 7 6" xfId="4287" xr:uid="{E5AF6F73-678F-4B08-88F2-5548771CFF6F}"/>
    <cellStyle name="Normal 9 7 6 2" xfId="5261" xr:uid="{7DC7EEB7-AB30-4611-829D-C1923F178DEE}"/>
    <cellStyle name="Normal 9 7 7" xfId="4288" xr:uid="{1CD0D07A-3D12-44C7-8918-56CBBD2E202E}"/>
    <cellStyle name="Normal 9 7 7 2" xfId="5262" xr:uid="{1030856C-243B-4C08-B2E3-12536B2F9F8C}"/>
    <cellStyle name="Normal 9 7 8" xfId="4289" xr:uid="{1D991311-CB7F-4702-B6BA-F576E4D71825}"/>
    <cellStyle name="Normal 9 7 8 2" xfId="5263" xr:uid="{B67208F1-9F56-432C-B0BA-793B136C03C3}"/>
    <cellStyle name="Normal 9 7 9" xfId="5231" xr:uid="{F4352CB5-9586-45E4-ADEB-E3E779A6CBDA}"/>
    <cellStyle name="Normal 9 8" xfId="427" xr:uid="{040432EA-D1B1-414A-B030-54EC57510C51}"/>
    <cellStyle name="Normal 9 8 2" xfId="895" xr:uid="{638FC096-4C1A-4F97-A946-2F4F0B8CD6EA}"/>
    <cellStyle name="Normal 9 8 2 2" xfId="896" xr:uid="{4FB69CC6-670B-4C73-96CD-DA469BFD99FB}"/>
    <cellStyle name="Normal 9 8 2 2 2" xfId="2487" xr:uid="{71ED864B-0FD4-4A9F-BAD5-4D01E2EC65C8}"/>
    <cellStyle name="Normal 9 8 2 2 2 2" xfId="5267" xr:uid="{A6D711A7-701B-49BB-AA63-681CE3FD51BE}"/>
    <cellStyle name="Normal 9 8 2 2 3" xfId="4290" xr:uid="{0DE9E9C3-6011-4A5D-B342-CDF852031678}"/>
    <cellStyle name="Normal 9 8 2 2 3 2" xfId="5268" xr:uid="{9AF41F13-7F3A-4779-A384-55D864121066}"/>
    <cellStyle name="Normal 9 8 2 2 4" xfId="4291" xr:uid="{586013DA-6D61-4B1D-8500-A8D8289B7BFC}"/>
    <cellStyle name="Normal 9 8 2 2 4 2" xfId="5269" xr:uid="{D9BD63D3-6B63-4B6D-BC22-6166B766A20D}"/>
    <cellStyle name="Normal 9 8 2 2 5" xfId="5266" xr:uid="{D7280916-2B9F-45B2-8993-4316913FA6FC}"/>
    <cellStyle name="Normal 9 8 2 3" xfId="2488" xr:uid="{5CE73B31-31D5-4B6C-A5F5-48321929801B}"/>
    <cellStyle name="Normal 9 8 2 3 2" xfId="5270" xr:uid="{8590BC9D-55D7-44E2-B2CE-6B9066C54AB3}"/>
    <cellStyle name="Normal 9 8 2 4" xfId="4292" xr:uid="{DA8FCAAF-7F2A-4D9B-80C6-436A5A4195DF}"/>
    <cellStyle name="Normal 9 8 2 4 2" xfId="5271" xr:uid="{48339F6E-B121-414E-AF25-5F023D71C632}"/>
    <cellStyle name="Normal 9 8 2 5" xfId="4293" xr:uid="{69D95B32-FF01-4FFC-B852-135C2BA1A136}"/>
    <cellStyle name="Normal 9 8 2 5 2" xfId="5272" xr:uid="{8D451137-523D-4ECA-B723-884B30B92B0F}"/>
    <cellStyle name="Normal 9 8 2 6" xfId="5265" xr:uid="{A474C22B-747B-42BC-B7E0-88735EA2AD4E}"/>
    <cellStyle name="Normal 9 8 3" xfId="897" xr:uid="{05A49518-566A-4E69-B2F7-7DB66BD82561}"/>
    <cellStyle name="Normal 9 8 3 2" xfId="2489" xr:uid="{3C6D3310-D02B-4944-A624-38F7B13F9C21}"/>
    <cellStyle name="Normal 9 8 3 2 2" xfId="5274" xr:uid="{7A83FE6B-5733-42DC-9D89-CA6D93476617}"/>
    <cellStyle name="Normal 9 8 3 3" xfId="4294" xr:uid="{09F77CBE-3DC1-421E-ACFC-B2FA9B401529}"/>
    <cellStyle name="Normal 9 8 3 3 2" xfId="5275" xr:uid="{5F20D6E0-5771-4F87-924F-9442307924DC}"/>
    <cellStyle name="Normal 9 8 3 4" xfId="4295" xr:uid="{8BE80C9F-DA14-4F61-A9C9-74FE7A8508C7}"/>
    <cellStyle name="Normal 9 8 3 4 2" xfId="5276" xr:uid="{16C5ED44-7CA5-4FF4-A6FF-AA2F6B1A9237}"/>
    <cellStyle name="Normal 9 8 3 5" xfId="5273" xr:uid="{298AC3B6-F823-4647-98E4-4E39B57C4D00}"/>
    <cellStyle name="Normal 9 8 4" xfId="2490" xr:uid="{1070776B-5152-44DD-ACDB-7E6758777552}"/>
    <cellStyle name="Normal 9 8 4 2" xfId="4296" xr:uid="{3F9F702C-AB8C-483E-90E4-A138005A0F59}"/>
    <cellStyle name="Normal 9 8 4 2 2" xfId="5278" xr:uid="{AB3FF68C-C504-4C83-A22A-D595DDFA48EF}"/>
    <cellStyle name="Normal 9 8 4 3" xfId="4297" xr:uid="{9746EC9A-AD58-425F-94F6-A1F513E6EA35}"/>
    <cellStyle name="Normal 9 8 4 3 2" xfId="5279" xr:uid="{703B79E1-FCC5-40F1-AB02-F6037021A386}"/>
    <cellStyle name="Normal 9 8 4 4" xfId="4298" xr:uid="{4E1B1A3E-5B59-4553-B766-78DA472E5E8A}"/>
    <cellStyle name="Normal 9 8 4 4 2" xfId="5280" xr:uid="{2D76FD31-5878-4C65-915E-9B9D0CB55BE1}"/>
    <cellStyle name="Normal 9 8 4 5" xfId="5277" xr:uid="{443CC9B7-621D-4F19-AA7E-8B1C4CF28FE5}"/>
    <cellStyle name="Normal 9 8 5" xfId="4299" xr:uid="{5F6A83F5-3400-4D88-9BC8-5FC1EC383889}"/>
    <cellStyle name="Normal 9 8 5 2" xfId="5281" xr:uid="{473266CC-14D3-48F0-9CA7-CE675F65364C}"/>
    <cellStyle name="Normal 9 8 6" xfId="4300" xr:uid="{914FA2E7-AE2F-4C1F-BC21-17067D67A66C}"/>
    <cellStyle name="Normal 9 8 6 2" xfId="5282" xr:uid="{A29E2ED0-1C8D-41CB-9A23-6FC36FD5E05C}"/>
    <cellStyle name="Normal 9 8 7" xfId="4301" xr:uid="{FAFC3C8F-AB33-427F-A2A5-9E8A8022320D}"/>
    <cellStyle name="Normal 9 8 7 2" xfId="5283" xr:uid="{51CA67DD-8676-4948-9A2A-7F7B223E6C85}"/>
    <cellStyle name="Normal 9 8 8" xfId="5264" xr:uid="{56EECAC9-679E-4361-A1BC-EB051951D5B1}"/>
    <cellStyle name="Normal 9 9" xfId="428" xr:uid="{A078CD1E-B69A-4FE6-A109-6C24B9A7C7AF}"/>
    <cellStyle name="Normal 9 9 2" xfId="898" xr:uid="{862D43EA-4596-48E7-BA71-A2595095BA05}"/>
    <cellStyle name="Normal 9 9 2 2" xfId="2491" xr:uid="{DA2FC6EB-2188-4F0F-B6A8-BB39AD050738}"/>
    <cellStyle name="Normal 9 9 2 2 2" xfId="5286" xr:uid="{8C80453C-441E-47B9-A051-BBC2FDE082DE}"/>
    <cellStyle name="Normal 9 9 2 3" xfId="4302" xr:uid="{30636EC9-45C1-4FA9-9B8C-1D13C7271872}"/>
    <cellStyle name="Normal 9 9 2 3 2" xfId="5287" xr:uid="{4B9140A6-5FBD-46AE-9929-1FB2814E7EA7}"/>
    <cellStyle name="Normal 9 9 2 4" xfId="4303" xr:uid="{B0B81A16-F270-467D-8925-4CAF750ADE92}"/>
    <cellStyle name="Normal 9 9 2 4 2" xfId="5288" xr:uid="{14D83FEF-E1BF-48AC-9E46-C904395D69CB}"/>
    <cellStyle name="Normal 9 9 2 5" xfId="5285" xr:uid="{A6C88A68-AAAB-4957-8AF5-B44EB1103C6B}"/>
    <cellStyle name="Normal 9 9 3" xfId="2492" xr:uid="{FF261883-8FA4-488C-AD84-F6F0F68B48F4}"/>
    <cellStyle name="Normal 9 9 3 2" xfId="4304" xr:uid="{7C89E099-C512-45E0-A2C4-9483245B71EF}"/>
    <cellStyle name="Normal 9 9 3 2 2" xfId="5290" xr:uid="{61471478-7563-47BF-9970-022897290BD5}"/>
    <cellStyle name="Normal 9 9 3 3" xfId="4305" xr:uid="{BEA22187-1BB0-4060-B45D-D74808358D61}"/>
    <cellStyle name="Normal 9 9 3 3 2" xfId="5291" xr:uid="{D479B565-F831-4956-B90A-4678D944AAAE}"/>
    <cellStyle name="Normal 9 9 3 4" xfId="4306" xr:uid="{D0492726-5961-4F0C-BDDF-4FBDCE53899B}"/>
    <cellStyle name="Normal 9 9 3 4 2" xfId="5292" xr:uid="{F2BB3404-C1B3-4312-96C1-7C6BCB5FAC50}"/>
    <cellStyle name="Normal 9 9 3 5" xfId="5289" xr:uid="{071E4981-C1A8-4FB9-9965-497D5CF2064A}"/>
    <cellStyle name="Normal 9 9 4" xfId="4307" xr:uid="{C8C92012-4AEF-4B3E-B01B-7EEBD3A6CB32}"/>
    <cellStyle name="Normal 9 9 4 2" xfId="5293" xr:uid="{8C2C286E-4AEC-4CEF-9B99-20959B4A072C}"/>
    <cellStyle name="Normal 9 9 5" xfId="4308" xr:uid="{99364210-6893-4B30-8659-3199EDC42F91}"/>
    <cellStyle name="Normal 9 9 5 2" xfId="5294" xr:uid="{F2B6D893-C877-4DCC-BB54-87130B43B9E3}"/>
    <cellStyle name="Normal 9 9 6" xfId="4309" xr:uid="{09245C8B-3A72-4D01-9EFE-88062671F37C}"/>
    <cellStyle name="Normal 9 9 6 2" xfId="5295" xr:uid="{0870A7FA-FC45-455C-AE0E-16F73FC336D9}"/>
    <cellStyle name="Normal 9 9 7" xfId="5284" xr:uid="{B87668EC-C4C2-44D5-B8A6-E2BC5AB0D138}"/>
    <cellStyle name="Percent 2" xfId="183" xr:uid="{D571A925-7960-4A54-B467-8B59AFE93F00}"/>
    <cellStyle name="Percent 2 2" xfId="5296" xr:uid="{39DE60EF-84B0-4993-843F-CAED1AE67AF6}"/>
    <cellStyle name="Гиперссылка 2" xfId="4" xr:uid="{49BAA0F8-B3D3-41B5-87DD-435502328B29}"/>
    <cellStyle name="Гиперссылка 2 2" xfId="5297" xr:uid="{81939C2A-96B1-4B35-880A-ADAA00D33438}"/>
    <cellStyle name="Обычный 2" xfId="1" xr:uid="{A3CD5D5E-4502-4158-8112-08CDD679ACF5}"/>
    <cellStyle name="Обычный 2 2" xfId="5" xr:uid="{D19F253E-EE9B-4476-9D91-2EE3A6D7A3DC}"/>
    <cellStyle name="Обычный 2 2 2" xfId="5299" xr:uid="{DA53E0BE-46BA-404E-99AD-BC136509B003}"/>
    <cellStyle name="Обычный 2 3" xfId="5298" xr:uid="{779D9755-533F-4657-820B-92E512BF2010}"/>
    <cellStyle name="常规_Sheet1_1" xfId="4411" xr:uid="{EB57B78C-ACF3-4D52-911B-B387EA667011}"/>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72"/>
  <sheetViews>
    <sheetView tabSelected="1" topLeftCell="A56" zoomScale="90" zoomScaleNormal="90" workbookViewId="0">
      <selection activeCell="K72" sqref="A1:K7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710</v>
      </c>
      <c r="C10" s="120"/>
      <c r="D10" s="120"/>
      <c r="E10" s="120"/>
      <c r="F10" s="115"/>
      <c r="G10" s="116"/>
      <c r="H10" s="116" t="s">
        <v>710</v>
      </c>
      <c r="I10" s="120"/>
      <c r="J10" s="137">
        <v>51336</v>
      </c>
      <c r="K10" s="115"/>
    </row>
    <row r="11" spans="1:11">
      <c r="A11" s="114"/>
      <c r="B11" s="114" t="s">
        <v>711</v>
      </c>
      <c r="C11" s="120"/>
      <c r="D11" s="120"/>
      <c r="E11" s="120"/>
      <c r="F11" s="115"/>
      <c r="G11" s="116"/>
      <c r="H11" s="116" t="s">
        <v>711</v>
      </c>
      <c r="I11" s="120"/>
      <c r="J11" s="138"/>
      <c r="K11" s="115"/>
    </row>
    <row r="12" spans="1:11">
      <c r="A12" s="114"/>
      <c r="B12" s="114" t="s">
        <v>712</v>
      </c>
      <c r="C12" s="120"/>
      <c r="D12" s="120"/>
      <c r="E12" s="120"/>
      <c r="F12" s="115"/>
      <c r="G12" s="116"/>
      <c r="H12" s="116" t="s">
        <v>712</v>
      </c>
      <c r="I12" s="120"/>
      <c r="J12" s="120"/>
      <c r="K12" s="115"/>
    </row>
    <row r="13" spans="1:11">
      <c r="A13" s="114"/>
      <c r="B13" s="114" t="s">
        <v>713</v>
      </c>
      <c r="C13" s="120"/>
      <c r="D13" s="120"/>
      <c r="E13" s="120"/>
      <c r="F13" s="115"/>
      <c r="G13" s="116"/>
      <c r="H13" s="116" t="s">
        <v>713</v>
      </c>
      <c r="I13" s="120"/>
      <c r="J13" s="99" t="s">
        <v>11</v>
      </c>
      <c r="K13" s="115"/>
    </row>
    <row r="14" spans="1:11" ht="15" customHeight="1">
      <c r="A14" s="114"/>
      <c r="B14" s="114" t="s">
        <v>714</v>
      </c>
      <c r="C14" s="120"/>
      <c r="D14" s="120"/>
      <c r="E14" s="120"/>
      <c r="F14" s="115"/>
      <c r="G14" s="116"/>
      <c r="H14" s="116" t="s">
        <v>714</v>
      </c>
      <c r="I14" s="120"/>
      <c r="J14" s="139">
        <v>45176</v>
      </c>
      <c r="K14" s="115"/>
    </row>
    <row r="15" spans="1:11" ht="15" customHeight="1">
      <c r="A15" s="114"/>
      <c r="B15" s="6" t="s">
        <v>6</v>
      </c>
      <c r="C15" s="7"/>
      <c r="D15" s="7"/>
      <c r="E15" s="7"/>
      <c r="F15" s="8"/>
      <c r="G15" s="116"/>
      <c r="H15" s="9" t="s">
        <v>6</v>
      </c>
      <c r="I15" s="120"/>
      <c r="J15" s="140"/>
      <c r="K15" s="115"/>
    </row>
    <row r="16" spans="1:11" ht="15" customHeight="1">
      <c r="A16" s="114"/>
      <c r="B16" s="120"/>
      <c r="C16" s="120"/>
      <c r="D16" s="120"/>
      <c r="E16" s="120"/>
      <c r="F16" s="120"/>
      <c r="G16" s="120"/>
      <c r="H16" s="120"/>
      <c r="I16" s="123" t="s">
        <v>142</v>
      </c>
      <c r="J16" s="129">
        <v>39902</v>
      </c>
      <c r="K16" s="115"/>
    </row>
    <row r="17" spans="1:11">
      <c r="A17" s="114"/>
      <c r="B17" s="120" t="s">
        <v>715</v>
      </c>
      <c r="C17" s="120"/>
      <c r="D17" s="120"/>
      <c r="E17" s="120"/>
      <c r="F17" s="120"/>
      <c r="G17" s="120"/>
      <c r="H17" s="120"/>
      <c r="I17" s="123" t="s">
        <v>143</v>
      </c>
      <c r="J17" s="129" t="s">
        <v>757</v>
      </c>
      <c r="K17" s="115"/>
    </row>
    <row r="18" spans="1:11" ht="18">
      <c r="A18" s="114"/>
      <c r="B18" s="120" t="s">
        <v>716</v>
      </c>
      <c r="C18" s="120"/>
      <c r="D18" s="120"/>
      <c r="E18" s="120"/>
      <c r="F18" s="120"/>
      <c r="G18" s="120"/>
      <c r="H18" s="120"/>
      <c r="I18" s="122" t="s">
        <v>258</v>
      </c>
      <c r="J18" s="104" t="s">
        <v>168</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1" t="s">
        <v>201</v>
      </c>
      <c r="G20" s="142"/>
      <c r="H20" s="100" t="s">
        <v>169</v>
      </c>
      <c r="I20" s="100" t="s">
        <v>202</v>
      </c>
      <c r="J20" s="100" t="s">
        <v>21</v>
      </c>
      <c r="K20" s="115"/>
    </row>
    <row r="21" spans="1:11">
      <c r="A21" s="114"/>
      <c r="B21" s="105"/>
      <c r="C21" s="105"/>
      <c r="D21" s="106"/>
      <c r="E21" s="106"/>
      <c r="F21" s="143"/>
      <c r="G21" s="144"/>
      <c r="H21" s="105" t="s">
        <v>141</v>
      </c>
      <c r="I21" s="105"/>
      <c r="J21" s="105"/>
      <c r="K21" s="115"/>
    </row>
    <row r="22" spans="1:11" ht="24">
      <c r="A22" s="114"/>
      <c r="B22" s="107">
        <v>10</v>
      </c>
      <c r="C22" s="10" t="s">
        <v>662</v>
      </c>
      <c r="D22" s="118" t="s">
        <v>662</v>
      </c>
      <c r="E22" s="118" t="s">
        <v>25</v>
      </c>
      <c r="F22" s="133" t="s">
        <v>265</v>
      </c>
      <c r="G22" s="134"/>
      <c r="H22" s="11" t="s">
        <v>717</v>
      </c>
      <c r="I22" s="14">
        <v>1.54</v>
      </c>
      <c r="J22" s="109">
        <f t="shared" ref="J22:J60" si="0">I22*B22</f>
        <v>15.4</v>
      </c>
      <c r="K22" s="115"/>
    </row>
    <row r="23" spans="1:11" ht="24">
      <c r="A23" s="114"/>
      <c r="B23" s="107">
        <v>10</v>
      </c>
      <c r="C23" s="10" t="s">
        <v>662</v>
      </c>
      <c r="D23" s="118" t="s">
        <v>662</v>
      </c>
      <c r="E23" s="118" t="s">
        <v>26</v>
      </c>
      <c r="F23" s="133" t="s">
        <v>265</v>
      </c>
      <c r="G23" s="134"/>
      <c r="H23" s="11" t="s">
        <v>717</v>
      </c>
      <c r="I23" s="14">
        <v>1.54</v>
      </c>
      <c r="J23" s="109">
        <f t="shared" si="0"/>
        <v>15.4</v>
      </c>
      <c r="K23" s="115"/>
    </row>
    <row r="24" spans="1:11" ht="24">
      <c r="A24" s="114"/>
      <c r="B24" s="107">
        <v>15</v>
      </c>
      <c r="C24" s="10" t="s">
        <v>662</v>
      </c>
      <c r="D24" s="118" t="s">
        <v>662</v>
      </c>
      <c r="E24" s="118" t="s">
        <v>26</v>
      </c>
      <c r="F24" s="133" t="s">
        <v>311</v>
      </c>
      <c r="G24" s="134"/>
      <c r="H24" s="11" t="s">
        <v>717</v>
      </c>
      <c r="I24" s="14">
        <v>1.54</v>
      </c>
      <c r="J24" s="109">
        <f t="shared" si="0"/>
        <v>23.1</v>
      </c>
      <c r="K24" s="115"/>
    </row>
    <row r="25" spans="1:11" ht="24">
      <c r="A25" s="114"/>
      <c r="B25" s="107">
        <v>20</v>
      </c>
      <c r="C25" s="10" t="s">
        <v>662</v>
      </c>
      <c r="D25" s="118" t="s">
        <v>662</v>
      </c>
      <c r="E25" s="118" t="s">
        <v>27</v>
      </c>
      <c r="F25" s="133" t="s">
        <v>265</v>
      </c>
      <c r="G25" s="134"/>
      <c r="H25" s="11" t="s">
        <v>717</v>
      </c>
      <c r="I25" s="14">
        <v>1.54</v>
      </c>
      <c r="J25" s="109">
        <f t="shared" si="0"/>
        <v>30.8</v>
      </c>
      <c r="K25" s="115"/>
    </row>
    <row r="26" spans="1:11" ht="24">
      <c r="A26" s="114"/>
      <c r="B26" s="107">
        <v>15</v>
      </c>
      <c r="C26" s="10" t="s">
        <v>662</v>
      </c>
      <c r="D26" s="118" t="s">
        <v>662</v>
      </c>
      <c r="E26" s="118" t="s">
        <v>27</v>
      </c>
      <c r="F26" s="133" t="s">
        <v>270</v>
      </c>
      <c r="G26" s="134"/>
      <c r="H26" s="11" t="s">
        <v>717</v>
      </c>
      <c r="I26" s="14">
        <v>1.54</v>
      </c>
      <c r="J26" s="109">
        <f t="shared" si="0"/>
        <v>23.1</v>
      </c>
      <c r="K26" s="115"/>
    </row>
    <row r="27" spans="1:11" ht="24">
      <c r="A27" s="114"/>
      <c r="B27" s="107">
        <v>15</v>
      </c>
      <c r="C27" s="10" t="s">
        <v>662</v>
      </c>
      <c r="D27" s="118" t="s">
        <v>662</v>
      </c>
      <c r="E27" s="118" t="s">
        <v>27</v>
      </c>
      <c r="F27" s="133" t="s">
        <v>311</v>
      </c>
      <c r="G27" s="134"/>
      <c r="H27" s="11" t="s">
        <v>717</v>
      </c>
      <c r="I27" s="14">
        <v>1.54</v>
      </c>
      <c r="J27" s="109">
        <f t="shared" si="0"/>
        <v>23.1</v>
      </c>
      <c r="K27" s="115"/>
    </row>
    <row r="28" spans="1:11" ht="12.95" customHeight="1">
      <c r="A28" s="114"/>
      <c r="B28" s="107">
        <v>5</v>
      </c>
      <c r="C28" s="10" t="s">
        <v>65</v>
      </c>
      <c r="D28" s="118" t="s">
        <v>65</v>
      </c>
      <c r="E28" s="118" t="s">
        <v>25</v>
      </c>
      <c r="F28" s="133"/>
      <c r="G28" s="134"/>
      <c r="H28" s="11" t="s">
        <v>718</v>
      </c>
      <c r="I28" s="14">
        <v>2.84</v>
      </c>
      <c r="J28" s="109">
        <f t="shared" si="0"/>
        <v>14.2</v>
      </c>
      <c r="K28" s="115"/>
    </row>
    <row r="29" spans="1:11" ht="12.95" customHeight="1">
      <c r="A29" s="114"/>
      <c r="B29" s="107">
        <v>5</v>
      </c>
      <c r="C29" s="10" t="s">
        <v>65</v>
      </c>
      <c r="D29" s="118" t="s">
        <v>65</v>
      </c>
      <c r="E29" s="118" t="s">
        <v>26</v>
      </c>
      <c r="F29" s="133"/>
      <c r="G29" s="134"/>
      <c r="H29" s="11" t="s">
        <v>718</v>
      </c>
      <c r="I29" s="14">
        <v>2.84</v>
      </c>
      <c r="J29" s="109">
        <f t="shared" si="0"/>
        <v>14.2</v>
      </c>
      <c r="K29" s="115"/>
    </row>
    <row r="30" spans="1:11">
      <c r="A30" s="114"/>
      <c r="B30" s="107">
        <v>5</v>
      </c>
      <c r="C30" s="10" t="s">
        <v>68</v>
      </c>
      <c r="D30" s="118" t="s">
        <v>68</v>
      </c>
      <c r="E30" s="118" t="s">
        <v>90</v>
      </c>
      <c r="F30" s="133" t="s">
        <v>272</v>
      </c>
      <c r="G30" s="134"/>
      <c r="H30" s="11" t="s">
        <v>719</v>
      </c>
      <c r="I30" s="14">
        <v>3.47</v>
      </c>
      <c r="J30" s="109">
        <f t="shared" si="0"/>
        <v>17.350000000000001</v>
      </c>
      <c r="K30" s="115"/>
    </row>
    <row r="31" spans="1:11">
      <c r="A31" s="114"/>
      <c r="B31" s="107">
        <v>5</v>
      </c>
      <c r="C31" s="10" t="s">
        <v>68</v>
      </c>
      <c r="D31" s="118" t="s">
        <v>68</v>
      </c>
      <c r="E31" s="118" t="s">
        <v>90</v>
      </c>
      <c r="F31" s="133" t="s">
        <v>720</v>
      </c>
      <c r="G31" s="134"/>
      <c r="H31" s="11" t="s">
        <v>719</v>
      </c>
      <c r="I31" s="14">
        <v>3.47</v>
      </c>
      <c r="J31" s="109">
        <f t="shared" si="0"/>
        <v>17.350000000000001</v>
      </c>
      <c r="K31" s="115"/>
    </row>
    <row r="32" spans="1:11" ht="36">
      <c r="A32" s="114"/>
      <c r="B32" s="107">
        <v>5</v>
      </c>
      <c r="C32" s="10" t="s">
        <v>721</v>
      </c>
      <c r="D32" s="118" t="s">
        <v>749</v>
      </c>
      <c r="E32" s="118" t="s">
        <v>27</v>
      </c>
      <c r="F32" s="133" t="s">
        <v>722</v>
      </c>
      <c r="G32" s="134"/>
      <c r="H32" s="11" t="s">
        <v>723</v>
      </c>
      <c r="I32" s="14">
        <v>16.079999999999998</v>
      </c>
      <c r="J32" s="109">
        <f t="shared" si="0"/>
        <v>80.399999999999991</v>
      </c>
      <c r="K32" s="115"/>
    </row>
    <row r="33" spans="1:11" ht="36">
      <c r="A33" s="114"/>
      <c r="B33" s="107">
        <v>5</v>
      </c>
      <c r="C33" s="10" t="s">
        <v>721</v>
      </c>
      <c r="D33" s="118" t="s">
        <v>749</v>
      </c>
      <c r="E33" s="118" t="s">
        <v>27</v>
      </c>
      <c r="F33" s="133" t="s">
        <v>724</v>
      </c>
      <c r="G33" s="134"/>
      <c r="H33" s="11" t="s">
        <v>723</v>
      </c>
      <c r="I33" s="14">
        <v>16.079999999999998</v>
      </c>
      <c r="J33" s="109">
        <f t="shared" si="0"/>
        <v>80.399999999999991</v>
      </c>
      <c r="K33" s="115"/>
    </row>
    <row r="34" spans="1:11" ht="36">
      <c r="A34" s="114"/>
      <c r="B34" s="107">
        <v>5</v>
      </c>
      <c r="C34" s="10" t="s">
        <v>721</v>
      </c>
      <c r="D34" s="118" t="s">
        <v>749</v>
      </c>
      <c r="E34" s="118" t="s">
        <v>27</v>
      </c>
      <c r="F34" s="133" t="s">
        <v>725</v>
      </c>
      <c r="G34" s="134"/>
      <c r="H34" s="11" t="s">
        <v>723</v>
      </c>
      <c r="I34" s="14">
        <v>16.079999999999998</v>
      </c>
      <c r="J34" s="109">
        <f t="shared" si="0"/>
        <v>80.399999999999991</v>
      </c>
      <c r="K34" s="115"/>
    </row>
    <row r="35" spans="1:11" ht="36">
      <c r="A35" s="114"/>
      <c r="B35" s="107">
        <v>5</v>
      </c>
      <c r="C35" s="10" t="s">
        <v>726</v>
      </c>
      <c r="D35" s="118" t="s">
        <v>726</v>
      </c>
      <c r="E35" s="118"/>
      <c r="F35" s="133"/>
      <c r="G35" s="134"/>
      <c r="H35" s="11" t="s">
        <v>755</v>
      </c>
      <c r="I35" s="14">
        <v>5.54</v>
      </c>
      <c r="J35" s="109">
        <f t="shared" si="0"/>
        <v>27.7</v>
      </c>
      <c r="K35" s="115"/>
    </row>
    <row r="36" spans="1:11" ht="48">
      <c r="A36" s="114"/>
      <c r="B36" s="107">
        <v>5</v>
      </c>
      <c r="C36" s="10" t="s">
        <v>727</v>
      </c>
      <c r="D36" s="118" t="s">
        <v>727</v>
      </c>
      <c r="E36" s="118" t="s">
        <v>25</v>
      </c>
      <c r="F36" s="133" t="s">
        <v>239</v>
      </c>
      <c r="G36" s="134"/>
      <c r="H36" s="11" t="s">
        <v>728</v>
      </c>
      <c r="I36" s="14">
        <v>4.9400000000000004</v>
      </c>
      <c r="J36" s="109">
        <f t="shared" si="0"/>
        <v>24.700000000000003</v>
      </c>
      <c r="K36" s="115"/>
    </row>
    <row r="37" spans="1:11" ht="48">
      <c r="A37" s="114"/>
      <c r="B37" s="107">
        <v>5</v>
      </c>
      <c r="C37" s="10" t="s">
        <v>727</v>
      </c>
      <c r="D37" s="118" t="s">
        <v>727</v>
      </c>
      <c r="E37" s="118" t="s">
        <v>25</v>
      </c>
      <c r="F37" s="133" t="s">
        <v>348</v>
      </c>
      <c r="G37" s="134"/>
      <c r="H37" s="11" t="s">
        <v>728</v>
      </c>
      <c r="I37" s="14">
        <v>4.9400000000000004</v>
      </c>
      <c r="J37" s="109">
        <f t="shared" si="0"/>
        <v>24.700000000000003</v>
      </c>
      <c r="K37" s="115"/>
    </row>
    <row r="38" spans="1:11" ht="48">
      <c r="A38" s="114"/>
      <c r="B38" s="107">
        <v>5</v>
      </c>
      <c r="C38" s="10" t="s">
        <v>727</v>
      </c>
      <c r="D38" s="118" t="s">
        <v>727</v>
      </c>
      <c r="E38" s="118" t="s">
        <v>25</v>
      </c>
      <c r="F38" s="133" t="s">
        <v>528</v>
      </c>
      <c r="G38" s="134"/>
      <c r="H38" s="11" t="s">
        <v>728</v>
      </c>
      <c r="I38" s="14">
        <v>4.9400000000000004</v>
      </c>
      <c r="J38" s="109">
        <f t="shared" si="0"/>
        <v>24.700000000000003</v>
      </c>
      <c r="K38" s="115"/>
    </row>
    <row r="39" spans="1:11" ht="48">
      <c r="A39" s="114"/>
      <c r="B39" s="107">
        <v>5</v>
      </c>
      <c r="C39" s="10" t="s">
        <v>727</v>
      </c>
      <c r="D39" s="118" t="s">
        <v>727</v>
      </c>
      <c r="E39" s="118" t="s">
        <v>26</v>
      </c>
      <c r="F39" s="133" t="s">
        <v>239</v>
      </c>
      <c r="G39" s="134"/>
      <c r="H39" s="11" t="s">
        <v>728</v>
      </c>
      <c r="I39" s="14">
        <v>4.9400000000000004</v>
      </c>
      <c r="J39" s="109">
        <f t="shared" si="0"/>
        <v>24.700000000000003</v>
      </c>
      <c r="K39" s="115"/>
    </row>
    <row r="40" spans="1:11" ht="48">
      <c r="A40" s="114"/>
      <c r="B40" s="107">
        <v>5</v>
      </c>
      <c r="C40" s="10" t="s">
        <v>727</v>
      </c>
      <c r="D40" s="118" t="s">
        <v>727</v>
      </c>
      <c r="E40" s="118" t="s">
        <v>26</v>
      </c>
      <c r="F40" s="133" t="s">
        <v>348</v>
      </c>
      <c r="G40" s="134"/>
      <c r="H40" s="11" t="s">
        <v>728</v>
      </c>
      <c r="I40" s="14">
        <v>4.9400000000000004</v>
      </c>
      <c r="J40" s="109">
        <f t="shared" si="0"/>
        <v>24.700000000000003</v>
      </c>
      <c r="K40" s="115"/>
    </row>
    <row r="41" spans="1:11" ht="48">
      <c r="A41" s="114"/>
      <c r="B41" s="107">
        <v>5</v>
      </c>
      <c r="C41" s="10" t="s">
        <v>727</v>
      </c>
      <c r="D41" s="118" t="s">
        <v>727</v>
      </c>
      <c r="E41" s="118" t="s">
        <v>26</v>
      </c>
      <c r="F41" s="133" t="s">
        <v>528</v>
      </c>
      <c r="G41" s="134"/>
      <c r="H41" s="11" t="s">
        <v>728</v>
      </c>
      <c r="I41" s="14">
        <v>4.9400000000000004</v>
      </c>
      <c r="J41" s="109">
        <f t="shared" si="0"/>
        <v>24.700000000000003</v>
      </c>
      <c r="K41" s="115"/>
    </row>
    <row r="42" spans="1:11" ht="36">
      <c r="A42" s="114"/>
      <c r="B42" s="107">
        <v>4</v>
      </c>
      <c r="C42" s="10" t="s">
        <v>729</v>
      </c>
      <c r="D42" s="118" t="s">
        <v>729</v>
      </c>
      <c r="E42" s="118" t="s">
        <v>730</v>
      </c>
      <c r="F42" s="133" t="s">
        <v>25</v>
      </c>
      <c r="G42" s="134"/>
      <c r="H42" s="11" t="s">
        <v>731</v>
      </c>
      <c r="I42" s="14">
        <v>6.9</v>
      </c>
      <c r="J42" s="109">
        <f t="shared" si="0"/>
        <v>27.6</v>
      </c>
      <c r="K42" s="115"/>
    </row>
    <row r="43" spans="1:11" ht="36">
      <c r="A43" s="114"/>
      <c r="B43" s="107">
        <v>4</v>
      </c>
      <c r="C43" s="10" t="s">
        <v>729</v>
      </c>
      <c r="D43" s="118" t="s">
        <v>729</v>
      </c>
      <c r="E43" s="118" t="s">
        <v>730</v>
      </c>
      <c r="F43" s="133" t="s">
        <v>26</v>
      </c>
      <c r="G43" s="134"/>
      <c r="H43" s="11" t="s">
        <v>731</v>
      </c>
      <c r="I43" s="14">
        <v>6.9</v>
      </c>
      <c r="J43" s="109">
        <f t="shared" si="0"/>
        <v>27.6</v>
      </c>
      <c r="K43" s="115"/>
    </row>
    <row r="44" spans="1:11" ht="36">
      <c r="A44" s="114"/>
      <c r="B44" s="107">
        <v>5</v>
      </c>
      <c r="C44" s="10" t="s">
        <v>729</v>
      </c>
      <c r="D44" s="118" t="s">
        <v>729</v>
      </c>
      <c r="E44" s="118" t="s">
        <v>25</v>
      </c>
      <c r="F44" s="133" t="s">
        <v>107</v>
      </c>
      <c r="G44" s="134"/>
      <c r="H44" s="11" t="s">
        <v>731</v>
      </c>
      <c r="I44" s="14">
        <v>6.9</v>
      </c>
      <c r="J44" s="109">
        <f t="shared" si="0"/>
        <v>34.5</v>
      </c>
      <c r="K44" s="115"/>
    </row>
    <row r="45" spans="1:11" ht="36">
      <c r="A45" s="114"/>
      <c r="B45" s="107">
        <v>5</v>
      </c>
      <c r="C45" s="10" t="s">
        <v>729</v>
      </c>
      <c r="D45" s="118" t="s">
        <v>729</v>
      </c>
      <c r="E45" s="118" t="s">
        <v>25</v>
      </c>
      <c r="F45" s="133" t="s">
        <v>212</v>
      </c>
      <c r="G45" s="134"/>
      <c r="H45" s="11" t="s">
        <v>731</v>
      </c>
      <c r="I45" s="14">
        <v>6.9</v>
      </c>
      <c r="J45" s="109">
        <f t="shared" si="0"/>
        <v>34.5</v>
      </c>
      <c r="K45" s="115"/>
    </row>
    <row r="46" spans="1:11" ht="36">
      <c r="A46" s="114"/>
      <c r="B46" s="107">
        <v>5</v>
      </c>
      <c r="C46" s="10" t="s">
        <v>729</v>
      </c>
      <c r="D46" s="118" t="s">
        <v>729</v>
      </c>
      <c r="E46" s="118" t="s">
        <v>26</v>
      </c>
      <c r="F46" s="133" t="s">
        <v>107</v>
      </c>
      <c r="G46" s="134"/>
      <c r="H46" s="11" t="s">
        <v>731</v>
      </c>
      <c r="I46" s="14">
        <v>6.9</v>
      </c>
      <c r="J46" s="109">
        <f t="shared" si="0"/>
        <v>34.5</v>
      </c>
      <c r="K46" s="115"/>
    </row>
    <row r="47" spans="1:11" ht="36">
      <c r="A47" s="114"/>
      <c r="B47" s="107">
        <v>5</v>
      </c>
      <c r="C47" s="10" t="s">
        <v>729</v>
      </c>
      <c r="D47" s="118" t="s">
        <v>729</v>
      </c>
      <c r="E47" s="118" t="s">
        <v>26</v>
      </c>
      <c r="F47" s="133" t="s">
        <v>212</v>
      </c>
      <c r="G47" s="134"/>
      <c r="H47" s="11" t="s">
        <v>731</v>
      </c>
      <c r="I47" s="14">
        <v>6.9</v>
      </c>
      <c r="J47" s="109">
        <f t="shared" si="0"/>
        <v>34.5</v>
      </c>
      <c r="K47" s="115"/>
    </row>
    <row r="48" spans="1:11" ht="36">
      <c r="A48" s="114"/>
      <c r="B48" s="107">
        <v>3</v>
      </c>
      <c r="C48" s="10" t="s">
        <v>732</v>
      </c>
      <c r="D48" s="118" t="s">
        <v>750</v>
      </c>
      <c r="E48" s="118" t="s">
        <v>733</v>
      </c>
      <c r="F48" s="133"/>
      <c r="G48" s="134"/>
      <c r="H48" s="11" t="s">
        <v>734</v>
      </c>
      <c r="I48" s="14">
        <v>7.72</v>
      </c>
      <c r="J48" s="109">
        <f t="shared" si="0"/>
        <v>23.16</v>
      </c>
      <c r="K48" s="115"/>
    </row>
    <row r="49" spans="1:11" ht="36">
      <c r="A49" s="114"/>
      <c r="B49" s="107">
        <v>3</v>
      </c>
      <c r="C49" s="10" t="s">
        <v>732</v>
      </c>
      <c r="D49" s="118" t="s">
        <v>751</v>
      </c>
      <c r="E49" s="118" t="s">
        <v>735</v>
      </c>
      <c r="F49" s="133"/>
      <c r="G49" s="134"/>
      <c r="H49" s="11" t="s">
        <v>734</v>
      </c>
      <c r="I49" s="14">
        <v>7.72</v>
      </c>
      <c r="J49" s="109">
        <f t="shared" si="0"/>
        <v>23.16</v>
      </c>
      <c r="K49" s="115"/>
    </row>
    <row r="50" spans="1:11" ht="36">
      <c r="A50" s="114"/>
      <c r="B50" s="107">
        <v>3</v>
      </c>
      <c r="C50" s="10" t="s">
        <v>732</v>
      </c>
      <c r="D50" s="118" t="s">
        <v>752</v>
      </c>
      <c r="E50" s="118" t="s">
        <v>736</v>
      </c>
      <c r="F50" s="133"/>
      <c r="G50" s="134"/>
      <c r="H50" s="11" t="s">
        <v>734</v>
      </c>
      <c r="I50" s="14">
        <v>7.72</v>
      </c>
      <c r="J50" s="109">
        <f t="shared" si="0"/>
        <v>23.16</v>
      </c>
      <c r="K50" s="115"/>
    </row>
    <row r="51" spans="1:11" ht="36">
      <c r="A51" s="114"/>
      <c r="B51" s="107">
        <v>3</v>
      </c>
      <c r="C51" s="10" t="s">
        <v>732</v>
      </c>
      <c r="D51" s="118" t="s">
        <v>753</v>
      </c>
      <c r="E51" s="118" t="s">
        <v>737</v>
      </c>
      <c r="F51" s="133"/>
      <c r="G51" s="134"/>
      <c r="H51" s="11" t="s">
        <v>734</v>
      </c>
      <c r="I51" s="14">
        <v>7.72</v>
      </c>
      <c r="J51" s="109">
        <f t="shared" si="0"/>
        <v>23.16</v>
      </c>
      <c r="K51" s="115"/>
    </row>
    <row r="52" spans="1:11" ht="36">
      <c r="A52" s="114"/>
      <c r="B52" s="107">
        <v>1</v>
      </c>
      <c r="C52" s="10" t="s">
        <v>738</v>
      </c>
      <c r="D52" s="118" t="s">
        <v>738</v>
      </c>
      <c r="E52" s="118" t="s">
        <v>739</v>
      </c>
      <c r="F52" s="133"/>
      <c r="G52" s="134"/>
      <c r="H52" s="11" t="s">
        <v>740</v>
      </c>
      <c r="I52" s="14">
        <v>11.25</v>
      </c>
      <c r="J52" s="109">
        <f t="shared" si="0"/>
        <v>11.25</v>
      </c>
      <c r="K52" s="115"/>
    </row>
    <row r="53" spans="1:11" ht="36">
      <c r="A53" s="114"/>
      <c r="B53" s="107">
        <v>1</v>
      </c>
      <c r="C53" s="10" t="s">
        <v>738</v>
      </c>
      <c r="D53" s="118" t="s">
        <v>738</v>
      </c>
      <c r="E53" s="118" t="s">
        <v>741</v>
      </c>
      <c r="F53" s="133"/>
      <c r="G53" s="134"/>
      <c r="H53" s="11" t="s">
        <v>740</v>
      </c>
      <c r="I53" s="14">
        <v>11.25</v>
      </c>
      <c r="J53" s="109">
        <f t="shared" si="0"/>
        <v>11.25</v>
      </c>
      <c r="K53" s="115"/>
    </row>
    <row r="54" spans="1:11" ht="36">
      <c r="A54" s="114"/>
      <c r="B54" s="107">
        <v>1</v>
      </c>
      <c r="C54" s="10" t="s">
        <v>738</v>
      </c>
      <c r="D54" s="118" t="s">
        <v>738</v>
      </c>
      <c r="E54" s="118" t="s">
        <v>742</v>
      </c>
      <c r="F54" s="133"/>
      <c r="G54" s="134"/>
      <c r="H54" s="11" t="s">
        <v>740</v>
      </c>
      <c r="I54" s="14">
        <v>11.25</v>
      </c>
      <c r="J54" s="109">
        <f t="shared" si="0"/>
        <v>11.25</v>
      </c>
      <c r="K54" s="115"/>
    </row>
    <row r="55" spans="1:11" ht="36">
      <c r="A55" s="114"/>
      <c r="B55" s="107">
        <v>1</v>
      </c>
      <c r="C55" s="10" t="s">
        <v>738</v>
      </c>
      <c r="D55" s="118" t="s">
        <v>738</v>
      </c>
      <c r="E55" s="118" t="s">
        <v>743</v>
      </c>
      <c r="F55" s="133"/>
      <c r="G55" s="134"/>
      <c r="H55" s="11" t="s">
        <v>740</v>
      </c>
      <c r="I55" s="14">
        <v>11.25</v>
      </c>
      <c r="J55" s="109">
        <f t="shared" si="0"/>
        <v>11.25</v>
      </c>
      <c r="K55" s="115"/>
    </row>
    <row r="56" spans="1:11" ht="36">
      <c r="A56" s="114"/>
      <c r="B56" s="107">
        <v>1</v>
      </c>
      <c r="C56" s="10" t="s">
        <v>738</v>
      </c>
      <c r="D56" s="118" t="s">
        <v>738</v>
      </c>
      <c r="E56" s="118" t="s">
        <v>744</v>
      </c>
      <c r="F56" s="133"/>
      <c r="G56" s="134"/>
      <c r="H56" s="11" t="s">
        <v>740</v>
      </c>
      <c r="I56" s="14">
        <v>11.25</v>
      </c>
      <c r="J56" s="109">
        <f t="shared" si="0"/>
        <v>11.25</v>
      </c>
      <c r="K56" s="115"/>
    </row>
    <row r="57" spans="1:11" ht="36">
      <c r="A57" s="114"/>
      <c r="B57" s="107">
        <v>1</v>
      </c>
      <c r="C57" s="10" t="s">
        <v>738</v>
      </c>
      <c r="D57" s="118" t="s">
        <v>738</v>
      </c>
      <c r="E57" s="118" t="s">
        <v>745</v>
      </c>
      <c r="F57" s="133"/>
      <c r="G57" s="134"/>
      <c r="H57" s="11" t="s">
        <v>740</v>
      </c>
      <c r="I57" s="14">
        <v>11.25</v>
      </c>
      <c r="J57" s="109">
        <f t="shared" si="0"/>
        <v>11.25</v>
      </c>
      <c r="K57" s="115"/>
    </row>
    <row r="58" spans="1:11" ht="36">
      <c r="A58" s="114"/>
      <c r="B58" s="107">
        <v>1</v>
      </c>
      <c r="C58" s="10" t="s">
        <v>738</v>
      </c>
      <c r="D58" s="118" t="s">
        <v>738</v>
      </c>
      <c r="E58" s="118" t="s">
        <v>746</v>
      </c>
      <c r="F58" s="133"/>
      <c r="G58" s="134"/>
      <c r="H58" s="11" t="s">
        <v>740</v>
      </c>
      <c r="I58" s="14">
        <v>11.25</v>
      </c>
      <c r="J58" s="109">
        <f t="shared" si="0"/>
        <v>11.25</v>
      </c>
      <c r="K58" s="115"/>
    </row>
    <row r="59" spans="1:11" ht="36">
      <c r="A59" s="114"/>
      <c r="B59" s="107">
        <v>1</v>
      </c>
      <c r="C59" s="10" t="s">
        <v>738</v>
      </c>
      <c r="D59" s="118" t="s">
        <v>738</v>
      </c>
      <c r="E59" s="118" t="s">
        <v>747</v>
      </c>
      <c r="F59" s="133"/>
      <c r="G59" s="134"/>
      <c r="H59" s="11" t="s">
        <v>740</v>
      </c>
      <c r="I59" s="14">
        <v>11.25</v>
      </c>
      <c r="J59" s="109">
        <f t="shared" si="0"/>
        <v>11.25</v>
      </c>
      <c r="K59" s="115"/>
    </row>
    <row r="60" spans="1:11" ht="36">
      <c r="A60" s="114"/>
      <c r="B60" s="108">
        <v>1</v>
      </c>
      <c r="C60" s="12" t="s">
        <v>738</v>
      </c>
      <c r="D60" s="119" t="s">
        <v>738</v>
      </c>
      <c r="E60" s="119" t="s">
        <v>748</v>
      </c>
      <c r="F60" s="135"/>
      <c r="G60" s="136"/>
      <c r="H60" s="13" t="s">
        <v>740</v>
      </c>
      <c r="I60" s="15">
        <v>11.25</v>
      </c>
      <c r="J60" s="110">
        <f t="shared" si="0"/>
        <v>11.25</v>
      </c>
      <c r="K60" s="115"/>
    </row>
    <row r="61" spans="1:11">
      <c r="A61" s="114"/>
      <c r="B61" s="126"/>
      <c r="C61" s="126"/>
      <c r="D61" s="126"/>
      <c r="E61" s="126"/>
      <c r="F61" s="126"/>
      <c r="G61" s="126"/>
      <c r="H61" s="126"/>
      <c r="I61" s="127" t="s">
        <v>255</v>
      </c>
      <c r="J61" s="128">
        <f>SUM(J22:J60)</f>
        <v>998.19</v>
      </c>
      <c r="K61" s="115"/>
    </row>
    <row r="62" spans="1:11">
      <c r="A62" s="114"/>
      <c r="B62" s="126"/>
      <c r="C62" s="126"/>
      <c r="D62" s="126"/>
      <c r="E62" s="126"/>
      <c r="F62" s="126"/>
      <c r="G62" s="126"/>
      <c r="H62" s="126"/>
      <c r="I62" s="131" t="s">
        <v>759</v>
      </c>
      <c r="J62" s="128">
        <v>0</v>
      </c>
      <c r="K62" s="115"/>
    </row>
    <row r="63" spans="1:11" hidden="1" outlineLevel="1">
      <c r="A63" s="114"/>
      <c r="B63" s="126"/>
      <c r="C63" s="126"/>
      <c r="D63" s="126"/>
      <c r="E63" s="126"/>
      <c r="F63" s="126"/>
      <c r="G63" s="126"/>
      <c r="H63" s="126"/>
      <c r="I63" s="127" t="s">
        <v>185</v>
      </c>
      <c r="J63" s="128">
        <v>0</v>
      </c>
      <c r="K63" s="115"/>
    </row>
    <row r="64" spans="1:11" collapsed="1">
      <c r="A64" s="114"/>
      <c r="B64" s="126"/>
      <c r="C64" s="126"/>
      <c r="D64" s="126"/>
      <c r="E64" s="126"/>
      <c r="F64" s="126"/>
      <c r="G64" s="126"/>
      <c r="H64" s="126"/>
      <c r="I64" s="127" t="s">
        <v>257</v>
      </c>
      <c r="J64" s="128">
        <f>SUM(J61:J63)</f>
        <v>998.19</v>
      </c>
      <c r="K64" s="115"/>
    </row>
    <row r="65" spans="1:11">
      <c r="A65" s="6"/>
      <c r="B65" s="7"/>
      <c r="C65" s="7"/>
      <c r="D65" s="7"/>
      <c r="E65" s="7"/>
      <c r="F65" s="7"/>
      <c r="G65" s="7"/>
      <c r="H65" s="132" t="s">
        <v>754</v>
      </c>
      <c r="I65" s="7"/>
      <c r="J65" s="7"/>
      <c r="K65" s="8"/>
    </row>
    <row r="67" spans="1:11">
      <c r="H67" s="1" t="s">
        <v>756</v>
      </c>
      <c r="I67" s="91">
        <f>'Tax Invoice'!E14</f>
        <v>20.56</v>
      </c>
    </row>
    <row r="68" spans="1:11">
      <c r="H68" s="1" t="s">
        <v>705</v>
      </c>
      <c r="I68" s="91">
        <f>'Tax Invoice'!M11</f>
        <v>35.44</v>
      </c>
    </row>
    <row r="69" spans="1:11">
      <c r="H69" s="1" t="s">
        <v>708</v>
      </c>
      <c r="I69" s="91">
        <f>I71/I68</f>
        <v>579.0853950338601</v>
      </c>
    </row>
    <row r="70" spans="1:11">
      <c r="H70" s="1" t="s">
        <v>709</v>
      </c>
      <c r="I70" s="91">
        <f>I72/I68</f>
        <v>579.0853950338601</v>
      </c>
    </row>
    <row r="71" spans="1:11">
      <c r="H71" s="1" t="s">
        <v>706</v>
      </c>
      <c r="I71" s="91">
        <f>J61*I67</f>
        <v>20522.786400000001</v>
      </c>
    </row>
    <row r="72" spans="1:11">
      <c r="H72" s="1" t="s">
        <v>707</v>
      </c>
      <c r="I72" s="91">
        <f>J64*I67</f>
        <v>20522.786400000001</v>
      </c>
    </row>
  </sheetData>
  <mergeCells count="43">
    <mergeCell ref="F57:G57"/>
    <mergeCell ref="F58:G58"/>
    <mergeCell ref="F59:G59"/>
    <mergeCell ref="F60:G60"/>
    <mergeCell ref="J10:J11"/>
    <mergeCell ref="J14:J15"/>
    <mergeCell ref="F20:G20"/>
    <mergeCell ref="F21:G21"/>
    <mergeCell ref="F22:G22"/>
    <mergeCell ref="F50:G50"/>
    <mergeCell ref="F51:G51"/>
    <mergeCell ref="F52:G52"/>
    <mergeCell ref="F53:G53"/>
    <mergeCell ref="F54:G54"/>
    <mergeCell ref="F55:G55"/>
    <mergeCell ref="F56:G56"/>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204</v>
      </c>
      <c r="O1" t="s">
        <v>144</v>
      </c>
      <c r="T1" t="s">
        <v>255</v>
      </c>
      <c r="U1">
        <v>998.19</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998.19</v>
      </c>
    </row>
    <row r="5" spans="1:21">
      <c r="A5" s="114"/>
      <c r="B5" s="121" t="s">
        <v>137</v>
      </c>
      <c r="C5" s="120"/>
      <c r="D5" s="120"/>
      <c r="E5" s="120"/>
      <c r="F5" s="120"/>
      <c r="G5" s="120"/>
      <c r="H5" s="120"/>
      <c r="I5" s="120"/>
      <c r="J5" s="115"/>
      <c r="S5" t="s">
        <v>754</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37"/>
      <c r="J10" s="115"/>
    </row>
    <row r="11" spans="1:21">
      <c r="A11" s="114"/>
      <c r="B11" s="114" t="s">
        <v>711</v>
      </c>
      <c r="C11" s="120"/>
      <c r="D11" s="120"/>
      <c r="E11" s="115"/>
      <c r="F11" s="116"/>
      <c r="G11" s="116" t="s">
        <v>711</v>
      </c>
      <c r="H11" s="120"/>
      <c r="I11" s="138"/>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714</v>
      </c>
      <c r="C14" s="120"/>
      <c r="D14" s="120"/>
      <c r="E14" s="115"/>
      <c r="F14" s="116"/>
      <c r="G14" s="116" t="s">
        <v>714</v>
      </c>
      <c r="H14" s="120"/>
      <c r="I14" s="139">
        <v>45176</v>
      </c>
      <c r="J14" s="115"/>
    </row>
    <row r="15" spans="1:21">
      <c r="A15" s="114"/>
      <c r="B15" s="6" t="s">
        <v>6</v>
      </c>
      <c r="C15" s="7"/>
      <c r="D15" s="7"/>
      <c r="E15" s="8"/>
      <c r="F15" s="116"/>
      <c r="G15" s="9" t="s">
        <v>6</v>
      </c>
      <c r="H15" s="120"/>
      <c r="I15" s="140"/>
      <c r="J15" s="115"/>
    </row>
    <row r="16" spans="1:21">
      <c r="A16" s="114"/>
      <c r="B16" s="120"/>
      <c r="C16" s="120"/>
      <c r="D16" s="120"/>
      <c r="E16" s="120"/>
      <c r="F16" s="120"/>
      <c r="G16" s="120"/>
      <c r="H16" s="123" t="s">
        <v>142</v>
      </c>
      <c r="I16" s="129">
        <v>39902</v>
      </c>
      <c r="J16" s="115"/>
    </row>
    <row r="17" spans="1:16">
      <c r="A17" s="114"/>
      <c r="B17" s="120" t="s">
        <v>715</v>
      </c>
      <c r="C17" s="120"/>
      <c r="D17" s="120"/>
      <c r="E17" s="120"/>
      <c r="F17" s="120"/>
      <c r="G17" s="120"/>
      <c r="H17" s="123" t="s">
        <v>143</v>
      </c>
      <c r="I17" s="129"/>
      <c r="J17" s="115"/>
    </row>
    <row r="18" spans="1:16" ht="18">
      <c r="A18" s="114"/>
      <c r="B18" s="120" t="s">
        <v>716</v>
      </c>
      <c r="C18" s="120"/>
      <c r="D18" s="120"/>
      <c r="E18" s="120"/>
      <c r="F18" s="120"/>
      <c r="G18" s="120"/>
      <c r="H18" s="122" t="s">
        <v>258</v>
      </c>
      <c r="I18" s="104" t="s">
        <v>168</v>
      </c>
      <c r="J18" s="115"/>
    </row>
    <row r="19" spans="1:16">
      <c r="A19" s="114"/>
      <c r="B19" s="120"/>
      <c r="C19" s="120"/>
      <c r="D19" s="120"/>
      <c r="E19" s="120"/>
      <c r="F19" s="120"/>
      <c r="G19" s="120"/>
      <c r="H19" s="120"/>
      <c r="I19" s="120"/>
      <c r="J19" s="115"/>
      <c r="P19">
        <v>45176</v>
      </c>
    </row>
    <row r="20" spans="1:16">
      <c r="A20" s="114"/>
      <c r="B20" s="100" t="s">
        <v>198</v>
      </c>
      <c r="C20" s="100" t="s">
        <v>199</v>
      </c>
      <c r="D20" s="117" t="s">
        <v>200</v>
      </c>
      <c r="E20" s="141" t="s">
        <v>201</v>
      </c>
      <c r="F20" s="142"/>
      <c r="G20" s="100" t="s">
        <v>169</v>
      </c>
      <c r="H20" s="100" t="s">
        <v>202</v>
      </c>
      <c r="I20" s="100" t="s">
        <v>21</v>
      </c>
      <c r="J20" s="115"/>
    </row>
    <row r="21" spans="1:16">
      <c r="A21" s="114"/>
      <c r="B21" s="105"/>
      <c r="C21" s="105"/>
      <c r="D21" s="106"/>
      <c r="E21" s="143"/>
      <c r="F21" s="144"/>
      <c r="G21" s="105" t="s">
        <v>141</v>
      </c>
      <c r="H21" s="105"/>
      <c r="I21" s="105"/>
      <c r="J21" s="115"/>
    </row>
    <row r="22" spans="1:16" ht="180">
      <c r="A22" s="114"/>
      <c r="B22" s="107">
        <v>10</v>
      </c>
      <c r="C22" s="10" t="s">
        <v>662</v>
      </c>
      <c r="D22" s="118" t="s">
        <v>25</v>
      </c>
      <c r="E22" s="133" t="s">
        <v>265</v>
      </c>
      <c r="F22" s="134"/>
      <c r="G22" s="11" t="s">
        <v>717</v>
      </c>
      <c r="H22" s="14">
        <v>1.54</v>
      </c>
      <c r="I22" s="109">
        <f t="shared" ref="I22:I60" si="0">H22*B22</f>
        <v>15.4</v>
      </c>
      <c r="J22" s="115"/>
    </row>
    <row r="23" spans="1:16" ht="180">
      <c r="A23" s="114"/>
      <c r="B23" s="107">
        <v>10</v>
      </c>
      <c r="C23" s="10" t="s">
        <v>662</v>
      </c>
      <c r="D23" s="118" t="s">
        <v>26</v>
      </c>
      <c r="E23" s="133" t="s">
        <v>265</v>
      </c>
      <c r="F23" s="134"/>
      <c r="G23" s="11" t="s">
        <v>717</v>
      </c>
      <c r="H23" s="14">
        <v>1.54</v>
      </c>
      <c r="I23" s="109">
        <f t="shared" si="0"/>
        <v>15.4</v>
      </c>
      <c r="J23" s="115"/>
    </row>
    <row r="24" spans="1:16" ht="180">
      <c r="A24" s="114"/>
      <c r="B24" s="107">
        <v>15</v>
      </c>
      <c r="C24" s="10" t="s">
        <v>662</v>
      </c>
      <c r="D24" s="118" t="s">
        <v>26</v>
      </c>
      <c r="E24" s="133" t="s">
        <v>311</v>
      </c>
      <c r="F24" s="134"/>
      <c r="G24" s="11" t="s">
        <v>717</v>
      </c>
      <c r="H24" s="14">
        <v>1.54</v>
      </c>
      <c r="I24" s="109">
        <f t="shared" si="0"/>
        <v>23.1</v>
      </c>
      <c r="J24" s="115"/>
    </row>
    <row r="25" spans="1:16" ht="180">
      <c r="A25" s="114"/>
      <c r="B25" s="107">
        <v>20</v>
      </c>
      <c r="C25" s="10" t="s">
        <v>662</v>
      </c>
      <c r="D25" s="118" t="s">
        <v>27</v>
      </c>
      <c r="E25" s="133" t="s">
        <v>265</v>
      </c>
      <c r="F25" s="134"/>
      <c r="G25" s="11" t="s">
        <v>717</v>
      </c>
      <c r="H25" s="14">
        <v>1.54</v>
      </c>
      <c r="I25" s="109">
        <f t="shared" si="0"/>
        <v>30.8</v>
      </c>
      <c r="J25" s="115"/>
    </row>
    <row r="26" spans="1:16" ht="180">
      <c r="A26" s="114"/>
      <c r="B26" s="107">
        <v>15</v>
      </c>
      <c r="C26" s="10" t="s">
        <v>662</v>
      </c>
      <c r="D26" s="118" t="s">
        <v>27</v>
      </c>
      <c r="E26" s="133" t="s">
        <v>270</v>
      </c>
      <c r="F26" s="134"/>
      <c r="G26" s="11" t="s">
        <v>717</v>
      </c>
      <c r="H26" s="14">
        <v>1.54</v>
      </c>
      <c r="I26" s="109">
        <f t="shared" si="0"/>
        <v>23.1</v>
      </c>
      <c r="J26" s="115"/>
    </row>
    <row r="27" spans="1:16" ht="180">
      <c r="A27" s="114"/>
      <c r="B27" s="107">
        <v>15</v>
      </c>
      <c r="C27" s="10" t="s">
        <v>662</v>
      </c>
      <c r="D27" s="118" t="s">
        <v>27</v>
      </c>
      <c r="E27" s="133" t="s">
        <v>311</v>
      </c>
      <c r="F27" s="134"/>
      <c r="G27" s="11" t="s">
        <v>717</v>
      </c>
      <c r="H27" s="14">
        <v>1.54</v>
      </c>
      <c r="I27" s="109">
        <f t="shared" si="0"/>
        <v>23.1</v>
      </c>
      <c r="J27" s="115"/>
    </row>
    <row r="28" spans="1:16" ht="96">
      <c r="A28" s="114"/>
      <c r="B28" s="107">
        <v>5</v>
      </c>
      <c r="C28" s="10" t="s">
        <v>65</v>
      </c>
      <c r="D28" s="118" t="s">
        <v>25</v>
      </c>
      <c r="E28" s="133"/>
      <c r="F28" s="134"/>
      <c r="G28" s="11" t="s">
        <v>718</v>
      </c>
      <c r="H28" s="14">
        <v>2.84</v>
      </c>
      <c r="I28" s="109">
        <f t="shared" si="0"/>
        <v>14.2</v>
      </c>
      <c r="J28" s="115"/>
    </row>
    <row r="29" spans="1:16" ht="96">
      <c r="A29" s="114"/>
      <c r="B29" s="107">
        <v>5</v>
      </c>
      <c r="C29" s="10" t="s">
        <v>65</v>
      </c>
      <c r="D29" s="118" t="s">
        <v>26</v>
      </c>
      <c r="E29" s="133"/>
      <c r="F29" s="134"/>
      <c r="G29" s="11" t="s">
        <v>718</v>
      </c>
      <c r="H29" s="14">
        <v>2.84</v>
      </c>
      <c r="I29" s="109">
        <f t="shared" si="0"/>
        <v>14.2</v>
      </c>
      <c r="J29" s="115"/>
    </row>
    <row r="30" spans="1:16" ht="96">
      <c r="A30" s="114"/>
      <c r="B30" s="107">
        <v>5</v>
      </c>
      <c r="C30" s="10" t="s">
        <v>68</v>
      </c>
      <c r="D30" s="118" t="s">
        <v>90</v>
      </c>
      <c r="E30" s="133" t="s">
        <v>272</v>
      </c>
      <c r="F30" s="134"/>
      <c r="G30" s="11" t="s">
        <v>719</v>
      </c>
      <c r="H30" s="14">
        <v>3.47</v>
      </c>
      <c r="I30" s="109">
        <f t="shared" si="0"/>
        <v>17.350000000000001</v>
      </c>
      <c r="J30" s="115"/>
    </row>
    <row r="31" spans="1:16" ht="96">
      <c r="A31" s="114"/>
      <c r="B31" s="107">
        <v>5</v>
      </c>
      <c r="C31" s="10" t="s">
        <v>68</v>
      </c>
      <c r="D31" s="118" t="s">
        <v>90</v>
      </c>
      <c r="E31" s="133" t="s">
        <v>720</v>
      </c>
      <c r="F31" s="134"/>
      <c r="G31" s="11" t="s">
        <v>719</v>
      </c>
      <c r="H31" s="14">
        <v>3.47</v>
      </c>
      <c r="I31" s="109">
        <f t="shared" si="0"/>
        <v>17.350000000000001</v>
      </c>
      <c r="J31" s="115"/>
    </row>
    <row r="32" spans="1:16" ht="228">
      <c r="A32" s="114"/>
      <c r="B32" s="107">
        <v>5</v>
      </c>
      <c r="C32" s="10" t="s">
        <v>721</v>
      </c>
      <c r="D32" s="118" t="s">
        <v>27</v>
      </c>
      <c r="E32" s="133" t="s">
        <v>722</v>
      </c>
      <c r="F32" s="134"/>
      <c r="G32" s="11" t="s">
        <v>723</v>
      </c>
      <c r="H32" s="14">
        <v>16.079999999999998</v>
      </c>
      <c r="I32" s="109">
        <f t="shared" si="0"/>
        <v>80.399999999999991</v>
      </c>
      <c r="J32" s="115"/>
    </row>
    <row r="33" spans="1:10" ht="228">
      <c r="A33" s="114"/>
      <c r="B33" s="107">
        <v>5</v>
      </c>
      <c r="C33" s="10" t="s">
        <v>721</v>
      </c>
      <c r="D33" s="118" t="s">
        <v>27</v>
      </c>
      <c r="E33" s="133" t="s">
        <v>724</v>
      </c>
      <c r="F33" s="134"/>
      <c r="G33" s="11" t="s">
        <v>723</v>
      </c>
      <c r="H33" s="14">
        <v>16.079999999999998</v>
      </c>
      <c r="I33" s="109">
        <f t="shared" si="0"/>
        <v>80.399999999999991</v>
      </c>
      <c r="J33" s="115"/>
    </row>
    <row r="34" spans="1:10" ht="228">
      <c r="A34" s="114"/>
      <c r="B34" s="107">
        <v>5</v>
      </c>
      <c r="C34" s="10" t="s">
        <v>721</v>
      </c>
      <c r="D34" s="118" t="s">
        <v>27</v>
      </c>
      <c r="E34" s="133" t="s">
        <v>725</v>
      </c>
      <c r="F34" s="134"/>
      <c r="G34" s="11" t="s">
        <v>723</v>
      </c>
      <c r="H34" s="14">
        <v>16.079999999999998</v>
      </c>
      <c r="I34" s="109">
        <f t="shared" si="0"/>
        <v>80.399999999999991</v>
      </c>
      <c r="J34" s="115"/>
    </row>
    <row r="35" spans="1:10" ht="240">
      <c r="A35" s="114"/>
      <c r="B35" s="107">
        <v>5</v>
      </c>
      <c r="C35" s="10" t="s">
        <v>726</v>
      </c>
      <c r="D35" s="118"/>
      <c r="E35" s="133"/>
      <c r="F35" s="134"/>
      <c r="G35" s="11" t="s">
        <v>755</v>
      </c>
      <c r="H35" s="14">
        <v>5.54</v>
      </c>
      <c r="I35" s="109">
        <f t="shared" si="0"/>
        <v>27.7</v>
      </c>
      <c r="J35" s="115"/>
    </row>
    <row r="36" spans="1:10" ht="312">
      <c r="A36" s="114"/>
      <c r="B36" s="107">
        <v>5</v>
      </c>
      <c r="C36" s="10" t="s">
        <v>727</v>
      </c>
      <c r="D36" s="118" t="s">
        <v>25</v>
      </c>
      <c r="E36" s="133" t="s">
        <v>239</v>
      </c>
      <c r="F36" s="134"/>
      <c r="G36" s="11" t="s">
        <v>728</v>
      </c>
      <c r="H36" s="14">
        <v>4.9400000000000004</v>
      </c>
      <c r="I36" s="109">
        <f t="shared" si="0"/>
        <v>24.700000000000003</v>
      </c>
      <c r="J36" s="115"/>
    </row>
    <row r="37" spans="1:10" ht="312">
      <c r="A37" s="114"/>
      <c r="B37" s="107">
        <v>5</v>
      </c>
      <c r="C37" s="10" t="s">
        <v>727</v>
      </c>
      <c r="D37" s="118" t="s">
        <v>25</v>
      </c>
      <c r="E37" s="133" t="s">
        <v>348</v>
      </c>
      <c r="F37" s="134"/>
      <c r="G37" s="11" t="s">
        <v>728</v>
      </c>
      <c r="H37" s="14">
        <v>4.9400000000000004</v>
      </c>
      <c r="I37" s="109">
        <f t="shared" si="0"/>
        <v>24.700000000000003</v>
      </c>
      <c r="J37" s="115"/>
    </row>
    <row r="38" spans="1:10" ht="312">
      <c r="A38" s="114"/>
      <c r="B38" s="107">
        <v>5</v>
      </c>
      <c r="C38" s="10" t="s">
        <v>727</v>
      </c>
      <c r="D38" s="118" t="s">
        <v>25</v>
      </c>
      <c r="E38" s="133" t="s">
        <v>528</v>
      </c>
      <c r="F38" s="134"/>
      <c r="G38" s="11" t="s">
        <v>728</v>
      </c>
      <c r="H38" s="14">
        <v>4.9400000000000004</v>
      </c>
      <c r="I38" s="109">
        <f t="shared" si="0"/>
        <v>24.700000000000003</v>
      </c>
      <c r="J38" s="115"/>
    </row>
    <row r="39" spans="1:10" ht="312">
      <c r="A39" s="114"/>
      <c r="B39" s="107">
        <v>5</v>
      </c>
      <c r="C39" s="10" t="s">
        <v>727</v>
      </c>
      <c r="D39" s="118" t="s">
        <v>26</v>
      </c>
      <c r="E39" s="133" t="s">
        <v>239</v>
      </c>
      <c r="F39" s="134"/>
      <c r="G39" s="11" t="s">
        <v>728</v>
      </c>
      <c r="H39" s="14">
        <v>4.9400000000000004</v>
      </c>
      <c r="I39" s="109">
        <f t="shared" si="0"/>
        <v>24.700000000000003</v>
      </c>
      <c r="J39" s="115"/>
    </row>
    <row r="40" spans="1:10" ht="312">
      <c r="A40" s="114"/>
      <c r="B40" s="107">
        <v>5</v>
      </c>
      <c r="C40" s="10" t="s">
        <v>727</v>
      </c>
      <c r="D40" s="118" t="s">
        <v>26</v>
      </c>
      <c r="E40" s="133" t="s">
        <v>348</v>
      </c>
      <c r="F40" s="134"/>
      <c r="G40" s="11" t="s">
        <v>728</v>
      </c>
      <c r="H40" s="14">
        <v>4.9400000000000004</v>
      </c>
      <c r="I40" s="109">
        <f t="shared" si="0"/>
        <v>24.700000000000003</v>
      </c>
      <c r="J40" s="115"/>
    </row>
    <row r="41" spans="1:10" ht="312">
      <c r="A41" s="114"/>
      <c r="B41" s="107">
        <v>5</v>
      </c>
      <c r="C41" s="10" t="s">
        <v>727</v>
      </c>
      <c r="D41" s="118" t="s">
        <v>26</v>
      </c>
      <c r="E41" s="133" t="s">
        <v>528</v>
      </c>
      <c r="F41" s="134"/>
      <c r="G41" s="11" t="s">
        <v>728</v>
      </c>
      <c r="H41" s="14">
        <v>4.9400000000000004</v>
      </c>
      <c r="I41" s="109">
        <f t="shared" si="0"/>
        <v>24.700000000000003</v>
      </c>
      <c r="J41" s="115"/>
    </row>
    <row r="42" spans="1:10" ht="288">
      <c r="A42" s="114"/>
      <c r="B42" s="107">
        <v>4</v>
      </c>
      <c r="C42" s="10" t="s">
        <v>729</v>
      </c>
      <c r="D42" s="118" t="s">
        <v>730</v>
      </c>
      <c r="E42" s="133" t="s">
        <v>25</v>
      </c>
      <c r="F42" s="134"/>
      <c r="G42" s="11" t="s">
        <v>731</v>
      </c>
      <c r="H42" s="14">
        <v>6.9</v>
      </c>
      <c r="I42" s="109">
        <f t="shared" si="0"/>
        <v>27.6</v>
      </c>
      <c r="J42" s="115"/>
    </row>
    <row r="43" spans="1:10" ht="288">
      <c r="A43" s="114"/>
      <c r="B43" s="107">
        <v>4</v>
      </c>
      <c r="C43" s="10" t="s">
        <v>729</v>
      </c>
      <c r="D43" s="118" t="s">
        <v>730</v>
      </c>
      <c r="E43" s="133" t="s">
        <v>26</v>
      </c>
      <c r="F43" s="134"/>
      <c r="G43" s="11" t="s">
        <v>731</v>
      </c>
      <c r="H43" s="14">
        <v>6.9</v>
      </c>
      <c r="I43" s="109">
        <f t="shared" si="0"/>
        <v>27.6</v>
      </c>
      <c r="J43" s="115"/>
    </row>
    <row r="44" spans="1:10" ht="288">
      <c r="A44" s="114"/>
      <c r="B44" s="107">
        <v>5</v>
      </c>
      <c r="C44" s="10" t="s">
        <v>729</v>
      </c>
      <c r="D44" s="118" t="s">
        <v>25</v>
      </c>
      <c r="E44" s="133" t="s">
        <v>107</v>
      </c>
      <c r="F44" s="134"/>
      <c r="G44" s="11" t="s">
        <v>731</v>
      </c>
      <c r="H44" s="14">
        <v>6.9</v>
      </c>
      <c r="I44" s="109">
        <f t="shared" si="0"/>
        <v>34.5</v>
      </c>
      <c r="J44" s="115"/>
    </row>
    <row r="45" spans="1:10" ht="288">
      <c r="A45" s="114"/>
      <c r="B45" s="107">
        <v>5</v>
      </c>
      <c r="C45" s="10" t="s">
        <v>729</v>
      </c>
      <c r="D45" s="118" t="s">
        <v>25</v>
      </c>
      <c r="E45" s="133" t="s">
        <v>212</v>
      </c>
      <c r="F45" s="134"/>
      <c r="G45" s="11" t="s">
        <v>731</v>
      </c>
      <c r="H45" s="14">
        <v>6.9</v>
      </c>
      <c r="I45" s="109">
        <f t="shared" si="0"/>
        <v>34.5</v>
      </c>
      <c r="J45" s="115"/>
    </row>
    <row r="46" spans="1:10" ht="288">
      <c r="A46" s="114"/>
      <c r="B46" s="107">
        <v>5</v>
      </c>
      <c r="C46" s="10" t="s">
        <v>729</v>
      </c>
      <c r="D46" s="118" t="s">
        <v>26</v>
      </c>
      <c r="E46" s="133" t="s">
        <v>107</v>
      </c>
      <c r="F46" s="134"/>
      <c r="G46" s="11" t="s">
        <v>731</v>
      </c>
      <c r="H46" s="14">
        <v>6.9</v>
      </c>
      <c r="I46" s="109">
        <f t="shared" si="0"/>
        <v>34.5</v>
      </c>
      <c r="J46" s="115"/>
    </row>
    <row r="47" spans="1:10" ht="288">
      <c r="A47" s="114"/>
      <c r="B47" s="107">
        <v>5</v>
      </c>
      <c r="C47" s="10" t="s">
        <v>729</v>
      </c>
      <c r="D47" s="118" t="s">
        <v>26</v>
      </c>
      <c r="E47" s="133" t="s">
        <v>212</v>
      </c>
      <c r="F47" s="134"/>
      <c r="G47" s="11" t="s">
        <v>731</v>
      </c>
      <c r="H47" s="14">
        <v>6.9</v>
      </c>
      <c r="I47" s="109">
        <f t="shared" si="0"/>
        <v>34.5</v>
      </c>
      <c r="J47" s="115"/>
    </row>
    <row r="48" spans="1:10" ht="204">
      <c r="A48" s="114"/>
      <c r="B48" s="107">
        <v>3</v>
      </c>
      <c r="C48" s="10" t="s">
        <v>732</v>
      </c>
      <c r="D48" s="118" t="s">
        <v>733</v>
      </c>
      <c r="E48" s="133"/>
      <c r="F48" s="134"/>
      <c r="G48" s="11" t="s">
        <v>734</v>
      </c>
      <c r="H48" s="14">
        <v>7.72</v>
      </c>
      <c r="I48" s="109">
        <f t="shared" si="0"/>
        <v>23.16</v>
      </c>
      <c r="J48" s="115"/>
    </row>
    <row r="49" spans="1:10" ht="204">
      <c r="A49" s="114"/>
      <c r="B49" s="107">
        <v>3</v>
      </c>
      <c r="C49" s="10" t="s">
        <v>732</v>
      </c>
      <c r="D49" s="118" t="s">
        <v>735</v>
      </c>
      <c r="E49" s="133"/>
      <c r="F49" s="134"/>
      <c r="G49" s="11" t="s">
        <v>734</v>
      </c>
      <c r="H49" s="14">
        <v>7.72</v>
      </c>
      <c r="I49" s="109">
        <f t="shared" si="0"/>
        <v>23.16</v>
      </c>
      <c r="J49" s="115"/>
    </row>
    <row r="50" spans="1:10" ht="204">
      <c r="A50" s="114"/>
      <c r="B50" s="107">
        <v>3</v>
      </c>
      <c r="C50" s="10" t="s">
        <v>732</v>
      </c>
      <c r="D50" s="118" t="s">
        <v>736</v>
      </c>
      <c r="E50" s="133"/>
      <c r="F50" s="134"/>
      <c r="G50" s="11" t="s">
        <v>734</v>
      </c>
      <c r="H50" s="14">
        <v>7.72</v>
      </c>
      <c r="I50" s="109">
        <f t="shared" si="0"/>
        <v>23.16</v>
      </c>
      <c r="J50" s="115"/>
    </row>
    <row r="51" spans="1:10" ht="204">
      <c r="A51" s="114"/>
      <c r="B51" s="107">
        <v>3</v>
      </c>
      <c r="C51" s="10" t="s">
        <v>732</v>
      </c>
      <c r="D51" s="118" t="s">
        <v>737</v>
      </c>
      <c r="E51" s="133"/>
      <c r="F51" s="134"/>
      <c r="G51" s="11" t="s">
        <v>734</v>
      </c>
      <c r="H51" s="14">
        <v>7.72</v>
      </c>
      <c r="I51" s="109">
        <f t="shared" si="0"/>
        <v>23.16</v>
      </c>
      <c r="J51" s="115"/>
    </row>
    <row r="52" spans="1:10" ht="144">
      <c r="A52" s="114"/>
      <c r="B52" s="107">
        <v>1</v>
      </c>
      <c r="C52" s="10" t="s">
        <v>738</v>
      </c>
      <c r="D52" s="118" t="s">
        <v>739</v>
      </c>
      <c r="E52" s="133"/>
      <c r="F52" s="134"/>
      <c r="G52" s="11" t="s">
        <v>740</v>
      </c>
      <c r="H52" s="14">
        <v>11.25</v>
      </c>
      <c r="I52" s="109">
        <f t="shared" si="0"/>
        <v>11.25</v>
      </c>
      <c r="J52" s="115"/>
    </row>
    <row r="53" spans="1:10" ht="144">
      <c r="A53" s="114"/>
      <c r="B53" s="107">
        <v>1</v>
      </c>
      <c r="C53" s="10" t="s">
        <v>738</v>
      </c>
      <c r="D53" s="118" t="s">
        <v>741</v>
      </c>
      <c r="E53" s="133"/>
      <c r="F53" s="134"/>
      <c r="G53" s="11" t="s">
        <v>740</v>
      </c>
      <c r="H53" s="14">
        <v>11.25</v>
      </c>
      <c r="I53" s="109">
        <f t="shared" si="0"/>
        <v>11.25</v>
      </c>
      <c r="J53" s="115"/>
    </row>
    <row r="54" spans="1:10" ht="144">
      <c r="A54" s="114"/>
      <c r="B54" s="107">
        <v>1</v>
      </c>
      <c r="C54" s="10" t="s">
        <v>738</v>
      </c>
      <c r="D54" s="118" t="s">
        <v>742</v>
      </c>
      <c r="E54" s="133"/>
      <c r="F54" s="134"/>
      <c r="G54" s="11" t="s">
        <v>740</v>
      </c>
      <c r="H54" s="14">
        <v>11.25</v>
      </c>
      <c r="I54" s="109">
        <f t="shared" si="0"/>
        <v>11.25</v>
      </c>
      <c r="J54" s="115"/>
    </row>
    <row r="55" spans="1:10" ht="144">
      <c r="A55" s="114"/>
      <c r="B55" s="107">
        <v>1</v>
      </c>
      <c r="C55" s="10" t="s">
        <v>738</v>
      </c>
      <c r="D55" s="118" t="s">
        <v>743</v>
      </c>
      <c r="E55" s="133"/>
      <c r="F55" s="134"/>
      <c r="G55" s="11" t="s">
        <v>740</v>
      </c>
      <c r="H55" s="14">
        <v>11.25</v>
      </c>
      <c r="I55" s="109">
        <f t="shared" si="0"/>
        <v>11.25</v>
      </c>
      <c r="J55" s="115"/>
    </row>
    <row r="56" spans="1:10" ht="144">
      <c r="A56" s="114"/>
      <c r="B56" s="107">
        <v>1</v>
      </c>
      <c r="C56" s="10" t="s">
        <v>738</v>
      </c>
      <c r="D56" s="118" t="s">
        <v>744</v>
      </c>
      <c r="E56" s="133"/>
      <c r="F56" s="134"/>
      <c r="G56" s="11" t="s">
        <v>740</v>
      </c>
      <c r="H56" s="14">
        <v>11.25</v>
      </c>
      <c r="I56" s="109">
        <f t="shared" si="0"/>
        <v>11.25</v>
      </c>
      <c r="J56" s="115"/>
    </row>
    <row r="57" spans="1:10" ht="144">
      <c r="A57" s="114"/>
      <c r="B57" s="107">
        <v>1</v>
      </c>
      <c r="C57" s="10" t="s">
        <v>738</v>
      </c>
      <c r="D57" s="118" t="s">
        <v>745</v>
      </c>
      <c r="E57" s="133"/>
      <c r="F57" s="134"/>
      <c r="G57" s="11" t="s">
        <v>740</v>
      </c>
      <c r="H57" s="14">
        <v>11.25</v>
      </c>
      <c r="I57" s="109">
        <f t="shared" si="0"/>
        <v>11.25</v>
      </c>
      <c r="J57" s="115"/>
    </row>
    <row r="58" spans="1:10" ht="144">
      <c r="A58" s="114"/>
      <c r="B58" s="107">
        <v>1</v>
      </c>
      <c r="C58" s="10" t="s">
        <v>738</v>
      </c>
      <c r="D58" s="118" t="s">
        <v>746</v>
      </c>
      <c r="E58" s="133"/>
      <c r="F58" s="134"/>
      <c r="G58" s="11" t="s">
        <v>740</v>
      </c>
      <c r="H58" s="14">
        <v>11.25</v>
      </c>
      <c r="I58" s="109">
        <f t="shared" si="0"/>
        <v>11.25</v>
      </c>
      <c r="J58" s="115"/>
    </row>
    <row r="59" spans="1:10" ht="144">
      <c r="A59" s="114"/>
      <c r="B59" s="107">
        <v>1</v>
      </c>
      <c r="C59" s="10" t="s">
        <v>738</v>
      </c>
      <c r="D59" s="118" t="s">
        <v>747</v>
      </c>
      <c r="E59" s="133"/>
      <c r="F59" s="134"/>
      <c r="G59" s="11" t="s">
        <v>740</v>
      </c>
      <c r="H59" s="14">
        <v>11.25</v>
      </c>
      <c r="I59" s="109">
        <f t="shared" si="0"/>
        <v>11.25</v>
      </c>
      <c r="J59" s="115"/>
    </row>
    <row r="60" spans="1:10" ht="144">
      <c r="A60" s="114"/>
      <c r="B60" s="108">
        <v>1</v>
      </c>
      <c r="C60" s="12" t="s">
        <v>738</v>
      </c>
      <c r="D60" s="119" t="s">
        <v>748</v>
      </c>
      <c r="E60" s="135"/>
      <c r="F60" s="136"/>
      <c r="G60" s="13" t="s">
        <v>740</v>
      </c>
      <c r="H60" s="15">
        <v>11.25</v>
      </c>
      <c r="I60" s="110">
        <f t="shared" si="0"/>
        <v>11.25</v>
      </c>
      <c r="J60" s="115"/>
    </row>
  </sheetData>
  <mergeCells count="43">
    <mergeCell ref="E59:F59"/>
    <mergeCell ref="E60:F60"/>
    <mergeCell ref="E55:F55"/>
    <mergeCell ref="E56:F56"/>
    <mergeCell ref="E57:F57"/>
    <mergeCell ref="E58:F58"/>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2"/>
  <sheetViews>
    <sheetView topLeftCell="A52" zoomScale="90" zoomScaleNormal="90" workbookViewId="0">
      <selection activeCell="G70" sqref="G70:G7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998.19</v>
      </c>
      <c r="O2" t="s">
        <v>182</v>
      </c>
    </row>
    <row r="3" spans="1:15" ht="12.75" customHeight="1">
      <c r="A3" s="114"/>
      <c r="B3" s="121" t="s">
        <v>135</v>
      </c>
      <c r="C3" s="120"/>
      <c r="D3" s="120"/>
      <c r="E3" s="120"/>
      <c r="F3" s="120"/>
      <c r="G3" s="120"/>
      <c r="H3" s="120"/>
      <c r="I3" s="120"/>
      <c r="J3" s="120"/>
      <c r="K3" s="120"/>
      <c r="L3" s="115"/>
      <c r="N3">
        <v>998.19</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hidden="1"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37">
        <f>IF(Invoice!J10&lt;&gt;"",Invoice!J10,"")</f>
        <v>51336</v>
      </c>
      <c r="L10" s="115"/>
    </row>
    <row r="11" spans="1:15" ht="12.75" customHeight="1">
      <c r="A11" s="114"/>
      <c r="B11" s="114" t="s">
        <v>711</v>
      </c>
      <c r="C11" s="120"/>
      <c r="D11" s="120"/>
      <c r="E11" s="120"/>
      <c r="F11" s="115"/>
      <c r="G11" s="116"/>
      <c r="H11" s="116" t="s">
        <v>711</v>
      </c>
      <c r="I11" s="120"/>
      <c r="J11" s="120"/>
      <c r="K11" s="138"/>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713</v>
      </c>
      <c r="C13" s="120"/>
      <c r="D13" s="120"/>
      <c r="E13" s="120"/>
      <c r="F13" s="115"/>
      <c r="G13" s="116"/>
      <c r="H13" s="116" t="s">
        <v>713</v>
      </c>
      <c r="I13" s="120"/>
      <c r="J13" s="120"/>
      <c r="K13" s="99" t="s">
        <v>11</v>
      </c>
      <c r="L13" s="115"/>
    </row>
    <row r="14" spans="1:15" ht="15" customHeight="1">
      <c r="A14" s="114"/>
      <c r="B14" s="114" t="s">
        <v>714</v>
      </c>
      <c r="C14" s="120"/>
      <c r="D14" s="120"/>
      <c r="E14" s="120"/>
      <c r="F14" s="115"/>
      <c r="G14" s="116"/>
      <c r="H14" s="116" t="s">
        <v>714</v>
      </c>
      <c r="I14" s="120"/>
      <c r="J14" s="120"/>
      <c r="K14" s="139">
        <f>Invoice!J14</f>
        <v>45176</v>
      </c>
      <c r="L14" s="115"/>
    </row>
    <row r="15" spans="1:15" ht="15" customHeight="1">
      <c r="A15" s="114"/>
      <c r="B15" s="6" t="s">
        <v>6</v>
      </c>
      <c r="C15" s="7"/>
      <c r="D15" s="7"/>
      <c r="E15" s="7"/>
      <c r="F15" s="8"/>
      <c r="G15" s="116"/>
      <c r="H15" s="9" t="s">
        <v>6</v>
      </c>
      <c r="I15" s="120"/>
      <c r="J15" s="120"/>
      <c r="K15" s="140"/>
      <c r="L15" s="115"/>
    </row>
    <row r="16" spans="1:15" ht="15" customHeight="1">
      <c r="A16" s="114"/>
      <c r="B16" s="120"/>
      <c r="C16" s="120"/>
      <c r="D16" s="120"/>
      <c r="E16" s="120"/>
      <c r="F16" s="120"/>
      <c r="G16" s="120"/>
      <c r="H16" s="120"/>
      <c r="I16" s="123" t="s">
        <v>142</v>
      </c>
      <c r="J16" s="123" t="s">
        <v>142</v>
      </c>
      <c r="K16" s="129">
        <v>39902</v>
      </c>
      <c r="L16" s="115"/>
    </row>
    <row r="17" spans="1:12" ht="12.75" customHeight="1">
      <c r="A17" s="114"/>
      <c r="B17" s="120" t="s">
        <v>715</v>
      </c>
      <c r="C17" s="120"/>
      <c r="D17" s="120"/>
      <c r="E17" s="120"/>
      <c r="F17" s="120"/>
      <c r="G17" s="120"/>
      <c r="H17" s="120"/>
      <c r="I17" s="123" t="s">
        <v>143</v>
      </c>
      <c r="J17" s="123" t="s">
        <v>143</v>
      </c>
      <c r="K17" s="129" t="str">
        <f>IF(Invoice!J17&lt;&gt;"",Invoice!J17,"")</f>
        <v>Didi</v>
      </c>
      <c r="L17" s="115"/>
    </row>
    <row r="18" spans="1:12" ht="18" customHeight="1">
      <c r="A18" s="114"/>
      <c r="B18" s="120" t="s">
        <v>716</v>
      </c>
      <c r="C18" s="120"/>
      <c r="D18" s="120"/>
      <c r="E18" s="120"/>
      <c r="F18" s="120"/>
      <c r="G18" s="120"/>
      <c r="H18" s="120"/>
      <c r="I18" s="122" t="s">
        <v>258</v>
      </c>
      <c r="J18" s="122" t="s">
        <v>258</v>
      </c>
      <c r="K18" s="104" t="s">
        <v>168</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1" t="s">
        <v>201</v>
      </c>
      <c r="G20" s="142"/>
      <c r="H20" s="100" t="s">
        <v>169</v>
      </c>
      <c r="I20" s="100" t="s">
        <v>202</v>
      </c>
      <c r="J20" s="100" t="s">
        <v>202</v>
      </c>
      <c r="K20" s="100" t="s">
        <v>21</v>
      </c>
      <c r="L20" s="115"/>
    </row>
    <row r="21" spans="1:12" ht="12.75" customHeight="1">
      <c r="A21" s="114"/>
      <c r="B21" s="105"/>
      <c r="C21" s="105"/>
      <c r="D21" s="105"/>
      <c r="E21" s="106"/>
      <c r="F21" s="143"/>
      <c r="G21" s="144"/>
      <c r="H21" s="105" t="s">
        <v>141</v>
      </c>
      <c r="I21" s="105"/>
      <c r="J21" s="105"/>
      <c r="K21" s="105"/>
      <c r="L21" s="115"/>
    </row>
    <row r="22" spans="1:12" ht="24" customHeight="1">
      <c r="A22" s="114"/>
      <c r="B22" s="107">
        <f>'Tax Invoice'!D18</f>
        <v>10</v>
      </c>
      <c r="C22" s="10" t="s">
        <v>662</v>
      </c>
      <c r="D22" s="10" t="s">
        <v>662</v>
      </c>
      <c r="E22" s="118" t="s">
        <v>25</v>
      </c>
      <c r="F22" s="133" t="s">
        <v>265</v>
      </c>
      <c r="G22" s="134"/>
      <c r="H22" s="11" t="s">
        <v>717</v>
      </c>
      <c r="I22" s="14">
        <f t="shared" ref="I22:I60" si="0">ROUNDUP(J22*$N$1,2)</f>
        <v>0.39</v>
      </c>
      <c r="J22" s="14">
        <v>1.54</v>
      </c>
      <c r="K22" s="109">
        <f t="shared" ref="K22:K60" si="1">I22*B22</f>
        <v>3.9000000000000004</v>
      </c>
      <c r="L22" s="115"/>
    </row>
    <row r="23" spans="1:12" ht="24" customHeight="1">
      <c r="A23" s="114"/>
      <c r="B23" s="107">
        <f>'Tax Invoice'!D19</f>
        <v>10</v>
      </c>
      <c r="C23" s="10" t="s">
        <v>662</v>
      </c>
      <c r="D23" s="10" t="s">
        <v>662</v>
      </c>
      <c r="E23" s="118" t="s">
        <v>26</v>
      </c>
      <c r="F23" s="133" t="s">
        <v>265</v>
      </c>
      <c r="G23" s="134"/>
      <c r="H23" s="11" t="s">
        <v>717</v>
      </c>
      <c r="I23" s="14">
        <f t="shared" si="0"/>
        <v>0.39</v>
      </c>
      <c r="J23" s="14">
        <v>1.54</v>
      </c>
      <c r="K23" s="109">
        <f t="shared" si="1"/>
        <v>3.9000000000000004</v>
      </c>
      <c r="L23" s="115"/>
    </row>
    <row r="24" spans="1:12" ht="24" customHeight="1">
      <c r="A24" s="114"/>
      <c r="B24" s="107">
        <f>'Tax Invoice'!D20</f>
        <v>15</v>
      </c>
      <c r="C24" s="10" t="s">
        <v>662</v>
      </c>
      <c r="D24" s="10" t="s">
        <v>662</v>
      </c>
      <c r="E24" s="118" t="s">
        <v>26</v>
      </c>
      <c r="F24" s="133" t="s">
        <v>311</v>
      </c>
      <c r="G24" s="134"/>
      <c r="H24" s="11" t="s">
        <v>717</v>
      </c>
      <c r="I24" s="14">
        <f t="shared" si="0"/>
        <v>0.39</v>
      </c>
      <c r="J24" s="14">
        <v>1.54</v>
      </c>
      <c r="K24" s="109">
        <f t="shared" si="1"/>
        <v>5.8500000000000005</v>
      </c>
      <c r="L24" s="115"/>
    </row>
    <row r="25" spans="1:12" ht="24" customHeight="1">
      <c r="A25" s="114"/>
      <c r="B25" s="107">
        <f>'Tax Invoice'!D21</f>
        <v>20</v>
      </c>
      <c r="C25" s="10" t="s">
        <v>662</v>
      </c>
      <c r="D25" s="10" t="s">
        <v>662</v>
      </c>
      <c r="E25" s="118" t="s">
        <v>27</v>
      </c>
      <c r="F25" s="133" t="s">
        <v>265</v>
      </c>
      <c r="G25" s="134"/>
      <c r="H25" s="11" t="s">
        <v>717</v>
      </c>
      <c r="I25" s="14">
        <f t="shared" si="0"/>
        <v>0.39</v>
      </c>
      <c r="J25" s="14">
        <v>1.54</v>
      </c>
      <c r="K25" s="109">
        <f t="shared" si="1"/>
        <v>7.8000000000000007</v>
      </c>
      <c r="L25" s="115"/>
    </row>
    <row r="26" spans="1:12" ht="24" customHeight="1">
      <c r="A26" s="114"/>
      <c r="B26" s="107">
        <f>'Tax Invoice'!D22</f>
        <v>15</v>
      </c>
      <c r="C26" s="10" t="s">
        <v>662</v>
      </c>
      <c r="D26" s="10" t="s">
        <v>662</v>
      </c>
      <c r="E26" s="118" t="s">
        <v>27</v>
      </c>
      <c r="F26" s="133" t="s">
        <v>270</v>
      </c>
      <c r="G26" s="134"/>
      <c r="H26" s="11" t="s">
        <v>717</v>
      </c>
      <c r="I26" s="14">
        <f t="shared" si="0"/>
        <v>0.39</v>
      </c>
      <c r="J26" s="14">
        <v>1.54</v>
      </c>
      <c r="K26" s="109">
        <f t="shared" si="1"/>
        <v>5.8500000000000005</v>
      </c>
      <c r="L26" s="115"/>
    </row>
    <row r="27" spans="1:12" ht="24" customHeight="1">
      <c r="A27" s="114"/>
      <c r="B27" s="107">
        <f>'Tax Invoice'!D23</f>
        <v>15</v>
      </c>
      <c r="C27" s="10" t="s">
        <v>662</v>
      </c>
      <c r="D27" s="10" t="s">
        <v>662</v>
      </c>
      <c r="E27" s="118" t="s">
        <v>27</v>
      </c>
      <c r="F27" s="133" t="s">
        <v>311</v>
      </c>
      <c r="G27" s="134"/>
      <c r="H27" s="11" t="s">
        <v>717</v>
      </c>
      <c r="I27" s="14">
        <f t="shared" si="0"/>
        <v>0.39</v>
      </c>
      <c r="J27" s="14">
        <v>1.54</v>
      </c>
      <c r="K27" s="109">
        <f t="shared" si="1"/>
        <v>5.8500000000000005</v>
      </c>
      <c r="L27" s="115"/>
    </row>
    <row r="28" spans="1:12" ht="12.95" customHeight="1">
      <c r="A28" s="114"/>
      <c r="B28" s="107">
        <f>'Tax Invoice'!D24</f>
        <v>5</v>
      </c>
      <c r="C28" s="10" t="s">
        <v>65</v>
      </c>
      <c r="D28" s="10" t="s">
        <v>65</v>
      </c>
      <c r="E28" s="118" t="s">
        <v>25</v>
      </c>
      <c r="F28" s="133"/>
      <c r="G28" s="134"/>
      <c r="H28" s="11" t="s">
        <v>718</v>
      </c>
      <c r="I28" s="14">
        <f t="shared" si="0"/>
        <v>0.71</v>
      </c>
      <c r="J28" s="14">
        <v>2.84</v>
      </c>
      <c r="K28" s="109">
        <f t="shared" si="1"/>
        <v>3.55</v>
      </c>
      <c r="L28" s="115"/>
    </row>
    <row r="29" spans="1:12" ht="12.95" customHeight="1">
      <c r="A29" s="114"/>
      <c r="B29" s="107">
        <f>'Tax Invoice'!D25</f>
        <v>5</v>
      </c>
      <c r="C29" s="10" t="s">
        <v>65</v>
      </c>
      <c r="D29" s="10" t="s">
        <v>65</v>
      </c>
      <c r="E29" s="118" t="s">
        <v>26</v>
      </c>
      <c r="F29" s="133"/>
      <c r="G29" s="134"/>
      <c r="H29" s="11" t="s">
        <v>718</v>
      </c>
      <c r="I29" s="14">
        <f t="shared" si="0"/>
        <v>0.71</v>
      </c>
      <c r="J29" s="14">
        <v>2.84</v>
      </c>
      <c r="K29" s="109">
        <f t="shared" si="1"/>
        <v>3.55</v>
      </c>
      <c r="L29" s="115"/>
    </row>
    <row r="30" spans="1:12" ht="12.75" customHeight="1">
      <c r="A30" s="114"/>
      <c r="B30" s="107">
        <f>'Tax Invoice'!D26</f>
        <v>5</v>
      </c>
      <c r="C30" s="10" t="s">
        <v>68</v>
      </c>
      <c r="D30" s="10" t="s">
        <v>68</v>
      </c>
      <c r="E30" s="118" t="s">
        <v>90</v>
      </c>
      <c r="F30" s="133" t="s">
        <v>272</v>
      </c>
      <c r="G30" s="134"/>
      <c r="H30" s="11" t="s">
        <v>719</v>
      </c>
      <c r="I30" s="14">
        <f t="shared" si="0"/>
        <v>0.87</v>
      </c>
      <c r="J30" s="14">
        <v>3.47</v>
      </c>
      <c r="K30" s="109">
        <f t="shared" si="1"/>
        <v>4.3499999999999996</v>
      </c>
      <c r="L30" s="115"/>
    </row>
    <row r="31" spans="1:12" ht="12.75" customHeight="1">
      <c r="A31" s="114"/>
      <c r="B31" s="107">
        <f>'Tax Invoice'!D27</f>
        <v>5</v>
      </c>
      <c r="C31" s="10" t="s">
        <v>68</v>
      </c>
      <c r="D31" s="10" t="s">
        <v>68</v>
      </c>
      <c r="E31" s="118" t="s">
        <v>90</v>
      </c>
      <c r="F31" s="133" t="s">
        <v>720</v>
      </c>
      <c r="G31" s="134"/>
      <c r="H31" s="11" t="s">
        <v>719</v>
      </c>
      <c r="I31" s="14">
        <f t="shared" si="0"/>
        <v>0.87</v>
      </c>
      <c r="J31" s="14">
        <v>3.47</v>
      </c>
      <c r="K31" s="109">
        <f t="shared" si="1"/>
        <v>4.3499999999999996</v>
      </c>
      <c r="L31" s="115"/>
    </row>
    <row r="32" spans="1:12" ht="36" customHeight="1">
      <c r="A32" s="114"/>
      <c r="B32" s="107">
        <f>'Tax Invoice'!D28</f>
        <v>5</v>
      </c>
      <c r="C32" s="10" t="s">
        <v>721</v>
      </c>
      <c r="D32" s="10" t="s">
        <v>749</v>
      </c>
      <c r="E32" s="118" t="s">
        <v>27</v>
      </c>
      <c r="F32" s="133" t="s">
        <v>722</v>
      </c>
      <c r="G32" s="134"/>
      <c r="H32" s="11" t="s">
        <v>723</v>
      </c>
      <c r="I32" s="14">
        <f t="shared" si="0"/>
        <v>4.0199999999999996</v>
      </c>
      <c r="J32" s="14">
        <v>16.079999999999998</v>
      </c>
      <c r="K32" s="109">
        <f t="shared" si="1"/>
        <v>20.099999999999998</v>
      </c>
      <c r="L32" s="115"/>
    </row>
    <row r="33" spans="1:12" ht="36" customHeight="1">
      <c r="A33" s="114"/>
      <c r="B33" s="107">
        <f>'Tax Invoice'!D29</f>
        <v>5</v>
      </c>
      <c r="C33" s="10" t="s">
        <v>721</v>
      </c>
      <c r="D33" s="10" t="s">
        <v>749</v>
      </c>
      <c r="E33" s="118" t="s">
        <v>27</v>
      </c>
      <c r="F33" s="133" t="s">
        <v>724</v>
      </c>
      <c r="G33" s="134"/>
      <c r="H33" s="11" t="s">
        <v>723</v>
      </c>
      <c r="I33" s="14">
        <f t="shared" si="0"/>
        <v>4.0199999999999996</v>
      </c>
      <c r="J33" s="14">
        <v>16.079999999999998</v>
      </c>
      <c r="K33" s="109">
        <f t="shared" si="1"/>
        <v>20.099999999999998</v>
      </c>
      <c r="L33" s="115"/>
    </row>
    <row r="34" spans="1:12" ht="36" customHeight="1">
      <c r="A34" s="114"/>
      <c r="B34" s="107">
        <f>'Tax Invoice'!D30</f>
        <v>5</v>
      </c>
      <c r="C34" s="10" t="s">
        <v>721</v>
      </c>
      <c r="D34" s="10" t="s">
        <v>749</v>
      </c>
      <c r="E34" s="118" t="s">
        <v>27</v>
      </c>
      <c r="F34" s="133" t="s">
        <v>725</v>
      </c>
      <c r="G34" s="134"/>
      <c r="H34" s="11" t="s">
        <v>723</v>
      </c>
      <c r="I34" s="14">
        <f t="shared" si="0"/>
        <v>4.0199999999999996</v>
      </c>
      <c r="J34" s="14">
        <v>16.079999999999998</v>
      </c>
      <c r="K34" s="109">
        <f t="shared" si="1"/>
        <v>20.099999999999998</v>
      </c>
      <c r="L34" s="115"/>
    </row>
    <row r="35" spans="1:12" ht="36" customHeight="1">
      <c r="A35" s="114"/>
      <c r="B35" s="107">
        <f>'Tax Invoice'!D31</f>
        <v>5</v>
      </c>
      <c r="C35" s="10" t="s">
        <v>726</v>
      </c>
      <c r="D35" s="10" t="s">
        <v>726</v>
      </c>
      <c r="E35" s="118"/>
      <c r="F35" s="133"/>
      <c r="G35" s="134"/>
      <c r="H35" s="11" t="s">
        <v>755</v>
      </c>
      <c r="I35" s="14">
        <f t="shared" si="0"/>
        <v>1.39</v>
      </c>
      <c r="J35" s="14">
        <v>5.54</v>
      </c>
      <c r="K35" s="109">
        <f t="shared" si="1"/>
        <v>6.9499999999999993</v>
      </c>
      <c r="L35" s="115"/>
    </row>
    <row r="36" spans="1:12" ht="48" customHeight="1">
      <c r="A36" s="114"/>
      <c r="B36" s="107">
        <f>'Tax Invoice'!D32</f>
        <v>5</v>
      </c>
      <c r="C36" s="10" t="s">
        <v>727</v>
      </c>
      <c r="D36" s="10" t="s">
        <v>727</v>
      </c>
      <c r="E36" s="118" t="s">
        <v>25</v>
      </c>
      <c r="F36" s="133" t="s">
        <v>239</v>
      </c>
      <c r="G36" s="134"/>
      <c r="H36" s="11" t="s">
        <v>728</v>
      </c>
      <c r="I36" s="14">
        <f t="shared" si="0"/>
        <v>1.24</v>
      </c>
      <c r="J36" s="14">
        <v>4.9400000000000004</v>
      </c>
      <c r="K36" s="109">
        <f t="shared" si="1"/>
        <v>6.2</v>
      </c>
      <c r="L36" s="115"/>
    </row>
    <row r="37" spans="1:12" ht="48" customHeight="1">
      <c r="A37" s="114"/>
      <c r="B37" s="107">
        <f>'Tax Invoice'!D33</f>
        <v>5</v>
      </c>
      <c r="C37" s="10" t="s">
        <v>727</v>
      </c>
      <c r="D37" s="10" t="s">
        <v>727</v>
      </c>
      <c r="E37" s="118" t="s">
        <v>25</v>
      </c>
      <c r="F37" s="133" t="s">
        <v>348</v>
      </c>
      <c r="G37" s="134"/>
      <c r="H37" s="11" t="s">
        <v>728</v>
      </c>
      <c r="I37" s="14">
        <f t="shared" si="0"/>
        <v>1.24</v>
      </c>
      <c r="J37" s="14">
        <v>4.9400000000000004</v>
      </c>
      <c r="K37" s="109">
        <f t="shared" si="1"/>
        <v>6.2</v>
      </c>
      <c r="L37" s="115"/>
    </row>
    <row r="38" spans="1:12" ht="48" customHeight="1">
      <c r="A38" s="114"/>
      <c r="B38" s="107">
        <f>'Tax Invoice'!D34</f>
        <v>5</v>
      </c>
      <c r="C38" s="10" t="s">
        <v>727</v>
      </c>
      <c r="D38" s="10" t="s">
        <v>727</v>
      </c>
      <c r="E38" s="118" t="s">
        <v>25</v>
      </c>
      <c r="F38" s="133" t="s">
        <v>528</v>
      </c>
      <c r="G38" s="134"/>
      <c r="H38" s="11" t="s">
        <v>728</v>
      </c>
      <c r="I38" s="14">
        <f t="shared" si="0"/>
        <v>1.24</v>
      </c>
      <c r="J38" s="14">
        <v>4.9400000000000004</v>
      </c>
      <c r="K38" s="109">
        <f t="shared" si="1"/>
        <v>6.2</v>
      </c>
      <c r="L38" s="115"/>
    </row>
    <row r="39" spans="1:12" ht="48" customHeight="1">
      <c r="A39" s="114"/>
      <c r="B39" s="107">
        <f>'Tax Invoice'!D35</f>
        <v>5</v>
      </c>
      <c r="C39" s="10" t="s">
        <v>727</v>
      </c>
      <c r="D39" s="10" t="s">
        <v>727</v>
      </c>
      <c r="E39" s="118" t="s">
        <v>26</v>
      </c>
      <c r="F39" s="133" t="s">
        <v>239</v>
      </c>
      <c r="G39" s="134"/>
      <c r="H39" s="11" t="s">
        <v>728</v>
      </c>
      <c r="I39" s="14">
        <f t="shared" si="0"/>
        <v>1.24</v>
      </c>
      <c r="J39" s="14">
        <v>4.9400000000000004</v>
      </c>
      <c r="K39" s="109">
        <f t="shared" si="1"/>
        <v>6.2</v>
      </c>
      <c r="L39" s="115"/>
    </row>
    <row r="40" spans="1:12" ht="48" customHeight="1">
      <c r="A40" s="114"/>
      <c r="B40" s="107">
        <f>'Tax Invoice'!D36</f>
        <v>5</v>
      </c>
      <c r="C40" s="10" t="s">
        <v>727</v>
      </c>
      <c r="D40" s="10" t="s">
        <v>727</v>
      </c>
      <c r="E40" s="118" t="s">
        <v>26</v>
      </c>
      <c r="F40" s="133" t="s">
        <v>348</v>
      </c>
      <c r="G40" s="134"/>
      <c r="H40" s="11" t="s">
        <v>728</v>
      </c>
      <c r="I40" s="14">
        <f t="shared" si="0"/>
        <v>1.24</v>
      </c>
      <c r="J40" s="14">
        <v>4.9400000000000004</v>
      </c>
      <c r="K40" s="109">
        <f t="shared" si="1"/>
        <v>6.2</v>
      </c>
      <c r="L40" s="115"/>
    </row>
    <row r="41" spans="1:12" ht="48" customHeight="1">
      <c r="A41" s="114"/>
      <c r="B41" s="107">
        <f>'Tax Invoice'!D37</f>
        <v>5</v>
      </c>
      <c r="C41" s="10" t="s">
        <v>727</v>
      </c>
      <c r="D41" s="10" t="s">
        <v>727</v>
      </c>
      <c r="E41" s="118" t="s">
        <v>26</v>
      </c>
      <c r="F41" s="133" t="s">
        <v>528</v>
      </c>
      <c r="G41" s="134"/>
      <c r="H41" s="11" t="s">
        <v>728</v>
      </c>
      <c r="I41" s="14">
        <f t="shared" si="0"/>
        <v>1.24</v>
      </c>
      <c r="J41" s="14">
        <v>4.9400000000000004</v>
      </c>
      <c r="K41" s="109">
        <f t="shared" si="1"/>
        <v>6.2</v>
      </c>
      <c r="L41" s="115"/>
    </row>
    <row r="42" spans="1:12" ht="36" customHeight="1">
      <c r="A42" s="114"/>
      <c r="B42" s="107">
        <f>'Tax Invoice'!D38</f>
        <v>4</v>
      </c>
      <c r="C42" s="10" t="s">
        <v>729</v>
      </c>
      <c r="D42" s="10" t="s">
        <v>729</v>
      </c>
      <c r="E42" s="118" t="s">
        <v>730</v>
      </c>
      <c r="F42" s="133" t="s">
        <v>25</v>
      </c>
      <c r="G42" s="134"/>
      <c r="H42" s="11" t="s">
        <v>731</v>
      </c>
      <c r="I42" s="14">
        <f t="shared" si="0"/>
        <v>1.73</v>
      </c>
      <c r="J42" s="14">
        <v>6.9</v>
      </c>
      <c r="K42" s="109">
        <f t="shared" si="1"/>
        <v>6.92</v>
      </c>
      <c r="L42" s="115"/>
    </row>
    <row r="43" spans="1:12" ht="36" customHeight="1">
      <c r="A43" s="114"/>
      <c r="B43" s="107">
        <f>'Tax Invoice'!D39</f>
        <v>4</v>
      </c>
      <c r="C43" s="10" t="s">
        <v>729</v>
      </c>
      <c r="D43" s="10" t="s">
        <v>729</v>
      </c>
      <c r="E43" s="118" t="s">
        <v>730</v>
      </c>
      <c r="F43" s="133" t="s">
        <v>26</v>
      </c>
      <c r="G43" s="134"/>
      <c r="H43" s="11" t="s">
        <v>731</v>
      </c>
      <c r="I43" s="14">
        <f t="shared" si="0"/>
        <v>1.73</v>
      </c>
      <c r="J43" s="14">
        <v>6.9</v>
      </c>
      <c r="K43" s="109">
        <f t="shared" si="1"/>
        <v>6.92</v>
      </c>
      <c r="L43" s="115"/>
    </row>
    <row r="44" spans="1:12" ht="36" customHeight="1">
      <c r="A44" s="114"/>
      <c r="B44" s="107">
        <f>'Tax Invoice'!D40</f>
        <v>5</v>
      </c>
      <c r="C44" s="10" t="s">
        <v>729</v>
      </c>
      <c r="D44" s="10" t="s">
        <v>729</v>
      </c>
      <c r="E44" s="118" t="s">
        <v>25</v>
      </c>
      <c r="F44" s="133" t="s">
        <v>107</v>
      </c>
      <c r="G44" s="134"/>
      <c r="H44" s="11" t="s">
        <v>731</v>
      </c>
      <c r="I44" s="14">
        <f t="shared" si="0"/>
        <v>1.73</v>
      </c>
      <c r="J44" s="14">
        <v>6.9</v>
      </c>
      <c r="K44" s="109">
        <f t="shared" si="1"/>
        <v>8.65</v>
      </c>
      <c r="L44" s="115"/>
    </row>
    <row r="45" spans="1:12" ht="36" customHeight="1">
      <c r="A45" s="114"/>
      <c r="B45" s="107">
        <f>'Tax Invoice'!D41</f>
        <v>5</v>
      </c>
      <c r="C45" s="10" t="s">
        <v>729</v>
      </c>
      <c r="D45" s="10" t="s">
        <v>729</v>
      </c>
      <c r="E45" s="118" t="s">
        <v>25</v>
      </c>
      <c r="F45" s="133" t="s">
        <v>212</v>
      </c>
      <c r="G45" s="134"/>
      <c r="H45" s="11" t="s">
        <v>731</v>
      </c>
      <c r="I45" s="14">
        <f t="shared" si="0"/>
        <v>1.73</v>
      </c>
      <c r="J45" s="14">
        <v>6.9</v>
      </c>
      <c r="K45" s="109">
        <f t="shared" si="1"/>
        <v>8.65</v>
      </c>
      <c r="L45" s="115"/>
    </row>
    <row r="46" spans="1:12" ht="36" customHeight="1">
      <c r="A46" s="114"/>
      <c r="B46" s="107">
        <f>'Tax Invoice'!D42</f>
        <v>5</v>
      </c>
      <c r="C46" s="10" t="s">
        <v>729</v>
      </c>
      <c r="D46" s="10" t="s">
        <v>729</v>
      </c>
      <c r="E46" s="118" t="s">
        <v>26</v>
      </c>
      <c r="F46" s="133" t="s">
        <v>107</v>
      </c>
      <c r="G46" s="134"/>
      <c r="H46" s="11" t="s">
        <v>731</v>
      </c>
      <c r="I46" s="14">
        <f t="shared" si="0"/>
        <v>1.73</v>
      </c>
      <c r="J46" s="14">
        <v>6.9</v>
      </c>
      <c r="K46" s="109">
        <f t="shared" si="1"/>
        <v>8.65</v>
      </c>
      <c r="L46" s="115"/>
    </row>
    <row r="47" spans="1:12" ht="36" customHeight="1">
      <c r="A47" s="114"/>
      <c r="B47" s="107">
        <f>'Tax Invoice'!D43</f>
        <v>5</v>
      </c>
      <c r="C47" s="10" t="s">
        <v>729</v>
      </c>
      <c r="D47" s="10" t="s">
        <v>729</v>
      </c>
      <c r="E47" s="118" t="s">
        <v>26</v>
      </c>
      <c r="F47" s="133" t="s">
        <v>212</v>
      </c>
      <c r="G47" s="134"/>
      <c r="H47" s="11" t="s">
        <v>731</v>
      </c>
      <c r="I47" s="14">
        <f t="shared" si="0"/>
        <v>1.73</v>
      </c>
      <c r="J47" s="14">
        <v>6.9</v>
      </c>
      <c r="K47" s="109">
        <f t="shared" si="1"/>
        <v>8.65</v>
      </c>
      <c r="L47" s="115"/>
    </row>
    <row r="48" spans="1:12" ht="36" customHeight="1">
      <c r="A48" s="114"/>
      <c r="B48" s="107">
        <f>'Tax Invoice'!D44</f>
        <v>3</v>
      </c>
      <c r="C48" s="10" t="s">
        <v>732</v>
      </c>
      <c r="D48" s="10" t="s">
        <v>750</v>
      </c>
      <c r="E48" s="118" t="s">
        <v>733</v>
      </c>
      <c r="F48" s="133"/>
      <c r="G48" s="134"/>
      <c r="H48" s="11" t="s">
        <v>734</v>
      </c>
      <c r="I48" s="14">
        <f t="shared" si="0"/>
        <v>1.93</v>
      </c>
      <c r="J48" s="14">
        <v>7.72</v>
      </c>
      <c r="K48" s="109">
        <f t="shared" si="1"/>
        <v>5.79</v>
      </c>
      <c r="L48" s="115"/>
    </row>
    <row r="49" spans="1:12" ht="36" customHeight="1">
      <c r="A49" s="114"/>
      <c r="B49" s="107">
        <f>'Tax Invoice'!D45</f>
        <v>3</v>
      </c>
      <c r="C49" s="10" t="s">
        <v>732</v>
      </c>
      <c r="D49" s="10" t="s">
        <v>751</v>
      </c>
      <c r="E49" s="118" t="s">
        <v>735</v>
      </c>
      <c r="F49" s="133"/>
      <c r="G49" s="134"/>
      <c r="H49" s="11" t="s">
        <v>734</v>
      </c>
      <c r="I49" s="14">
        <f t="shared" si="0"/>
        <v>1.93</v>
      </c>
      <c r="J49" s="14">
        <v>7.72</v>
      </c>
      <c r="K49" s="109">
        <f t="shared" si="1"/>
        <v>5.79</v>
      </c>
      <c r="L49" s="115"/>
    </row>
    <row r="50" spans="1:12" ht="36" customHeight="1">
      <c r="A50" s="114"/>
      <c r="B50" s="107">
        <f>'Tax Invoice'!D46</f>
        <v>3</v>
      </c>
      <c r="C50" s="10" t="s">
        <v>732</v>
      </c>
      <c r="D50" s="10" t="s">
        <v>752</v>
      </c>
      <c r="E50" s="118" t="s">
        <v>736</v>
      </c>
      <c r="F50" s="133"/>
      <c r="G50" s="134"/>
      <c r="H50" s="11" t="s">
        <v>734</v>
      </c>
      <c r="I50" s="14">
        <f t="shared" si="0"/>
        <v>1.93</v>
      </c>
      <c r="J50" s="14">
        <v>7.72</v>
      </c>
      <c r="K50" s="109">
        <f t="shared" si="1"/>
        <v>5.79</v>
      </c>
      <c r="L50" s="115"/>
    </row>
    <row r="51" spans="1:12" ht="36" customHeight="1">
      <c r="A51" s="114"/>
      <c r="B51" s="107">
        <f>'Tax Invoice'!D47</f>
        <v>3</v>
      </c>
      <c r="C51" s="10" t="s">
        <v>732</v>
      </c>
      <c r="D51" s="10" t="s">
        <v>753</v>
      </c>
      <c r="E51" s="118" t="s">
        <v>737</v>
      </c>
      <c r="F51" s="133"/>
      <c r="G51" s="134"/>
      <c r="H51" s="11" t="s">
        <v>734</v>
      </c>
      <c r="I51" s="14">
        <f t="shared" si="0"/>
        <v>1.93</v>
      </c>
      <c r="J51" s="14">
        <v>7.72</v>
      </c>
      <c r="K51" s="109">
        <f t="shared" si="1"/>
        <v>5.79</v>
      </c>
      <c r="L51" s="115"/>
    </row>
    <row r="52" spans="1:12" ht="36" customHeight="1">
      <c r="A52" s="114"/>
      <c r="B52" s="107">
        <f>'Tax Invoice'!D48</f>
        <v>1</v>
      </c>
      <c r="C52" s="10" t="s">
        <v>738</v>
      </c>
      <c r="D52" s="10" t="s">
        <v>738</v>
      </c>
      <c r="E52" s="118" t="s">
        <v>739</v>
      </c>
      <c r="F52" s="133"/>
      <c r="G52" s="134"/>
      <c r="H52" s="11" t="s">
        <v>740</v>
      </c>
      <c r="I52" s="14">
        <f t="shared" si="0"/>
        <v>2.82</v>
      </c>
      <c r="J52" s="14">
        <v>11.25</v>
      </c>
      <c r="K52" s="109">
        <f t="shared" si="1"/>
        <v>2.82</v>
      </c>
      <c r="L52" s="115"/>
    </row>
    <row r="53" spans="1:12" ht="36" customHeight="1">
      <c r="A53" s="114"/>
      <c r="B53" s="107">
        <f>'Tax Invoice'!D49</f>
        <v>1</v>
      </c>
      <c r="C53" s="10" t="s">
        <v>738</v>
      </c>
      <c r="D53" s="10" t="s">
        <v>738</v>
      </c>
      <c r="E53" s="118" t="s">
        <v>741</v>
      </c>
      <c r="F53" s="133"/>
      <c r="G53" s="134"/>
      <c r="H53" s="11" t="s">
        <v>740</v>
      </c>
      <c r="I53" s="14">
        <f t="shared" si="0"/>
        <v>2.82</v>
      </c>
      <c r="J53" s="14">
        <v>11.25</v>
      </c>
      <c r="K53" s="109">
        <f t="shared" si="1"/>
        <v>2.82</v>
      </c>
      <c r="L53" s="115"/>
    </row>
    <row r="54" spans="1:12" ht="36" customHeight="1">
      <c r="A54" s="114"/>
      <c r="B54" s="107">
        <f>'Tax Invoice'!D50</f>
        <v>1</v>
      </c>
      <c r="C54" s="10" t="s">
        <v>738</v>
      </c>
      <c r="D54" s="10" t="s">
        <v>738</v>
      </c>
      <c r="E54" s="118" t="s">
        <v>742</v>
      </c>
      <c r="F54" s="133"/>
      <c r="G54" s="134"/>
      <c r="H54" s="11" t="s">
        <v>740</v>
      </c>
      <c r="I54" s="14">
        <f t="shared" si="0"/>
        <v>2.82</v>
      </c>
      <c r="J54" s="14">
        <v>11.25</v>
      </c>
      <c r="K54" s="109">
        <f t="shared" si="1"/>
        <v>2.82</v>
      </c>
      <c r="L54" s="115"/>
    </row>
    <row r="55" spans="1:12" ht="36" customHeight="1">
      <c r="A55" s="114"/>
      <c r="B55" s="107">
        <f>'Tax Invoice'!D51</f>
        <v>1</v>
      </c>
      <c r="C55" s="10" t="s">
        <v>738</v>
      </c>
      <c r="D55" s="10" t="s">
        <v>738</v>
      </c>
      <c r="E55" s="118" t="s">
        <v>743</v>
      </c>
      <c r="F55" s="133"/>
      <c r="G55" s="134"/>
      <c r="H55" s="11" t="s">
        <v>740</v>
      </c>
      <c r="I55" s="14">
        <f t="shared" si="0"/>
        <v>2.82</v>
      </c>
      <c r="J55" s="14">
        <v>11.25</v>
      </c>
      <c r="K55" s="109">
        <f t="shared" si="1"/>
        <v>2.82</v>
      </c>
      <c r="L55" s="115"/>
    </row>
    <row r="56" spans="1:12" ht="36" customHeight="1">
      <c r="A56" s="114"/>
      <c r="B56" s="107">
        <f>'Tax Invoice'!D52</f>
        <v>1</v>
      </c>
      <c r="C56" s="10" t="s">
        <v>738</v>
      </c>
      <c r="D56" s="10" t="s">
        <v>738</v>
      </c>
      <c r="E56" s="118" t="s">
        <v>744</v>
      </c>
      <c r="F56" s="133"/>
      <c r="G56" s="134"/>
      <c r="H56" s="11" t="s">
        <v>740</v>
      </c>
      <c r="I56" s="14">
        <f t="shared" si="0"/>
        <v>2.82</v>
      </c>
      <c r="J56" s="14">
        <v>11.25</v>
      </c>
      <c r="K56" s="109">
        <f t="shared" si="1"/>
        <v>2.82</v>
      </c>
      <c r="L56" s="115"/>
    </row>
    <row r="57" spans="1:12" ht="36" customHeight="1">
      <c r="A57" s="114"/>
      <c r="B57" s="107">
        <f>'Tax Invoice'!D53</f>
        <v>1</v>
      </c>
      <c r="C57" s="10" t="s">
        <v>738</v>
      </c>
      <c r="D57" s="10" t="s">
        <v>738</v>
      </c>
      <c r="E57" s="118" t="s">
        <v>745</v>
      </c>
      <c r="F57" s="133"/>
      <c r="G57" s="134"/>
      <c r="H57" s="11" t="s">
        <v>740</v>
      </c>
      <c r="I57" s="14">
        <f t="shared" si="0"/>
        <v>2.82</v>
      </c>
      <c r="J57" s="14">
        <v>11.25</v>
      </c>
      <c r="K57" s="109">
        <f t="shared" si="1"/>
        <v>2.82</v>
      </c>
      <c r="L57" s="115"/>
    </row>
    <row r="58" spans="1:12" ht="36" customHeight="1">
      <c r="A58" s="114"/>
      <c r="B58" s="107">
        <f>'Tax Invoice'!D54</f>
        <v>1</v>
      </c>
      <c r="C58" s="10" t="s">
        <v>738</v>
      </c>
      <c r="D58" s="10" t="s">
        <v>738</v>
      </c>
      <c r="E58" s="118" t="s">
        <v>746</v>
      </c>
      <c r="F58" s="133"/>
      <c r="G58" s="134"/>
      <c r="H58" s="11" t="s">
        <v>740</v>
      </c>
      <c r="I58" s="14">
        <f t="shared" si="0"/>
        <v>2.82</v>
      </c>
      <c r="J58" s="14">
        <v>11.25</v>
      </c>
      <c r="K58" s="109">
        <f t="shared" si="1"/>
        <v>2.82</v>
      </c>
      <c r="L58" s="115"/>
    </row>
    <row r="59" spans="1:12" ht="36" customHeight="1">
      <c r="A59" s="114"/>
      <c r="B59" s="107">
        <f>'Tax Invoice'!D55</f>
        <v>1</v>
      </c>
      <c r="C59" s="10" t="s">
        <v>738</v>
      </c>
      <c r="D59" s="10" t="s">
        <v>738</v>
      </c>
      <c r="E59" s="118" t="s">
        <v>747</v>
      </c>
      <c r="F59" s="133"/>
      <c r="G59" s="134"/>
      <c r="H59" s="11" t="s">
        <v>740</v>
      </c>
      <c r="I59" s="14">
        <f t="shared" si="0"/>
        <v>2.82</v>
      </c>
      <c r="J59" s="14">
        <v>11.25</v>
      </c>
      <c r="K59" s="109">
        <f t="shared" si="1"/>
        <v>2.82</v>
      </c>
      <c r="L59" s="115"/>
    </row>
    <row r="60" spans="1:12" ht="36" customHeight="1">
      <c r="A60" s="114"/>
      <c r="B60" s="108">
        <f>'Tax Invoice'!D56</f>
        <v>1</v>
      </c>
      <c r="C60" s="12" t="s">
        <v>738</v>
      </c>
      <c r="D60" s="12" t="s">
        <v>738</v>
      </c>
      <c r="E60" s="119" t="s">
        <v>748</v>
      </c>
      <c r="F60" s="135"/>
      <c r="G60" s="136"/>
      <c r="H60" s="13" t="s">
        <v>740</v>
      </c>
      <c r="I60" s="15">
        <f t="shared" si="0"/>
        <v>2.82</v>
      </c>
      <c r="J60" s="15">
        <v>11.25</v>
      </c>
      <c r="K60" s="110">
        <f t="shared" si="1"/>
        <v>2.82</v>
      </c>
      <c r="L60" s="115"/>
    </row>
    <row r="61" spans="1:12" ht="12.75" customHeight="1">
      <c r="A61" s="114"/>
      <c r="B61" s="126"/>
      <c r="C61" s="126"/>
      <c r="D61" s="126"/>
      <c r="E61" s="126"/>
      <c r="F61" s="126"/>
      <c r="G61" s="126"/>
      <c r="H61" s="126"/>
      <c r="I61" s="127" t="s">
        <v>255</v>
      </c>
      <c r="J61" s="127" t="s">
        <v>255</v>
      </c>
      <c r="K61" s="128">
        <f>SUM(K22:K60)</f>
        <v>250.37999999999985</v>
      </c>
      <c r="L61" s="115"/>
    </row>
    <row r="62" spans="1:12" ht="12.75" customHeight="1">
      <c r="A62" s="114"/>
      <c r="B62" s="126"/>
      <c r="C62" s="126"/>
      <c r="D62" s="126"/>
      <c r="E62" s="126"/>
      <c r="F62" s="126"/>
      <c r="G62" s="126"/>
      <c r="H62" s="126"/>
      <c r="I62" s="131" t="s">
        <v>760</v>
      </c>
      <c r="J62" s="127" t="s">
        <v>184</v>
      </c>
      <c r="K62" s="128">
        <f>Invoice!J62</f>
        <v>0</v>
      </c>
      <c r="L62" s="115"/>
    </row>
    <row r="63" spans="1:12" ht="12.75" hidden="1" customHeight="1" outlineLevel="1">
      <c r="A63" s="114"/>
      <c r="B63" s="126"/>
      <c r="C63" s="126"/>
      <c r="D63" s="126"/>
      <c r="E63" s="126"/>
      <c r="F63" s="126"/>
      <c r="G63" s="126"/>
      <c r="H63" s="126"/>
      <c r="I63" s="127" t="s">
        <v>185</v>
      </c>
      <c r="J63" s="127" t="s">
        <v>185</v>
      </c>
      <c r="K63" s="128">
        <f>Invoice!J63</f>
        <v>0</v>
      </c>
      <c r="L63" s="115"/>
    </row>
    <row r="64" spans="1:12" ht="12.75" customHeight="1" collapsed="1">
      <c r="A64" s="114"/>
      <c r="B64" s="126"/>
      <c r="C64" s="126"/>
      <c r="D64" s="126"/>
      <c r="E64" s="126"/>
      <c r="F64" s="126"/>
      <c r="G64" s="126"/>
      <c r="H64" s="126"/>
      <c r="I64" s="127" t="s">
        <v>257</v>
      </c>
      <c r="J64" s="127" t="s">
        <v>257</v>
      </c>
      <c r="K64" s="128">
        <f>SUM(K61:K63)</f>
        <v>250.37999999999985</v>
      </c>
      <c r="L64" s="115"/>
    </row>
    <row r="65" spans="1:12" ht="12.75" customHeight="1">
      <c r="A65" s="6"/>
      <c r="B65" s="7"/>
      <c r="C65" s="7"/>
      <c r="D65" s="7"/>
      <c r="E65" s="7"/>
      <c r="F65" s="7"/>
      <c r="G65" s="7"/>
      <c r="H65" s="132" t="s">
        <v>761</v>
      </c>
      <c r="I65" s="7"/>
      <c r="J65" s="7"/>
      <c r="K65" s="7"/>
      <c r="L65" s="8"/>
    </row>
    <row r="66" spans="1:12" ht="12.75" customHeight="1"/>
    <row r="67" spans="1:12" ht="12.75" customHeight="1"/>
    <row r="68" spans="1:12" ht="12.75" customHeight="1"/>
    <row r="69" spans="1:12" ht="12.75" customHeight="1"/>
    <row r="70" spans="1:12" ht="12.75" customHeight="1"/>
    <row r="71" spans="1:12" ht="12.75" customHeight="1"/>
    <row r="72" spans="1:12" ht="12.75" customHeight="1"/>
  </sheetData>
  <mergeCells count="43">
    <mergeCell ref="F59:G59"/>
    <mergeCell ref="F60:G60"/>
    <mergeCell ref="F55:G55"/>
    <mergeCell ref="F56:G56"/>
    <mergeCell ref="F57:G57"/>
    <mergeCell ref="F58:G58"/>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48" zoomScaleNormal="100" workbookViewId="0">
      <selection activeCell="N1009" sqref="N1009"/>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998.19</v>
      </c>
      <c r="O2" s="21" t="s">
        <v>259</v>
      </c>
    </row>
    <row r="3" spans="1:15" s="21" customFormat="1" ht="15" customHeight="1" thickBot="1">
      <c r="A3" s="22" t="s">
        <v>151</v>
      </c>
      <c r="G3" s="28">
        <v>45177</v>
      </c>
      <c r="H3" s="29"/>
      <c r="N3" s="21">
        <v>998.19</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NZD</v>
      </c>
    </row>
    <row r="10" spans="1:15" s="21" customFormat="1" ht="13.5" thickBot="1">
      <c r="A10" s="36" t="str">
        <f>'Copy paste to Here'!G10</f>
        <v>Nelson Piercing Limited</v>
      </c>
      <c r="B10" s="37"/>
      <c r="C10" s="37"/>
      <c r="D10" s="37"/>
      <c r="F10" s="38" t="str">
        <f>'Copy paste to Here'!B10</f>
        <v>Nelson Piercing Limited</v>
      </c>
      <c r="G10" s="39"/>
      <c r="H10" s="40"/>
      <c r="K10" s="95" t="s">
        <v>276</v>
      </c>
      <c r="L10" s="35" t="s">
        <v>276</v>
      </c>
      <c r="M10" s="21">
        <v>1</v>
      </c>
    </row>
    <row r="11" spans="1:15" s="21" customFormat="1" ht="15.75" thickBot="1">
      <c r="A11" s="41" t="str">
        <f>'Copy paste to Here'!G11</f>
        <v>Isabella Haworth</v>
      </c>
      <c r="B11" s="42"/>
      <c r="C11" s="42"/>
      <c r="D11" s="42"/>
      <c r="F11" s="43" t="str">
        <f>'Copy paste to Here'!B11</f>
        <v>Isabella Haworth</v>
      </c>
      <c r="G11" s="44"/>
      <c r="H11" s="45"/>
      <c r="K11" s="93" t="s">
        <v>158</v>
      </c>
      <c r="L11" s="46" t="s">
        <v>159</v>
      </c>
      <c r="M11" s="21">
        <f>VLOOKUP(G3,[1]Sheet1!$A$9:$I$7290,2,FALSE)</f>
        <v>35.44</v>
      </c>
    </row>
    <row r="12" spans="1:15" s="21" customFormat="1" ht="15.75" thickBot="1">
      <c r="A12" s="41" t="str">
        <f>'Copy paste to Here'!G12</f>
        <v>36 Bridge Street</v>
      </c>
      <c r="B12" s="42"/>
      <c r="C12" s="42"/>
      <c r="D12" s="42"/>
      <c r="E12" s="89"/>
      <c r="F12" s="43" t="str">
        <f>'Copy paste to Here'!B12</f>
        <v>36 Bridge Street</v>
      </c>
      <c r="G12" s="44"/>
      <c r="H12" s="45"/>
      <c r="K12" s="93" t="s">
        <v>160</v>
      </c>
      <c r="L12" s="46" t="s">
        <v>133</v>
      </c>
      <c r="M12" s="21">
        <f>VLOOKUP(G3,[1]Sheet1!$A$9:$I$7290,3,FALSE)</f>
        <v>37.75</v>
      </c>
    </row>
    <row r="13" spans="1:15" s="21" customFormat="1" ht="15.75" thickBot="1">
      <c r="A13" s="41" t="str">
        <f>'Copy paste to Here'!G13</f>
        <v>7010 Nelson</v>
      </c>
      <c r="B13" s="42"/>
      <c r="C13" s="42"/>
      <c r="D13" s="42"/>
      <c r="E13" s="111" t="s">
        <v>168</v>
      </c>
      <c r="F13" s="43" t="str">
        <f>'Copy paste to Here'!B13</f>
        <v>7010 Nelson</v>
      </c>
      <c r="G13" s="44"/>
      <c r="H13" s="45"/>
      <c r="K13" s="93" t="s">
        <v>161</v>
      </c>
      <c r="L13" s="46" t="s">
        <v>162</v>
      </c>
      <c r="M13" s="113">
        <f>VLOOKUP(G3,[1]Sheet1!$A$9:$I$7290,4,FALSE)</f>
        <v>43.99</v>
      </c>
    </row>
    <row r="14" spans="1:15" s="21" customFormat="1" ht="15.75" thickBot="1">
      <c r="A14" s="41" t="str">
        <f>'Copy paste to Here'!G14</f>
        <v>New Zealand</v>
      </c>
      <c r="B14" s="42"/>
      <c r="C14" s="42"/>
      <c r="D14" s="42"/>
      <c r="E14" s="111">
        <f>VLOOKUP(J9,$L$10:$M$17,2,FALSE)</f>
        <v>20.56</v>
      </c>
      <c r="F14" s="43" t="str">
        <f>'Copy paste to Here'!B14</f>
        <v>New Zealand</v>
      </c>
      <c r="G14" s="44"/>
      <c r="H14" s="45"/>
      <c r="K14" s="93" t="s">
        <v>163</v>
      </c>
      <c r="L14" s="46" t="s">
        <v>164</v>
      </c>
      <c r="M14" s="21">
        <f>VLOOKUP(G3,[1]Sheet1!$A$9:$I$7290,5,FALSE)</f>
        <v>22.2</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25.7</v>
      </c>
    </row>
    <row r="16" spans="1:15" s="21" customFormat="1" ht="13.7" customHeight="1" thickBot="1">
      <c r="A16" s="52"/>
      <c r="K16" s="94" t="s">
        <v>167</v>
      </c>
      <c r="L16" s="51" t="s">
        <v>168</v>
      </c>
      <c r="M16" s="21">
        <f>VLOOKUP(G3,[1]Sheet1!$A$9:$I$7290,7,FALSE)</f>
        <v>20.56</v>
      </c>
    </row>
    <row r="17" spans="1:13" s="21" customFormat="1" ht="13.5" thickBot="1">
      <c r="A17" s="53" t="s">
        <v>169</v>
      </c>
      <c r="B17" s="54" t="s">
        <v>170</v>
      </c>
      <c r="C17" s="54" t="s">
        <v>284</v>
      </c>
      <c r="D17" s="55" t="s">
        <v>198</v>
      </c>
      <c r="E17" s="55" t="s">
        <v>261</v>
      </c>
      <c r="F17" s="55" t="str">
        <f>CONCATENATE("Amount ",,J9)</f>
        <v>Amount NZD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316L steel belly banana, 14g (1.6m) with a 8mm and a 5mm bezel set jewel ball using original Czech Preciosa crystals. &amp; Length: 8mm  &amp;  Crystal Color: Blue Zircon</v>
      </c>
      <c r="B18" s="57" t="str">
        <f>'Copy paste to Here'!C22</f>
        <v>BN2CG</v>
      </c>
      <c r="C18" s="57" t="s">
        <v>662</v>
      </c>
      <c r="D18" s="58">
        <f>Invoice!B22</f>
        <v>10</v>
      </c>
      <c r="E18" s="59">
        <f>'Shipping Invoice'!J22*$N$1</f>
        <v>1.54</v>
      </c>
      <c r="F18" s="59">
        <f>D18*E18</f>
        <v>15.4</v>
      </c>
      <c r="G18" s="60">
        <f>E18*$E$14</f>
        <v>31.662399999999998</v>
      </c>
      <c r="H18" s="61">
        <f>D18*G18</f>
        <v>316.62399999999997</v>
      </c>
    </row>
    <row r="19" spans="1:13" s="62" customFormat="1" ht="36">
      <c r="A19" s="112" t="str">
        <f>IF((LEN('Copy paste to Here'!G23))&gt;5,((CONCATENATE('Copy paste to Here'!G23," &amp; ",'Copy paste to Here'!D23,"  &amp;  ",'Copy paste to Here'!E23))),"Empty Cell")</f>
        <v>316L steel belly banana, 14g (1.6m) with a 8mm and a 5mm bezel set jewel ball using original Czech Preciosa crystals. &amp; Length: 10mm  &amp;  Crystal Color: Blue Zircon</v>
      </c>
      <c r="B19" s="57" t="str">
        <f>'Copy paste to Here'!C23</f>
        <v>BN2CG</v>
      </c>
      <c r="C19" s="57" t="s">
        <v>662</v>
      </c>
      <c r="D19" s="58">
        <f>Invoice!B23</f>
        <v>10</v>
      </c>
      <c r="E19" s="59">
        <f>'Shipping Invoice'!J23*$N$1</f>
        <v>1.54</v>
      </c>
      <c r="F19" s="59">
        <f t="shared" ref="F19:F82" si="0">D19*E19</f>
        <v>15.4</v>
      </c>
      <c r="G19" s="60">
        <f t="shared" ref="G19:G82" si="1">E19*$E$14</f>
        <v>31.662399999999998</v>
      </c>
      <c r="H19" s="63">
        <f t="shared" ref="H19:H82" si="2">D19*G19</f>
        <v>316.62399999999997</v>
      </c>
    </row>
    <row r="20" spans="1:13" s="62" customFormat="1" ht="36">
      <c r="A20" s="56" t="str">
        <f>IF((LEN('Copy paste to Here'!G24))&gt;5,((CONCATENATE('Copy paste to Here'!G24," &amp; ",'Copy paste to Here'!D24,"  &amp;  ",'Copy paste to Here'!E24))),"Empty Cell")</f>
        <v>316L steel belly banana, 14g (1.6m) with a 8mm and a 5mm bezel set jewel ball using original Czech Preciosa crystals. &amp; Length: 10mm  &amp;  Crystal Color: Peridot</v>
      </c>
      <c r="B20" s="57" t="str">
        <f>'Copy paste to Here'!C24</f>
        <v>BN2CG</v>
      </c>
      <c r="C20" s="57" t="s">
        <v>662</v>
      </c>
      <c r="D20" s="58">
        <f>Invoice!B24</f>
        <v>15</v>
      </c>
      <c r="E20" s="59">
        <f>'Shipping Invoice'!J24*$N$1</f>
        <v>1.54</v>
      </c>
      <c r="F20" s="59">
        <f t="shared" si="0"/>
        <v>23.1</v>
      </c>
      <c r="G20" s="60">
        <f t="shared" si="1"/>
        <v>31.662399999999998</v>
      </c>
      <c r="H20" s="63">
        <f t="shared" si="2"/>
        <v>474.93599999999998</v>
      </c>
    </row>
    <row r="21" spans="1:13" s="62" customFormat="1" ht="36">
      <c r="A21" s="56" t="str">
        <f>IF((LEN('Copy paste to Here'!G25))&gt;5,((CONCATENATE('Copy paste to Here'!G25," &amp; ",'Copy paste to Here'!D25,"  &amp;  ",'Copy paste to Here'!E25))),"Empty Cell")</f>
        <v>316L steel belly banana, 14g (1.6m) with a 8mm and a 5mm bezel set jewel ball using original Czech Preciosa crystals. &amp; Length: 12mm  &amp;  Crystal Color: Blue Zircon</v>
      </c>
      <c r="B21" s="57" t="str">
        <f>'Copy paste to Here'!C25</f>
        <v>BN2CG</v>
      </c>
      <c r="C21" s="57" t="s">
        <v>662</v>
      </c>
      <c r="D21" s="58">
        <f>Invoice!B25</f>
        <v>20</v>
      </c>
      <c r="E21" s="59">
        <f>'Shipping Invoice'!J25*$N$1</f>
        <v>1.54</v>
      </c>
      <c r="F21" s="59">
        <f t="shared" si="0"/>
        <v>30.8</v>
      </c>
      <c r="G21" s="60">
        <f t="shared" si="1"/>
        <v>31.662399999999998</v>
      </c>
      <c r="H21" s="63">
        <f t="shared" si="2"/>
        <v>633.24799999999993</v>
      </c>
    </row>
    <row r="22" spans="1:13" s="62" customFormat="1" ht="36">
      <c r="A22" s="56" t="str">
        <f>IF((LEN('Copy paste to Here'!G26))&gt;5,((CONCATENATE('Copy paste to Here'!G26," &amp; ",'Copy paste to Here'!D26,"  &amp;  ",'Copy paste to Here'!E26))),"Empty Cell")</f>
        <v>316L steel belly banana, 14g (1.6m) with a 8mm and a 5mm bezel set jewel ball using original Czech Preciosa crystals. &amp; Length: 12mm  &amp;  Crystal Color: Emerald</v>
      </c>
      <c r="B22" s="57" t="str">
        <f>'Copy paste to Here'!C26</f>
        <v>BN2CG</v>
      </c>
      <c r="C22" s="57" t="s">
        <v>662</v>
      </c>
      <c r="D22" s="58">
        <f>Invoice!B26</f>
        <v>15</v>
      </c>
      <c r="E22" s="59">
        <f>'Shipping Invoice'!J26*$N$1</f>
        <v>1.54</v>
      </c>
      <c r="F22" s="59">
        <f t="shared" si="0"/>
        <v>23.1</v>
      </c>
      <c r="G22" s="60">
        <f t="shared" si="1"/>
        <v>31.662399999999998</v>
      </c>
      <c r="H22" s="63">
        <f t="shared" si="2"/>
        <v>474.93599999999998</v>
      </c>
    </row>
    <row r="23" spans="1:13" s="62" customFormat="1" ht="36">
      <c r="A23" s="56" t="str">
        <f>IF((LEN('Copy paste to Here'!G27))&gt;5,((CONCATENATE('Copy paste to Here'!G27," &amp; ",'Copy paste to Here'!D27,"  &amp;  ",'Copy paste to Here'!E27))),"Empty Cell")</f>
        <v>316L steel belly banana, 14g (1.6m) with a 8mm and a 5mm bezel set jewel ball using original Czech Preciosa crystals. &amp; Length: 12mm  &amp;  Crystal Color: Peridot</v>
      </c>
      <c r="B23" s="57" t="str">
        <f>'Copy paste to Here'!C27</f>
        <v>BN2CG</v>
      </c>
      <c r="C23" s="57" t="s">
        <v>662</v>
      </c>
      <c r="D23" s="58">
        <f>Invoice!B27</f>
        <v>15</v>
      </c>
      <c r="E23" s="59">
        <f>'Shipping Invoice'!J27*$N$1</f>
        <v>1.54</v>
      </c>
      <c r="F23" s="59">
        <f t="shared" si="0"/>
        <v>23.1</v>
      </c>
      <c r="G23" s="60">
        <f t="shared" si="1"/>
        <v>31.662399999999998</v>
      </c>
      <c r="H23" s="63">
        <f t="shared" si="2"/>
        <v>474.93599999999998</v>
      </c>
    </row>
    <row r="24" spans="1:13" s="62" customFormat="1" ht="24">
      <c r="A24" s="56" t="str">
        <f>IF((LEN('Copy paste to Here'!G28))&gt;5,((CONCATENATE('Copy paste to Here'!G28," &amp; ",'Copy paste to Here'!D28,"  &amp;  ",'Copy paste to Here'!E28))),"Empty Cell")</f>
        <v xml:space="preserve">High polished surgical steel hinged segment ring, 16g (1.2mm) &amp; Length: 8mm  &amp;  </v>
      </c>
      <c r="B24" s="57" t="str">
        <f>'Copy paste to Here'!C28</f>
        <v>SEGH16</v>
      </c>
      <c r="C24" s="57" t="s">
        <v>65</v>
      </c>
      <c r="D24" s="58">
        <f>Invoice!B28</f>
        <v>5</v>
      </c>
      <c r="E24" s="59">
        <f>'Shipping Invoice'!J28*$N$1</f>
        <v>2.84</v>
      </c>
      <c r="F24" s="59">
        <f t="shared" si="0"/>
        <v>14.2</v>
      </c>
      <c r="G24" s="60">
        <f t="shared" si="1"/>
        <v>58.390399999999993</v>
      </c>
      <c r="H24" s="63">
        <f t="shared" si="2"/>
        <v>291.95199999999994</v>
      </c>
    </row>
    <row r="25" spans="1:13" s="62" customFormat="1" ht="24">
      <c r="A25" s="56" t="str">
        <f>IF((LEN('Copy paste to Here'!G29))&gt;5,((CONCATENATE('Copy paste to Here'!G29," &amp; ",'Copy paste to Here'!D29,"  &amp;  ",'Copy paste to Here'!E29))),"Empty Cell")</f>
        <v xml:space="preserve">High polished surgical steel hinged segment ring, 16g (1.2mm) &amp; Length: 10mm  &amp;  </v>
      </c>
      <c r="B25" s="57" t="str">
        <f>'Copy paste to Here'!C29</f>
        <v>SEGH16</v>
      </c>
      <c r="C25" s="57" t="s">
        <v>65</v>
      </c>
      <c r="D25" s="58">
        <f>Invoice!B29</f>
        <v>5</v>
      </c>
      <c r="E25" s="59">
        <f>'Shipping Invoice'!J29*$N$1</f>
        <v>2.84</v>
      </c>
      <c r="F25" s="59">
        <f t="shared" si="0"/>
        <v>14.2</v>
      </c>
      <c r="G25" s="60">
        <f t="shared" si="1"/>
        <v>58.390399999999993</v>
      </c>
      <c r="H25" s="63">
        <f t="shared" si="2"/>
        <v>291.95199999999994</v>
      </c>
    </row>
    <row r="26" spans="1:13" s="62" customFormat="1" ht="25.5">
      <c r="A26" s="56" t="str">
        <f>IF((LEN('Copy paste to Here'!G30))&gt;5,((CONCATENATE('Copy paste to Here'!G30," &amp; ",'Copy paste to Here'!D30,"  &amp;  ",'Copy paste to Here'!E30))),"Empty Cell")</f>
        <v>PVD plated surgical steel hinged segment ring, 16g (1.2mm) &amp; Length: 11mm  &amp;  Color: Gold</v>
      </c>
      <c r="B26" s="57" t="str">
        <f>'Copy paste to Here'!C30</f>
        <v>SEGHT16</v>
      </c>
      <c r="C26" s="57" t="s">
        <v>68</v>
      </c>
      <c r="D26" s="58">
        <f>Invoice!B30</f>
        <v>5</v>
      </c>
      <c r="E26" s="59">
        <f>'Shipping Invoice'!J30*$N$1</f>
        <v>3.47</v>
      </c>
      <c r="F26" s="59">
        <f t="shared" si="0"/>
        <v>17.350000000000001</v>
      </c>
      <c r="G26" s="60">
        <f t="shared" si="1"/>
        <v>71.343199999999996</v>
      </c>
      <c r="H26" s="63">
        <f t="shared" si="2"/>
        <v>356.71600000000001</v>
      </c>
    </row>
    <row r="27" spans="1:13" s="62" customFormat="1" ht="25.5">
      <c r="A27" s="56" t="str">
        <f>IF((LEN('Copy paste to Here'!G31))&gt;5,((CONCATENATE('Copy paste to Here'!G31," &amp; ",'Copy paste to Here'!D31,"  &amp;  ",'Copy paste to Here'!E31))),"Empty Cell")</f>
        <v>PVD plated surgical steel hinged segment ring, 16g (1.2mm) &amp; Length: 11mm  &amp;  Color: Rose-gold</v>
      </c>
      <c r="B27" s="57" t="str">
        <f>'Copy paste to Here'!C31</f>
        <v>SEGHT16</v>
      </c>
      <c r="C27" s="57" t="s">
        <v>68</v>
      </c>
      <c r="D27" s="58">
        <f>Invoice!B31</f>
        <v>5</v>
      </c>
      <c r="E27" s="59">
        <f>'Shipping Invoice'!J31*$N$1</f>
        <v>3.47</v>
      </c>
      <c r="F27" s="59">
        <f t="shared" si="0"/>
        <v>17.350000000000001</v>
      </c>
      <c r="G27" s="60">
        <f t="shared" si="1"/>
        <v>71.343199999999996</v>
      </c>
      <c r="H27" s="63">
        <f t="shared" si="2"/>
        <v>356.71600000000001</v>
      </c>
    </row>
    <row r="28" spans="1:13" s="62" customFormat="1" ht="48">
      <c r="A28" s="56" t="str">
        <f>IF((LEN('Copy paste to Here'!G32))&gt;5,((CONCATENATE('Copy paste to Here'!G32," &amp; ",'Copy paste to Here'!D32,"  &amp;  ",'Copy paste to Here'!E32))),"Empty Cell")</f>
        <v>Anodized 316L steel hinged segment ring, 1.2mm (16g) with outward facing CNC set Cubic Zirconia (CZ) stones, inner diameter from 6mm to 12mm &amp; Length: 12mm  &amp;  Color: Black Anodized w/ Clear CZ</v>
      </c>
      <c r="B28" s="57" t="str">
        <f>'Copy paste to Here'!C32</f>
        <v>SGTSH10</v>
      </c>
      <c r="C28" s="57" t="s">
        <v>749</v>
      </c>
      <c r="D28" s="58">
        <f>Invoice!B32</f>
        <v>5</v>
      </c>
      <c r="E28" s="59">
        <f>'Shipping Invoice'!J32*$N$1</f>
        <v>16.079999999999998</v>
      </c>
      <c r="F28" s="59">
        <f t="shared" si="0"/>
        <v>80.399999999999991</v>
      </c>
      <c r="G28" s="60">
        <f t="shared" si="1"/>
        <v>330.60479999999995</v>
      </c>
      <c r="H28" s="63">
        <f t="shared" si="2"/>
        <v>1653.0239999999999</v>
      </c>
    </row>
    <row r="29" spans="1:13" s="62" customFormat="1" ht="48">
      <c r="A29" s="56" t="str">
        <f>IF((LEN('Copy paste to Here'!G33))&gt;5,((CONCATENATE('Copy paste to Here'!G33," &amp; ",'Copy paste to Here'!D33,"  &amp;  ",'Copy paste to Here'!E33))),"Empty Cell")</f>
        <v>Anodized 316L steel hinged segment ring, 1.2mm (16g) with outward facing CNC set Cubic Zirconia (CZ) stones, inner diameter from 6mm to 12mm &amp; Length: 12mm  &amp;  Color: Gold Anodized w/ Clear CZ</v>
      </c>
      <c r="B29" s="57" t="str">
        <f>'Copy paste to Here'!C33</f>
        <v>SGTSH10</v>
      </c>
      <c r="C29" s="57" t="s">
        <v>749</v>
      </c>
      <c r="D29" s="58">
        <f>Invoice!B33</f>
        <v>5</v>
      </c>
      <c r="E29" s="59">
        <f>'Shipping Invoice'!J33*$N$1</f>
        <v>16.079999999999998</v>
      </c>
      <c r="F29" s="59">
        <f t="shared" si="0"/>
        <v>80.399999999999991</v>
      </c>
      <c r="G29" s="60">
        <f t="shared" si="1"/>
        <v>330.60479999999995</v>
      </c>
      <c r="H29" s="63">
        <f t="shared" si="2"/>
        <v>1653.0239999999999</v>
      </c>
    </row>
    <row r="30" spans="1:13" s="62" customFormat="1" ht="48">
      <c r="A30" s="56" t="str">
        <f>IF((LEN('Copy paste to Here'!G34))&gt;5,((CONCATENATE('Copy paste to Here'!G34," &amp; ",'Copy paste to Here'!D34,"  &amp;  ",'Copy paste to Here'!E34))),"Empty Cell")</f>
        <v>Anodized 316L steel hinged segment ring, 1.2mm (16g) with outward facing CNC set Cubic Zirconia (CZ) stones, inner diameter from 6mm to 12mm &amp; Length: 12mm  &amp;  Color: Rose gold Anodized w/ Clear CZ</v>
      </c>
      <c r="B30" s="57" t="str">
        <f>'Copy paste to Here'!C34</f>
        <v>SGTSH10</v>
      </c>
      <c r="C30" s="57" t="s">
        <v>749</v>
      </c>
      <c r="D30" s="58">
        <f>Invoice!B34</f>
        <v>5</v>
      </c>
      <c r="E30" s="59">
        <f>'Shipping Invoice'!J34*$N$1</f>
        <v>16.079999999999998</v>
      </c>
      <c r="F30" s="59">
        <f t="shared" si="0"/>
        <v>80.399999999999991</v>
      </c>
      <c r="G30" s="60">
        <f t="shared" si="1"/>
        <v>330.60479999999995</v>
      </c>
      <c r="H30" s="63">
        <f t="shared" si="2"/>
        <v>1653.0239999999999</v>
      </c>
    </row>
    <row r="31" spans="1:13" s="62" customFormat="1" ht="36">
      <c r="A31" s="56" t="str">
        <f>IF((LEN('Copy paste to Here'!G35))&gt;5,((CONCATENATE('Copy paste to Here'!G35," &amp; ",'Copy paste to Here'!D35,"  &amp;  ",'Copy paste to Here'!E35))),"Empty Cell")</f>
        <v xml:space="preserve">Titanium G23 belly banana, 14g (1.6mm) with 5mm &amp; 8mm bezel set jewel ball and dangling red crystal cherries with green crystal leaf design - length 3/8'' (10mm) &amp;   &amp;  </v>
      </c>
      <c r="B31" s="57" t="str">
        <f>'Copy paste to Here'!C35</f>
        <v>UMCDCH10</v>
      </c>
      <c r="C31" s="57" t="s">
        <v>726</v>
      </c>
      <c r="D31" s="58">
        <f>Invoice!B35</f>
        <v>5</v>
      </c>
      <c r="E31" s="59">
        <f>'Shipping Invoice'!J35*$N$1</f>
        <v>5.54</v>
      </c>
      <c r="F31" s="59">
        <f t="shared" si="0"/>
        <v>27.7</v>
      </c>
      <c r="G31" s="60">
        <f t="shared" si="1"/>
        <v>113.9024</v>
      </c>
      <c r="H31" s="63">
        <f t="shared" si="2"/>
        <v>569.51199999999994</v>
      </c>
    </row>
    <row r="32" spans="1:13" s="62" customFormat="1" ht="48">
      <c r="A32" s="56" t="str">
        <f>IF((LEN('Copy paste to Here'!G36))&gt;5,((CONCATENATE('Copy paste to Here'!G36," &amp; ",'Copy paste to Here'!D36,"  &amp;  ",'Copy paste to Here'!E36))),"Empty Cell")</f>
        <v>High polished titanium G23 belly banana with 5mm ball, 14g (1.6mm) with a brass 8mm round prong set Cubic Zirconia (CZ) stone and a dangling heart with an inner round Cubic Zirconia (CZ) stone &amp; Length: 8mm  &amp;  Cz Color: Clear</v>
      </c>
      <c r="B32" s="57" t="str">
        <f>'Copy paste to Here'!C36</f>
        <v>UMCDZ17</v>
      </c>
      <c r="C32" s="57" t="s">
        <v>727</v>
      </c>
      <c r="D32" s="58">
        <f>Invoice!B36</f>
        <v>5</v>
      </c>
      <c r="E32" s="59">
        <f>'Shipping Invoice'!J36*$N$1</f>
        <v>4.9400000000000004</v>
      </c>
      <c r="F32" s="59">
        <f t="shared" si="0"/>
        <v>24.700000000000003</v>
      </c>
      <c r="G32" s="60">
        <f t="shared" si="1"/>
        <v>101.5664</v>
      </c>
      <c r="H32" s="63">
        <f t="shared" si="2"/>
        <v>507.83199999999999</v>
      </c>
    </row>
    <row r="33" spans="1:8" s="62" customFormat="1" ht="48">
      <c r="A33" s="56" t="str">
        <f>IF((LEN('Copy paste to Here'!G37))&gt;5,((CONCATENATE('Copy paste to Here'!G37," &amp; ",'Copy paste to Here'!D37,"  &amp;  ",'Copy paste to Here'!E37))),"Empty Cell")</f>
        <v>High polished titanium G23 belly banana with 5mm ball, 14g (1.6mm) with a brass 8mm round prong set Cubic Zirconia (CZ) stone and a dangling heart with an inner round Cubic Zirconia (CZ) stone &amp; Length: 8mm  &amp;  Cz Color: Rose</v>
      </c>
      <c r="B33" s="57" t="str">
        <f>'Copy paste to Here'!C37</f>
        <v>UMCDZ17</v>
      </c>
      <c r="C33" s="57" t="s">
        <v>727</v>
      </c>
      <c r="D33" s="58">
        <f>Invoice!B37</f>
        <v>5</v>
      </c>
      <c r="E33" s="59">
        <f>'Shipping Invoice'!J37*$N$1</f>
        <v>4.9400000000000004</v>
      </c>
      <c r="F33" s="59">
        <f t="shared" si="0"/>
        <v>24.700000000000003</v>
      </c>
      <c r="G33" s="60">
        <f t="shared" si="1"/>
        <v>101.5664</v>
      </c>
      <c r="H33" s="63">
        <f t="shared" si="2"/>
        <v>507.83199999999999</v>
      </c>
    </row>
    <row r="34" spans="1:8" s="62" customFormat="1" ht="48">
      <c r="A34" s="56" t="str">
        <f>IF((LEN('Copy paste to Here'!G38))&gt;5,((CONCATENATE('Copy paste to Here'!G38," &amp; ",'Copy paste to Here'!D38,"  &amp;  ",'Copy paste to Here'!E38))),"Empty Cell")</f>
        <v>High polished titanium G23 belly banana with 5mm ball, 14g (1.6mm) with a brass 8mm round prong set Cubic Zirconia (CZ) stone and a dangling heart with an inner round Cubic Zirconia (CZ) stone &amp; Length: 8mm  &amp;  Cz Color: Lavender</v>
      </c>
      <c r="B34" s="57" t="str">
        <f>'Copy paste to Here'!C38</f>
        <v>UMCDZ17</v>
      </c>
      <c r="C34" s="57" t="s">
        <v>727</v>
      </c>
      <c r="D34" s="58">
        <f>Invoice!B38</f>
        <v>5</v>
      </c>
      <c r="E34" s="59">
        <f>'Shipping Invoice'!J38*$N$1</f>
        <v>4.9400000000000004</v>
      </c>
      <c r="F34" s="59">
        <f t="shared" si="0"/>
        <v>24.700000000000003</v>
      </c>
      <c r="G34" s="60">
        <f t="shared" si="1"/>
        <v>101.5664</v>
      </c>
      <c r="H34" s="63">
        <f t="shared" si="2"/>
        <v>507.83199999999999</v>
      </c>
    </row>
    <row r="35" spans="1:8" s="62" customFormat="1" ht="48">
      <c r="A35" s="56" t="str">
        <f>IF((LEN('Copy paste to Here'!G39))&gt;5,((CONCATENATE('Copy paste to Here'!G39," &amp; ",'Copy paste to Here'!D39,"  &amp;  ",'Copy paste to Here'!E39))),"Empty Cell")</f>
        <v>High polished titanium G23 belly banana with 5mm ball, 14g (1.6mm) with a brass 8mm round prong set Cubic Zirconia (CZ) stone and a dangling heart with an inner round Cubic Zirconia (CZ) stone &amp; Length: 10mm  &amp;  Cz Color: Clear</v>
      </c>
      <c r="B35" s="57" t="str">
        <f>'Copy paste to Here'!C39</f>
        <v>UMCDZ17</v>
      </c>
      <c r="C35" s="57" t="s">
        <v>727</v>
      </c>
      <c r="D35" s="58">
        <f>Invoice!B39</f>
        <v>5</v>
      </c>
      <c r="E35" s="59">
        <f>'Shipping Invoice'!J39*$N$1</f>
        <v>4.9400000000000004</v>
      </c>
      <c r="F35" s="59">
        <f t="shared" si="0"/>
        <v>24.700000000000003</v>
      </c>
      <c r="G35" s="60">
        <f t="shared" si="1"/>
        <v>101.5664</v>
      </c>
      <c r="H35" s="63">
        <f t="shared" si="2"/>
        <v>507.83199999999999</v>
      </c>
    </row>
    <row r="36" spans="1:8" s="62" customFormat="1" ht="48">
      <c r="A36" s="56" t="str">
        <f>IF((LEN('Copy paste to Here'!G40))&gt;5,((CONCATENATE('Copy paste to Here'!G40," &amp; ",'Copy paste to Here'!D40,"  &amp;  ",'Copy paste to Here'!E40))),"Empty Cell")</f>
        <v>High polished titanium G23 belly banana with 5mm ball, 14g (1.6mm) with a brass 8mm round prong set Cubic Zirconia (CZ) stone and a dangling heart with an inner round Cubic Zirconia (CZ) stone &amp; Length: 10mm  &amp;  Cz Color: Rose</v>
      </c>
      <c r="B36" s="57" t="str">
        <f>'Copy paste to Here'!C40</f>
        <v>UMCDZ17</v>
      </c>
      <c r="C36" s="57" t="s">
        <v>727</v>
      </c>
      <c r="D36" s="58">
        <f>Invoice!B40</f>
        <v>5</v>
      </c>
      <c r="E36" s="59">
        <f>'Shipping Invoice'!J40*$N$1</f>
        <v>4.9400000000000004</v>
      </c>
      <c r="F36" s="59">
        <f t="shared" si="0"/>
        <v>24.700000000000003</v>
      </c>
      <c r="G36" s="60">
        <f t="shared" si="1"/>
        <v>101.5664</v>
      </c>
      <c r="H36" s="63">
        <f t="shared" si="2"/>
        <v>507.83199999999999</v>
      </c>
    </row>
    <row r="37" spans="1:8" s="62" customFormat="1" ht="48">
      <c r="A37" s="56" t="str">
        <f>IF((LEN('Copy paste to Here'!G41))&gt;5,((CONCATENATE('Copy paste to Here'!G41," &amp; ",'Copy paste to Here'!D41,"  &amp;  ",'Copy paste to Here'!E41))),"Empty Cell")</f>
        <v>High polished titanium G23 belly banana with 5mm ball, 14g (1.6mm) with a brass 8mm round prong set Cubic Zirconia (CZ) stone and a dangling heart with an inner round Cubic Zirconia (CZ) stone &amp; Length: 10mm  &amp;  Cz Color: Lavender</v>
      </c>
      <c r="B37" s="57" t="str">
        <f>'Copy paste to Here'!C41</f>
        <v>UMCDZ17</v>
      </c>
      <c r="C37" s="57" t="s">
        <v>727</v>
      </c>
      <c r="D37" s="58">
        <f>Invoice!B41</f>
        <v>5</v>
      </c>
      <c r="E37" s="59">
        <f>'Shipping Invoice'!J41*$N$1</f>
        <v>4.9400000000000004</v>
      </c>
      <c r="F37" s="59">
        <f t="shared" si="0"/>
        <v>24.700000000000003</v>
      </c>
      <c r="G37" s="60">
        <f t="shared" si="1"/>
        <v>101.5664</v>
      </c>
      <c r="H37" s="63">
        <f t="shared" si="2"/>
        <v>507.83199999999999</v>
      </c>
    </row>
    <row r="38" spans="1:8" s="62" customFormat="1" ht="48">
      <c r="A38" s="56" t="str">
        <f>IF((LEN('Copy paste to Here'!G42))&gt;5,((CONCATENATE('Copy paste to Here'!G42," &amp; ",'Copy paste to Here'!D42,"  &amp;  ",'Copy paste to Here'!E42))),"Empty Cell")</f>
        <v>High polished titanium G23 belly banana with 5mm ball, 14g (1.6mm) with a brass 8mm round prong set Cubic Zirconia (CZ) stone and a dangling big round Cubic Zirconia (CZ) stone &amp; Crystal Color: Garnet  &amp;  Length: 8mm</v>
      </c>
      <c r="B38" s="57" t="str">
        <f>'Copy paste to Here'!C42</f>
        <v>UMCDZ232</v>
      </c>
      <c r="C38" s="57" t="s">
        <v>729</v>
      </c>
      <c r="D38" s="58">
        <f>Invoice!B42</f>
        <v>4</v>
      </c>
      <c r="E38" s="59">
        <f>'Shipping Invoice'!J42*$N$1</f>
        <v>6.9</v>
      </c>
      <c r="F38" s="59">
        <f t="shared" si="0"/>
        <v>27.6</v>
      </c>
      <c r="G38" s="60">
        <f t="shared" si="1"/>
        <v>141.864</v>
      </c>
      <c r="H38" s="63">
        <f t="shared" si="2"/>
        <v>567.45600000000002</v>
      </c>
    </row>
    <row r="39" spans="1:8" s="62" customFormat="1" ht="48">
      <c r="A39" s="56" t="str">
        <f>IF((LEN('Copy paste to Here'!G43))&gt;5,((CONCATENATE('Copy paste to Here'!G43," &amp; ",'Copy paste to Here'!D43,"  &amp;  ",'Copy paste to Here'!E43))),"Empty Cell")</f>
        <v>High polished titanium G23 belly banana with 5mm ball, 14g (1.6mm) with a brass 8mm round prong set Cubic Zirconia (CZ) stone and a dangling big round Cubic Zirconia (CZ) stone &amp; Crystal Color: Garnet  &amp;  Length: 10mm</v>
      </c>
      <c r="B39" s="57" t="str">
        <f>'Copy paste to Here'!C43</f>
        <v>UMCDZ232</v>
      </c>
      <c r="C39" s="57" t="s">
        <v>729</v>
      </c>
      <c r="D39" s="58">
        <f>Invoice!B43</f>
        <v>4</v>
      </c>
      <c r="E39" s="59">
        <f>'Shipping Invoice'!J43*$N$1</f>
        <v>6.9</v>
      </c>
      <c r="F39" s="59">
        <f t="shared" si="0"/>
        <v>27.6</v>
      </c>
      <c r="G39" s="60">
        <f t="shared" si="1"/>
        <v>141.864</v>
      </c>
      <c r="H39" s="63">
        <f t="shared" si="2"/>
        <v>567.45600000000002</v>
      </c>
    </row>
    <row r="40" spans="1:8" s="62" customFormat="1" ht="48">
      <c r="A40" s="56" t="str">
        <f>IF((LEN('Copy paste to Here'!G44))&gt;5,((CONCATENATE('Copy paste to Here'!G44," &amp; ",'Copy paste to Here'!D44,"  &amp;  ",'Copy paste to Here'!E44))),"Empty Cell")</f>
        <v>High polished titanium G23 belly banana with 5mm ball, 14g (1.6mm) with a brass 8mm round prong set Cubic Zirconia (CZ) stone and a dangling big round Cubic Zirconia (CZ) stone &amp; Length: 8mm  &amp;  Crystal Color: Clear</v>
      </c>
      <c r="B40" s="57" t="str">
        <f>'Copy paste to Here'!C44</f>
        <v>UMCDZ232</v>
      </c>
      <c r="C40" s="57" t="s">
        <v>729</v>
      </c>
      <c r="D40" s="58">
        <f>Invoice!B44</f>
        <v>5</v>
      </c>
      <c r="E40" s="59">
        <f>'Shipping Invoice'!J44*$N$1</f>
        <v>6.9</v>
      </c>
      <c r="F40" s="59">
        <f t="shared" si="0"/>
        <v>34.5</v>
      </c>
      <c r="G40" s="60">
        <f t="shared" si="1"/>
        <v>141.864</v>
      </c>
      <c r="H40" s="63">
        <f t="shared" si="2"/>
        <v>709.32</v>
      </c>
    </row>
    <row r="41" spans="1:8" s="62" customFormat="1" ht="48">
      <c r="A41" s="56" t="str">
        <f>IF((LEN('Copy paste to Here'!G45))&gt;5,((CONCATENATE('Copy paste to Here'!G45," &amp; ",'Copy paste to Here'!D45,"  &amp;  ",'Copy paste to Here'!E45))),"Empty Cell")</f>
        <v>High polished titanium G23 belly banana with 5mm ball, 14g (1.6mm) with a brass 8mm round prong set Cubic Zirconia (CZ) stone and a dangling big round Cubic Zirconia (CZ) stone &amp; Length: 8mm  &amp;  Crystal Color: Rose</v>
      </c>
      <c r="B41" s="57" t="str">
        <f>'Copy paste to Here'!C45</f>
        <v>UMCDZ232</v>
      </c>
      <c r="C41" s="57" t="s">
        <v>729</v>
      </c>
      <c r="D41" s="58">
        <f>Invoice!B45</f>
        <v>5</v>
      </c>
      <c r="E41" s="59">
        <f>'Shipping Invoice'!J45*$N$1</f>
        <v>6.9</v>
      </c>
      <c r="F41" s="59">
        <f t="shared" si="0"/>
        <v>34.5</v>
      </c>
      <c r="G41" s="60">
        <f t="shared" si="1"/>
        <v>141.864</v>
      </c>
      <c r="H41" s="63">
        <f t="shared" si="2"/>
        <v>709.32</v>
      </c>
    </row>
    <row r="42" spans="1:8" s="62" customFormat="1" ht="48">
      <c r="A42" s="56" t="str">
        <f>IF((LEN('Copy paste to Here'!G46))&gt;5,((CONCATENATE('Copy paste to Here'!G46," &amp; ",'Copy paste to Here'!D46,"  &amp;  ",'Copy paste to Here'!E46))),"Empty Cell")</f>
        <v>High polished titanium G23 belly banana with 5mm ball, 14g (1.6mm) with a brass 8mm round prong set Cubic Zirconia (CZ) stone and a dangling big round Cubic Zirconia (CZ) stone &amp; Length: 10mm  &amp;  Crystal Color: Clear</v>
      </c>
      <c r="B42" s="57" t="str">
        <f>'Copy paste to Here'!C46</f>
        <v>UMCDZ232</v>
      </c>
      <c r="C42" s="57" t="s">
        <v>729</v>
      </c>
      <c r="D42" s="58">
        <f>Invoice!B46</f>
        <v>5</v>
      </c>
      <c r="E42" s="59">
        <f>'Shipping Invoice'!J46*$N$1</f>
        <v>6.9</v>
      </c>
      <c r="F42" s="59">
        <f t="shared" si="0"/>
        <v>34.5</v>
      </c>
      <c r="G42" s="60">
        <f t="shared" si="1"/>
        <v>141.864</v>
      </c>
      <c r="H42" s="63">
        <f t="shared" si="2"/>
        <v>709.32</v>
      </c>
    </row>
    <row r="43" spans="1:8" s="62" customFormat="1" ht="48">
      <c r="A43" s="56" t="str">
        <f>IF((LEN('Copy paste to Here'!G47))&gt;5,((CONCATENATE('Copy paste to Here'!G47," &amp; ",'Copy paste to Here'!D47,"  &amp;  ",'Copy paste to Here'!E47))),"Empty Cell")</f>
        <v>High polished titanium G23 belly banana with 5mm ball, 14g (1.6mm) with a brass 8mm round prong set Cubic Zirconia (CZ) stone and a dangling big round Cubic Zirconia (CZ) stone &amp; Length: 10mm  &amp;  Crystal Color: Rose</v>
      </c>
      <c r="B43" s="57" t="str">
        <f>'Copy paste to Here'!C47</f>
        <v>UMCDZ232</v>
      </c>
      <c r="C43" s="57" t="s">
        <v>729</v>
      </c>
      <c r="D43" s="58">
        <f>Invoice!B47</f>
        <v>5</v>
      </c>
      <c r="E43" s="59">
        <f>'Shipping Invoice'!J47*$N$1</f>
        <v>6.9</v>
      </c>
      <c r="F43" s="59">
        <f t="shared" si="0"/>
        <v>34.5</v>
      </c>
      <c r="G43" s="60">
        <f t="shared" si="1"/>
        <v>141.864</v>
      </c>
      <c r="H43" s="63">
        <f t="shared" si="2"/>
        <v>709.32</v>
      </c>
    </row>
    <row r="44" spans="1:8" s="62" customFormat="1" ht="38.25">
      <c r="A44" s="56" t="str">
        <f>IF((LEN('Copy paste to Here'!G48))&gt;5,((CONCATENATE('Copy paste to Here'!G48," &amp; ",'Copy paste to Here'!D48,"  &amp;  ",'Copy paste to Here'!E48))),"Empty Cell")</f>
        <v xml:space="preserve">PVD plated titanium G23 hinged segment ring, 1.2mm (16g) with outward facing pyramid patterns, inner diameter from 6mm to 12mm &amp; Color: Gold 12mm  &amp;  </v>
      </c>
      <c r="B44" s="57" t="str">
        <f>'Copy paste to Here'!C48</f>
        <v>USGSH40T</v>
      </c>
      <c r="C44" s="57" t="s">
        <v>750</v>
      </c>
      <c r="D44" s="58">
        <f>Invoice!B48</f>
        <v>3</v>
      </c>
      <c r="E44" s="59">
        <f>'Shipping Invoice'!J48*$N$1</f>
        <v>7.72</v>
      </c>
      <c r="F44" s="59">
        <f t="shared" si="0"/>
        <v>23.16</v>
      </c>
      <c r="G44" s="60">
        <f t="shared" si="1"/>
        <v>158.72319999999999</v>
      </c>
      <c r="H44" s="63">
        <f t="shared" si="2"/>
        <v>476.16959999999995</v>
      </c>
    </row>
    <row r="45" spans="1:8" s="62" customFormat="1" ht="38.25">
      <c r="A45" s="56" t="str">
        <f>IF((LEN('Copy paste to Here'!G49))&gt;5,((CONCATENATE('Copy paste to Here'!G49," &amp; ",'Copy paste to Here'!D49,"  &amp;  ",'Copy paste to Here'!E49))),"Empty Cell")</f>
        <v xml:space="preserve">PVD plated titanium G23 hinged segment ring, 1.2mm (16g) with outward facing pyramid patterns, inner diameter from 6mm to 12mm &amp; Color: Rose Gold 12mm  &amp;  </v>
      </c>
      <c r="B45" s="57" t="str">
        <f>'Copy paste to Here'!C49</f>
        <v>USGSH40T</v>
      </c>
      <c r="C45" s="57" t="s">
        <v>751</v>
      </c>
      <c r="D45" s="58">
        <f>Invoice!B49</f>
        <v>3</v>
      </c>
      <c r="E45" s="59">
        <f>'Shipping Invoice'!J49*$N$1</f>
        <v>7.72</v>
      </c>
      <c r="F45" s="59">
        <f t="shared" si="0"/>
        <v>23.16</v>
      </c>
      <c r="G45" s="60">
        <f t="shared" si="1"/>
        <v>158.72319999999999</v>
      </c>
      <c r="H45" s="63">
        <f t="shared" si="2"/>
        <v>476.16959999999995</v>
      </c>
    </row>
    <row r="46" spans="1:8" s="62" customFormat="1" ht="38.25">
      <c r="A46" s="56" t="str">
        <f>IF((LEN('Copy paste to Here'!G50))&gt;5,((CONCATENATE('Copy paste to Here'!G50," &amp; ",'Copy paste to Here'!D50,"  &amp;  ",'Copy paste to Here'!E50))),"Empty Cell")</f>
        <v xml:space="preserve">PVD plated titanium G23 hinged segment ring, 1.2mm (16g) with outward facing pyramid patterns, inner diameter from 6mm to 12mm &amp; Color: Black 12mm  &amp;  </v>
      </c>
      <c r="B46" s="57" t="str">
        <f>'Copy paste to Here'!C50</f>
        <v>USGSH40T</v>
      </c>
      <c r="C46" s="57" t="s">
        <v>752</v>
      </c>
      <c r="D46" s="58">
        <f>Invoice!B50</f>
        <v>3</v>
      </c>
      <c r="E46" s="59">
        <f>'Shipping Invoice'!J50*$N$1</f>
        <v>7.72</v>
      </c>
      <c r="F46" s="59">
        <f t="shared" si="0"/>
        <v>23.16</v>
      </c>
      <c r="G46" s="60">
        <f t="shared" si="1"/>
        <v>158.72319999999999</v>
      </c>
      <c r="H46" s="63">
        <f t="shared" si="2"/>
        <v>476.16959999999995</v>
      </c>
    </row>
    <row r="47" spans="1:8" s="62" customFormat="1" ht="38.25">
      <c r="A47" s="56" t="str">
        <f>IF((LEN('Copy paste to Here'!G51))&gt;5,((CONCATENATE('Copy paste to Here'!G51," &amp; ",'Copy paste to Here'!D51,"  &amp;  ",'Copy paste to Here'!E51))),"Empty Cell")</f>
        <v xml:space="preserve">PVD plated titanium G23 hinged segment ring, 1.2mm (16g) with outward facing pyramid patterns, inner diameter from 6mm to 12mm &amp; Color: Rainbow 12mm  &amp;  </v>
      </c>
      <c r="B47" s="57" t="str">
        <f>'Copy paste to Here'!C51</f>
        <v>USGSH40T</v>
      </c>
      <c r="C47" s="57" t="s">
        <v>753</v>
      </c>
      <c r="D47" s="58">
        <f>Invoice!B51</f>
        <v>3</v>
      </c>
      <c r="E47" s="59">
        <f>'Shipping Invoice'!J51*$N$1</f>
        <v>7.72</v>
      </c>
      <c r="F47" s="59">
        <f t="shared" si="0"/>
        <v>23.16</v>
      </c>
      <c r="G47" s="60">
        <f t="shared" si="1"/>
        <v>158.72319999999999</v>
      </c>
      <c r="H47" s="63">
        <f t="shared" si="2"/>
        <v>476.16959999999995</v>
      </c>
    </row>
    <row r="48" spans="1:8" s="62" customFormat="1" ht="36">
      <c r="A48" s="56" t="str">
        <f>IF((LEN('Copy paste to Here'!G52))&gt;5,((CONCATENATE('Copy paste to Here'!G52," &amp; ",'Copy paste to Here'!D52,"  &amp;  ",'Copy paste to Here'!E52))),"Empty Cell")</f>
        <v xml:space="preserve">Pack of 10 pcs. of 2.5 mm tiny anodized surgical steel balls with bezel set crystal and with 1.2mm threading (16g) &amp; Color: Black Anodized w/ Clear crystal  &amp;  </v>
      </c>
      <c r="B48" s="57" t="str">
        <f>'Copy paste to Here'!C52</f>
        <v>XJBT25S</v>
      </c>
      <c r="C48" s="57" t="s">
        <v>738</v>
      </c>
      <c r="D48" s="58">
        <f>Invoice!B52</f>
        <v>1</v>
      </c>
      <c r="E48" s="59">
        <f>'Shipping Invoice'!J52*$N$1</f>
        <v>11.25</v>
      </c>
      <c r="F48" s="59">
        <f t="shared" si="0"/>
        <v>11.25</v>
      </c>
      <c r="G48" s="60">
        <f t="shared" si="1"/>
        <v>231.29999999999998</v>
      </c>
      <c r="H48" s="63">
        <f t="shared" si="2"/>
        <v>231.29999999999998</v>
      </c>
    </row>
    <row r="49" spans="1:8" s="62" customFormat="1" ht="36">
      <c r="A49" s="56" t="str">
        <f>IF((LEN('Copy paste to Here'!G53))&gt;5,((CONCATENATE('Copy paste to Here'!G53," &amp; ",'Copy paste to Here'!D53,"  &amp;  ",'Copy paste to Here'!E53))),"Empty Cell")</f>
        <v xml:space="preserve">Pack of 10 pcs. of 2.5 mm tiny anodized surgical steel balls with bezel set crystal and with 1.2mm threading (16g) &amp; Color: Black Anodized w/ Aquamarine crystal  &amp;  </v>
      </c>
      <c r="B49" s="57" t="str">
        <f>'Copy paste to Here'!C53</f>
        <v>XJBT25S</v>
      </c>
      <c r="C49" s="57" t="s">
        <v>738</v>
      </c>
      <c r="D49" s="58">
        <f>Invoice!B53</f>
        <v>1</v>
      </c>
      <c r="E49" s="59">
        <f>'Shipping Invoice'!J53*$N$1</f>
        <v>11.25</v>
      </c>
      <c r="F49" s="59">
        <f t="shared" si="0"/>
        <v>11.25</v>
      </c>
      <c r="G49" s="60">
        <f t="shared" si="1"/>
        <v>231.29999999999998</v>
      </c>
      <c r="H49" s="63">
        <f t="shared" si="2"/>
        <v>231.29999999999998</v>
      </c>
    </row>
    <row r="50" spans="1:8" s="62" customFormat="1" ht="36">
      <c r="A50" s="56" t="str">
        <f>IF((LEN('Copy paste to Here'!G54))&gt;5,((CONCATENATE('Copy paste to Here'!G54," &amp; ",'Copy paste to Here'!D54,"  &amp;  ",'Copy paste to Here'!E54))),"Empty Cell")</f>
        <v xml:space="preserve">Pack of 10 pcs. of 2.5 mm tiny anodized surgical steel balls with bezel set crystal and with 1.2mm threading (16g) &amp; Color: Black Anodized w/ L. Sapphire crystal  &amp;  </v>
      </c>
      <c r="B50" s="57" t="str">
        <f>'Copy paste to Here'!C54</f>
        <v>XJBT25S</v>
      </c>
      <c r="C50" s="57" t="s">
        <v>738</v>
      </c>
      <c r="D50" s="58">
        <f>Invoice!B54</f>
        <v>1</v>
      </c>
      <c r="E50" s="59">
        <f>'Shipping Invoice'!J54*$N$1</f>
        <v>11.25</v>
      </c>
      <c r="F50" s="59">
        <f t="shared" si="0"/>
        <v>11.25</v>
      </c>
      <c r="G50" s="60">
        <f t="shared" si="1"/>
        <v>231.29999999999998</v>
      </c>
      <c r="H50" s="63">
        <f t="shared" si="2"/>
        <v>231.29999999999998</v>
      </c>
    </row>
    <row r="51" spans="1:8" s="62" customFormat="1" ht="36">
      <c r="A51" s="56" t="str">
        <f>IF((LEN('Copy paste to Here'!G55))&gt;5,((CONCATENATE('Copy paste to Here'!G55," &amp; ",'Copy paste to Here'!D55,"  &amp;  ",'Copy paste to Here'!E55))),"Empty Cell")</f>
        <v xml:space="preserve">Pack of 10 pcs. of 2.5 mm tiny anodized surgical steel balls with bezel set crystal and with 1.2mm threading (16g) &amp; Color: Blue Anodized w/ Clear crystal  &amp;  </v>
      </c>
      <c r="B51" s="57" t="str">
        <f>'Copy paste to Here'!C55</f>
        <v>XJBT25S</v>
      </c>
      <c r="C51" s="57" t="s">
        <v>738</v>
      </c>
      <c r="D51" s="58">
        <f>Invoice!B55</f>
        <v>1</v>
      </c>
      <c r="E51" s="59">
        <f>'Shipping Invoice'!J55*$N$1</f>
        <v>11.25</v>
      </c>
      <c r="F51" s="59">
        <f t="shared" si="0"/>
        <v>11.25</v>
      </c>
      <c r="G51" s="60">
        <f t="shared" si="1"/>
        <v>231.29999999999998</v>
      </c>
      <c r="H51" s="63">
        <f t="shared" si="2"/>
        <v>231.29999999999998</v>
      </c>
    </row>
    <row r="52" spans="1:8" s="62" customFormat="1" ht="36">
      <c r="A52" s="56" t="str">
        <f>IF((LEN('Copy paste to Here'!G56))&gt;5,((CONCATENATE('Copy paste to Here'!G56," &amp; ",'Copy paste to Here'!D56,"  &amp;  ",'Copy paste to Here'!E56))),"Empty Cell")</f>
        <v xml:space="preserve">Pack of 10 pcs. of 2.5 mm tiny anodized surgical steel balls with bezel set crystal and with 1.2mm threading (16g) &amp; Color: Rainbow Anodized w/ Clear crystal  &amp;  </v>
      </c>
      <c r="B52" s="57" t="str">
        <f>'Copy paste to Here'!C56</f>
        <v>XJBT25S</v>
      </c>
      <c r="C52" s="57" t="s">
        <v>738</v>
      </c>
      <c r="D52" s="58">
        <f>Invoice!B56</f>
        <v>1</v>
      </c>
      <c r="E52" s="59">
        <f>'Shipping Invoice'!J56*$N$1</f>
        <v>11.25</v>
      </c>
      <c r="F52" s="59">
        <f t="shared" si="0"/>
        <v>11.25</v>
      </c>
      <c r="G52" s="60">
        <f t="shared" si="1"/>
        <v>231.29999999999998</v>
      </c>
      <c r="H52" s="63">
        <f t="shared" si="2"/>
        <v>231.29999999999998</v>
      </c>
    </row>
    <row r="53" spans="1:8" s="62" customFormat="1" ht="36">
      <c r="A53" s="56" t="str">
        <f>IF((LEN('Copy paste to Here'!G57))&gt;5,((CONCATENATE('Copy paste to Here'!G57," &amp; ",'Copy paste to Here'!D57,"  &amp;  ",'Copy paste to Here'!E57))),"Empty Cell")</f>
        <v xml:space="preserve">Pack of 10 pcs. of 2.5 mm tiny anodized surgical steel balls with bezel set crystal and with 1.2mm threading (16g) &amp; Color: Black Anodized w/ Rose crystal  &amp;  </v>
      </c>
      <c r="B53" s="57" t="str">
        <f>'Copy paste to Here'!C57</f>
        <v>XJBT25S</v>
      </c>
      <c r="C53" s="57" t="s">
        <v>738</v>
      </c>
      <c r="D53" s="58">
        <f>Invoice!B57</f>
        <v>1</v>
      </c>
      <c r="E53" s="59">
        <f>'Shipping Invoice'!J57*$N$1</f>
        <v>11.25</v>
      </c>
      <c r="F53" s="59">
        <f t="shared" si="0"/>
        <v>11.25</v>
      </c>
      <c r="G53" s="60">
        <f t="shared" si="1"/>
        <v>231.29999999999998</v>
      </c>
      <c r="H53" s="63">
        <f t="shared" si="2"/>
        <v>231.29999999999998</v>
      </c>
    </row>
    <row r="54" spans="1:8" s="62" customFormat="1" ht="36">
      <c r="A54" s="56" t="str">
        <f>IF((LEN('Copy paste to Here'!G58))&gt;5,((CONCATENATE('Copy paste to Here'!G58," &amp; ",'Copy paste to Here'!D58,"  &amp;  ",'Copy paste to Here'!E58))),"Empty Cell")</f>
        <v xml:space="preserve">Pack of 10 pcs. of 2.5 mm tiny anodized surgical steel balls with bezel set crystal and with 1.2mm threading (16g) &amp; Color: Black Anodized w/ AB crystal  &amp;  </v>
      </c>
      <c r="B54" s="57" t="str">
        <f>'Copy paste to Here'!C58</f>
        <v>XJBT25S</v>
      </c>
      <c r="C54" s="57" t="s">
        <v>738</v>
      </c>
      <c r="D54" s="58">
        <f>Invoice!B58</f>
        <v>1</v>
      </c>
      <c r="E54" s="59">
        <f>'Shipping Invoice'!J58*$N$1</f>
        <v>11.25</v>
      </c>
      <c r="F54" s="59">
        <f t="shared" si="0"/>
        <v>11.25</v>
      </c>
      <c r="G54" s="60">
        <f t="shared" si="1"/>
        <v>231.29999999999998</v>
      </c>
      <c r="H54" s="63">
        <f t="shared" si="2"/>
        <v>231.29999999999998</v>
      </c>
    </row>
    <row r="55" spans="1:8" s="62" customFormat="1" ht="36">
      <c r="A55" s="56" t="str">
        <f>IF((LEN('Copy paste to Here'!G59))&gt;5,((CONCATENATE('Copy paste to Here'!G59," &amp; ",'Copy paste to Here'!D59,"  &amp;  ",'Copy paste to Here'!E59))),"Empty Cell")</f>
        <v xml:space="preserve">Pack of 10 pcs. of 2.5 mm tiny anodized surgical steel balls with bezel set crystal and with 1.2mm threading (16g) &amp; Color: Gold Anodized w/ Rose crystal  &amp;  </v>
      </c>
      <c r="B55" s="57" t="str">
        <f>'Copy paste to Here'!C59</f>
        <v>XJBT25S</v>
      </c>
      <c r="C55" s="57" t="s">
        <v>738</v>
      </c>
      <c r="D55" s="58">
        <f>Invoice!B59</f>
        <v>1</v>
      </c>
      <c r="E55" s="59">
        <f>'Shipping Invoice'!J59*$N$1</f>
        <v>11.25</v>
      </c>
      <c r="F55" s="59">
        <f t="shared" si="0"/>
        <v>11.25</v>
      </c>
      <c r="G55" s="60">
        <f t="shared" si="1"/>
        <v>231.29999999999998</v>
      </c>
      <c r="H55" s="63">
        <f t="shared" si="2"/>
        <v>231.29999999999998</v>
      </c>
    </row>
    <row r="56" spans="1:8" s="62" customFormat="1" ht="36">
      <c r="A56" s="56" t="str">
        <f>IF((LEN('Copy paste to Here'!G60))&gt;5,((CONCATENATE('Copy paste to Here'!G60," &amp; ",'Copy paste to Here'!D60,"  &amp;  ",'Copy paste to Here'!E60))),"Empty Cell")</f>
        <v xml:space="preserve">Pack of 10 pcs. of 2.5 mm tiny anodized surgical steel balls with bezel set crystal and with 1.2mm threading (16g) &amp; Color: Rose gold Anodized w/ Clear crystal  &amp;  </v>
      </c>
      <c r="B56" s="57" t="str">
        <f>'Copy paste to Here'!C60</f>
        <v>XJBT25S</v>
      </c>
      <c r="C56" s="57" t="s">
        <v>738</v>
      </c>
      <c r="D56" s="58">
        <f>Invoice!B60</f>
        <v>1</v>
      </c>
      <c r="E56" s="59">
        <f>'Shipping Invoice'!J60*$N$1</f>
        <v>11.25</v>
      </c>
      <c r="F56" s="59">
        <f t="shared" si="0"/>
        <v>11.25</v>
      </c>
      <c r="G56" s="60">
        <f t="shared" si="1"/>
        <v>231.29999999999998</v>
      </c>
      <c r="H56" s="63">
        <f t="shared" si="2"/>
        <v>231.29999999999998</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998.19</v>
      </c>
      <c r="G1000" s="60"/>
      <c r="H1000" s="61">
        <f t="shared" ref="H1000:H1007" si="49">F1000*$E$14</f>
        <v>20522.786400000001</v>
      </c>
    </row>
    <row r="1001" spans="1:8" s="62" customFormat="1" ht="24">
      <c r="A1001" s="56" t="s">
        <v>759</v>
      </c>
      <c r="B1001" s="75"/>
      <c r="C1001" s="75"/>
      <c r="D1001" s="76"/>
      <c r="E1001" s="67"/>
      <c r="F1001" s="59">
        <f>Invoice!J62</f>
        <v>0</v>
      </c>
      <c r="G1001" s="60"/>
      <c r="H1001" s="61">
        <f t="shared" si="49"/>
        <v>0</v>
      </c>
    </row>
    <row r="1002" spans="1:8" s="62" customFormat="1" outlineLevel="1">
      <c r="A1002" s="56"/>
      <c r="B1002" s="75"/>
      <c r="C1002" s="75"/>
      <c r="D1002" s="76"/>
      <c r="E1002" s="67"/>
      <c r="F1002" s="59">
        <f>Invoice!J63</f>
        <v>0</v>
      </c>
      <c r="G1002" s="60"/>
      <c r="H1002" s="61">
        <f t="shared" si="49"/>
        <v>0</v>
      </c>
    </row>
    <row r="1003" spans="1:8" s="62" customFormat="1">
      <c r="A1003" s="56" t="str">
        <f>'[2]Copy paste to Here'!T4</f>
        <v>Total:</v>
      </c>
      <c r="B1003" s="75"/>
      <c r="C1003" s="75"/>
      <c r="D1003" s="76"/>
      <c r="E1003" s="67"/>
      <c r="F1003" s="59">
        <f>SUM(F1000:F1002)</f>
        <v>998.19</v>
      </c>
      <c r="G1003" s="60"/>
      <c r="H1003" s="61">
        <f t="shared" si="49"/>
        <v>20522.786400000001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20522.786399999997</v>
      </c>
    </row>
    <row r="1010" spans="1:8" s="21" customFormat="1">
      <c r="A1010" s="22"/>
      <c r="E1010" s="21" t="s">
        <v>177</v>
      </c>
      <c r="H1010" s="84">
        <f>(SUMIF($A$1000:$A$1008,"Total:",$H$1000:$H$1008))</f>
        <v>20522.786400000001</v>
      </c>
    </row>
    <row r="1011" spans="1:8" s="21" customFormat="1">
      <c r="E1011" s="21" t="s">
        <v>178</v>
      </c>
      <c r="H1011" s="85">
        <f>H1013-H1012</f>
        <v>19180.18</v>
      </c>
    </row>
    <row r="1012" spans="1:8" s="21" customFormat="1">
      <c r="E1012" s="21" t="s">
        <v>179</v>
      </c>
      <c r="H1012" s="85">
        <f>ROUND((H1013*7)/107,2)</f>
        <v>1342.61</v>
      </c>
    </row>
    <row r="1013" spans="1:8" s="21" customFormat="1">
      <c r="E1013" s="22" t="s">
        <v>180</v>
      </c>
      <c r="H1013" s="86">
        <f>ROUND((SUMIF($A$1000:$A$1008,"Total:",$H$1000:$H$1008)),2)</f>
        <v>20522.79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3A4ED-4465-4C80-AAC2-7024CF8CAC72}">
  <sheetPr>
    <tabColor rgb="FF7030A0"/>
  </sheetPr>
  <dimension ref="A1:A6"/>
  <sheetViews>
    <sheetView workbookViewId="0">
      <selection activeCell="B16" sqref="B16"/>
    </sheetView>
  </sheetViews>
  <sheetFormatPr defaultRowHeight="15"/>
  <cols>
    <col min="1" max="1" width="55.140625" customWidth="1"/>
  </cols>
  <sheetData>
    <row r="1" spans="1:1" ht="15.75" thickBot="1"/>
    <row r="2" spans="1:1" ht="69.95" customHeight="1" thickBot="1">
      <c r="A2" s="130" t="s">
        <v>758</v>
      </c>
    </row>
    <row r="3" spans="1:1" ht="69.95" customHeight="1" thickBot="1"/>
    <row r="4" spans="1:1" ht="69.95" customHeight="1" thickBot="1">
      <c r="A4" s="130" t="s">
        <v>758</v>
      </c>
    </row>
    <row r="5" spans="1:1" ht="69.95" customHeight="1" thickBot="1"/>
    <row r="6" spans="1:1" ht="69.95" customHeight="1" thickBot="1">
      <c r="A6" s="130" t="s">
        <v>758</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9"/>
  <sheetViews>
    <sheetView workbookViewId="0">
      <selection activeCell="A5" sqref="A5"/>
    </sheetView>
  </sheetViews>
  <sheetFormatPr defaultRowHeight="15"/>
  <sheetData>
    <row r="1" spans="1:1">
      <c r="A1" s="2" t="s">
        <v>662</v>
      </c>
    </row>
    <row r="2" spans="1:1">
      <c r="A2" s="2" t="s">
        <v>662</v>
      </c>
    </row>
    <row r="3" spans="1:1">
      <c r="A3" s="2" t="s">
        <v>662</v>
      </c>
    </row>
    <row r="4" spans="1:1">
      <c r="A4" s="2" t="s">
        <v>662</v>
      </c>
    </row>
    <row r="5" spans="1:1">
      <c r="A5" s="2" t="s">
        <v>662</v>
      </c>
    </row>
    <row r="6" spans="1:1">
      <c r="A6" s="2" t="s">
        <v>662</v>
      </c>
    </row>
    <row r="7" spans="1:1">
      <c r="A7" s="2" t="s">
        <v>65</v>
      </c>
    </row>
    <row r="8" spans="1:1">
      <c r="A8" s="2" t="s">
        <v>65</v>
      </c>
    </row>
    <row r="9" spans="1:1">
      <c r="A9" s="2" t="s">
        <v>68</v>
      </c>
    </row>
    <row r="10" spans="1:1">
      <c r="A10" s="2" t="s">
        <v>68</v>
      </c>
    </row>
    <row r="11" spans="1:1">
      <c r="A11" s="2" t="s">
        <v>749</v>
      </c>
    </row>
    <row r="12" spans="1:1">
      <c r="A12" s="2" t="s">
        <v>749</v>
      </c>
    </row>
    <row r="13" spans="1:1">
      <c r="A13" s="2" t="s">
        <v>749</v>
      </c>
    </row>
    <row r="14" spans="1:1">
      <c r="A14" s="2" t="s">
        <v>726</v>
      </c>
    </row>
    <row r="15" spans="1:1">
      <c r="A15" s="2" t="s">
        <v>727</v>
      </c>
    </row>
    <row r="16" spans="1:1">
      <c r="A16" s="2" t="s">
        <v>727</v>
      </c>
    </row>
    <row r="17" spans="1:1">
      <c r="A17" s="2" t="s">
        <v>727</v>
      </c>
    </row>
    <row r="18" spans="1:1">
      <c r="A18" s="2" t="s">
        <v>727</v>
      </c>
    </row>
    <row r="19" spans="1:1">
      <c r="A19" s="2" t="s">
        <v>727</v>
      </c>
    </row>
    <row r="20" spans="1:1">
      <c r="A20" s="2" t="s">
        <v>727</v>
      </c>
    </row>
    <row r="21" spans="1:1">
      <c r="A21" s="2" t="s">
        <v>729</v>
      </c>
    </row>
    <row r="22" spans="1:1">
      <c r="A22" s="2" t="s">
        <v>729</v>
      </c>
    </row>
    <row r="23" spans="1:1">
      <c r="A23" s="2" t="s">
        <v>729</v>
      </c>
    </row>
    <row r="24" spans="1:1">
      <c r="A24" s="2" t="s">
        <v>729</v>
      </c>
    </row>
    <row r="25" spans="1:1">
      <c r="A25" s="2" t="s">
        <v>729</v>
      </c>
    </row>
    <row r="26" spans="1:1">
      <c r="A26" s="2" t="s">
        <v>729</v>
      </c>
    </row>
    <row r="27" spans="1:1">
      <c r="A27" s="2" t="s">
        <v>750</v>
      </c>
    </row>
    <row r="28" spans="1:1">
      <c r="A28" s="2" t="s">
        <v>751</v>
      </c>
    </row>
    <row r="29" spans="1:1">
      <c r="A29" s="2" t="s">
        <v>752</v>
      </c>
    </row>
    <row r="30" spans="1:1">
      <c r="A30" s="2" t="s">
        <v>753</v>
      </c>
    </row>
    <row r="31" spans="1:1">
      <c r="A31" s="2" t="s">
        <v>738</v>
      </c>
    </row>
    <row r="32" spans="1:1">
      <c r="A32" s="2" t="s">
        <v>738</v>
      </c>
    </row>
    <row r="33" spans="1:1">
      <c r="A33" s="2" t="s">
        <v>738</v>
      </c>
    </row>
    <row r="34" spans="1:1">
      <c r="A34" s="2" t="s">
        <v>738</v>
      </c>
    </row>
    <row r="35" spans="1:1">
      <c r="A35" s="2" t="s">
        <v>738</v>
      </c>
    </row>
    <row r="36" spans="1:1">
      <c r="A36" s="2" t="s">
        <v>738</v>
      </c>
    </row>
    <row r="37" spans="1:1">
      <c r="A37" s="2" t="s">
        <v>738</v>
      </c>
    </row>
    <row r="38" spans="1:1">
      <c r="A38" s="2" t="s">
        <v>738</v>
      </c>
    </row>
    <row r="39" spans="1:1">
      <c r="A39" s="2" t="s">
        <v>738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Invoice</vt:lpstr>
      <vt:lpstr>Copy paste to Here</vt:lpstr>
      <vt:lpstr>Shipping Invoice</vt:lpstr>
      <vt:lpstr>Tax Invoice</vt:lpstr>
      <vt:lpstr>Put on Box</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2023-09-08T10:05:35Z</cp:lastPrinted>
  <dcterms:created xsi:type="dcterms:W3CDTF">2009-06-02T18:56:54Z</dcterms:created>
  <dcterms:modified xsi:type="dcterms:W3CDTF">2023-09-08T10:05:36Z</dcterms:modified>
</cp:coreProperties>
</file>