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5E9F66A5-B750-442A-8340-6E5D7AB6BF9F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25% Shipping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1">'25% Shipping'!$A$1:$J$994</definedName>
    <definedName name="_xlnm.Print_Area" localSheetId="0">Invoice!$A$1:$I$1004</definedName>
    <definedName name="_xlnm.Print_Area" localSheetId="2">'Tax Invoice'!$A$1:$G$990</definedName>
    <definedName name="_xlnm.Print_Titles" localSheetId="1">'25% Shipping'!$1:$19</definedName>
    <definedName name="_xlnm.Print_Titles" localSheetId="0">Invoice!$1:$19</definedName>
    <definedName name="_xlnm.Print_Titles" localSheetId="2">'Tax Invoice'!$1:$17</definedName>
    <definedName name="RMBrate" localSheetId="1">'25% Shipping'!#REF!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4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18" i="2"/>
  <c r="E17" i="2"/>
  <c r="A983" i="2" l="1"/>
  <c r="G44" i="3" l="1"/>
  <c r="I44" i="3" s="1"/>
  <c r="G45" i="3"/>
  <c r="G46" i="3"/>
  <c r="I46" i="3" s="1"/>
  <c r="I43" i="3"/>
  <c r="G987" i="1"/>
  <c r="H44" i="1"/>
  <c r="G1004" i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5" i="3"/>
  <c r="B46" i="3"/>
  <c r="B47" i="3"/>
  <c r="B48" i="3"/>
  <c r="B49" i="3"/>
  <c r="B50" i="3"/>
  <c r="I38" i="3"/>
  <c r="B20" i="3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20" i="1"/>
  <c r="I33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I37" i="3" s="1"/>
  <c r="G38" i="3"/>
  <c r="G39" i="3"/>
  <c r="G40" i="3"/>
  <c r="G41" i="3"/>
  <c r="G42" i="3"/>
  <c r="G43" i="3"/>
  <c r="G47" i="3"/>
  <c r="I47" i="3" s="1"/>
  <c r="G48" i="3"/>
  <c r="G49" i="3"/>
  <c r="G50" i="3"/>
  <c r="G20" i="3"/>
  <c r="I20" i="3" s="1"/>
  <c r="I988" i="3"/>
  <c r="G988" i="3"/>
  <c r="I986" i="3"/>
  <c r="G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G56" i="3"/>
  <c r="F56" i="3"/>
  <c r="I55" i="3"/>
  <c r="G55" i="3"/>
  <c r="F55" i="3"/>
  <c r="I54" i="3"/>
  <c r="G54" i="3"/>
  <c r="F54" i="3"/>
  <c r="I53" i="3"/>
  <c r="G53" i="3"/>
  <c r="F53" i="3"/>
  <c r="I52" i="3"/>
  <c r="G52" i="3"/>
  <c r="F52" i="3"/>
  <c r="I51" i="3"/>
  <c r="G51" i="3"/>
  <c r="F51" i="3"/>
  <c r="M14" i="3"/>
  <c r="I45" i="3" l="1"/>
  <c r="I32" i="3"/>
  <c r="I26" i="3"/>
  <c r="I49" i="3"/>
  <c r="I42" i="3"/>
  <c r="I36" i="3"/>
  <c r="I30" i="3"/>
  <c r="I24" i="3"/>
  <c r="I48" i="3"/>
  <c r="I35" i="3"/>
  <c r="I29" i="3"/>
  <c r="I23" i="3"/>
  <c r="I39" i="3"/>
  <c r="I31" i="3"/>
  <c r="I25" i="3"/>
  <c r="I27" i="3"/>
  <c r="I21" i="3"/>
  <c r="I40" i="3"/>
  <c r="I34" i="3"/>
  <c r="I28" i="3"/>
  <c r="I22" i="3"/>
  <c r="I50" i="3"/>
  <c r="I41" i="3"/>
  <c r="I990" i="3" l="1"/>
  <c r="I991" i="3" s="1"/>
  <c r="I993" i="3" s="1"/>
  <c r="G51" i="1" l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G989" i="1" l="1"/>
  <c r="F981" i="2"/>
  <c r="F985" i="1"/>
  <c r="A981" i="2" s="1"/>
  <c r="F984" i="1"/>
  <c r="A980" i="2" s="1"/>
  <c r="F983" i="1"/>
  <c r="A979" i="2" s="1"/>
  <c r="F978" i="2"/>
  <c r="F982" i="1"/>
  <c r="A978" i="2" s="1"/>
  <c r="F977" i="2"/>
  <c r="F981" i="1"/>
  <c r="A977" i="2" s="1"/>
  <c r="F976" i="2"/>
  <c r="F980" i="1"/>
  <c r="A976" i="2" s="1"/>
  <c r="F975" i="2"/>
  <c r="F979" i="1"/>
  <c r="A975" i="2" s="1"/>
  <c r="F974" i="2"/>
  <c r="F978" i="1"/>
  <c r="A974" i="2" s="1"/>
  <c r="F973" i="2"/>
  <c r="F977" i="1"/>
  <c r="A973" i="2" s="1"/>
  <c r="F972" i="2"/>
  <c r="F976" i="1"/>
  <c r="A972" i="2" s="1"/>
  <c r="F971" i="2"/>
  <c r="F975" i="1"/>
  <c r="A971" i="2" s="1"/>
  <c r="F970" i="2"/>
  <c r="F974" i="1"/>
  <c r="A970" i="2" s="1"/>
  <c r="F969" i="2"/>
  <c r="F973" i="1"/>
  <c r="A969" i="2" s="1"/>
  <c r="F968" i="2"/>
  <c r="F972" i="1"/>
  <c r="A968" i="2" s="1"/>
  <c r="F967" i="2"/>
  <c r="F971" i="1"/>
  <c r="A967" i="2" s="1"/>
  <c r="F966" i="2"/>
  <c r="F970" i="1"/>
  <c r="A966" i="2" s="1"/>
  <c r="F965" i="2"/>
  <c r="F969" i="1"/>
  <c r="A965" i="2" s="1"/>
  <c r="F964" i="2"/>
  <c r="F968" i="1"/>
  <c r="A964" i="2" s="1"/>
  <c r="F963" i="2"/>
  <c r="F967" i="1"/>
  <c r="F962" i="2"/>
  <c r="F966" i="1"/>
  <c r="A962" i="2" s="1"/>
  <c r="F961" i="2"/>
  <c r="F965" i="1"/>
  <c r="A961" i="2" s="1"/>
  <c r="F960" i="2"/>
  <c r="F964" i="1"/>
  <c r="F963" i="1"/>
  <c r="A959" i="2" s="1"/>
  <c r="F958" i="2"/>
  <c r="F962" i="1"/>
  <c r="A958" i="2" s="1"/>
  <c r="F957" i="2"/>
  <c r="F961" i="1"/>
  <c r="A957" i="2" s="1"/>
  <c r="F956" i="2"/>
  <c r="F960" i="1"/>
  <c r="A956" i="2" s="1"/>
  <c r="F955" i="2"/>
  <c r="F959" i="1"/>
  <c r="A955" i="2" s="1"/>
  <c r="F954" i="2"/>
  <c r="F958" i="1"/>
  <c r="A954" i="2" s="1"/>
  <c r="F953" i="2"/>
  <c r="F957" i="1"/>
  <c r="A953" i="2" s="1"/>
  <c r="F952" i="2"/>
  <c r="F956" i="1"/>
  <c r="A952" i="2" s="1"/>
  <c r="F951" i="2"/>
  <c r="F955" i="1"/>
  <c r="A951" i="2" s="1"/>
  <c r="F950" i="2"/>
  <c r="F954" i="1"/>
  <c r="F949" i="2"/>
  <c r="F953" i="1"/>
  <c r="A949" i="2" s="1"/>
  <c r="F948" i="2"/>
  <c r="F952" i="1"/>
  <c r="A948" i="2" s="1"/>
  <c r="F947" i="2"/>
  <c r="F951" i="1"/>
  <c r="A947" i="2" s="1"/>
  <c r="F946" i="2"/>
  <c r="F950" i="1"/>
  <c r="A946" i="2" s="1"/>
  <c r="F945" i="2"/>
  <c r="F949" i="1"/>
  <c r="A945" i="2" s="1"/>
  <c r="F944" i="2"/>
  <c r="F948" i="1"/>
  <c r="F943" i="2"/>
  <c r="F947" i="1"/>
  <c r="A943" i="2" s="1"/>
  <c r="F942" i="2"/>
  <c r="F946" i="1"/>
  <c r="A942" i="2" s="1"/>
  <c r="F941" i="2"/>
  <c r="F945" i="1"/>
  <c r="A941" i="2" s="1"/>
  <c r="F940" i="2"/>
  <c r="F944" i="1"/>
  <c r="A940" i="2" s="1"/>
  <c r="F939" i="2"/>
  <c r="F943" i="1"/>
  <c r="A939" i="2" s="1"/>
  <c r="F938" i="2"/>
  <c r="F942" i="1"/>
  <c r="A938" i="2" s="1"/>
  <c r="F937" i="2"/>
  <c r="F941" i="1"/>
  <c r="A937" i="2" s="1"/>
  <c r="F936" i="2"/>
  <c r="F940" i="1"/>
  <c r="A936" i="2" s="1"/>
  <c r="F935" i="2"/>
  <c r="F939" i="1"/>
  <c r="F934" i="2"/>
  <c r="F938" i="1"/>
  <c r="A934" i="2" s="1"/>
  <c r="F933" i="2"/>
  <c r="F937" i="1"/>
  <c r="A933" i="2" s="1"/>
  <c r="F932" i="2"/>
  <c r="F936" i="1"/>
  <c r="A932" i="2" s="1"/>
  <c r="F931" i="2"/>
  <c r="F935" i="1"/>
  <c r="A931" i="2" s="1"/>
  <c r="F930" i="2"/>
  <c r="F934" i="1"/>
  <c r="A930" i="2" s="1"/>
  <c r="F929" i="2"/>
  <c r="F933" i="1"/>
  <c r="A929" i="2" s="1"/>
  <c r="F928" i="2"/>
  <c r="F932" i="1"/>
  <c r="A928" i="2" s="1"/>
  <c r="F927" i="2"/>
  <c r="F931" i="1"/>
  <c r="A927" i="2" s="1"/>
  <c r="F926" i="2"/>
  <c r="F930" i="1"/>
  <c r="A926" i="2" s="1"/>
  <c r="F925" i="2"/>
  <c r="F929" i="1"/>
  <c r="A925" i="2" s="1"/>
  <c r="F924" i="2"/>
  <c r="F928" i="1"/>
  <c r="A924" i="2" s="1"/>
  <c r="F927" i="1"/>
  <c r="F922" i="2"/>
  <c r="F926" i="1"/>
  <c r="A922" i="2" s="1"/>
  <c r="F921" i="2"/>
  <c r="F925" i="1"/>
  <c r="A921" i="2" s="1"/>
  <c r="F920" i="2"/>
  <c r="F924" i="1"/>
  <c r="A920" i="2" s="1"/>
  <c r="F919" i="2"/>
  <c r="F923" i="1"/>
  <c r="A919" i="2" s="1"/>
  <c r="F918" i="2"/>
  <c r="F922" i="1"/>
  <c r="A918" i="2" s="1"/>
  <c r="F917" i="2"/>
  <c r="F921" i="1"/>
  <c r="A917" i="2" s="1"/>
  <c r="F916" i="2"/>
  <c r="F920" i="1"/>
  <c r="A916" i="2" s="1"/>
  <c r="F915" i="2"/>
  <c r="F919" i="1"/>
  <c r="A915" i="2" s="1"/>
  <c r="F914" i="2"/>
  <c r="F918" i="1"/>
  <c r="A914" i="2" s="1"/>
  <c r="F917" i="1"/>
  <c r="A913" i="2" s="1"/>
  <c r="F912" i="2"/>
  <c r="F916" i="1"/>
  <c r="A912" i="2" s="1"/>
  <c r="F911" i="2"/>
  <c r="F915" i="1"/>
  <c r="A911" i="2" s="1"/>
  <c r="F910" i="2"/>
  <c r="F914" i="1"/>
  <c r="A910" i="2" s="1"/>
  <c r="F909" i="2"/>
  <c r="F913" i="1"/>
  <c r="A909" i="2" s="1"/>
  <c r="F908" i="2"/>
  <c r="F912" i="1"/>
  <c r="A908" i="2" s="1"/>
  <c r="F907" i="2"/>
  <c r="F911" i="1"/>
  <c r="A907" i="2" s="1"/>
  <c r="F906" i="2"/>
  <c r="F910" i="1"/>
  <c r="A906" i="2" s="1"/>
  <c r="F905" i="2"/>
  <c r="F909" i="1"/>
  <c r="A905" i="2" s="1"/>
  <c r="F904" i="2"/>
  <c r="F908" i="1"/>
  <c r="A904" i="2" s="1"/>
  <c r="F903" i="2"/>
  <c r="F907" i="1"/>
  <c r="A903" i="2" s="1"/>
  <c r="F902" i="2"/>
  <c r="F906" i="1"/>
  <c r="A902" i="2" s="1"/>
  <c r="F901" i="2"/>
  <c r="F905" i="1"/>
  <c r="A901" i="2" s="1"/>
  <c r="F900" i="2"/>
  <c r="F904" i="1"/>
  <c r="A900" i="2" s="1"/>
  <c r="F899" i="2"/>
  <c r="F903" i="1"/>
  <c r="A899" i="2" s="1"/>
  <c r="F898" i="2"/>
  <c r="F902" i="1"/>
  <c r="A898" i="2" s="1"/>
  <c r="F897" i="2"/>
  <c r="F901" i="1"/>
  <c r="A897" i="2" s="1"/>
  <c r="F896" i="2"/>
  <c r="F900" i="1"/>
  <c r="A896" i="2" s="1"/>
  <c r="F895" i="2"/>
  <c r="F899" i="1"/>
  <c r="A895" i="2" s="1"/>
  <c r="F894" i="2"/>
  <c r="F898" i="1"/>
  <c r="A894" i="2" s="1"/>
  <c r="F893" i="2"/>
  <c r="F897" i="1"/>
  <c r="A893" i="2" s="1"/>
  <c r="F892" i="2"/>
  <c r="F896" i="1"/>
  <c r="A892" i="2" s="1"/>
  <c r="F891" i="2"/>
  <c r="F895" i="1"/>
  <c r="A891" i="2" s="1"/>
  <c r="F890" i="2"/>
  <c r="F894" i="1"/>
  <c r="A890" i="2" s="1"/>
  <c r="F889" i="2"/>
  <c r="F893" i="1"/>
  <c r="A889" i="2" s="1"/>
  <c r="F888" i="2"/>
  <c r="F892" i="1"/>
  <c r="A888" i="2" s="1"/>
  <c r="F887" i="2"/>
  <c r="F891" i="1"/>
  <c r="A887" i="2" s="1"/>
  <c r="F886" i="2"/>
  <c r="F890" i="1"/>
  <c r="A886" i="2" s="1"/>
  <c r="F885" i="2"/>
  <c r="F889" i="1"/>
  <c r="A885" i="2" s="1"/>
  <c r="F884" i="2"/>
  <c r="F888" i="1"/>
  <c r="A884" i="2" s="1"/>
  <c r="F883" i="2"/>
  <c r="F887" i="1"/>
  <c r="A883" i="2" s="1"/>
  <c r="F882" i="2"/>
  <c r="F886" i="1"/>
  <c r="A882" i="2" s="1"/>
  <c r="F881" i="2"/>
  <c r="F885" i="1"/>
  <c r="A881" i="2" s="1"/>
  <c r="F880" i="2"/>
  <c r="F884" i="1"/>
  <c r="A880" i="2" s="1"/>
  <c r="F879" i="2"/>
  <c r="F883" i="1"/>
  <c r="A879" i="2" s="1"/>
  <c r="F878" i="2"/>
  <c r="F882" i="1"/>
  <c r="A878" i="2" s="1"/>
  <c r="F877" i="2"/>
  <c r="F881" i="1"/>
  <c r="A877" i="2" s="1"/>
  <c r="F880" i="1"/>
  <c r="A876" i="2" s="1"/>
  <c r="F875" i="2"/>
  <c r="F879" i="1"/>
  <c r="A875" i="2" s="1"/>
  <c r="F874" i="2"/>
  <c r="F878" i="1"/>
  <c r="F873" i="2"/>
  <c r="F877" i="1"/>
  <c r="A873" i="2" s="1"/>
  <c r="F872" i="2"/>
  <c r="F876" i="1"/>
  <c r="A872" i="2" s="1"/>
  <c r="F871" i="2"/>
  <c r="F875" i="1"/>
  <c r="A871" i="2" s="1"/>
  <c r="F870" i="2"/>
  <c r="F874" i="1"/>
  <c r="A870" i="2" s="1"/>
  <c r="F869" i="2"/>
  <c r="F873" i="1"/>
  <c r="A869" i="2" s="1"/>
  <c r="F868" i="2"/>
  <c r="F872" i="1"/>
  <c r="A868" i="2" s="1"/>
  <c r="F867" i="2"/>
  <c r="F871" i="1"/>
  <c r="A867" i="2" s="1"/>
  <c r="F870" i="1"/>
  <c r="A866" i="2" s="1"/>
  <c r="F865" i="2"/>
  <c r="F869" i="1"/>
  <c r="A865" i="2" s="1"/>
  <c r="F864" i="2"/>
  <c r="F868" i="1"/>
  <c r="A864" i="2" s="1"/>
  <c r="F867" i="1"/>
  <c r="A863" i="2" s="1"/>
  <c r="F862" i="2"/>
  <c r="F866" i="1"/>
  <c r="A862" i="2" s="1"/>
  <c r="F861" i="2"/>
  <c r="F865" i="1"/>
  <c r="A861" i="2" s="1"/>
  <c r="F860" i="2"/>
  <c r="F864" i="1"/>
  <c r="A860" i="2" s="1"/>
  <c r="F859" i="2"/>
  <c r="F863" i="1"/>
  <c r="A859" i="2" s="1"/>
  <c r="F858" i="2"/>
  <c r="F862" i="1"/>
  <c r="A858" i="2" s="1"/>
  <c r="F857" i="2"/>
  <c r="F861" i="1"/>
  <c r="A857" i="2" s="1"/>
  <c r="F856" i="2"/>
  <c r="F860" i="1"/>
  <c r="A856" i="2" s="1"/>
  <c r="F855" i="2"/>
  <c r="F859" i="1"/>
  <c r="A855" i="2" s="1"/>
  <c r="F858" i="1"/>
  <c r="A854" i="2" s="1"/>
  <c r="F853" i="2"/>
  <c r="F857" i="1"/>
  <c r="A853" i="2" s="1"/>
  <c r="F852" i="2"/>
  <c r="F856" i="1"/>
  <c r="A852" i="2" s="1"/>
  <c r="F855" i="1"/>
  <c r="A851" i="2" s="1"/>
  <c r="F850" i="2"/>
  <c r="F854" i="1"/>
  <c r="A850" i="2" s="1"/>
  <c r="F849" i="2"/>
  <c r="F853" i="1"/>
  <c r="A849" i="2" s="1"/>
  <c r="F848" i="2"/>
  <c r="F852" i="1"/>
  <c r="A848" i="2" s="1"/>
  <c r="F847" i="2"/>
  <c r="F851" i="1"/>
  <c r="A847" i="2" s="1"/>
  <c r="F846" i="2"/>
  <c r="F850" i="1"/>
  <c r="A846" i="2" s="1"/>
  <c r="F845" i="2"/>
  <c r="F849" i="1"/>
  <c r="A845" i="2" s="1"/>
  <c r="F844" i="2"/>
  <c r="F848" i="1"/>
  <c r="A844" i="2" s="1"/>
  <c r="F843" i="2"/>
  <c r="F847" i="1"/>
  <c r="A843" i="2" s="1"/>
  <c r="F842" i="2"/>
  <c r="F846" i="1"/>
  <c r="A842" i="2" s="1"/>
  <c r="F841" i="2"/>
  <c r="F845" i="1"/>
  <c r="A841" i="2" s="1"/>
  <c r="F840" i="2"/>
  <c r="F844" i="1"/>
  <c r="A840" i="2" s="1"/>
  <c r="F839" i="2"/>
  <c r="F843" i="1"/>
  <c r="A839" i="2" s="1"/>
  <c r="F842" i="1"/>
  <c r="A838" i="2" s="1"/>
  <c r="F837" i="2"/>
  <c r="F841" i="1"/>
  <c r="A837" i="2" s="1"/>
  <c r="F836" i="2"/>
  <c r="F840" i="1"/>
  <c r="A836" i="2" s="1"/>
  <c r="F835" i="2"/>
  <c r="F839" i="1"/>
  <c r="A835" i="2" s="1"/>
  <c r="F834" i="2"/>
  <c r="F838" i="1"/>
  <c r="A834" i="2" s="1"/>
  <c r="F833" i="2"/>
  <c r="F837" i="1"/>
  <c r="A833" i="2" s="1"/>
  <c r="F836" i="1"/>
  <c r="A832" i="2" s="1"/>
  <c r="F835" i="1"/>
  <c r="A831" i="2" s="1"/>
  <c r="F830" i="2"/>
  <c r="F834" i="1"/>
  <c r="A830" i="2" s="1"/>
  <c r="F833" i="1"/>
  <c r="A829" i="2" s="1"/>
  <c r="F828" i="2"/>
  <c r="F832" i="1"/>
  <c r="A828" i="2" s="1"/>
  <c r="F827" i="2"/>
  <c r="F831" i="1"/>
  <c r="A827" i="2" s="1"/>
  <c r="F826" i="2"/>
  <c r="F830" i="1"/>
  <c r="A826" i="2" s="1"/>
  <c r="F825" i="2"/>
  <c r="F829" i="1"/>
  <c r="A825" i="2" s="1"/>
  <c r="F824" i="2"/>
  <c r="F828" i="1"/>
  <c r="A824" i="2" s="1"/>
  <c r="F823" i="2"/>
  <c r="F827" i="1"/>
  <c r="A823" i="2" s="1"/>
  <c r="F822" i="2"/>
  <c r="F826" i="1"/>
  <c r="A822" i="2" s="1"/>
  <c r="F821" i="2"/>
  <c r="F825" i="1"/>
  <c r="A821" i="2" s="1"/>
  <c r="F820" i="2"/>
  <c r="F824" i="1"/>
  <c r="A820" i="2" s="1"/>
  <c r="F819" i="2"/>
  <c r="F823" i="1"/>
  <c r="A819" i="2" s="1"/>
  <c r="F818" i="2"/>
  <c r="F822" i="1"/>
  <c r="A818" i="2" s="1"/>
  <c r="F817" i="2"/>
  <c r="F821" i="1"/>
  <c r="A817" i="2" s="1"/>
  <c r="F816" i="2"/>
  <c r="F820" i="1"/>
  <c r="A816" i="2" s="1"/>
  <c r="F815" i="2"/>
  <c r="F819" i="1"/>
  <c r="A815" i="2" s="1"/>
  <c r="F814" i="2"/>
  <c r="F818" i="1"/>
  <c r="A814" i="2" s="1"/>
  <c r="F817" i="1"/>
  <c r="A813" i="2" s="1"/>
  <c r="F812" i="2"/>
  <c r="F816" i="1"/>
  <c r="A812" i="2" s="1"/>
  <c r="F811" i="2"/>
  <c r="F815" i="1"/>
  <c r="A811" i="2" s="1"/>
  <c r="F810" i="2"/>
  <c r="F814" i="1"/>
  <c r="A810" i="2" s="1"/>
  <c r="F809" i="2"/>
  <c r="F813" i="1"/>
  <c r="A809" i="2" s="1"/>
  <c r="F808" i="2"/>
  <c r="F812" i="1"/>
  <c r="A808" i="2" s="1"/>
  <c r="F807" i="2"/>
  <c r="F811" i="1"/>
  <c r="A807" i="2" s="1"/>
  <c r="F806" i="2"/>
  <c r="F810" i="1"/>
  <c r="A806" i="2" s="1"/>
  <c r="F805" i="2"/>
  <c r="F809" i="1"/>
  <c r="A805" i="2" s="1"/>
  <c r="F804" i="2"/>
  <c r="F808" i="1"/>
  <c r="A804" i="2" s="1"/>
  <c r="F803" i="2"/>
  <c r="F807" i="1"/>
  <c r="A803" i="2" s="1"/>
  <c r="F802" i="2"/>
  <c r="F806" i="1"/>
  <c r="A802" i="2" s="1"/>
  <c r="F801" i="2"/>
  <c r="F805" i="1"/>
  <c r="A801" i="2" s="1"/>
  <c r="F800" i="2"/>
  <c r="F804" i="1"/>
  <c r="A800" i="2" s="1"/>
  <c r="F799" i="2"/>
  <c r="F803" i="1"/>
  <c r="A799" i="2" s="1"/>
  <c r="F798" i="2"/>
  <c r="F802" i="1"/>
  <c r="A798" i="2" s="1"/>
  <c r="F797" i="2"/>
  <c r="F801" i="1"/>
  <c r="A797" i="2" s="1"/>
  <c r="F796" i="2"/>
  <c r="F800" i="1"/>
  <c r="A796" i="2" s="1"/>
  <c r="F795" i="2"/>
  <c r="F799" i="1"/>
  <c r="A795" i="2" s="1"/>
  <c r="F794" i="2"/>
  <c r="F798" i="1"/>
  <c r="A794" i="2" s="1"/>
  <c r="F793" i="2"/>
  <c r="F797" i="1"/>
  <c r="A793" i="2" s="1"/>
  <c r="F792" i="2"/>
  <c r="F796" i="1"/>
  <c r="A792" i="2" s="1"/>
  <c r="F791" i="2"/>
  <c r="F795" i="1"/>
  <c r="A791" i="2" s="1"/>
  <c r="F790" i="2"/>
  <c r="F794" i="1"/>
  <c r="A790" i="2" s="1"/>
  <c r="F789" i="2"/>
  <c r="F793" i="1"/>
  <c r="A789" i="2" s="1"/>
  <c r="F788" i="2"/>
  <c r="F792" i="1"/>
  <c r="A788" i="2" s="1"/>
  <c r="F791" i="1"/>
  <c r="A787" i="2" s="1"/>
  <c r="F786" i="2"/>
  <c r="F790" i="1"/>
  <c r="A786" i="2" s="1"/>
  <c r="F785" i="2"/>
  <c r="F789" i="1"/>
  <c r="A785" i="2" s="1"/>
  <c r="F788" i="1"/>
  <c r="A784" i="2" s="1"/>
  <c r="F787" i="1"/>
  <c r="F782" i="2"/>
  <c r="F786" i="1"/>
  <c r="F781" i="2"/>
  <c r="F785" i="1"/>
  <c r="A781" i="2" s="1"/>
  <c r="F780" i="2"/>
  <c r="F784" i="1"/>
  <c r="A780" i="2" s="1"/>
  <c r="F779" i="2"/>
  <c r="F783" i="1"/>
  <c r="A779" i="2" s="1"/>
  <c r="F778" i="2"/>
  <c r="F782" i="1"/>
  <c r="A778" i="2" s="1"/>
  <c r="F777" i="2"/>
  <c r="F781" i="1"/>
  <c r="A777" i="2" s="1"/>
  <c r="F776" i="2"/>
  <c r="F780" i="1"/>
  <c r="A776" i="2" s="1"/>
  <c r="F775" i="2"/>
  <c r="F779" i="1"/>
  <c r="A775" i="2" s="1"/>
  <c r="F774" i="2"/>
  <c r="F778" i="1"/>
  <c r="A774" i="2" s="1"/>
  <c r="F773" i="2"/>
  <c r="F777" i="1"/>
  <c r="A773" i="2" s="1"/>
  <c r="F772" i="2"/>
  <c r="F776" i="1"/>
  <c r="A772" i="2" s="1"/>
  <c r="F771" i="2"/>
  <c r="F775" i="1"/>
  <c r="A771" i="2" s="1"/>
  <c r="F770" i="2"/>
  <c r="F774" i="1"/>
  <c r="A770" i="2" s="1"/>
  <c r="F769" i="2"/>
  <c r="F773" i="1"/>
  <c r="A769" i="2" s="1"/>
  <c r="F768" i="2"/>
  <c r="F772" i="1"/>
  <c r="A768" i="2" s="1"/>
  <c r="F767" i="2"/>
  <c r="F771" i="1"/>
  <c r="A767" i="2" s="1"/>
  <c r="F766" i="2"/>
  <c r="F770" i="1"/>
  <c r="A766" i="2" s="1"/>
  <c r="F765" i="2"/>
  <c r="F769" i="1"/>
  <c r="A765" i="2" s="1"/>
  <c r="F764" i="2"/>
  <c r="F768" i="1"/>
  <c r="A764" i="2" s="1"/>
  <c r="F763" i="2"/>
  <c r="F767" i="1"/>
  <c r="A763" i="2" s="1"/>
  <c r="F762" i="2"/>
  <c r="F766" i="1"/>
  <c r="A762" i="2" s="1"/>
  <c r="F761" i="2"/>
  <c r="F765" i="1"/>
  <c r="A761" i="2" s="1"/>
  <c r="F764" i="1"/>
  <c r="A760" i="2" s="1"/>
  <c r="F763" i="1"/>
  <c r="A759" i="2" s="1"/>
  <c r="F758" i="2"/>
  <c r="F762" i="1"/>
  <c r="A758" i="2" s="1"/>
  <c r="F757" i="2"/>
  <c r="F761" i="1"/>
  <c r="A757" i="2" s="1"/>
  <c r="F756" i="2"/>
  <c r="F760" i="1"/>
  <c r="A756" i="2" s="1"/>
  <c r="F755" i="2"/>
  <c r="F759" i="1"/>
  <c r="A755" i="2" s="1"/>
  <c r="F754" i="2"/>
  <c r="F758" i="1"/>
  <c r="A754" i="2" s="1"/>
  <c r="F753" i="2"/>
  <c r="F757" i="1"/>
  <c r="A753" i="2" s="1"/>
  <c r="F756" i="1"/>
  <c r="A752" i="2" s="1"/>
  <c r="F751" i="2"/>
  <c r="F755" i="1"/>
  <c r="A751" i="2" s="1"/>
  <c r="F750" i="2"/>
  <c r="F754" i="1"/>
  <c r="A750" i="2" s="1"/>
  <c r="F749" i="2"/>
  <c r="F753" i="1"/>
  <c r="A749" i="2" s="1"/>
  <c r="F748" i="2"/>
  <c r="F752" i="1"/>
  <c r="A748" i="2" s="1"/>
  <c r="F747" i="2"/>
  <c r="F751" i="1"/>
  <c r="A747" i="2" s="1"/>
  <c r="F746" i="2"/>
  <c r="F750" i="1"/>
  <c r="A746" i="2" s="1"/>
  <c r="F745" i="2"/>
  <c r="F749" i="1"/>
  <c r="A745" i="2" s="1"/>
  <c r="F744" i="2"/>
  <c r="F748" i="1"/>
  <c r="A744" i="2" s="1"/>
  <c r="F743" i="2"/>
  <c r="F747" i="1"/>
  <c r="A743" i="2" s="1"/>
  <c r="F742" i="2"/>
  <c r="F746" i="1"/>
  <c r="A742" i="2" s="1"/>
  <c r="F741" i="2"/>
  <c r="F745" i="1"/>
  <c r="A741" i="2" s="1"/>
  <c r="F740" i="2"/>
  <c r="F744" i="1"/>
  <c r="A740" i="2" s="1"/>
  <c r="F739" i="2"/>
  <c r="F743" i="1"/>
  <c r="A739" i="2" s="1"/>
  <c r="F738" i="2"/>
  <c r="F742" i="1"/>
  <c r="A738" i="2" s="1"/>
  <c r="F737" i="2"/>
  <c r="F741" i="1"/>
  <c r="A737" i="2" s="1"/>
  <c r="F736" i="2"/>
  <c r="F740" i="1"/>
  <c r="A736" i="2" s="1"/>
  <c r="F735" i="2"/>
  <c r="F739" i="1"/>
  <c r="A735" i="2" s="1"/>
  <c r="F734" i="2"/>
  <c r="F738" i="1"/>
  <c r="A734" i="2" s="1"/>
  <c r="F733" i="2"/>
  <c r="F737" i="1"/>
  <c r="A733" i="2" s="1"/>
  <c r="F732" i="2"/>
  <c r="F736" i="1"/>
  <c r="A732" i="2" s="1"/>
  <c r="F731" i="2"/>
  <c r="F735" i="1"/>
  <c r="A731" i="2" s="1"/>
  <c r="F730" i="2"/>
  <c r="F734" i="1"/>
  <c r="A730" i="2" s="1"/>
  <c r="F729" i="2"/>
  <c r="F733" i="1"/>
  <c r="A729" i="2" s="1"/>
  <c r="F728" i="2"/>
  <c r="F732" i="1"/>
  <c r="A728" i="2" s="1"/>
  <c r="F727" i="2"/>
  <c r="F731" i="1"/>
  <c r="A727" i="2" s="1"/>
  <c r="F726" i="2"/>
  <c r="F730" i="1"/>
  <c r="A726" i="2" s="1"/>
  <c r="F725" i="2"/>
  <c r="F729" i="1"/>
  <c r="A725" i="2" s="1"/>
  <c r="F724" i="2"/>
  <c r="F728" i="1"/>
  <c r="A724" i="2" s="1"/>
  <c r="F727" i="1"/>
  <c r="A723" i="2" s="1"/>
  <c r="F722" i="2"/>
  <c r="F726" i="1"/>
  <c r="A722" i="2" s="1"/>
  <c r="F721" i="2"/>
  <c r="F725" i="1"/>
  <c r="A721" i="2" s="1"/>
  <c r="F720" i="2"/>
  <c r="F724" i="1"/>
  <c r="A720" i="2" s="1"/>
  <c r="F719" i="2"/>
  <c r="F723" i="1"/>
  <c r="A719" i="2" s="1"/>
  <c r="F718" i="2"/>
  <c r="F722" i="1"/>
  <c r="A718" i="2" s="1"/>
  <c r="F717" i="2"/>
  <c r="F721" i="1"/>
  <c r="A717" i="2" s="1"/>
  <c r="F716" i="2"/>
  <c r="F720" i="1"/>
  <c r="A716" i="2" s="1"/>
  <c r="F715" i="2"/>
  <c r="F719" i="1"/>
  <c r="A715" i="2" s="1"/>
  <c r="F714" i="2"/>
  <c r="F718" i="1"/>
  <c r="A714" i="2" s="1"/>
  <c r="F713" i="2"/>
  <c r="F717" i="1"/>
  <c r="A713" i="2" s="1"/>
  <c r="F716" i="1"/>
  <c r="A712" i="2" s="1"/>
  <c r="F711" i="2"/>
  <c r="F715" i="1"/>
  <c r="A711" i="2" s="1"/>
  <c r="F710" i="2"/>
  <c r="F714" i="1"/>
  <c r="A710" i="2" s="1"/>
  <c r="F709" i="2"/>
  <c r="F713" i="1"/>
  <c r="A709" i="2" s="1"/>
  <c r="F708" i="2"/>
  <c r="F712" i="1"/>
  <c r="A708" i="2" s="1"/>
  <c r="F707" i="2"/>
  <c r="F711" i="1"/>
  <c r="A707" i="2" s="1"/>
  <c r="F706" i="2"/>
  <c r="F710" i="1"/>
  <c r="A706" i="2" s="1"/>
  <c r="F705" i="2"/>
  <c r="F709" i="1"/>
  <c r="A705" i="2" s="1"/>
  <c r="F704" i="2"/>
  <c r="F708" i="1"/>
  <c r="A704" i="2" s="1"/>
  <c r="F703" i="2"/>
  <c r="F707" i="1"/>
  <c r="A703" i="2" s="1"/>
  <c r="F702" i="2"/>
  <c r="F706" i="1"/>
  <c r="A702" i="2" s="1"/>
  <c r="F705" i="1"/>
  <c r="A701" i="2" s="1"/>
  <c r="F700" i="2"/>
  <c r="F704" i="1"/>
  <c r="A700" i="2" s="1"/>
  <c r="F699" i="2"/>
  <c r="F703" i="1"/>
  <c r="A699" i="2" s="1"/>
  <c r="F702" i="1"/>
  <c r="A698" i="2" s="1"/>
  <c r="F697" i="2"/>
  <c r="F701" i="1"/>
  <c r="A697" i="2" s="1"/>
  <c r="F696" i="2"/>
  <c r="F700" i="1"/>
  <c r="A696" i="2" s="1"/>
  <c r="F695" i="2"/>
  <c r="F699" i="1"/>
  <c r="F694" i="2"/>
  <c r="F698" i="1"/>
  <c r="A694" i="2" s="1"/>
  <c r="F697" i="1"/>
  <c r="A693" i="2" s="1"/>
  <c r="F692" i="2"/>
  <c r="F696" i="1"/>
  <c r="A692" i="2" s="1"/>
  <c r="F691" i="2"/>
  <c r="F695" i="1"/>
  <c r="A691" i="2" s="1"/>
  <c r="F690" i="2"/>
  <c r="F694" i="1"/>
  <c r="A690" i="2" s="1"/>
  <c r="F689" i="2"/>
  <c r="F693" i="1"/>
  <c r="A689" i="2" s="1"/>
  <c r="F692" i="1"/>
  <c r="A688" i="2" s="1"/>
  <c r="F687" i="2"/>
  <c r="F691" i="1"/>
  <c r="A687" i="2" s="1"/>
  <c r="F686" i="2"/>
  <c r="F690" i="1"/>
  <c r="A686" i="2" s="1"/>
  <c r="F685" i="2"/>
  <c r="F689" i="1"/>
  <c r="A685" i="2" s="1"/>
  <c r="F684" i="2"/>
  <c r="F688" i="1"/>
  <c r="A684" i="2" s="1"/>
  <c r="F683" i="2"/>
  <c r="F687" i="1"/>
  <c r="A683" i="2" s="1"/>
  <c r="F682" i="2"/>
  <c r="F686" i="1"/>
  <c r="A682" i="2" s="1"/>
  <c r="F681" i="2"/>
  <c r="F685" i="1"/>
  <c r="A681" i="2" s="1"/>
  <c r="F680" i="2"/>
  <c r="F684" i="1"/>
  <c r="A680" i="2" s="1"/>
  <c r="F679" i="2"/>
  <c r="F683" i="1"/>
  <c r="A679" i="2" s="1"/>
  <c r="F678" i="2"/>
  <c r="F682" i="1"/>
  <c r="A678" i="2" s="1"/>
  <c r="F677" i="2"/>
  <c r="F681" i="1"/>
  <c r="A677" i="2" s="1"/>
  <c r="F676" i="2"/>
  <c r="F680" i="1"/>
  <c r="A676" i="2" s="1"/>
  <c r="F675" i="2"/>
  <c r="F679" i="1"/>
  <c r="A675" i="2" s="1"/>
  <c r="F674" i="2"/>
  <c r="F678" i="1"/>
  <c r="A674" i="2" s="1"/>
  <c r="F673" i="2"/>
  <c r="F677" i="1"/>
  <c r="A673" i="2" s="1"/>
  <c r="F672" i="2"/>
  <c r="F676" i="1"/>
  <c r="A672" i="2" s="1"/>
  <c r="F671" i="2"/>
  <c r="F675" i="1"/>
  <c r="A671" i="2" s="1"/>
  <c r="F670" i="2"/>
  <c r="F674" i="1"/>
  <c r="A670" i="2" s="1"/>
  <c r="F669" i="2"/>
  <c r="F673" i="1"/>
  <c r="A669" i="2" s="1"/>
  <c r="F668" i="2"/>
  <c r="F672" i="1"/>
  <c r="A668" i="2" s="1"/>
  <c r="F667" i="2"/>
  <c r="F671" i="1"/>
  <c r="A667" i="2" s="1"/>
  <c r="F666" i="2"/>
  <c r="F670" i="1"/>
  <c r="A666" i="2" s="1"/>
  <c r="F665" i="2"/>
  <c r="F669" i="1"/>
  <c r="A665" i="2" s="1"/>
  <c r="F664" i="2"/>
  <c r="F668" i="1"/>
  <c r="A664" i="2" s="1"/>
  <c r="F663" i="2"/>
  <c r="F667" i="1"/>
  <c r="A663" i="2" s="1"/>
  <c r="F662" i="2"/>
  <c r="F666" i="1"/>
  <c r="A662" i="2" s="1"/>
  <c r="F661" i="2"/>
  <c r="F665" i="1"/>
  <c r="A661" i="2" s="1"/>
  <c r="F660" i="2"/>
  <c r="F664" i="1"/>
  <c r="A660" i="2" s="1"/>
  <c r="F663" i="1"/>
  <c r="A659" i="2" s="1"/>
  <c r="F662" i="1"/>
  <c r="A658" i="2" s="1"/>
  <c r="F657" i="2"/>
  <c r="F661" i="1"/>
  <c r="A657" i="2" s="1"/>
  <c r="F656" i="2"/>
  <c r="F660" i="1"/>
  <c r="A656" i="2" s="1"/>
  <c r="F655" i="2"/>
  <c r="F659" i="1"/>
  <c r="A655" i="2" s="1"/>
  <c r="F654" i="2"/>
  <c r="F658" i="1"/>
  <c r="A654" i="2" s="1"/>
  <c r="F653" i="2"/>
  <c r="F657" i="1"/>
  <c r="A653" i="2" s="1"/>
  <c r="F652" i="2"/>
  <c r="F656" i="1"/>
  <c r="A652" i="2" s="1"/>
  <c r="F655" i="1"/>
  <c r="A651" i="2" s="1"/>
  <c r="F650" i="2"/>
  <c r="F654" i="1"/>
  <c r="A650" i="2" s="1"/>
  <c r="F649" i="2"/>
  <c r="F653" i="1"/>
  <c r="A649" i="2" s="1"/>
  <c r="F648" i="2"/>
  <c r="F652" i="1"/>
  <c r="A648" i="2" s="1"/>
  <c r="F647" i="2"/>
  <c r="F651" i="1"/>
  <c r="A647" i="2" s="1"/>
  <c r="F646" i="2"/>
  <c r="F650" i="1"/>
  <c r="A646" i="2" s="1"/>
  <c r="F645" i="2"/>
  <c r="F649" i="1"/>
  <c r="A645" i="2" s="1"/>
  <c r="F644" i="2"/>
  <c r="F648" i="1"/>
  <c r="A644" i="2" s="1"/>
  <c r="F643" i="2"/>
  <c r="F647" i="1"/>
  <c r="A643" i="2" s="1"/>
  <c r="F642" i="2"/>
  <c r="F646" i="1"/>
  <c r="A642" i="2" s="1"/>
  <c r="F641" i="2"/>
  <c r="F645" i="1"/>
  <c r="A641" i="2" s="1"/>
  <c r="F640" i="2"/>
  <c r="F644" i="1"/>
  <c r="A640" i="2" s="1"/>
  <c r="F639" i="2"/>
  <c r="F643" i="1"/>
  <c r="A639" i="2" s="1"/>
  <c r="F638" i="2"/>
  <c r="F642" i="1"/>
  <c r="A638" i="2" s="1"/>
  <c r="F637" i="2"/>
  <c r="F641" i="1"/>
  <c r="A637" i="2" s="1"/>
  <c r="F636" i="2"/>
  <c r="F640" i="1"/>
  <c r="A636" i="2" s="1"/>
  <c r="F635" i="2"/>
  <c r="F639" i="1"/>
  <c r="A635" i="2" s="1"/>
  <c r="F634" i="2"/>
  <c r="F638" i="1"/>
  <c r="A634" i="2" s="1"/>
  <c r="F633" i="2"/>
  <c r="F637" i="1"/>
  <c r="A633" i="2" s="1"/>
  <c r="F632" i="2"/>
  <c r="F636" i="1"/>
  <c r="A632" i="2" s="1"/>
  <c r="F635" i="1"/>
  <c r="A631" i="2" s="1"/>
  <c r="F630" i="2"/>
  <c r="F634" i="1"/>
  <c r="A630" i="2" s="1"/>
  <c r="F633" i="1"/>
  <c r="A629" i="2" s="1"/>
  <c r="F628" i="2"/>
  <c r="F632" i="1"/>
  <c r="A628" i="2" s="1"/>
  <c r="F627" i="2"/>
  <c r="F631" i="1"/>
  <c r="A627" i="2" s="1"/>
  <c r="F626" i="2"/>
  <c r="F630" i="1"/>
  <c r="A626" i="2" s="1"/>
  <c r="F625" i="2"/>
  <c r="F629" i="1"/>
  <c r="A625" i="2" s="1"/>
  <c r="F624" i="2"/>
  <c r="F628" i="1"/>
  <c r="A624" i="2" s="1"/>
  <c r="F623" i="2"/>
  <c r="F627" i="1"/>
  <c r="A623" i="2" s="1"/>
  <c r="F626" i="1"/>
  <c r="A622" i="2" s="1"/>
  <c r="F621" i="2"/>
  <c r="F625" i="1"/>
  <c r="A621" i="2" s="1"/>
  <c r="F620" i="2"/>
  <c r="F624" i="1"/>
  <c r="A620" i="2" s="1"/>
  <c r="F619" i="2"/>
  <c r="F623" i="1"/>
  <c r="A619" i="2" s="1"/>
  <c r="F618" i="2"/>
  <c r="F622" i="1"/>
  <c r="A618" i="2" s="1"/>
  <c r="F617" i="2"/>
  <c r="F621" i="1"/>
  <c r="A617" i="2" s="1"/>
  <c r="F620" i="1"/>
  <c r="A616" i="2" s="1"/>
  <c r="F615" i="2"/>
  <c r="F619" i="1"/>
  <c r="A615" i="2" s="1"/>
  <c r="F614" i="2"/>
  <c r="F618" i="1"/>
  <c r="A614" i="2" s="1"/>
  <c r="F613" i="2"/>
  <c r="F617" i="1"/>
  <c r="A613" i="2" s="1"/>
  <c r="F612" i="2"/>
  <c r="F616" i="1"/>
  <c r="A612" i="2" s="1"/>
  <c r="F611" i="2"/>
  <c r="F615" i="1"/>
  <c r="A611" i="2" s="1"/>
  <c r="F610" i="2"/>
  <c r="F614" i="1"/>
  <c r="A610" i="2" s="1"/>
  <c r="F609" i="2"/>
  <c r="F613" i="1"/>
  <c r="A609" i="2" s="1"/>
  <c r="F608" i="2"/>
  <c r="F612" i="1"/>
  <c r="A608" i="2" s="1"/>
  <c r="F607" i="2"/>
  <c r="F611" i="1"/>
  <c r="A607" i="2" s="1"/>
  <c r="F606" i="2"/>
  <c r="F610" i="1"/>
  <c r="A606" i="2" s="1"/>
  <c r="F605" i="2"/>
  <c r="F609" i="1"/>
  <c r="A605" i="2" s="1"/>
  <c r="F604" i="2"/>
  <c r="F608" i="1"/>
  <c r="A604" i="2" s="1"/>
  <c r="F603" i="2"/>
  <c r="F607" i="1"/>
  <c r="A603" i="2" s="1"/>
  <c r="F602" i="2"/>
  <c r="F606" i="1"/>
  <c r="A602" i="2" s="1"/>
  <c r="F601" i="2"/>
  <c r="F605" i="1"/>
  <c r="A601" i="2" s="1"/>
  <c r="F600" i="2"/>
  <c r="F604" i="1"/>
  <c r="A600" i="2" s="1"/>
  <c r="F603" i="1"/>
  <c r="A599" i="2" s="1"/>
  <c r="F598" i="2"/>
  <c r="F602" i="1"/>
  <c r="A598" i="2" s="1"/>
  <c r="F597" i="2"/>
  <c r="F601" i="1"/>
  <c r="A597" i="2" s="1"/>
  <c r="F596" i="2"/>
  <c r="F600" i="1"/>
  <c r="A596" i="2" s="1"/>
  <c r="F595" i="2"/>
  <c r="F599" i="1"/>
  <c r="A595" i="2" s="1"/>
  <c r="F598" i="1"/>
  <c r="A594" i="2" s="1"/>
  <c r="F593" i="2"/>
  <c r="F597" i="1"/>
  <c r="A593" i="2" s="1"/>
  <c r="F592" i="2"/>
  <c r="F596" i="1"/>
  <c r="A592" i="2" s="1"/>
  <c r="F595" i="1"/>
  <c r="A591" i="2" s="1"/>
  <c r="F590" i="2"/>
  <c r="F594" i="1"/>
  <c r="A590" i="2" s="1"/>
  <c r="F589" i="2"/>
  <c r="F593" i="1"/>
  <c r="A589" i="2" s="1"/>
  <c r="F588" i="2"/>
  <c r="F592" i="1"/>
  <c r="A588" i="2" s="1"/>
  <c r="F591" i="1"/>
  <c r="A587" i="2" s="1"/>
  <c r="F586" i="2"/>
  <c r="F590" i="1"/>
  <c r="A586" i="2" s="1"/>
  <c r="F585" i="2"/>
  <c r="F589" i="1"/>
  <c r="A585" i="2" s="1"/>
  <c r="F584" i="2"/>
  <c r="F588" i="1"/>
  <c r="A584" i="2" s="1"/>
  <c r="F583" i="2"/>
  <c r="F587" i="1"/>
  <c r="A583" i="2" s="1"/>
  <c r="F582" i="2"/>
  <c r="F586" i="1"/>
  <c r="A582" i="2" s="1"/>
  <c r="F581" i="2"/>
  <c r="F585" i="1"/>
  <c r="A581" i="2" s="1"/>
  <c r="F580" i="2"/>
  <c r="F584" i="1"/>
  <c r="A580" i="2" s="1"/>
  <c r="F579" i="2"/>
  <c r="F583" i="1"/>
  <c r="A579" i="2" s="1"/>
  <c r="F578" i="2"/>
  <c r="F582" i="1"/>
  <c r="A578" i="2" s="1"/>
  <c r="F581" i="1"/>
  <c r="A577" i="2" s="1"/>
  <c r="F576" i="2"/>
  <c r="F580" i="1"/>
  <c r="A576" i="2" s="1"/>
  <c r="F575" i="2"/>
  <c r="F579" i="1"/>
  <c r="A575" i="2" s="1"/>
  <c r="F574" i="2"/>
  <c r="F578" i="1"/>
  <c r="A574" i="2" s="1"/>
  <c r="F573" i="2"/>
  <c r="F577" i="1"/>
  <c r="A573" i="2" s="1"/>
  <c r="F572" i="2"/>
  <c r="F576" i="1"/>
  <c r="A572" i="2" s="1"/>
  <c r="F571" i="2"/>
  <c r="F575" i="1"/>
  <c r="A571" i="2" s="1"/>
  <c r="F570" i="2"/>
  <c r="F574" i="1"/>
  <c r="A570" i="2" s="1"/>
  <c r="F569" i="2"/>
  <c r="F573" i="1"/>
  <c r="A569" i="2" s="1"/>
  <c r="F568" i="2"/>
  <c r="F572" i="1"/>
  <c r="A568" i="2" s="1"/>
  <c r="F567" i="2"/>
  <c r="F571" i="1"/>
  <c r="A567" i="2" s="1"/>
  <c r="F566" i="2"/>
  <c r="F570" i="1"/>
  <c r="A566" i="2" s="1"/>
  <c r="F565" i="2"/>
  <c r="F569" i="1"/>
  <c r="A565" i="2" s="1"/>
  <c r="F564" i="2"/>
  <c r="F568" i="1"/>
  <c r="A564" i="2" s="1"/>
  <c r="F563" i="2"/>
  <c r="F567" i="1"/>
  <c r="A563" i="2" s="1"/>
  <c r="F562" i="2"/>
  <c r="F566" i="1"/>
  <c r="A562" i="2" s="1"/>
  <c r="F561" i="2"/>
  <c r="F565" i="1"/>
  <c r="A561" i="2" s="1"/>
  <c r="F560" i="2"/>
  <c r="F564" i="1"/>
  <c r="A560" i="2" s="1"/>
  <c r="F559" i="2"/>
  <c r="F563" i="1"/>
  <c r="A559" i="2" s="1"/>
  <c r="F558" i="2"/>
  <c r="F562" i="1"/>
  <c r="A558" i="2" s="1"/>
  <c r="F557" i="2"/>
  <c r="F561" i="1"/>
  <c r="A557" i="2" s="1"/>
  <c r="F556" i="2"/>
  <c r="F560" i="1"/>
  <c r="A556" i="2" s="1"/>
  <c r="F559" i="1"/>
  <c r="A555" i="2" s="1"/>
  <c r="F554" i="2"/>
  <c r="F558" i="1"/>
  <c r="A554" i="2" s="1"/>
  <c r="F553" i="2"/>
  <c r="F557" i="1"/>
  <c r="A553" i="2" s="1"/>
  <c r="F552" i="2"/>
  <c r="F556" i="1"/>
  <c r="A552" i="2" s="1"/>
  <c r="F551" i="2"/>
  <c r="F555" i="1"/>
  <c r="A551" i="2" s="1"/>
  <c r="F550" i="2"/>
  <c r="F554" i="1"/>
  <c r="A550" i="2" s="1"/>
  <c r="F549" i="2"/>
  <c r="F553" i="1"/>
  <c r="A549" i="2" s="1"/>
  <c r="F548" i="2"/>
  <c r="F552" i="1"/>
  <c r="A548" i="2" s="1"/>
  <c r="F547" i="2"/>
  <c r="F551" i="1"/>
  <c r="A547" i="2" s="1"/>
  <c r="F546" i="2"/>
  <c r="F550" i="1"/>
  <c r="A546" i="2" s="1"/>
  <c r="F545" i="2"/>
  <c r="F549" i="1"/>
  <c r="A545" i="2" s="1"/>
  <c r="F544" i="2"/>
  <c r="F548" i="1"/>
  <c r="A544" i="2" s="1"/>
  <c r="F543" i="2"/>
  <c r="F547" i="1"/>
  <c r="A543" i="2" s="1"/>
  <c r="F542" i="2"/>
  <c r="F546" i="1"/>
  <c r="A542" i="2" s="1"/>
  <c r="F541" i="2"/>
  <c r="F545" i="1"/>
  <c r="A541" i="2" s="1"/>
  <c r="F540" i="2"/>
  <c r="F544" i="1"/>
  <c r="A540" i="2" s="1"/>
  <c r="F543" i="1"/>
  <c r="A539" i="2" s="1"/>
  <c r="F538" i="2"/>
  <c r="F542" i="1"/>
  <c r="A538" i="2" s="1"/>
  <c r="F537" i="2"/>
  <c r="F541" i="1"/>
  <c r="A537" i="2" s="1"/>
  <c r="F536" i="2"/>
  <c r="F540" i="1"/>
  <c r="A536" i="2" s="1"/>
  <c r="F539" i="1"/>
  <c r="A535" i="2" s="1"/>
  <c r="F534" i="2"/>
  <c r="F538" i="1"/>
  <c r="A534" i="2" s="1"/>
  <c r="F533" i="2"/>
  <c r="F537" i="1"/>
  <c r="A533" i="2" s="1"/>
  <c r="F532" i="2"/>
  <c r="F536" i="1"/>
  <c r="A532" i="2" s="1"/>
  <c r="F535" i="1"/>
  <c r="A531" i="2" s="1"/>
  <c r="F530" i="2"/>
  <c r="F534" i="1"/>
  <c r="A530" i="2" s="1"/>
  <c r="F529" i="2"/>
  <c r="F533" i="1"/>
  <c r="A529" i="2" s="1"/>
  <c r="F528" i="2"/>
  <c r="F532" i="1"/>
  <c r="A528" i="2" s="1"/>
  <c r="F527" i="2"/>
  <c r="F531" i="1"/>
  <c r="A527" i="2" s="1"/>
  <c r="F526" i="2"/>
  <c r="F530" i="1"/>
  <c r="A526" i="2" s="1"/>
  <c r="F529" i="1"/>
  <c r="A525" i="2" s="1"/>
  <c r="F528" i="1"/>
  <c r="A524" i="2" s="1"/>
  <c r="F523" i="2"/>
  <c r="F527" i="1"/>
  <c r="A523" i="2" s="1"/>
  <c r="F522" i="2"/>
  <c r="F526" i="1"/>
  <c r="A522" i="2" s="1"/>
  <c r="F521" i="2"/>
  <c r="F525" i="1"/>
  <c r="A521" i="2" s="1"/>
  <c r="F524" i="1"/>
  <c r="A520" i="2" s="1"/>
  <c r="F519" i="2"/>
  <c r="F523" i="1"/>
  <c r="A519" i="2" s="1"/>
  <c r="F518" i="2"/>
  <c r="F522" i="1"/>
  <c r="A518" i="2" s="1"/>
  <c r="F521" i="1"/>
  <c r="A517" i="2" s="1"/>
  <c r="F516" i="2"/>
  <c r="F520" i="1"/>
  <c r="A516" i="2" s="1"/>
  <c r="F515" i="2"/>
  <c r="F519" i="1"/>
  <c r="A515" i="2" s="1"/>
  <c r="F514" i="2"/>
  <c r="F518" i="1"/>
  <c r="A514" i="2" s="1"/>
  <c r="F513" i="2"/>
  <c r="F517" i="1"/>
  <c r="A513" i="2" s="1"/>
  <c r="F512" i="2"/>
  <c r="F516" i="1"/>
  <c r="A512" i="2" s="1"/>
  <c r="F515" i="1"/>
  <c r="A511" i="2" s="1"/>
  <c r="F510" i="2"/>
  <c r="F514" i="1"/>
  <c r="A510" i="2" s="1"/>
  <c r="F509" i="2"/>
  <c r="F513" i="1"/>
  <c r="A509" i="2" s="1"/>
  <c r="F508" i="2"/>
  <c r="F512" i="1"/>
  <c r="A508" i="2" s="1"/>
  <c r="F507" i="2"/>
  <c r="F511" i="1"/>
  <c r="A507" i="2" s="1"/>
  <c r="F506" i="2"/>
  <c r="F510" i="1"/>
  <c r="A506" i="2" s="1"/>
  <c r="F505" i="2"/>
  <c r="F509" i="1"/>
  <c r="A505" i="2" s="1"/>
  <c r="F504" i="2"/>
  <c r="F508" i="1"/>
  <c r="A504" i="2" s="1"/>
  <c r="F503" i="2"/>
  <c r="F507" i="1"/>
  <c r="A503" i="2" s="1"/>
  <c r="F502" i="2"/>
  <c r="F506" i="1"/>
  <c r="A502" i="2" s="1"/>
  <c r="F501" i="2"/>
  <c r="F505" i="1"/>
  <c r="A501" i="2" s="1"/>
  <c r="F500" i="2"/>
  <c r="F504" i="1"/>
  <c r="A500" i="2" s="1"/>
  <c r="F499" i="2"/>
  <c r="F503" i="1"/>
  <c r="A499" i="2" s="1"/>
  <c r="F498" i="2"/>
  <c r="F502" i="1"/>
  <c r="A498" i="2" s="1"/>
  <c r="F497" i="2"/>
  <c r="F501" i="1"/>
  <c r="A497" i="2" s="1"/>
  <c r="F496" i="2"/>
  <c r="F500" i="1"/>
  <c r="A496" i="2" s="1"/>
  <c r="F495" i="2"/>
  <c r="F499" i="1"/>
  <c r="A495" i="2" s="1"/>
  <c r="F494" i="2"/>
  <c r="F498" i="1"/>
  <c r="A494" i="2" s="1"/>
  <c r="F493" i="2"/>
  <c r="F497" i="1"/>
  <c r="A493" i="2" s="1"/>
  <c r="F492" i="2"/>
  <c r="F496" i="1"/>
  <c r="A492" i="2" s="1"/>
  <c r="F491" i="2"/>
  <c r="F495" i="1"/>
  <c r="A491" i="2" s="1"/>
  <c r="F490" i="2"/>
  <c r="F494" i="1"/>
  <c r="A490" i="2" s="1"/>
  <c r="F489" i="2"/>
  <c r="F493" i="1"/>
  <c r="A489" i="2" s="1"/>
  <c r="F488" i="2"/>
  <c r="F492" i="1"/>
  <c r="A488" i="2" s="1"/>
  <c r="F487" i="2"/>
  <c r="F491" i="1"/>
  <c r="A487" i="2" s="1"/>
  <c r="F486" i="2"/>
  <c r="F490" i="1"/>
  <c r="A486" i="2" s="1"/>
  <c r="F485" i="2"/>
  <c r="F489" i="1"/>
  <c r="A485" i="2" s="1"/>
  <c r="F484" i="2"/>
  <c r="F488" i="1"/>
  <c r="A484" i="2" s="1"/>
  <c r="F487" i="1"/>
  <c r="A483" i="2" s="1"/>
  <c r="F482" i="2"/>
  <c r="F486" i="1"/>
  <c r="A482" i="2" s="1"/>
  <c r="F481" i="2"/>
  <c r="F485" i="1"/>
  <c r="A481" i="2" s="1"/>
  <c r="F480" i="2"/>
  <c r="F484" i="1"/>
  <c r="A480" i="2" s="1"/>
  <c r="F479" i="2"/>
  <c r="F483" i="1"/>
  <c r="A479" i="2" s="1"/>
  <c r="F478" i="2"/>
  <c r="F482" i="1"/>
  <c r="A478" i="2" s="1"/>
  <c r="F477" i="2"/>
  <c r="F481" i="1"/>
  <c r="A477" i="2" s="1"/>
  <c r="F476" i="2"/>
  <c r="F480" i="1"/>
  <c r="A476" i="2" s="1"/>
  <c r="F475" i="2"/>
  <c r="F479" i="1"/>
  <c r="A475" i="2" s="1"/>
  <c r="F474" i="2"/>
  <c r="F478" i="1"/>
  <c r="A474" i="2" s="1"/>
  <c r="F473" i="2"/>
  <c r="F477" i="1"/>
  <c r="A473" i="2" s="1"/>
  <c r="F476" i="1"/>
  <c r="A472" i="2" s="1"/>
  <c r="F471" i="2"/>
  <c r="F475" i="1"/>
  <c r="A471" i="2" s="1"/>
  <c r="F470" i="2"/>
  <c r="F474" i="1"/>
  <c r="A470" i="2" s="1"/>
  <c r="F469" i="2"/>
  <c r="F473" i="1"/>
  <c r="A469" i="2" s="1"/>
  <c r="F468" i="2"/>
  <c r="F472" i="1"/>
  <c r="A468" i="2" s="1"/>
  <c r="F467" i="2"/>
  <c r="F471" i="1"/>
  <c r="A467" i="2" s="1"/>
  <c r="F466" i="2"/>
  <c r="F470" i="1"/>
  <c r="A466" i="2" s="1"/>
  <c r="F465" i="2"/>
  <c r="F469" i="1"/>
  <c r="A465" i="2" s="1"/>
  <c r="F464" i="2"/>
  <c r="F468" i="1"/>
  <c r="A464" i="2" s="1"/>
  <c r="F463" i="2"/>
  <c r="F467" i="1"/>
  <c r="A463" i="2" s="1"/>
  <c r="F462" i="2"/>
  <c r="F466" i="1"/>
  <c r="A462" i="2" s="1"/>
  <c r="F461" i="2"/>
  <c r="F465" i="1"/>
  <c r="A461" i="2" s="1"/>
  <c r="F460" i="2"/>
  <c r="F464" i="1"/>
  <c r="A460" i="2" s="1"/>
  <c r="F459" i="2"/>
  <c r="F463" i="1"/>
  <c r="A459" i="2" s="1"/>
  <c r="F458" i="2"/>
  <c r="F462" i="1"/>
  <c r="A458" i="2" s="1"/>
  <c r="F457" i="2"/>
  <c r="F461" i="1"/>
  <c r="A457" i="2" s="1"/>
  <c r="F456" i="2"/>
  <c r="F460" i="1"/>
  <c r="A456" i="2" s="1"/>
  <c r="F455" i="2"/>
  <c r="F459" i="1"/>
  <c r="A455" i="2" s="1"/>
  <c r="F454" i="2"/>
  <c r="F458" i="1"/>
  <c r="A454" i="2" s="1"/>
  <c r="F453" i="2"/>
  <c r="F457" i="1"/>
  <c r="A453" i="2" s="1"/>
  <c r="F452" i="2"/>
  <c r="F456" i="1"/>
  <c r="A452" i="2" s="1"/>
  <c r="F451" i="2"/>
  <c r="F455" i="1"/>
  <c r="A451" i="2" s="1"/>
  <c r="F450" i="2"/>
  <c r="F454" i="1"/>
  <c r="A450" i="2" s="1"/>
  <c r="F449" i="2"/>
  <c r="F453" i="1"/>
  <c r="A449" i="2" s="1"/>
  <c r="F448" i="2"/>
  <c r="F452" i="1"/>
  <c r="A448" i="2" s="1"/>
  <c r="F447" i="2"/>
  <c r="F451" i="1"/>
  <c r="A447" i="2" s="1"/>
  <c r="F446" i="2"/>
  <c r="F450" i="1"/>
  <c r="A446" i="2" s="1"/>
  <c r="F445" i="2"/>
  <c r="F449" i="1"/>
  <c r="A445" i="2" s="1"/>
  <c r="F448" i="1"/>
  <c r="A444" i="2" s="1"/>
  <c r="F443" i="2"/>
  <c r="F447" i="1"/>
  <c r="A443" i="2" s="1"/>
  <c r="F442" i="2"/>
  <c r="F446" i="1"/>
  <c r="A442" i="2" s="1"/>
  <c r="F441" i="2"/>
  <c r="F445" i="1"/>
  <c r="A441" i="2" s="1"/>
  <c r="F440" i="2"/>
  <c r="F444" i="1"/>
  <c r="A440" i="2" s="1"/>
  <c r="F439" i="2"/>
  <c r="F443" i="1"/>
  <c r="A439" i="2" s="1"/>
  <c r="F438" i="2"/>
  <c r="F442" i="1"/>
  <c r="A438" i="2" s="1"/>
  <c r="F437" i="2"/>
  <c r="F441" i="1"/>
  <c r="A437" i="2" s="1"/>
  <c r="F436" i="2"/>
  <c r="F440" i="1"/>
  <c r="A436" i="2" s="1"/>
  <c r="F435" i="2"/>
  <c r="F439" i="1"/>
  <c r="A435" i="2" s="1"/>
  <c r="F434" i="2"/>
  <c r="F438" i="1"/>
  <c r="A434" i="2" s="1"/>
  <c r="F433" i="2"/>
  <c r="F437" i="1"/>
  <c r="A433" i="2" s="1"/>
  <c r="F432" i="2"/>
  <c r="F436" i="1"/>
  <c r="A432" i="2" s="1"/>
  <c r="F435" i="1"/>
  <c r="A431" i="2" s="1"/>
  <c r="F430" i="2"/>
  <c r="F434" i="1"/>
  <c r="A430" i="2" s="1"/>
  <c r="F429" i="2"/>
  <c r="F433" i="1"/>
  <c r="A429" i="2" s="1"/>
  <c r="F432" i="1"/>
  <c r="A428" i="2" s="1"/>
  <c r="F427" i="2"/>
  <c r="F431" i="1"/>
  <c r="A427" i="2" s="1"/>
  <c r="F426" i="2"/>
  <c r="F430" i="1"/>
  <c r="A426" i="2" s="1"/>
  <c r="F425" i="2"/>
  <c r="F429" i="1"/>
  <c r="A425" i="2" s="1"/>
  <c r="F424" i="2"/>
  <c r="F428" i="1"/>
  <c r="A424" i="2" s="1"/>
  <c r="F423" i="2"/>
  <c r="F427" i="1"/>
  <c r="A423" i="2" s="1"/>
  <c r="F422" i="2"/>
  <c r="F426" i="1"/>
  <c r="A422" i="2" s="1"/>
  <c r="F421" i="2"/>
  <c r="F425" i="1"/>
  <c r="A421" i="2" s="1"/>
  <c r="F420" i="2"/>
  <c r="F424" i="1"/>
  <c r="A420" i="2" s="1"/>
  <c r="F419" i="2"/>
  <c r="F423" i="1"/>
  <c r="A419" i="2" s="1"/>
  <c r="F418" i="2"/>
  <c r="F422" i="1"/>
  <c r="A418" i="2" s="1"/>
  <c r="F421" i="1"/>
  <c r="A417" i="2" s="1"/>
  <c r="F416" i="2"/>
  <c r="F420" i="1"/>
  <c r="A416" i="2" s="1"/>
  <c r="F415" i="2"/>
  <c r="F419" i="1"/>
  <c r="A415" i="2" s="1"/>
  <c r="F418" i="1"/>
  <c r="A414" i="2" s="1"/>
  <c r="F413" i="2"/>
  <c r="F417" i="1"/>
  <c r="A413" i="2" s="1"/>
  <c r="F412" i="2"/>
  <c r="F416" i="1"/>
  <c r="A412" i="2" s="1"/>
  <c r="F411" i="2"/>
  <c r="F415" i="1"/>
  <c r="A411" i="2" s="1"/>
  <c r="F410" i="2"/>
  <c r="F414" i="1"/>
  <c r="A410" i="2" s="1"/>
  <c r="F409" i="2"/>
  <c r="F413" i="1"/>
  <c r="A409" i="2" s="1"/>
  <c r="F412" i="1"/>
  <c r="A408" i="2" s="1"/>
  <c r="F407" i="2"/>
  <c r="F411" i="1"/>
  <c r="A407" i="2" s="1"/>
  <c r="F406" i="2"/>
  <c r="F410" i="1"/>
  <c r="A406" i="2" s="1"/>
  <c r="F405" i="2"/>
  <c r="F409" i="1"/>
  <c r="A405" i="2" s="1"/>
  <c r="F408" i="1"/>
  <c r="A404" i="2" s="1"/>
  <c r="F403" i="2"/>
  <c r="F407" i="1"/>
  <c r="A403" i="2" s="1"/>
  <c r="F402" i="2"/>
  <c r="F406" i="1"/>
  <c r="A402" i="2" s="1"/>
  <c r="F401" i="2"/>
  <c r="F405" i="1"/>
  <c r="A401" i="2" s="1"/>
  <c r="F400" i="2"/>
  <c r="F404" i="1"/>
  <c r="A400" i="2" s="1"/>
  <c r="F399" i="2"/>
  <c r="F403" i="1"/>
  <c r="A399" i="2" s="1"/>
  <c r="F398" i="2"/>
  <c r="F402" i="1"/>
  <c r="A398" i="2" s="1"/>
  <c r="F397" i="2"/>
  <c r="F401" i="1"/>
  <c r="A397" i="2" s="1"/>
  <c r="F400" i="1"/>
  <c r="A396" i="2" s="1"/>
  <c r="F395" i="2"/>
  <c r="F399" i="1"/>
  <c r="A395" i="2" s="1"/>
  <c r="F394" i="2"/>
  <c r="F398" i="1"/>
  <c r="A394" i="2" s="1"/>
  <c r="F393" i="2"/>
  <c r="F397" i="1"/>
  <c r="A393" i="2" s="1"/>
  <c r="F392" i="2"/>
  <c r="F396" i="1"/>
  <c r="A392" i="2" s="1"/>
  <c r="F391" i="2"/>
  <c r="F395" i="1"/>
  <c r="A391" i="2" s="1"/>
  <c r="F390" i="2"/>
  <c r="F394" i="1"/>
  <c r="A390" i="2" s="1"/>
  <c r="F389" i="2"/>
  <c r="F393" i="1"/>
  <c r="A389" i="2" s="1"/>
  <c r="F388" i="2"/>
  <c r="F392" i="1"/>
  <c r="A388" i="2" s="1"/>
  <c r="F391" i="1"/>
  <c r="F386" i="2"/>
  <c r="F390" i="1"/>
  <c r="A386" i="2" s="1"/>
  <c r="F385" i="2"/>
  <c r="F389" i="1"/>
  <c r="A385" i="2" s="1"/>
  <c r="F384" i="2"/>
  <c r="F388" i="1"/>
  <c r="A384" i="2" s="1"/>
  <c r="F383" i="2"/>
  <c r="F387" i="1"/>
  <c r="A383" i="2" s="1"/>
  <c r="F382" i="2"/>
  <c r="F386" i="1"/>
  <c r="A382" i="2" s="1"/>
  <c r="F381" i="2"/>
  <c r="F385" i="1"/>
  <c r="A381" i="2" s="1"/>
  <c r="F380" i="2"/>
  <c r="F384" i="1"/>
  <c r="A380" i="2" s="1"/>
  <c r="F379" i="2"/>
  <c r="F383" i="1"/>
  <c r="A379" i="2" s="1"/>
  <c r="F378" i="2"/>
  <c r="F382" i="1"/>
  <c r="A378" i="2" s="1"/>
  <c r="F377" i="2"/>
  <c r="F381" i="1"/>
  <c r="A377" i="2" s="1"/>
  <c r="F376" i="2"/>
  <c r="F380" i="1"/>
  <c r="A376" i="2" s="1"/>
  <c r="F375" i="2"/>
  <c r="F379" i="1"/>
  <c r="A375" i="2" s="1"/>
  <c r="F374" i="2"/>
  <c r="F378" i="1"/>
  <c r="A374" i="2" s="1"/>
  <c r="F373" i="2"/>
  <c r="F377" i="1"/>
  <c r="A373" i="2" s="1"/>
  <c r="F372" i="2"/>
  <c r="F376" i="1"/>
  <c r="A372" i="2" s="1"/>
  <c r="F371" i="2"/>
  <c r="F375" i="1"/>
  <c r="A371" i="2" s="1"/>
  <c r="F370" i="2"/>
  <c r="F374" i="1"/>
  <c r="A370" i="2" s="1"/>
  <c r="F369" i="2"/>
  <c r="F373" i="1"/>
  <c r="A369" i="2" s="1"/>
  <c r="F368" i="2"/>
  <c r="F372" i="1"/>
  <c r="A368" i="2" s="1"/>
  <c r="F367" i="2"/>
  <c r="F371" i="1"/>
  <c r="A367" i="2" s="1"/>
  <c r="F366" i="2"/>
  <c r="F370" i="1"/>
  <c r="A366" i="2" s="1"/>
  <c r="F369" i="1"/>
  <c r="A365" i="2" s="1"/>
  <c r="F364" i="2"/>
  <c r="F368" i="1"/>
  <c r="A364" i="2" s="1"/>
  <c r="F363" i="2"/>
  <c r="F367" i="1"/>
  <c r="A363" i="2" s="1"/>
  <c r="F362" i="2"/>
  <c r="F366" i="1"/>
  <c r="A362" i="2" s="1"/>
  <c r="F361" i="2"/>
  <c r="F365" i="1"/>
  <c r="A361" i="2" s="1"/>
  <c r="F364" i="1"/>
  <c r="A360" i="2" s="1"/>
  <c r="F359" i="2"/>
  <c r="F363" i="1"/>
  <c r="A359" i="2" s="1"/>
  <c r="F358" i="2"/>
  <c r="F362" i="1"/>
  <c r="A358" i="2" s="1"/>
  <c r="F357" i="2"/>
  <c r="F361" i="1"/>
  <c r="A357" i="2" s="1"/>
  <c r="F356" i="2"/>
  <c r="F360" i="1"/>
  <c r="A356" i="2" s="1"/>
  <c r="F355" i="2"/>
  <c r="F359" i="1"/>
  <c r="A355" i="2" s="1"/>
  <c r="F354" i="2"/>
  <c r="F358" i="1"/>
  <c r="A354" i="2" s="1"/>
  <c r="F353" i="2"/>
  <c r="F357" i="1"/>
  <c r="A353" i="2" s="1"/>
  <c r="F352" i="2"/>
  <c r="F356" i="1"/>
  <c r="A352" i="2" s="1"/>
  <c r="F351" i="2"/>
  <c r="F355" i="1"/>
  <c r="A351" i="2" s="1"/>
  <c r="F350" i="2"/>
  <c r="F354" i="1"/>
  <c r="A350" i="2" s="1"/>
  <c r="F349" i="2"/>
  <c r="F353" i="1"/>
  <c r="A349" i="2" s="1"/>
  <c r="F348" i="2"/>
  <c r="F352" i="1"/>
  <c r="A348" i="2" s="1"/>
  <c r="F347" i="2"/>
  <c r="F351" i="1"/>
  <c r="A347" i="2" s="1"/>
  <c r="F346" i="2"/>
  <c r="F350" i="1"/>
  <c r="A346" i="2" s="1"/>
  <c r="F345" i="2"/>
  <c r="F349" i="1"/>
  <c r="A345" i="2" s="1"/>
  <c r="F344" i="2"/>
  <c r="F348" i="1"/>
  <c r="A344" i="2" s="1"/>
  <c r="F343" i="2"/>
  <c r="F347" i="1"/>
  <c r="A343" i="2" s="1"/>
  <c r="F342" i="2"/>
  <c r="F346" i="1"/>
  <c r="A342" i="2" s="1"/>
  <c r="F341" i="2"/>
  <c r="F345" i="1"/>
  <c r="A341" i="2" s="1"/>
  <c r="F340" i="2"/>
  <c r="F344" i="1"/>
  <c r="A340" i="2" s="1"/>
  <c r="F339" i="2"/>
  <c r="F343" i="1"/>
  <c r="A339" i="2" s="1"/>
  <c r="F338" i="2"/>
  <c r="F342" i="1"/>
  <c r="A338" i="2" s="1"/>
  <c r="F337" i="2"/>
  <c r="F341" i="1"/>
  <c r="A337" i="2" s="1"/>
  <c r="F340" i="1"/>
  <c r="A336" i="2" s="1"/>
  <c r="F339" i="1"/>
  <c r="A335" i="2" s="1"/>
  <c r="F334" i="2"/>
  <c r="F338" i="1"/>
  <c r="A334" i="2" s="1"/>
  <c r="F333" i="2"/>
  <c r="F337" i="1"/>
  <c r="A333" i="2" s="1"/>
  <c r="F332" i="2"/>
  <c r="F336" i="1"/>
  <c r="A332" i="2" s="1"/>
  <c r="F331" i="2"/>
  <c r="F335" i="1"/>
  <c r="A331" i="2" s="1"/>
  <c r="F330" i="2"/>
  <c r="F334" i="1"/>
  <c r="A330" i="2" s="1"/>
  <c r="F329" i="2"/>
  <c r="F333" i="1"/>
  <c r="A329" i="2" s="1"/>
  <c r="F332" i="1"/>
  <c r="A328" i="2" s="1"/>
  <c r="F327" i="2"/>
  <c r="F331" i="1"/>
  <c r="A327" i="2" s="1"/>
  <c r="F326" i="2"/>
  <c r="F330" i="1"/>
  <c r="A326" i="2" s="1"/>
  <c r="F325" i="2"/>
  <c r="F329" i="1"/>
  <c r="A325" i="2" s="1"/>
  <c r="F328" i="1"/>
  <c r="A324" i="2" s="1"/>
  <c r="F323" i="2"/>
  <c r="F327" i="1"/>
  <c r="A323" i="2" s="1"/>
  <c r="F322" i="2"/>
  <c r="F326" i="1"/>
  <c r="A322" i="2" s="1"/>
  <c r="F321" i="2"/>
  <c r="F325" i="1"/>
  <c r="A321" i="2" s="1"/>
  <c r="F320" i="2"/>
  <c r="F324" i="1"/>
  <c r="A320" i="2" s="1"/>
  <c r="F319" i="2"/>
  <c r="F323" i="1"/>
  <c r="A319" i="2" s="1"/>
  <c r="F318" i="2"/>
  <c r="F322" i="1"/>
  <c r="A318" i="2" s="1"/>
  <c r="F317" i="2"/>
  <c r="F321" i="1"/>
  <c r="A317" i="2" s="1"/>
  <c r="F316" i="2"/>
  <c r="F320" i="1"/>
  <c r="A316" i="2" s="1"/>
  <c r="F319" i="1"/>
  <c r="A315" i="2" s="1"/>
  <c r="F314" i="2"/>
  <c r="F318" i="1"/>
  <c r="A314" i="2" s="1"/>
  <c r="F313" i="2"/>
  <c r="F317" i="1"/>
  <c r="A313" i="2" s="1"/>
  <c r="F312" i="2"/>
  <c r="F316" i="1"/>
  <c r="A312" i="2" s="1"/>
  <c r="F315" i="1"/>
  <c r="A311" i="2" s="1"/>
  <c r="F310" i="2"/>
  <c r="F314" i="1"/>
  <c r="A310" i="2" s="1"/>
  <c r="F309" i="2"/>
  <c r="F313" i="1"/>
  <c r="A309" i="2" s="1"/>
  <c r="F308" i="2"/>
  <c r="F312" i="1"/>
  <c r="A308" i="2" s="1"/>
  <c r="F311" i="1"/>
  <c r="A307" i="2" s="1"/>
  <c r="F306" i="2"/>
  <c r="F310" i="1"/>
  <c r="A306" i="2" s="1"/>
  <c r="F305" i="2"/>
  <c r="F309" i="1"/>
  <c r="A305" i="2" s="1"/>
  <c r="F304" i="2"/>
  <c r="F308" i="1"/>
  <c r="A304" i="2" s="1"/>
  <c r="F303" i="2"/>
  <c r="F307" i="1"/>
  <c r="A303" i="2" s="1"/>
  <c r="F302" i="2"/>
  <c r="F306" i="1"/>
  <c r="A302" i="2" s="1"/>
  <c r="F301" i="2"/>
  <c r="F305" i="1"/>
  <c r="A301" i="2" s="1"/>
  <c r="F300" i="2"/>
  <c r="F304" i="1"/>
  <c r="A300" i="2" s="1"/>
  <c r="F299" i="2"/>
  <c r="F303" i="1"/>
  <c r="A299" i="2" s="1"/>
  <c r="F298" i="2"/>
  <c r="F302" i="1"/>
  <c r="A298" i="2" s="1"/>
  <c r="F297" i="2"/>
  <c r="F301" i="1"/>
  <c r="A297" i="2" s="1"/>
  <c r="F296" i="2"/>
  <c r="F300" i="1"/>
  <c r="A296" i="2" s="1"/>
  <c r="F295" i="2"/>
  <c r="F299" i="1"/>
  <c r="A295" i="2" s="1"/>
  <c r="F294" i="2"/>
  <c r="F298" i="1"/>
  <c r="A294" i="2" s="1"/>
  <c r="F293" i="2"/>
  <c r="F297" i="1"/>
  <c r="A293" i="2" s="1"/>
  <c r="F292" i="2"/>
  <c r="F296" i="1"/>
  <c r="A292" i="2" s="1"/>
  <c r="F291" i="2"/>
  <c r="F295" i="1"/>
  <c r="A291" i="2" s="1"/>
  <c r="F290" i="2"/>
  <c r="F294" i="1"/>
  <c r="A290" i="2" s="1"/>
  <c r="F293" i="1"/>
  <c r="A289" i="2" s="1"/>
  <c r="F288" i="2"/>
  <c r="F292" i="1"/>
  <c r="A288" i="2" s="1"/>
  <c r="F287" i="2"/>
  <c r="F291" i="1"/>
  <c r="A287" i="2" s="1"/>
  <c r="F286" i="2"/>
  <c r="F290" i="1"/>
  <c r="A286" i="2" s="1"/>
  <c r="F285" i="2"/>
  <c r="F289" i="1"/>
  <c r="A285" i="2" s="1"/>
  <c r="F284" i="2"/>
  <c r="F288" i="1"/>
  <c r="A284" i="2" s="1"/>
  <c r="F283" i="2"/>
  <c r="F287" i="1"/>
  <c r="A283" i="2" s="1"/>
  <c r="F282" i="2"/>
  <c r="F286" i="1"/>
  <c r="A282" i="2" s="1"/>
  <c r="F281" i="2"/>
  <c r="F285" i="1"/>
  <c r="A281" i="2" s="1"/>
  <c r="F280" i="2"/>
  <c r="F284" i="1"/>
  <c r="A280" i="2" s="1"/>
  <c r="F279" i="2"/>
  <c r="F283" i="1"/>
  <c r="A279" i="2" s="1"/>
  <c r="F278" i="2"/>
  <c r="F282" i="1"/>
  <c r="A278" i="2" s="1"/>
  <c r="F277" i="2"/>
  <c r="F281" i="1"/>
  <c r="A277" i="2" s="1"/>
  <c r="F276" i="2"/>
  <c r="F280" i="1"/>
  <c r="A276" i="2" s="1"/>
  <c r="F275" i="2"/>
  <c r="F279" i="1"/>
  <c r="A275" i="2" s="1"/>
  <c r="F274" i="2"/>
  <c r="F278" i="1"/>
  <c r="A274" i="2" s="1"/>
  <c r="F273" i="2"/>
  <c r="F277" i="1"/>
  <c r="A273" i="2" s="1"/>
  <c r="F272" i="2"/>
  <c r="F276" i="1"/>
  <c r="A272" i="2" s="1"/>
  <c r="F275" i="1"/>
  <c r="A271" i="2" s="1"/>
  <c r="F270" i="2"/>
  <c r="F274" i="1"/>
  <c r="A270" i="2" s="1"/>
  <c r="F269" i="2"/>
  <c r="F273" i="1"/>
  <c r="A269" i="2" s="1"/>
  <c r="F268" i="2"/>
  <c r="F272" i="1"/>
  <c r="A268" i="2" s="1"/>
  <c r="F267" i="2"/>
  <c r="F271" i="1"/>
  <c r="A267" i="2" s="1"/>
  <c r="F266" i="2"/>
  <c r="F270" i="1"/>
  <c r="A266" i="2" s="1"/>
  <c r="F265" i="2"/>
  <c r="F269" i="1"/>
  <c r="A265" i="2" s="1"/>
  <c r="F264" i="2"/>
  <c r="F268" i="1"/>
  <c r="A264" i="2" s="1"/>
  <c r="F263" i="2"/>
  <c r="F267" i="1"/>
  <c r="A263" i="2" s="1"/>
  <c r="F262" i="2"/>
  <c r="F266" i="1"/>
  <c r="A262" i="2" s="1"/>
  <c r="F261" i="2"/>
  <c r="F265" i="1"/>
  <c r="A261" i="2" s="1"/>
  <c r="F260" i="2"/>
  <c r="F264" i="1"/>
  <c r="A260" i="2" s="1"/>
  <c r="F259" i="2"/>
  <c r="F263" i="1"/>
  <c r="A259" i="2" s="1"/>
  <c r="F258" i="2"/>
  <c r="F262" i="1"/>
  <c r="A258" i="2" s="1"/>
  <c r="F257" i="2"/>
  <c r="F261" i="1"/>
  <c r="A257" i="2" s="1"/>
  <c r="F256" i="2"/>
  <c r="F260" i="1"/>
  <c r="A256" i="2" s="1"/>
  <c r="F255" i="2"/>
  <c r="F259" i="1"/>
  <c r="A255" i="2" s="1"/>
  <c r="F254" i="2"/>
  <c r="F258" i="1"/>
  <c r="A254" i="2" s="1"/>
  <c r="F253" i="2"/>
  <c r="F257" i="1"/>
  <c r="A253" i="2" s="1"/>
  <c r="F252" i="2"/>
  <c r="F256" i="1"/>
  <c r="A252" i="2" s="1"/>
  <c r="F251" i="2"/>
  <c r="F255" i="1"/>
  <c r="A251" i="2" s="1"/>
  <c r="F250" i="2"/>
  <c r="F254" i="1"/>
  <c r="A250" i="2" s="1"/>
  <c r="F249" i="2"/>
  <c r="F253" i="1"/>
  <c r="A249" i="2" s="1"/>
  <c r="F248" i="2"/>
  <c r="F252" i="1"/>
  <c r="A248" i="2" s="1"/>
  <c r="F247" i="2"/>
  <c r="F251" i="1"/>
  <c r="A247" i="2" s="1"/>
  <c r="F246" i="2"/>
  <c r="F250" i="1"/>
  <c r="A246" i="2" s="1"/>
  <c r="F245" i="2"/>
  <c r="F249" i="1"/>
  <c r="A245" i="2" s="1"/>
  <c r="F244" i="2"/>
  <c r="F248" i="1"/>
  <c r="A244" i="2" s="1"/>
  <c r="F243" i="2"/>
  <c r="F247" i="1"/>
  <c r="A243" i="2" s="1"/>
  <c r="F242" i="2"/>
  <c r="F246" i="1"/>
  <c r="A242" i="2" s="1"/>
  <c r="F241" i="2"/>
  <c r="F245" i="1"/>
  <c r="A241" i="2" s="1"/>
  <c r="F244" i="1"/>
  <c r="A240" i="2" s="1"/>
  <c r="F239" i="2"/>
  <c r="F243" i="1"/>
  <c r="A239" i="2" s="1"/>
  <c r="F238" i="2"/>
  <c r="F242" i="1"/>
  <c r="A238" i="2" s="1"/>
  <c r="F237" i="2"/>
  <c r="F241" i="1"/>
  <c r="A237" i="2" s="1"/>
  <c r="F236" i="2"/>
  <c r="F240" i="1"/>
  <c r="A236" i="2" s="1"/>
  <c r="F235" i="2"/>
  <c r="F239" i="1"/>
  <c r="A235" i="2" s="1"/>
  <c r="F234" i="2"/>
  <c r="F238" i="1"/>
  <c r="A234" i="2" s="1"/>
  <c r="F233" i="2"/>
  <c r="F237" i="1"/>
  <c r="A233" i="2" s="1"/>
  <c r="F232" i="2"/>
  <c r="F236" i="1"/>
  <c r="A232" i="2" s="1"/>
  <c r="F231" i="2"/>
  <c r="F235" i="1"/>
  <c r="A231" i="2" s="1"/>
  <c r="F230" i="2"/>
  <c r="F234" i="1"/>
  <c r="A230" i="2" s="1"/>
  <c r="F229" i="2"/>
  <c r="F233" i="1"/>
  <c r="A229" i="2" s="1"/>
  <c r="F228" i="2"/>
  <c r="F232" i="1"/>
  <c r="A228" i="2" s="1"/>
  <c r="F227" i="2"/>
  <c r="F231" i="1"/>
  <c r="A227" i="2" s="1"/>
  <c r="F226" i="2"/>
  <c r="F230" i="1"/>
  <c r="A226" i="2" s="1"/>
  <c r="F225" i="2"/>
  <c r="F229" i="1"/>
  <c r="A225" i="2" s="1"/>
  <c r="F224" i="2"/>
  <c r="F228" i="1"/>
  <c r="A224" i="2" s="1"/>
  <c r="F223" i="2"/>
  <c r="F227" i="1"/>
  <c r="A223" i="2" s="1"/>
  <c r="F222" i="2"/>
  <c r="F226" i="1"/>
  <c r="A222" i="2" s="1"/>
  <c r="F221" i="2"/>
  <c r="F225" i="1"/>
  <c r="A221" i="2" s="1"/>
  <c r="F220" i="2"/>
  <c r="F224" i="1"/>
  <c r="A220" i="2" s="1"/>
  <c r="F219" i="2"/>
  <c r="F223" i="1"/>
  <c r="A219" i="2" s="1"/>
  <c r="F218" i="2"/>
  <c r="F222" i="1"/>
  <c r="A218" i="2" s="1"/>
  <c r="F217" i="2"/>
  <c r="F221" i="1"/>
  <c r="A217" i="2" s="1"/>
  <c r="F216" i="2"/>
  <c r="F220" i="1"/>
  <c r="A216" i="2" s="1"/>
  <c r="F215" i="2"/>
  <c r="F219" i="1"/>
  <c r="A215" i="2" s="1"/>
  <c r="F214" i="2"/>
  <c r="F218" i="1"/>
  <c r="A214" i="2" s="1"/>
  <c r="F213" i="2"/>
  <c r="F217" i="1"/>
  <c r="A213" i="2" s="1"/>
  <c r="F212" i="2"/>
  <c r="F216" i="1"/>
  <c r="A212" i="2" s="1"/>
  <c r="F211" i="2"/>
  <c r="F215" i="1"/>
  <c r="A211" i="2" s="1"/>
  <c r="F214" i="1"/>
  <c r="A210" i="2" s="1"/>
  <c r="F209" i="2"/>
  <c r="F213" i="1"/>
  <c r="A209" i="2" s="1"/>
  <c r="F208" i="2"/>
  <c r="F212" i="1"/>
  <c r="A208" i="2" s="1"/>
  <c r="F207" i="2"/>
  <c r="F211" i="1"/>
  <c r="A207" i="2" s="1"/>
  <c r="F210" i="1"/>
  <c r="A206" i="2" s="1"/>
  <c r="F205" i="2"/>
  <c r="F209" i="1"/>
  <c r="A205" i="2" s="1"/>
  <c r="F204" i="2"/>
  <c r="F208" i="1"/>
  <c r="A204" i="2" s="1"/>
  <c r="F203" i="2"/>
  <c r="F207" i="1"/>
  <c r="A203" i="2" s="1"/>
  <c r="F202" i="2"/>
  <c r="F206" i="1"/>
  <c r="A202" i="2" s="1"/>
  <c r="F201" i="2"/>
  <c r="F205" i="1"/>
  <c r="A201" i="2" s="1"/>
  <c r="F200" i="2"/>
  <c r="F204" i="1"/>
  <c r="A200" i="2" s="1"/>
  <c r="F199" i="2"/>
  <c r="F203" i="1"/>
  <c r="A199" i="2" s="1"/>
  <c r="F198" i="2"/>
  <c r="F202" i="1"/>
  <c r="A198" i="2" s="1"/>
  <c r="F197" i="2"/>
  <c r="F201" i="1"/>
  <c r="A197" i="2" s="1"/>
  <c r="F196" i="2"/>
  <c r="F200" i="1"/>
  <c r="A196" i="2" s="1"/>
  <c r="F195" i="2"/>
  <c r="F199" i="1"/>
  <c r="A195" i="2" s="1"/>
  <c r="F194" i="2"/>
  <c r="F198" i="1"/>
  <c r="A194" i="2" s="1"/>
  <c r="F193" i="2"/>
  <c r="F197" i="1"/>
  <c r="A193" i="2" s="1"/>
  <c r="F192" i="2"/>
  <c r="F196" i="1"/>
  <c r="A192" i="2" s="1"/>
  <c r="F191" i="2"/>
  <c r="F195" i="1"/>
  <c r="A191" i="2" s="1"/>
  <c r="F190" i="2"/>
  <c r="F194" i="1"/>
  <c r="A190" i="2" s="1"/>
  <c r="F189" i="2"/>
  <c r="F193" i="1"/>
  <c r="A189" i="2" s="1"/>
  <c r="F188" i="2"/>
  <c r="F192" i="1"/>
  <c r="A188" i="2" s="1"/>
  <c r="F187" i="2"/>
  <c r="F191" i="1"/>
  <c r="A187" i="2" s="1"/>
  <c r="F186" i="2"/>
  <c r="F190" i="1"/>
  <c r="A186" i="2" s="1"/>
  <c r="F185" i="2"/>
  <c r="F189" i="1"/>
  <c r="A185" i="2" s="1"/>
  <c r="F184" i="2"/>
  <c r="F188" i="1"/>
  <c r="A184" i="2" s="1"/>
  <c r="F183" i="2"/>
  <c r="F187" i="1"/>
  <c r="A183" i="2" s="1"/>
  <c r="F182" i="2"/>
  <c r="F186" i="1"/>
  <c r="A182" i="2" s="1"/>
  <c r="F181" i="2"/>
  <c r="F185" i="1"/>
  <c r="A181" i="2" s="1"/>
  <c r="F180" i="2"/>
  <c r="F184" i="1"/>
  <c r="A180" i="2" s="1"/>
  <c r="F179" i="2"/>
  <c r="F183" i="1"/>
  <c r="A179" i="2" s="1"/>
  <c r="F178" i="2"/>
  <c r="F182" i="1"/>
  <c r="A178" i="2" s="1"/>
  <c r="F177" i="2"/>
  <c r="F181" i="1"/>
  <c r="A177" i="2" s="1"/>
  <c r="F176" i="2"/>
  <c r="F180" i="1"/>
  <c r="A176" i="2" s="1"/>
  <c r="F175" i="2"/>
  <c r="F179" i="1"/>
  <c r="A175" i="2" s="1"/>
  <c r="F174" i="2"/>
  <c r="F178" i="1"/>
  <c r="A174" i="2" s="1"/>
  <c r="F173" i="2"/>
  <c r="F177" i="1"/>
  <c r="A173" i="2" s="1"/>
  <c r="F172" i="2"/>
  <c r="F176" i="1"/>
  <c r="A172" i="2" s="1"/>
  <c r="F171" i="2"/>
  <c r="F175" i="1"/>
  <c r="A171" i="2" s="1"/>
  <c r="F170" i="2"/>
  <c r="F174" i="1"/>
  <c r="A170" i="2" s="1"/>
  <c r="F169" i="2"/>
  <c r="F173" i="1"/>
  <c r="A169" i="2" s="1"/>
  <c r="F168" i="2"/>
  <c r="F172" i="1"/>
  <c r="A168" i="2" s="1"/>
  <c r="F167" i="2"/>
  <c r="F171" i="1"/>
  <c r="A167" i="2" s="1"/>
  <c r="F166" i="2"/>
  <c r="F170" i="1"/>
  <c r="A166" i="2" s="1"/>
  <c r="F165" i="2"/>
  <c r="F169" i="1"/>
  <c r="A165" i="2" s="1"/>
  <c r="F164" i="2"/>
  <c r="F168" i="1"/>
  <c r="A164" i="2" s="1"/>
  <c r="F163" i="2"/>
  <c r="F167" i="1"/>
  <c r="A163" i="2" s="1"/>
  <c r="F162" i="2"/>
  <c r="F166" i="1"/>
  <c r="A162" i="2" s="1"/>
  <c r="F161" i="2"/>
  <c r="F165" i="1"/>
  <c r="A161" i="2" s="1"/>
  <c r="F160" i="2"/>
  <c r="F164" i="1"/>
  <c r="A160" i="2" s="1"/>
  <c r="F159" i="2"/>
  <c r="F163" i="1"/>
  <c r="A159" i="2" s="1"/>
  <c r="F158" i="2"/>
  <c r="F162" i="1"/>
  <c r="A158" i="2" s="1"/>
  <c r="F157" i="2"/>
  <c r="F161" i="1"/>
  <c r="A157" i="2" s="1"/>
  <c r="F160" i="1"/>
  <c r="A156" i="2" s="1"/>
  <c r="F155" i="2"/>
  <c r="F159" i="1"/>
  <c r="A155" i="2" s="1"/>
  <c r="F154" i="2"/>
  <c r="F158" i="1"/>
  <c r="A154" i="2" s="1"/>
  <c r="F153" i="2"/>
  <c r="F157" i="1"/>
  <c r="A153" i="2" s="1"/>
  <c r="F152" i="2"/>
  <c r="F156" i="1"/>
  <c r="A152" i="2" s="1"/>
  <c r="F151" i="2"/>
  <c r="F155" i="1"/>
  <c r="A151" i="2" s="1"/>
  <c r="F150" i="2"/>
  <c r="F154" i="1"/>
  <c r="A150" i="2" s="1"/>
  <c r="F149" i="2"/>
  <c r="F153" i="1"/>
  <c r="A149" i="2" s="1"/>
  <c r="F148" i="2"/>
  <c r="F152" i="1"/>
  <c r="A148" i="2" s="1"/>
  <c r="F147" i="2"/>
  <c r="F151" i="1"/>
  <c r="A147" i="2" s="1"/>
  <c r="F146" i="2"/>
  <c r="F150" i="1"/>
  <c r="A146" i="2" s="1"/>
  <c r="F145" i="2"/>
  <c r="F149" i="1"/>
  <c r="A145" i="2" s="1"/>
  <c r="F144" i="2"/>
  <c r="F148" i="1"/>
  <c r="A144" i="2" s="1"/>
  <c r="F143" i="2"/>
  <c r="F147" i="1"/>
  <c r="A143" i="2" s="1"/>
  <c r="F146" i="1"/>
  <c r="A142" i="2" s="1"/>
  <c r="F141" i="2"/>
  <c r="F145" i="1"/>
  <c r="A141" i="2" s="1"/>
  <c r="F140" i="2"/>
  <c r="F144" i="1"/>
  <c r="A140" i="2" s="1"/>
  <c r="F139" i="2"/>
  <c r="F143" i="1"/>
  <c r="A139" i="2" s="1"/>
  <c r="F138" i="2"/>
  <c r="F142" i="1"/>
  <c r="A138" i="2" s="1"/>
  <c r="F137" i="2"/>
  <c r="F141" i="1"/>
  <c r="A137" i="2" s="1"/>
  <c r="F136" i="2"/>
  <c r="F140" i="1"/>
  <c r="A136" i="2" s="1"/>
  <c r="F135" i="2"/>
  <c r="F139" i="1"/>
  <c r="A135" i="2" s="1"/>
  <c r="F134" i="2"/>
  <c r="F138" i="1"/>
  <c r="A134" i="2" s="1"/>
  <c r="F133" i="2"/>
  <c r="F137" i="1"/>
  <c r="A133" i="2" s="1"/>
  <c r="F136" i="1"/>
  <c r="A132" i="2" s="1"/>
  <c r="F131" i="2"/>
  <c r="F135" i="1"/>
  <c r="A131" i="2" s="1"/>
  <c r="F130" i="2"/>
  <c r="F134" i="1"/>
  <c r="A130" i="2" s="1"/>
  <c r="F129" i="2"/>
  <c r="F133" i="1"/>
  <c r="A129" i="2" s="1"/>
  <c r="F128" i="2"/>
  <c r="F132" i="1"/>
  <c r="A128" i="2" s="1"/>
  <c r="F127" i="2"/>
  <c r="F131" i="1"/>
  <c r="A127" i="2" s="1"/>
  <c r="F126" i="2"/>
  <c r="F130" i="1"/>
  <c r="A126" i="2" s="1"/>
  <c r="F125" i="2"/>
  <c r="F129" i="1"/>
  <c r="A125" i="2" s="1"/>
  <c r="F124" i="2"/>
  <c r="F128" i="1"/>
  <c r="A124" i="2" s="1"/>
  <c r="F123" i="2"/>
  <c r="F127" i="1"/>
  <c r="A123" i="2" s="1"/>
  <c r="F122" i="2"/>
  <c r="F126" i="1"/>
  <c r="A122" i="2" s="1"/>
  <c r="F121" i="2"/>
  <c r="F125" i="1"/>
  <c r="A121" i="2" s="1"/>
  <c r="F120" i="2"/>
  <c r="F124" i="1"/>
  <c r="A120" i="2" s="1"/>
  <c r="F123" i="1"/>
  <c r="A119" i="2" s="1"/>
  <c r="F118" i="2"/>
  <c r="F122" i="1"/>
  <c r="A118" i="2" s="1"/>
  <c r="F117" i="2"/>
  <c r="F121" i="1"/>
  <c r="A117" i="2" s="1"/>
  <c r="F116" i="2"/>
  <c r="F120" i="1"/>
  <c r="A116" i="2" s="1"/>
  <c r="F115" i="2"/>
  <c r="F119" i="1"/>
  <c r="A115" i="2" s="1"/>
  <c r="F114" i="2"/>
  <c r="F118" i="1"/>
  <c r="A114" i="2" s="1"/>
  <c r="F113" i="2"/>
  <c r="F117" i="1"/>
  <c r="A113" i="2" s="1"/>
  <c r="F112" i="2"/>
  <c r="F116" i="1"/>
  <c r="A112" i="2" s="1"/>
  <c r="F111" i="2"/>
  <c r="F115" i="1"/>
  <c r="A111" i="2" s="1"/>
  <c r="F110" i="2"/>
  <c r="F114" i="1"/>
  <c r="A110" i="2" s="1"/>
  <c r="F109" i="2"/>
  <c r="F113" i="1"/>
  <c r="A109" i="2" s="1"/>
  <c r="F108" i="2"/>
  <c r="F112" i="1"/>
  <c r="A108" i="2" s="1"/>
  <c r="F107" i="2"/>
  <c r="F111" i="1"/>
  <c r="A107" i="2" s="1"/>
  <c r="F106" i="2"/>
  <c r="F110" i="1"/>
  <c r="A106" i="2" s="1"/>
  <c r="F105" i="2"/>
  <c r="F109" i="1"/>
  <c r="A105" i="2" s="1"/>
  <c r="F104" i="2"/>
  <c r="F108" i="1"/>
  <c r="A104" i="2" s="1"/>
  <c r="F103" i="2"/>
  <c r="F107" i="1"/>
  <c r="A103" i="2" s="1"/>
  <c r="F102" i="2"/>
  <c r="F106" i="1"/>
  <c r="A102" i="2" s="1"/>
  <c r="F101" i="2"/>
  <c r="F105" i="1"/>
  <c r="A101" i="2" s="1"/>
  <c r="F100" i="2"/>
  <c r="F104" i="1"/>
  <c r="A100" i="2" s="1"/>
  <c r="F103" i="1"/>
  <c r="A99" i="2" s="1"/>
  <c r="F98" i="2"/>
  <c r="F102" i="1"/>
  <c r="A98" i="2" s="1"/>
  <c r="F97" i="2"/>
  <c r="F101" i="1"/>
  <c r="A97" i="2" s="1"/>
  <c r="F96" i="2"/>
  <c r="F100" i="1"/>
  <c r="A96" i="2" s="1"/>
  <c r="F95" i="2"/>
  <c r="F99" i="1"/>
  <c r="A95" i="2" s="1"/>
  <c r="F94" i="2"/>
  <c r="F98" i="1"/>
  <c r="A94" i="2" s="1"/>
  <c r="F93" i="2"/>
  <c r="F97" i="1"/>
  <c r="A93" i="2" s="1"/>
  <c r="F92" i="2"/>
  <c r="F96" i="1"/>
  <c r="A92" i="2" s="1"/>
  <c r="F91" i="2"/>
  <c r="F95" i="1"/>
  <c r="A91" i="2" s="1"/>
  <c r="F90" i="2"/>
  <c r="F94" i="1"/>
  <c r="A90" i="2" s="1"/>
  <c r="F89" i="2"/>
  <c r="F93" i="1"/>
  <c r="A89" i="2" s="1"/>
  <c r="F88" i="2"/>
  <c r="F92" i="1"/>
  <c r="A88" i="2" s="1"/>
  <c r="F87" i="2"/>
  <c r="F91" i="1"/>
  <c r="A87" i="2" s="1"/>
  <c r="F86" i="2"/>
  <c r="F90" i="1"/>
  <c r="A86" i="2" s="1"/>
  <c r="F85" i="2"/>
  <c r="F89" i="1"/>
  <c r="A85" i="2" s="1"/>
  <c r="F84" i="2"/>
  <c r="F88" i="1"/>
  <c r="A84" i="2" s="1"/>
  <c r="F87" i="1"/>
  <c r="A83" i="2" s="1"/>
  <c r="F82" i="2"/>
  <c r="F86" i="1"/>
  <c r="A82" i="2" s="1"/>
  <c r="F81" i="2"/>
  <c r="F85" i="1"/>
  <c r="A81" i="2" s="1"/>
  <c r="F80" i="2"/>
  <c r="F84" i="1"/>
  <c r="A80" i="2" s="1"/>
  <c r="F83" i="1"/>
  <c r="A79" i="2" s="1"/>
  <c r="F78" i="2"/>
  <c r="F82" i="1"/>
  <c r="A78" i="2" s="1"/>
  <c r="F77" i="2"/>
  <c r="F81" i="1"/>
  <c r="A77" i="2" s="1"/>
  <c r="F76" i="2"/>
  <c r="F80" i="1"/>
  <c r="A76" i="2" s="1"/>
  <c r="F75" i="2"/>
  <c r="F79" i="1"/>
  <c r="A75" i="2" s="1"/>
  <c r="F74" i="2"/>
  <c r="F78" i="1"/>
  <c r="A74" i="2" s="1"/>
  <c r="F73" i="2"/>
  <c r="F77" i="1"/>
  <c r="A73" i="2" s="1"/>
  <c r="F72" i="2"/>
  <c r="F76" i="1"/>
  <c r="A72" i="2" s="1"/>
  <c r="F71" i="2"/>
  <c r="F75" i="1"/>
  <c r="A71" i="2" s="1"/>
  <c r="F70" i="2"/>
  <c r="F74" i="1"/>
  <c r="A70" i="2" s="1"/>
  <c r="F69" i="2"/>
  <c r="F73" i="1"/>
  <c r="A69" i="2" s="1"/>
  <c r="F68" i="2"/>
  <c r="F72" i="1"/>
  <c r="A68" i="2" s="1"/>
  <c r="F67" i="2"/>
  <c r="F71" i="1"/>
  <c r="A67" i="2" s="1"/>
  <c r="F66" i="2"/>
  <c r="F70" i="1"/>
  <c r="A66" i="2" s="1"/>
  <c r="F65" i="2"/>
  <c r="F69" i="1"/>
  <c r="A65" i="2" s="1"/>
  <c r="F64" i="2"/>
  <c r="F68" i="1"/>
  <c r="A64" i="2" s="1"/>
  <c r="F63" i="2"/>
  <c r="F67" i="1"/>
  <c r="A63" i="2" s="1"/>
  <c r="F62" i="2"/>
  <c r="F66" i="1"/>
  <c r="A62" i="2" s="1"/>
  <c r="F61" i="2"/>
  <c r="F65" i="1"/>
  <c r="A61" i="2" s="1"/>
  <c r="F60" i="2"/>
  <c r="F64" i="1"/>
  <c r="A60" i="2" s="1"/>
  <c r="F63" i="1"/>
  <c r="A59" i="2" s="1"/>
  <c r="F58" i="2"/>
  <c r="F62" i="1"/>
  <c r="A58" i="2" s="1"/>
  <c r="F57" i="2"/>
  <c r="F61" i="1"/>
  <c r="A57" i="2" s="1"/>
  <c r="F56" i="2"/>
  <c r="F60" i="1"/>
  <c r="A56" i="2" s="1"/>
  <c r="F55" i="2"/>
  <c r="F59" i="1"/>
  <c r="A55" i="2" s="1"/>
  <c r="F54" i="2"/>
  <c r="F58" i="1"/>
  <c r="A54" i="2" s="1"/>
  <c r="F53" i="2"/>
  <c r="F57" i="1"/>
  <c r="A53" i="2" s="1"/>
  <c r="F52" i="2"/>
  <c r="F56" i="1"/>
  <c r="A52" i="2" s="1"/>
  <c r="F55" i="1"/>
  <c r="A51" i="2" s="1"/>
  <c r="F50" i="2"/>
  <c r="F54" i="1"/>
  <c r="A50" i="2" s="1"/>
  <c r="F49" i="2"/>
  <c r="F53" i="1"/>
  <c r="A49" i="2" s="1"/>
  <c r="F48" i="2"/>
  <c r="F52" i="1"/>
  <c r="A48" i="2" s="1"/>
  <c r="F47" i="2"/>
  <c r="F51" i="1"/>
  <c r="A47" i="2" s="1"/>
  <c r="F46" i="2"/>
  <c r="A46" i="2"/>
  <c r="A45" i="2"/>
  <c r="A44" i="2"/>
  <c r="A43" i="2"/>
  <c r="F46" i="1"/>
  <c r="A42" i="2" s="1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L14" i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G338" i="2" s="1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G488" i="2" s="1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G500" i="2" s="1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G509" i="2" s="1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G864" i="2" s="1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G875" i="2" s="1"/>
  <c r="B876" i="2"/>
  <c r="C876" i="2"/>
  <c r="B877" i="2"/>
  <c r="C877" i="2"/>
  <c r="B878" i="2"/>
  <c r="C878" i="2"/>
  <c r="B879" i="2"/>
  <c r="C879" i="2"/>
  <c r="G879" i="2" s="1"/>
  <c r="B880" i="2"/>
  <c r="C880" i="2"/>
  <c r="B881" i="2"/>
  <c r="C881" i="2"/>
  <c r="B882" i="2"/>
  <c r="C882" i="2"/>
  <c r="G882" i="2" s="1"/>
  <c r="B883" i="2"/>
  <c r="C883" i="2"/>
  <c r="B884" i="2"/>
  <c r="C884" i="2"/>
  <c r="B885" i="2"/>
  <c r="C885" i="2"/>
  <c r="G885" i="2" s="1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G894" i="2" s="1"/>
  <c r="B895" i="2"/>
  <c r="C895" i="2"/>
  <c r="G895" i="2" s="1"/>
  <c r="B896" i="2"/>
  <c r="C896" i="2"/>
  <c r="B897" i="2"/>
  <c r="C897" i="2"/>
  <c r="G897" i="2" s="1"/>
  <c r="B898" i="2"/>
  <c r="C898" i="2"/>
  <c r="B899" i="2"/>
  <c r="C899" i="2"/>
  <c r="B900" i="2"/>
  <c r="C900" i="2"/>
  <c r="G900" i="2" s="1"/>
  <c r="B901" i="2"/>
  <c r="C901" i="2"/>
  <c r="G901" i="2" s="1"/>
  <c r="B902" i="2"/>
  <c r="C902" i="2"/>
  <c r="B903" i="2"/>
  <c r="C903" i="2"/>
  <c r="G903" i="2" s="1"/>
  <c r="B904" i="2"/>
  <c r="C904" i="2"/>
  <c r="B905" i="2"/>
  <c r="C905" i="2"/>
  <c r="B906" i="2"/>
  <c r="C906" i="2"/>
  <c r="B907" i="2"/>
  <c r="C907" i="2"/>
  <c r="B908" i="2"/>
  <c r="C908" i="2"/>
  <c r="B909" i="2"/>
  <c r="C909" i="2"/>
  <c r="G909" i="2" s="1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G968" i="2" s="1"/>
  <c r="B969" i="2"/>
  <c r="C969" i="2"/>
  <c r="B970" i="2"/>
  <c r="C970" i="2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A984" i="2"/>
  <c r="B18" i="2"/>
  <c r="F980" i="2"/>
  <c r="F979" i="2"/>
  <c r="A963" i="2"/>
  <c r="A960" i="2"/>
  <c r="F959" i="2"/>
  <c r="A950" i="2"/>
  <c r="A944" i="2"/>
  <c r="A935" i="2"/>
  <c r="A387" i="2"/>
  <c r="A695" i="2"/>
  <c r="A782" i="2"/>
  <c r="A783" i="2"/>
  <c r="A874" i="2"/>
  <c r="A923" i="2"/>
  <c r="F59" i="2"/>
  <c r="F51" i="2"/>
  <c r="C18" i="2"/>
  <c r="A10" i="2"/>
  <c r="A11" i="2"/>
  <c r="A12" i="2"/>
  <c r="A13" i="2"/>
  <c r="A14" i="2"/>
  <c r="A15" i="2"/>
  <c r="F483" i="2"/>
  <c r="F472" i="2"/>
  <c r="F444" i="2"/>
  <c r="F431" i="2"/>
  <c r="F428" i="2"/>
  <c r="F417" i="2"/>
  <c r="F414" i="2"/>
  <c r="F408" i="2"/>
  <c r="F404" i="2"/>
  <c r="F396" i="2"/>
  <c r="F387" i="2"/>
  <c r="F365" i="2"/>
  <c r="F360" i="2"/>
  <c r="F336" i="2"/>
  <c r="F335" i="2"/>
  <c r="F328" i="2"/>
  <c r="F324" i="2"/>
  <c r="F315" i="2"/>
  <c r="F311" i="2"/>
  <c r="G311" i="2" s="1"/>
  <c r="F307" i="2"/>
  <c r="F289" i="2"/>
  <c r="F271" i="2"/>
  <c r="F240" i="2"/>
  <c r="F210" i="2"/>
  <c r="F206" i="2"/>
  <c r="F156" i="2"/>
  <c r="F142" i="2"/>
  <c r="F132" i="2"/>
  <c r="F119" i="2"/>
  <c r="F99" i="2"/>
  <c r="F83" i="2"/>
  <c r="F79" i="2"/>
  <c r="F712" i="2"/>
  <c r="F701" i="2"/>
  <c r="F698" i="2"/>
  <c r="F693" i="2"/>
  <c r="F688" i="2"/>
  <c r="F659" i="2"/>
  <c r="F658" i="2"/>
  <c r="F651" i="2"/>
  <c r="F631" i="2"/>
  <c r="F629" i="2"/>
  <c r="F622" i="2"/>
  <c r="F616" i="2"/>
  <c r="F599" i="2"/>
  <c r="F594" i="2"/>
  <c r="F591" i="2"/>
  <c r="F587" i="2"/>
  <c r="F577" i="2"/>
  <c r="F555" i="2"/>
  <c r="F539" i="2"/>
  <c r="F535" i="2"/>
  <c r="F531" i="2"/>
  <c r="F525" i="2"/>
  <c r="F524" i="2"/>
  <c r="F520" i="2"/>
  <c r="F517" i="2"/>
  <c r="F511" i="2"/>
  <c r="H986" i="1"/>
  <c r="F923" i="2"/>
  <c r="F913" i="2"/>
  <c r="F876" i="2"/>
  <c r="F866" i="2"/>
  <c r="F863" i="2"/>
  <c r="F854" i="2"/>
  <c r="F851" i="2"/>
  <c r="F838" i="2"/>
  <c r="F832" i="2"/>
  <c r="F831" i="2"/>
  <c r="F829" i="2"/>
  <c r="F813" i="2"/>
  <c r="F787" i="2"/>
  <c r="F784" i="2"/>
  <c r="F783" i="2"/>
  <c r="E11" i="2"/>
  <c r="E12" i="2"/>
  <c r="E13" i="2"/>
  <c r="E14" i="2"/>
  <c r="E15" i="2"/>
  <c r="E10" i="2"/>
  <c r="F723" i="2"/>
  <c r="F752" i="2"/>
  <c r="F760" i="2"/>
  <c r="F759" i="2"/>
  <c r="H989" i="1"/>
  <c r="G477" i="2" l="1"/>
  <c r="G539" i="2"/>
  <c r="G599" i="2"/>
  <c r="G59" i="2"/>
  <c r="G832" i="2"/>
  <c r="G517" i="2"/>
  <c r="G784" i="2"/>
  <c r="G328" i="2"/>
  <c r="G81" i="2"/>
  <c r="G658" i="2"/>
  <c r="G712" i="2"/>
  <c r="G271" i="2"/>
  <c r="G863" i="2"/>
  <c r="G760" i="2"/>
  <c r="G787" i="2"/>
  <c r="G913" i="2"/>
  <c r="G520" i="2"/>
  <c r="G616" i="2"/>
  <c r="G289" i="2"/>
  <c r="G99" i="2"/>
  <c r="G511" i="2"/>
  <c r="G535" i="2"/>
  <c r="G622" i="2"/>
  <c r="G688" i="2"/>
  <c r="G307" i="2"/>
  <c r="G829" i="2"/>
  <c r="G838" i="2"/>
  <c r="G953" i="2"/>
  <c r="G947" i="2"/>
  <c r="G944" i="2"/>
  <c r="G941" i="2"/>
  <c r="G938" i="2"/>
  <c r="G929" i="2"/>
  <c r="G49" i="2"/>
  <c r="G97" i="2"/>
  <c r="G752" i="2"/>
  <c r="G854" i="2"/>
  <c r="G119" i="2"/>
  <c r="G587" i="2"/>
  <c r="G629" i="2"/>
  <c r="G206" i="2"/>
  <c r="G431" i="2"/>
  <c r="G127" i="2"/>
  <c r="G851" i="2"/>
  <c r="G866" i="2"/>
  <c r="G923" i="2"/>
  <c r="G335" i="2"/>
  <c r="G524" i="2"/>
  <c r="G701" i="2"/>
  <c r="G428" i="2"/>
  <c r="G659" i="2"/>
  <c r="G698" i="2"/>
  <c r="G365" i="2"/>
  <c r="G404" i="2"/>
  <c r="G331" i="2"/>
  <c r="G667" i="2"/>
  <c r="G71" i="2"/>
  <c r="G149" i="2"/>
  <c r="G613" i="2"/>
  <c r="G959" i="2"/>
  <c r="G424" i="2"/>
  <c r="G668" i="2"/>
  <c r="G46" i="2"/>
  <c r="G384" i="2"/>
  <c r="G318" i="2"/>
  <c r="G870" i="2"/>
  <c r="G762" i="2"/>
  <c r="G777" i="2"/>
  <c r="G765" i="2"/>
  <c r="G873" i="2"/>
  <c r="G774" i="2"/>
  <c r="G547" i="2"/>
  <c r="G42" i="2"/>
  <c r="G104" i="2"/>
  <c r="G110" i="2"/>
  <c r="G141" i="2"/>
  <c r="G163" i="2"/>
  <c r="G208" i="2"/>
  <c r="G300" i="2"/>
  <c r="G326" i="2"/>
  <c r="G484" i="2"/>
  <c r="G496" i="2"/>
  <c r="G502" i="2"/>
  <c r="G532" i="2"/>
  <c r="G614" i="2"/>
  <c r="G722" i="2"/>
  <c r="G763" i="2"/>
  <c r="G769" i="2"/>
  <c r="G839" i="2"/>
  <c r="G202" i="2"/>
  <c r="G212" i="2"/>
  <c r="G221" i="2"/>
  <c r="G233" i="2"/>
  <c r="G236" i="2"/>
  <c r="G239" i="2"/>
  <c r="G337" i="2"/>
  <c r="G340" i="2"/>
  <c r="G346" i="2"/>
  <c r="G515" i="2"/>
  <c r="G694" i="2"/>
  <c r="G704" i="2"/>
  <c r="G884" i="2"/>
  <c r="G55" i="2"/>
  <c r="G158" i="2"/>
  <c r="G362" i="2"/>
  <c r="G451" i="2"/>
  <c r="G497" i="2"/>
  <c r="G641" i="2"/>
  <c r="G647" i="2"/>
  <c r="G767" i="2"/>
  <c r="G770" i="2"/>
  <c r="G670" i="2"/>
  <c r="G676" i="2"/>
  <c r="G724" i="2"/>
  <c r="G100" i="2"/>
  <c r="G103" i="2"/>
  <c r="G134" i="2"/>
  <c r="G253" i="2"/>
  <c r="G293" i="2"/>
  <c r="G302" i="2"/>
  <c r="G305" i="2"/>
  <c r="G461" i="2"/>
  <c r="G578" i="2"/>
  <c r="G827" i="2"/>
  <c r="G217" i="2"/>
  <c r="G281" i="2"/>
  <c r="G287" i="2"/>
  <c r="G316" i="2"/>
  <c r="G376" i="2"/>
  <c r="G398" i="2"/>
  <c r="G575" i="2"/>
  <c r="G680" i="2"/>
  <c r="G686" i="2"/>
  <c r="G526" i="2"/>
  <c r="G816" i="2"/>
  <c r="G792" i="2"/>
  <c r="G609" i="2"/>
  <c r="G552" i="2"/>
  <c r="G405" i="2"/>
  <c r="G402" i="2"/>
  <c r="G399" i="2"/>
  <c r="G252" i="2"/>
  <c r="G812" i="2"/>
  <c r="G806" i="2"/>
  <c r="G797" i="2"/>
  <c r="G719" i="2"/>
  <c r="G707" i="2"/>
  <c r="G619" i="2"/>
  <c r="G957" i="2"/>
  <c r="G936" i="2"/>
  <c r="G804" i="2"/>
  <c r="G798" i="2"/>
  <c r="G714" i="2"/>
  <c r="G597" i="2"/>
  <c r="G411" i="2"/>
  <c r="G948" i="2"/>
  <c r="G939" i="2"/>
  <c r="G933" i="2"/>
  <c r="G924" i="2"/>
  <c r="G852" i="2"/>
  <c r="G810" i="2"/>
  <c r="G801" i="2"/>
  <c r="G795" i="2"/>
  <c r="G657" i="2"/>
  <c r="G504" i="2"/>
  <c r="G312" i="2"/>
  <c r="G782" i="2"/>
  <c r="G779" i="2"/>
  <c r="G761" i="2"/>
  <c r="G952" i="2"/>
  <c r="G949" i="2"/>
  <c r="G925" i="2"/>
  <c r="G621" i="2"/>
  <c r="G576" i="2"/>
  <c r="G573" i="2"/>
  <c r="G567" i="2"/>
  <c r="G561" i="2"/>
  <c r="G558" i="2"/>
  <c r="G543" i="2"/>
  <c r="G516" i="2"/>
  <c r="G513" i="2"/>
  <c r="G462" i="2"/>
  <c r="G459" i="2"/>
  <c r="G456" i="2"/>
  <c r="G393" i="2"/>
  <c r="G357" i="2"/>
  <c r="G351" i="2"/>
  <c r="G228" i="2"/>
  <c r="G225" i="2"/>
  <c r="G183" i="2"/>
  <c r="G159" i="2"/>
  <c r="G120" i="2"/>
  <c r="G78" i="2"/>
  <c r="G66" i="2"/>
  <c r="G823" i="2"/>
  <c r="G820" i="2"/>
  <c r="G730" i="2"/>
  <c r="G960" i="2"/>
  <c r="G849" i="2"/>
  <c r="G843" i="2"/>
  <c r="G639" i="2"/>
  <c r="G636" i="2"/>
  <c r="G585" i="2"/>
  <c r="G48" i="2"/>
  <c r="G671" i="2"/>
  <c r="G596" i="2"/>
  <c r="G593" i="2"/>
  <c r="G530" i="2"/>
  <c r="G470" i="2"/>
  <c r="G410" i="2"/>
  <c r="G341" i="2"/>
  <c r="G917" i="2"/>
  <c r="G887" i="2"/>
  <c r="G881" i="2"/>
  <c r="G869" i="2"/>
  <c r="G857" i="2"/>
  <c r="G830" i="2"/>
  <c r="G755" i="2"/>
  <c r="G743" i="2"/>
  <c r="G737" i="2"/>
  <c r="G725" i="2"/>
  <c r="G674" i="2"/>
  <c r="G374" i="2"/>
  <c r="G638" i="2"/>
  <c r="G626" i="2"/>
  <c r="G967" i="2"/>
  <c r="G796" i="2"/>
  <c r="G721" i="2"/>
  <c r="G529" i="2"/>
  <c r="G505" i="2"/>
  <c r="G475" i="2"/>
  <c r="G469" i="2"/>
  <c r="G445" i="2"/>
  <c r="G436" i="2"/>
  <c r="G355" i="2"/>
  <c r="G235" i="2"/>
  <c r="G205" i="2"/>
  <c r="G975" i="2"/>
  <c r="G918" i="2"/>
  <c r="G855" i="2"/>
  <c r="G678" i="2"/>
  <c r="G666" i="2"/>
  <c r="G339" i="2"/>
  <c r="G273" i="2"/>
  <c r="G72" i="2"/>
  <c r="G32" i="2"/>
  <c r="G848" i="2"/>
  <c r="G833" i="2"/>
  <c r="G791" i="2"/>
  <c r="G569" i="2"/>
  <c r="G563" i="2"/>
  <c r="G545" i="2"/>
  <c r="G536" i="2"/>
  <c r="G443" i="2"/>
  <c r="G353" i="2"/>
  <c r="G969" i="2"/>
  <c r="G780" i="2"/>
  <c r="G753" i="2"/>
  <c r="G750" i="2"/>
  <c r="G663" i="2"/>
  <c r="G507" i="2"/>
  <c r="G432" i="2"/>
  <c r="G276" i="2"/>
  <c r="G270" i="2"/>
  <c r="G195" i="2"/>
  <c r="G135" i="2"/>
  <c r="G167" i="2"/>
  <c r="G241" i="2"/>
  <c r="G244" i="2"/>
  <c r="G247" i="2"/>
  <c r="G413" i="2"/>
  <c r="G818" i="2"/>
  <c r="G821" i="2"/>
  <c r="G958" i="2"/>
  <c r="G653" i="2"/>
  <c r="G417" i="2"/>
  <c r="G61" i="2"/>
  <c r="G64" i="2"/>
  <c r="G76" i="2"/>
  <c r="G101" i="2"/>
  <c r="G109" i="2"/>
  <c r="G151" i="2"/>
  <c r="G154" i="2"/>
  <c r="G196" i="2"/>
  <c r="G218" i="2"/>
  <c r="G223" i="2"/>
  <c r="G248" i="2"/>
  <c r="G310" i="2"/>
  <c r="G350" i="2"/>
  <c r="G370" i="2"/>
  <c r="G429" i="2"/>
  <c r="G449" i="2"/>
  <c r="G460" i="2"/>
  <c r="G527" i="2"/>
  <c r="G580" i="2"/>
  <c r="G583" i="2"/>
  <c r="G602" i="2"/>
  <c r="G617" i="2"/>
  <c r="G643" i="2"/>
  <c r="G662" i="2"/>
  <c r="G715" i="2"/>
  <c r="G740" i="2"/>
  <c r="G748" i="2"/>
  <c r="G757" i="2"/>
  <c r="G802" i="2"/>
  <c r="G805" i="2"/>
  <c r="G916" i="2"/>
  <c r="G931" i="2"/>
  <c r="G408" i="2"/>
  <c r="G143" i="2"/>
  <c r="G280" i="2"/>
  <c r="G406" i="2"/>
  <c r="G479" i="2"/>
  <c r="G781" i="2"/>
  <c r="G148" i="2"/>
  <c r="G45" i="2"/>
  <c r="G77" i="2"/>
  <c r="G401" i="2"/>
  <c r="G584" i="2"/>
  <c r="G677" i="2"/>
  <c r="G749" i="2"/>
  <c r="G39" i="2"/>
  <c r="G65" i="2"/>
  <c r="G70" i="2"/>
  <c r="G334" i="2"/>
  <c r="G896" i="2"/>
  <c r="G908" i="2"/>
  <c r="G940" i="2"/>
  <c r="G937" i="2"/>
  <c r="G928" i="2"/>
  <c r="G910" i="2"/>
  <c r="G907" i="2"/>
  <c r="G892" i="2"/>
  <c r="G889" i="2"/>
  <c r="G874" i="2"/>
  <c r="G871" i="2"/>
  <c r="G862" i="2"/>
  <c r="G844" i="2"/>
  <c r="G841" i="2"/>
  <c r="G814" i="2"/>
  <c r="G808" i="2"/>
  <c r="G799" i="2"/>
  <c r="G775" i="2"/>
  <c r="G772" i="2"/>
  <c r="G745" i="2"/>
  <c r="G709" i="2"/>
  <c r="G700" i="2"/>
  <c r="G679" i="2"/>
  <c r="G637" i="2"/>
  <c r="G634" i="2"/>
  <c r="G565" i="2"/>
  <c r="G550" i="2"/>
  <c r="G523" i="2"/>
  <c r="G514" i="2"/>
  <c r="G493" i="2"/>
  <c r="G463" i="2"/>
  <c r="G403" i="2"/>
  <c r="G322" i="2"/>
  <c r="G954" i="2"/>
  <c r="G825" i="2"/>
  <c r="G822" i="2"/>
  <c r="G819" i="2"/>
  <c r="G735" i="2"/>
  <c r="G732" i="2"/>
  <c r="G729" i="2"/>
  <c r="G690" i="2"/>
  <c r="G684" i="2"/>
  <c r="G648" i="2"/>
  <c r="G498" i="2"/>
  <c r="G465" i="2"/>
  <c r="G441" i="2"/>
  <c r="G438" i="2"/>
  <c r="G426" i="2"/>
  <c r="G423" i="2"/>
  <c r="G345" i="2"/>
  <c r="G330" i="2"/>
  <c r="G294" i="2"/>
  <c r="G291" i="2"/>
  <c r="G285" i="2"/>
  <c r="G264" i="2"/>
  <c r="G117" i="2"/>
  <c r="G114" i="2"/>
  <c r="G87" i="2"/>
  <c r="G69" i="2"/>
  <c r="G54" i="2"/>
  <c r="G35" i="2"/>
  <c r="G224" i="2"/>
  <c r="G980" i="2"/>
  <c r="G94" i="2"/>
  <c r="G112" i="2"/>
  <c r="G161" i="2"/>
  <c r="G146" i="2"/>
  <c r="G251" i="2"/>
  <c r="G976" i="2"/>
  <c r="G961" i="2"/>
  <c r="G880" i="2"/>
  <c r="G826" i="2"/>
  <c r="G766" i="2"/>
  <c r="G754" i="2"/>
  <c r="G742" i="2"/>
  <c r="G739" i="2"/>
  <c r="G586" i="2"/>
  <c r="G442" i="2"/>
  <c r="G364" i="2"/>
  <c r="G193" i="2"/>
  <c r="G966" i="2"/>
  <c r="G951" i="2"/>
  <c r="G927" i="2"/>
  <c r="G888" i="2"/>
  <c r="G867" i="2"/>
  <c r="G747" i="2"/>
  <c r="G705" i="2"/>
  <c r="G582" i="2"/>
  <c r="G546" i="2"/>
  <c r="G489" i="2"/>
  <c r="G483" i="2"/>
  <c r="G474" i="2"/>
  <c r="G447" i="2"/>
  <c r="G387" i="2"/>
  <c r="G381" i="2"/>
  <c r="G372" i="2"/>
  <c r="G309" i="2"/>
  <c r="G240" i="2"/>
  <c r="G147" i="2"/>
  <c r="G138" i="2"/>
  <c r="G111" i="2"/>
  <c r="G60" i="2"/>
  <c r="G905" i="2"/>
  <c r="G902" i="2"/>
  <c r="G899" i="2"/>
  <c r="G893" i="2"/>
  <c r="G611" i="2"/>
  <c r="G608" i="2"/>
  <c r="G506" i="2"/>
  <c r="G50" i="2"/>
  <c r="G783" i="2"/>
  <c r="G210" i="2"/>
  <c r="G203" i="2"/>
  <c r="G98" i="2"/>
  <c r="G186" i="2"/>
  <c r="G204" i="2"/>
  <c r="G211" i="2"/>
  <c r="G213" i="2"/>
  <c r="G259" i="2"/>
  <c r="G367" i="2"/>
  <c r="G419" i="2"/>
  <c r="G421" i="2"/>
  <c r="G487" i="2"/>
  <c r="G560" i="2"/>
  <c r="G571" i="2"/>
  <c r="G612" i="2"/>
  <c r="G625" i="2"/>
  <c r="G630" i="2"/>
  <c r="G683" i="2"/>
  <c r="G695" i="2"/>
  <c r="G697" i="2"/>
  <c r="G800" i="2"/>
  <c r="G860" i="2"/>
  <c r="G872" i="2"/>
  <c r="G525" i="2"/>
  <c r="G132" i="2"/>
  <c r="G396" i="2"/>
  <c r="G41" i="2"/>
  <c r="G93" i="2"/>
  <c r="G136" i="2"/>
  <c r="G139" i="2"/>
  <c r="G150" i="2"/>
  <c r="G152" i="2"/>
  <c r="G160" i="2"/>
  <c r="G162" i="2"/>
  <c r="G164" i="2"/>
  <c r="G301" i="2"/>
  <c r="G303" i="2"/>
  <c r="G320" i="2"/>
  <c r="G343" i="2"/>
  <c r="G386" i="2"/>
  <c r="G464" i="2"/>
  <c r="G468" i="2"/>
  <c r="G485" i="2"/>
  <c r="G548" i="2"/>
  <c r="G610" i="2"/>
  <c r="G623" i="2"/>
  <c r="G628" i="2"/>
  <c r="G635" i="2"/>
  <c r="G655" i="2"/>
  <c r="G702" i="2"/>
  <c r="G788" i="2"/>
  <c r="G807" i="2"/>
  <c r="G809" i="2"/>
  <c r="G847" i="2"/>
  <c r="G850" i="2"/>
  <c r="G856" i="2"/>
  <c r="G865" i="2"/>
  <c r="G934" i="2"/>
  <c r="G945" i="2"/>
  <c r="G955" i="2"/>
  <c r="G962" i="2"/>
  <c r="G965" i="2"/>
  <c r="G972" i="2"/>
  <c r="G831" i="2"/>
  <c r="G591" i="2"/>
  <c r="G315" i="2"/>
  <c r="G121" i="2"/>
  <c r="G36" i="2"/>
  <c r="G57" i="2"/>
  <c r="G62" i="2"/>
  <c r="G106" i="2"/>
  <c r="G123" i="2"/>
  <c r="G125" i="2"/>
  <c r="G182" i="2"/>
  <c r="G189" i="2"/>
  <c r="G200" i="2"/>
  <c r="G209" i="2"/>
  <c r="G214" i="2"/>
  <c r="G219" i="2"/>
  <c r="G242" i="2"/>
  <c r="G262" i="2"/>
  <c r="G269" i="2"/>
  <c r="G290" i="2"/>
  <c r="G297" i="2"/>
  <c r="G308" i="2"/>
  <c r="G448" i="2"/>
  <c r="G455" i="2"/>
  <c r="G471" i="2"/>
  <c r="G478" i="2"/>
  <c r="G581" i="2"/>
  <c r="G598" i="2"/>
  <c r="G633" i="2"/>
  <c r="G768" i="2"/>
  <c r="G840" i="2"/>
  <c r="G842" i="2"/>
  <c r="G868" i="2"/>
  <c r="G883" i="2"/>
  <c r="G886" i="2"/>
  <c r="G914" i="2"/>
  <c r="G555" i="2"/>
  <c r="G876" i="2"/>
  <c r="G651" i="2"/>
  <c r="G156" i="2"/>
  <c r="G336" i="2"/>
  <c r="G140" i="2"/>
  <c r="G165" i="2"/>
  <c r="G185" i="2"/>
  <c r="G194" i="2"/>
  <c r="G229" i="2"/>
  <c r="G272" i="2"/>
  <c r="G274" i="2"/>
  <c r="G327" i="2"/>
  <c r="G363" i="2"/>
  <c r="G373" i="2"/>
  <c r="G415" i="2"/>
  <c r="G446" i="2"/>
  <c r="G453" i="2"/>
  <c r="G467" i="2"/>
  <c r="G491" i="2"/>
  <c r="G508" i="2"/>
  <c r="G512" i="2"/>
  <c r="G534" i="2"/>
  <c r="G540" i="2"/>
  <c r="G549" i="2"/>
  <c r="G553" i="2"/>
  <c r="G556" i="2"/>
  <c r="G590" i="2"/>
  <c r="G669" i="2"/>
  <c r="G691" i="2"/>
  <c r="G696" i="2"/>
  <c r="G859" i="2"/>
  <c r="G963" i="2"/>
  <c r="G973" i="2"/>
  <c r="G63" i="2"/>
  <c r="G129" i="2"/>
  <c r="G243" i="2"/>
  <c r="G342" i="2"/>
  <c r="G347" i="2"/>
  <c r="G354" i="2"/>
  <c r="G359" i="2"/>
  <c r="G361" i="2"/>
  <c r="G390" i="2"/>
  <c r="G395" i="2"/>
  <c r="G397" i="2"/>
  <c r="G427" i="2"/>
  <c r="G499" i="2"/>
  <c r="G656" i="2"/>
  <c r="G703" i="2"/>
  <c r="G706" i="2"/>
  <c r="G733" i="2"/>
  <c r="G738" i="2"/>
  <c r="G741" i="2"/>
  <c r="G789" i="2"/>
  <c r="G915" i="2"/>
  <c r="G971" i="2"/>
  <c r="G31" i="2"/>
  <c r="G43" i="2"/>
  <c r="G56" i="2"/>
  <c r="G68" i="2"/>
  <c r="G105" i="2"/>
  <c r="G188" i="2"/>
  <c r="G215" i="2"/>
  <c r="G220" i="2"/>
  <c r="G249" i="2"/>
  <c r="G254" i="2"/>
  <c r="G256" i="2"/>
  <c r="G266" i="2"/>
  <c r="G268" i="2"/>
  <c r="G279" i="2"/>
  <c r="G284" i="2"/>
  <c r="G317" i="2"/>
  <c r="G435" i="2"/>
  <c r="G440" i="2"/>
  <c r="G454" i="2"/>
  <c r="G538" i="2"/>
  <c r="G554" i="2"/>
  <c r="G557" i="2"/>
  <c r="G632" i="2"/>
  <c r="G644" i="2"/>
  <c r="G649" i="2"/>
  <c r="G687" i="2"/>
  <c r="G716" i="2"/>
  <c r="G726" i="2"/>
  <c r="G728" i="2"/>
  <c r="G736" i="2"/>
  <c r="G744" i="2"/>
  <c r="G751" i="2"/>
  <c r="G824" i="2"/>
  <c r="G836" i="2"/>
  <c r="G950" i="2"/>
  <c r="G926" i="2"/>
  <c r="G815" i="2"/>
  <c r="G794" i="2"/>
  <c r="G776" i="2"/>
  <c r="G764" i="2"/>
  <c r="G731" i="2"/>
  <c r="G665" i="2"/>
  <c r="G650" i="2"/>
  <c r="G572" i="2"/>
  <c r="G476" i="2"/>
  <c r="G422" i="2"/>
  <c r="G227" i="2"/>
  <c r="G970" i="2"/>
  <c r="G919" i="2"/>
  <c r="G718" i="2"/>
  <c r="G673" i="2"/>
  <c r="G640" i="2"/>
  <c r="G601" i="2"/>
  <c r="G574" i="2"/>
  <c r="G559" i="2"/>
  <c r="G481" i="2"/>
  <c r="G298" i="2"/>
  <c r="G277" i="2"/>
  <c r="G942" i="2"/>
  <c r="G891" i="2"/>
  <c r="G861" i="2"/>
  <c r="G837" i="2"/>
  <c r="G834" i="2"/>
  <c r="G828" i="2"/>
  <c r="G786" i="2"/>
  <c r="G771" i="2"/>
  <c r="G756" i="2"/>
  <c r="G645" i="2"/>
  <c r="G618" i="2"/>
  <c r="G603" i="2"/>
  <c r="G537" i="2"/>
  <c r="G519" i="2"/>
  <c r="G501" i="2"/>
  <c r="G420" i="2"/>
  <c r="G366" i="2"/>
  <c r="G321" i="2"/>
  <c r="G261" i="2"/>
  <c r="G216" i="2"/>
  <c r="G102" i="2"/>
  <c r="G75" i="2"/>
  <c r="G858" i="2"/>
  <c r="G846" i="2"/>
  <c r="G906" i="2"/>
  <c r="G306" i="2"/>
  <c r="G627" i="2"/>
  <c r="G495" i="2"/>
  <c r="G956" i="2"/>
  <c r="G935" i="2"/>
  <c r="G932" i="2"/>
  <c r="G920" i="2"/>
  <c r="G785" i="2"/>
  <c r="G758" i="2"/>
  <c r="G713" i="2"/>
  <c r="G692" i="2"/>
  <c r="G620" i="2"/>
  <c r="G605" i="2"/>
  <c r="G533" i="2"/>
  <c r="G473" i="2"/>
  <c r="G416" i="2"/>
  <c r="G407" i="2"/>
  <c r="G344" i="2"/>
  <c r="G332" i="2"/>
  <c r="G299" i="2"/>
  <c r="G260" i="2"/>
  <c r="G116" i="2"/>
  <c r="G92" i="2"/>
  <c r="G74" i="2"/>
  <c r="G47" i="2"/>
  <c r="G675" i="2"/>
  <c r="G946" i="2"/>
  <c r="G943" i="2"/>
  <c r="G922" i="2"/>
  <c r="G904" i="2"/>
  <c r="G898" i="2"/>
  <c r="G877" i="2"/>
  <c r="G853" i="2"/>
  <c r="G817" i="2"/>
  <c r="G778" i="2"/>
  <c r="G664" i="2"/>
  <c r="G661" i="2"/>
  <c r="G646" i="2"/>
  <c r="G562" i="2"/>
  <c r="G541" i="2"/>
  <c r="G457" i="2"/>
  <c r="G430" i="2"/>
  <c r="G409" i="2"/>
  <c r="G400" i="2"/>
  <c r="G349" i="2"/>
  <c r="G295" i="2"/>
  <c r="G283" i="2"/>
  <c r="G118" i="2"/>
  <c r="G52" i="2"/>
  <c r="G890" i="2"/>
  <c r="G845" i="2"/>
  <c r="G773" i="2"/>
  <c r="G746" i="2"/>
  <c r="G793" i="2"/>
  <c r="G790" i="2"/>
  <c r="G734" i="2"/>
  <c r="G710" i="2"/>
  <c r="G566" i="2"/>
  <c r="G542" i="2"/>
  <c r="G521" i="2"/>
  <c r="G518" i="2"/>
  <c r="G503" i="2"/>
  <c r="G494" i="2"/>
  <c r="G482" i="2"/>
  <c r="G437" i="2"/>
  <c r="G434" i="2"/>
  <c r="G392" i="2"/>
  <c r="G389" i="2"/>
  <c r="G380" i="2"/>
  <c r="G377" i="2"/>
  <c r="G371" i="2"/>
  <c r="G368" i="2"/>
  <c r="G356" i="2"/>
  <c r="G314" i="2"/>
  <c r="G296" i="2"/>
  <c r="G230" i="2"/>
  <c r="G155" i="2"/>
  <c r="G131" i="2"/>
  <c r="G86" i="2"/>
  <c r="G727" i="2"/>
  <c r="G685" i="2"/>
  <c r="G682" i="2"/>
  <c r="G652" i="2"/>
  <c r="G604" i="2"/>
  <c r="G595" i="2"/>
  <c r="G592" i="2"/>
  <c r="G589" i="2"/>
  <c r="G568" i="2"/>
  <c r="G544" i="2"/>
  <c r="G490" i="2"/>
  <c r="G466" i="2"/>
  <c r="G439" i="2"/>
  <c r="G433" i="2"/>
  <c r="G418" i="2"/>
  <c r="G412" i="2"/>
  <c r="G394" i="2"/>
  <c r="G391" i="2"/>
  <c r="G388" i="2"/>
  <c r="G385" i="2"/>
  <c r="G382" i="2"/>
  <c r="G379" i="2"/>
  <c r="G358" i="2"/>
  <c r="G352" i="2"/>
  <c r="G325" i="2"/>
  <c r="G319" i="2"/>
  <c r="G313" i="2"/>
  <c r="G304" i="2"/>
  <c r="G292" i="2"/>
  <c r="G286" i="2"/>
  <c r="G232" i="2"/>
  <c r="G226" i="2"/>
  <c r="G181" i="2"/>
  <c r="G172" i="2"/>
  <c r="G44" i="2"/>
  <c r="G717" i="2"/>
  <c r="G708" i="2"/>
  <c r="G699" i="2"/>
  <c r="G681" i="2"/>
  <c r="G672" i="2"/>
  <c r="G642" i="2"/>
  <c r="G606" i="2"/>
  <c r="G600" i="2"/>
  <c r="G579" i="2"/>
  <c r="G570" i="2"/>
  <c r="G528" i="2"/>
  <c r="G492" i="2"/>
  <c r="G486" i="2"/>
  <c r="G480" i="2"/>
  <c r="G378" i="2"/>
  <c r="G369" i="2"/>
  <c r="G360" i="2"/>
  <c r="G348" i="2"/>
  <c r="G333" i="2"/>
  <c r="G324" i="2"/>
  <c r="G288" i="2"/>
  <c r="G258" i="2"/>
  <c r="G255" i="2"/>
  <c r="G237" i="2"/>
  <c r="G231" i="2"/>
  <c r="G198" i="2"/>
  <c r="G180" i="2"/>
  <c r="G174" i="2"/>
  <c r="G153" i="2"/>
  <c r="G108" i="2"/>
  <c r="G96" i="2"/>
  <c r="G978" i="2"/>
  <c r="G930" i="2"/>
  <c r="G921" i="2"/>
  <c r="G813" i="2"/>
  <c r="G759" i="2"/>
  <c r="G720" i="2"/>
  <c r="G654" i="2"/>
  <c r="G624" i="2"/>
  <c r="G615" i="2"/>
  <c r="G594" i="2"/>
  <c r="G588" i="2"/>
  <c r="G564" i="2"/>
  <c r="G531" i="2"/>
  <c r="G510" i="2"/>
  <c r="G450" i="2"/>
  <c r="G444" i="2"/>
  <c r="G414" i="2"/>
  <c r="G375" i="2"/>
  <c r="G282" i="2"/>
  <c r="G267" i="2"/>
  <c r="G979" i="2"/>
  <c r="G811" i="2"/>
  <c r="G472" i="2"/>
  <c r="G911" i="2"/>
  <c r="G878" i="2"/>
  <c r="G803" i="2"/>
  <c r="G689" i="2"/>
  <c r="G551" i="2"/>
  <c r="G458" i="2"/>
  <c r="G452" i="2"/>
  <c r="G329" i="2"/>
  <c r="G323" i="2"/>
  <c r="G265" i="2"/>
  <c r="G250" i="2"/>
  <c r="G238" i="2"/>
  <c r="G199" i="2"/>
  <c r="G190" i="2"/>
  <c r="G187" i="2"/>
  <c r="G184" i="2"/>
  <c r="G178" i="2"/>
  <c r="G175" i="2"/>
  <c r="G169" i="2"/>
  <c r="G166" i="2"/>
  <c r="G157" i="2"/>
  <c r="G145" i="2"/>
  <c r="G133" i="2"/>
  <c r="G130" i="2"/>
  <c r="G124" i="2"/>
  <c r="G91" i="2"/>
  <c r="G88" i="2"/>
  <c r="G85" i="2"/>
  <c r="G82" i="2"/>
  <c r="G79" i="2"/>
  <c r="G67" i="2"/>
  <c r="G58" i="2"/>
  <c r="G33" i="2"/>
  <c r="G234" i="2"/>
  <c r="G222" i="2"/>
  <c r="G207" i="2"/>
  <c r="G201" i="2"/>
  <c r="G192" i="2"/>
  <c r="G177" i="2"/>
  <c r="G171" i="2"/>
  <c r="G168" i="2"/>
  <c r="G144" i="2"/>
  <c r="G126" i="2"/>
  <c r="G90" i="2"/>
  <c r="G84" i="2"/>
  <c r="G38" i="2"/>
  <c r="F3" i="2"/>
  <c r="D233" i="2" s="1"/>
  <c r="G278" i="2"/>
  <c r="G275" i="2"/>
  <c r="G263" i="2"/>
  <c r="G257" i="2"/>
  <c r="G245" i="2"/>
  <c r="G197" i="2"/>
  <c r="G191" i="2"/>
  <c r="G179" i="2"/>
  <c r="G176" i="2"/>
  <c r="G170" i="2"/>
  <c r="G137" i="2"/>
  <c r="G128" i="2"/>
  <c r="G122" i="2"/>
  <c r="G113" i="2"/>
  <c r="G107" i="2"/>
  <c r="G89" i="2"/>
  <c r="G80" i="2"/>
  <c r="G40" i="2"/>
  <c r="G37" i="2"/>
  <c r="G34" i="2"/>
  <c r="G425" i="2"/>
  <c r="G693" i="2"/>
  <c r="G246" i="2"/>
  <c r="G83" i="2"/>
  <c r="G723" i="2"/>
  <c r="G711" i="2"/>
  <c r="G660" i="2"/>
  <c r="G522" i="2"/>
  <c r="G51" i="2"/>
  <c r="G173" i="2"/>
  <c r="G95" i="2"/>
  <c r="G53" i="2"/>
  <c r="G835" i="2"/>
  <c r="G631" i="2"/>
  <c r="G607" i="2"/>
  <c r="G577" i="2"/>
  <c r="G142" i="2"/>
  <c r="G115" i="2"/>
  <c r="G73" i="2"/>
  <c r="G383" i="2"/>
  <c r="G25" i="2" l="1"/>
  <c r="G28" i="2"/>
  <c r="G30" i="2"/>
  <c r="G22" i="2"/>
  <c r="G26" i="2"/>
  <c r="G24" i="2"/>
  <c r="G29" i="2"/>
  <c r="G27" i="2"/>
  <c r="G23" i="2"/>
  <c r="G21" i="2"/>
  <c r="G18" i="2"/>
  <c r="G20" i="2"/>
  <c r="E267" i="2"/>
  <c r="E255" i="2"/>
  <c r="D678" i="2"/>
  <c r="D211" i="2"/>
  <c r="D169" i="2"/>
  <c r="E772" i="2"/>
  <c r="D458" i="2"/>
  <c r="E952" i="2"/>
  <c r="E558" i="2"/>
  <c r="E908" i="2"/>
  <c r="E513" i="2"/>
  <c r="E692" i="2"/>
  <c r="E608" i="2"/>
  <c r="D919" i="2"/>
  <c r="E140" i="2"/>
  <c r="E834" i="2"/>
  <c r="E229" i="2"/>
  <c r="D398" i="2"/>
  <c r="D554" i="2"/>
  <c r="D166" i="2"/>
  <c r="E785" i="2"/>
  <c r="E371" i="2"/>
  <c r="D444" i="2"/>
  <c r="D295" i="2"/>
  <c r="E702" i="2"/>
  <c r="E137" i="2"/>
  <c r="D821" i="2"/>
  <c r="D288" i="2"/>
  <c r="D483" i="2"/>
  <c r="D173" i="2"/>
  <c r="D926" i="2"/>
  <c r="E503" i="2"/>
  <c r="E214" i="2"/>
  <c r="E587" i="2"/>
  <c r="E651" i="2"/>
  <c r="E666" i="2"/>
  <c r="E796" i="2"/>
  <c r="D716" i="2"/>
  <c r="E919" i="2"/>
  <c r="E266" i="2"/>
  <c r="D418" i="2"/>
  <c r="E953" i="2"/>
  <c r="D841" i="2"/>
  <c r="D616" i="2"/>
  <c r="E519" i="2"/>
  <c r="D903" i="2"/>
  <c r="D50" i="2"/>
  <c r="E67" i="2"/>
  <c r="E124" i="2"/>
  <c r="E564" i="2"/>
  <c r="E699" i="2"/>
  <c r="E589" i="2"/>
  <c r="E773" i="2"/>
  <c r="E664" i="2"/>
  <c r="D493" i="2"/>
  <c r="E416" i="2"/>
  <c r="E592" i="2"/>
  <c r="E941" i="2"/>
  <c r="D239" i="2"/>
  <c r="E250" i="2"/>
  <c r="D886" i="2"/>
  <c r="E83" i="2"/>
  <c r="E591" i="2"/>
  <c r="E576" i="2"/>
  <c r="E220" i="2"/>
  <c r="E616" i="2"/>
  <c r="D568" i="2"/>
  <c r="E630" i="2"/>
  <c r="D222" i="2"/>
  <c r="D611" i="2"/>
  <c r="D566" i="2"/>
  <c r="E366" i="2"/>
  <c r="D351" i="2"/>
  <c r="E673" i="2"/>
  <c r="D390" i="2"/>
  <c r="E845" i="2"/>
  <c r="E433" i="2"/>
  <c r="E862" i="2"/>
  <c r="E890" i="2"/>
  <c r="D272" i="2"/>
  <c r="D340" i="2"/>
  <c r="D406" i="2"/>
  <c r="E711" i="2"/>
  <c r="D604" i="2"/>
  <c r="D518" i="2"/>
  <c r="E758" i="2"/>
  <c r="E646" i="2"/>
  <c r="D910" i="2"/>
  <c r="D658" i="2"/>
  <c r="D845" i="2"/>
  <c r="E54" i="2"/>
  <c r="E693" i="2"/>
  <c r="E307" i="2"/>
  <c r="E243" i="2"/>
  <c r="E832" i="2"/>
  <c r="E236" i="2"/>
  <c r="E549" i="2"/>
  <c r="E449" i="2"/>
  <c r="E583" i="2"/>
  <c r="E423" i="2"/>
  <c r="D489" i="2"/>
  <c r="E751" i="2"/>
  <c r="E561" i="2"/>
  <c r="D163" i="2"/>
  <c r="D765" i="2"/>
  <c r="D71" i="2"/>
  <c r="E567" i="2"/>
  <c r="E856" i="2"/>
  <c r="E782" i="2"/>
  <c r="E84" i="2"/>
  <c r="D588" i="2"/>
  <c r="D453" i="2"/>
  <c r="E804" i="2"/>
  <c r="E717" i="2"/>
  <c r="D86" i="2"/>
  <c r="E601" i="2"/>
  <c r="E349" i="2"/>
  <c r="D260" i="2"/>
  <c r="E738" i="2"/>
  <c r="E889" i="2"/>
  <c r="D213" i="2"/>
  <c r="D159" i="2"/>
  <c r="D289" i="2"/>
  <c r="E277" i="2"/>
  <c r="E580" i="2"/>
  <c r="E369" i="2"/>
  <c r="E405" i="2"/>
  <c r="D434" i="2"/>
  <c r="D408" i="2"/>
  <c r="D291" i="2"/>
  <c r="E289" i="2"/>
  <c r="E818" i="2"/>
  <c r="D847" i="2"/>
  <c r="D104" i="2"/>
  <c r="D378" i="2"/>
  <c r="D933" i="2"/>
  <c r="D861" i="2"/>
  <c r="E488" i="2"/>
  <c r="E431" i="2"/>
  <c r="D916" i="2"/>
  <c r="D99" i="2"/>
  <c r="D750" i="2"/>
  <c r="D240" i="2"/>
  <c r="E887" i="2"/>
  <c r="D572" i="2"/>
  <c r="D399" i="2"/>
  <c r="D681" i="2"/>
  <c r="E733" i="2"/>
  <c r="D224" i="2"/>
  <c r="E805" i="2"/>
  <c r="D683" i="2"/>
  <c r="E429" i="2"/>
  <c r="D858" i="2"/>
  <c r="E909" i="2"/>
  <c r="E227" i="2"/>
  <c r="D471" i="2"/>
  <c r="D906" i="2"/>
  <c r="E825" i="2"/>
  <c r="D619" i="2"/>
  <c r="D788" i="2"/>
  <c r="E670" i="2"/>
  <c r="E534" i="2"/>
  <c r="E420" i="2"/>
  <c r="E154" i="2"/>
  <c r="E432" i="2"/>
  <c r="E108" i="2"/>
  <c r="D584" i="2"/>
  <c r="D422" i="2"/>
  <c r="E653" i="2"/>
  <c r="D49" i="2"/>
  <c r="D456" i="2"/>
  <c r="D888" i="2"/>
  <c r="D428" i="2"/>
  <c r="E76" i="2"/>
  <c r="D597" i="2"/>
  <c r="D472" i="2"/>
  <c r="D92" i="2"/>
  <c r="E439" i="2"/>
  <c r="D57" i="2"/>
  <c r="D667" i="2"/>
  <c r="E774" i="2"/>
  <c r="D690" i="2"/>
  <c r="E329" i="2"/>
  <c r="D538" i="2"/>
  <c r="D954" i="2"/>
  <c r="E69" i="2"/>
  <c r="D405" i="2"/>
  <c r="E281" i="2"/>
  <c r="D553" i="2"/>
  <c r="D937" i="2"/>
  <c r="D481" i="2"/>
  <c r="D137" i="2"/>
  <c r="D645" i="2"/>
  <c r="D935" i="2"/>
  <c r="D308" i="2"/>
  <c r="D430" i="2"/>
  <c r="D612" i="2"/>
  <c r="E654" i="2"/>
  <c r="D393" i="2"/>
  <c r="E947" i="2"/>
  <c r="D786" i="2"/>
  <c r="D867" i="2"/>
  <c r="D391" i="2"/>
  <c r="D162" i="2"/>
  <c r="D103" i="2"/>
  <c r="E851" i="2"/>
  <c r="E663" i="2"/>
  <c r="D502" i="2"/>
  <c r="E899" i="2"/>
  <c r="D981" i="2"/>
  <c r="E363" i="2"/>
  <c r="E745" i="2"/>
  <c r="D730" i="2"/>
  <c r="E737" i="2"/>
  <c r="E806" i="2"/>
  <c r="D316" i="2"/>
  <c r="D510" i="2"/>
  <c r="D700" i="2"/>
  <c r="E686" i="2"/>
  <c r="E87" i="2"/>
  <c r="D76" i="2"/>
  <c r="D445" i="2"/>
  <c r="E50" i="2"/>
  <c r="D657" i="2"/>
  <c r="D796" i="2"/>
  <c r="D232" i="2"/>
  <c r="E746" i="2"/>
  <c r="D646" i="2"/>
  <c r="D152" i="2"/>
  <c r="D701" i="2"/>
  <c r="E884" i="2"/>
  <c r="D503" i="2"/>
  <c r="E486" i="2"/>
  <c r="D160" i="2"/>
  <c r="E667" i="2"/>
  <c r="E470" i="2"/>
  <c r="E330" i="2"/>
  <c r="D251" i="2"/>
  <c r="D304" i="2"/>
  <c r="D746" i="2"/>
  <c r="E171" i="2"/>
  <c r="D367" i="2"/>
  <c r="D651" i="2"/>
  <c r="D138" i="2"/>
  <c r="E787" i="2"/>
  <c r="E781" i="2"/>
  <c r="E465" i="2"/>
  <c r="D644" i="2"/>
  <c r="D536" i="2"/>
  <c r="E769" i="2"/>
  <c r="D122" i="2"/>
  <c r="D241" i="2"/>
  <c r="D105" i="2"/>
  <c r="D354" i="2"/>
  <c r="E970" i="2"/>
  <c r="D464" i="2"/>
  <c r="E306" i="2"/>
  <c r="D455" i="2"/>
  <c r="D387" i="2"/>
  <c r="E209" i="2"/>
  <c r="E447" i="2"/>
  <c r="D132" i="2"/>
  <c r="D175" i="2"/>
  <c r="D180" i="2"/>
  <c r="D135" i="2"/>
  <c r="D735" i="2"/>
  <c r="D798" i="2"/>
  <c r="E430" i="2"/>
  <c r="E684" i="2"/>
  <c r="E105" i="2"/>
  <c r="D182" i="2"/>
  <c r="E931" i="2"/>
  <c r="D533" i="2"/>
  <c r="D196" i="2"/>
  <c r="D70" i="2"/>
  <c r="E596" i="2"/>
  <c r="D560" i="2"/>
  <c r="D139" i="2"/>
  <c r="E603" i="2"/>
  <c r="D177" i="2"/>
  <c r="E885" i="2"/>
  <c r="D688" i="2"/>
  <c r="E700" i="2"/>
  <c r="D966" i="2"/>
  <c r="D711" i="2"/>
  <c r="D379" i="2"/>
  <c r="D908" i="2"/>
  <c r="D100" i="2"/>
  <c r="D901" i="2"/>
  <c r="E143" i="2"/>
  <c r="E730" i="2"/>
  <c r="D492" i="2"/>
  <c r="D263" i="2"/>
  <c r="E766" i="2"/>
  <c r="D959" i="2"/>
  <c r="D321" i="2"/>
  <c r="D941" i="2"/>
  <c r="D59" i="2"/>
  <c r="D463" i="2"/>
  <c r="D285" i="2"/>
  <c r="D828" i="2"/>
  <c r="E855" i="2"/>
  <c r="D643" i="2"/>
  <c r="D731" i="2"/>
  <c r="E949" i="2"/>
  <c r="E827" i="2"/>
  <c r="D468" i="2"/>
  <c r="E636" i="2"/>
  <c r="D627" i="2"/>
  <c r="E894" i="2"/>
  <c r="D838" i="2"/>
  <c r="E123" i="2"/>
  <c r="E402" i="2"/>
  <c r="D794" i="2"/>
  <c r="D978" i="2"/>
  <c r="E328" i="2"/>
  <c r="E757" i="2"/>
  <c r="E771" i="2"/>
  <c r="E809" i="2"/>
  <c r="D795" i="2"/>
  <c r="E194" i="2"/>
  <c r="E361" i="2"/>
  <c r="E462" i="2"/>
  <c r="D973" i="2"/>
  <c r="D758" i="2"/>
  <c r="E811" i="2"/>
  <c r="E86" i="2"/>
  <c r="E831" i="2"/>
  <c r="E68" i="2"/>
  <c r="D860" i="2"/>
  <c r="E372" i="2"/>
  <c r="D417" i="2"/>
  <c r="D148" i="2"/>
  <c r="E344" i="2"/>
  <c r="D591" i="2"/>
  <c r="E414" i="2"/>
  <c r="D652" i="2"/>
  <c r="D592" i="2"/>
  <c r="E253" i="2"/>
  <c r="D835" i="2"/>
  <c r="E742" i="2"/>
  <c r="D91" i="2"/>
  <c r="D145" i="2"/>
  <c r="D61" i="2"/>
  <c r="D144" i="2"/>
  <c r="E85" i="2"/>
  <c r="E61" i="2"/>
  <c r="D732" i="2"/>
  <c r="E943" i="2"/>
  <c r="E792" i="2"/>
  <c r="D710" i="2"/>
  <c r="E543" i="2"/>
  <c r="E55" i="2"/>
  <c r="E779" i="2"/>
  <c r="E403" i="2"/>
  <c r="E753" i="2"/>
  <c r="D249" i="2"/>
  <c r="D526" i="2"/>
  <c r="D65" i="2"/>
  <c r="E539" i="2"/>
  <c r="D146" i="2"/>
  <c r="D527" i="2"/>
  <c r="D833" i="2"/>
  <c r="E196" i="2"/>
  <c r="E777" i="2"/>
  <c r="D834" i="2"/>
  <c r="D189" i="2"/>
  <c r="D178" i="2"/>
  <c r="D945" i="2"/>
  <c r="E90" i="2"/>
  <c r="D342" i="2"/>
  <c r="D899" i="2"/>
  <c r="E759" i="2"/>
  <c r="D454" i="2"/>
  <c r="E283" i="2"/>
  <c r="D691" i="2"/>
  <c r="D303" i="2"/>
  <c r="E935" i="2"/>
  <c r="E767" i="2"/>
  <c r="D864" i="2"/>
  <c r="E873" i="2"/>
  <c r="D296" i="2"/>
  <c r="E343" i="2"/>
  <c r="D286" i="2"/>
  <c r="D977" i="2"/>
  <c r="D208" i="2"/>
  <c r="E516" i="2"/>
  <c r="E606" i="2"/>
  <c r="E641" i="2"/>
  <c r="E520" i="2"/>
  <c r="D112" i="2"/>
  <c r="D817" i="2"/>
  <c r="E582" i="2"/>
  <c r="E392" i="2"/>
  <c r="D753" i="2"/>
  <c r="D608" i="2"/>
  <c r="D524" i="2"/>
  <c r="E178" i="2"/>
  <c r="D734" i="2"/>
  <c r="E876" i="2"/>
  <c r="E189" i="2"/>
  <c r="D47" i="2"/>
  <c r="E584" i="2"/>
  <c r="D328" i="2"/>
  <c r="D54" i="2"/>
  <c r="D298" i="2"/>
  <c r="D762" i="2"/>
  <c r="E453" i="2"/>
  <c r="E925" i="2"/>
  <c r="D930" i="2"/>
  <c r="E844" i="2"/>
  <c r="E659" i="2"/>
  <c r="D419" i="2"/>
  <c r="D206" i="2"/>
  <c r="D491" i="2"/>
  <c r="D927" i="2"/>
  <c r="D504" i="2"/>
  <c r="E47" i="2"/>
  <c r="D151" i="2"/>
  <c r="E956" i="2"/>
  <c r="E493" i="2"/>
  <c r="E111" i="2"/>
  <c r="E417" i="2"/>
  <c r="D579" i="2"/>
  <c r="D494" i="2"/>
  <c r="D544" i="2"/>
  <c r="D202" i="2"/>
  <c r="D66" i="2"/>
  <c r="D761" i="2"/>
  <c r="D823" i="2"/>
  <c r="D243" i="2"/>
  <c r="D497" i="2"/>
  <c r="D200" i="2"/>
  <c r="E346" i="2"/>
  <c r="D400" i="2"/>
  <c r="E256" i="2"/>
  <c r="D801" i="2"/>
  <c r="D663" i="2"/>
  <c r="D967" i="2"/>
  <c r="D215" i="2"/>
  <c r="D451" i="2"/>
  <c r="D957" i="2"/>
  <c r="D540" i="2"/>
  <c r="D974" i="2"/>
  <c r="E203" i="2"/>
  <c r="E573" i="2"/>
  <c r="E127" i="2"/>
  <c r="E215" i="2"/>
  <c r="D505" i="2"/>
  <c r="D727" i="2"/>
  <c r="D477" i="2"/>
  <c r="D381" i="2"/>
  <c r="E367" i="2"/>
  <c r="E238" i="2"/>
  <c r="D449" i="2"/>
  <c r="E619" i="2"/>
  <c r="D508" i="2"/>
  <c r="D382" i="2"/>
  <c r="E724" i="2"/>
  <c r="E342" i="2"/>
  <c r="E847" i="2"/>
  <c r="E843" i="2"/>
  <c r="E739" i="2"/>
  <c r="D805" i="2"/>
  <c r="D290" i="2"/>
  <c r="D699" i="2"/>
  <c r="E839" i="2"/>
  <c r="E926" i="2"/>
  <c r="D184" i="2"/>
  <c r="D383" i="2"/>
  <c r="E70" i="2"/>
  <c r="E438" i="2"/>
  <c r="E526" i="2"/>
  <c r="E59" i="2"/>
  <c r="D267" i="2"/>
  <c r="D325" i="2"/>
  <c r="D253" i="2"/>
  <c r="D911" i="2"/>
  <c r="E648" i="2"/>
  <c r="D315" i="2"/>
  <c r="D661" i="2"/>
  <c r="D411" i="2"/>
  <c r="D231" i="2"/>
  <c r="D562" i="2"/>
  <c r="D230" i="2"/>
  <c r="E275" i="2"/>
  <c r="D64" i="2"/>
  <c r="D327" i="2"/>
  <c r="E184" i="2"/>
  <c r="D110" i="2"/>
  <c r="D799" i="2"/>
  <c r="D550" i="2"/>
  <c r="D718" i="2"/>
  <c r="D441" i="2"/>
  <c r="D120" i="2"/>
  <c r="D843" i="2"/>
  <c r="E93" i="2"/>
  <c r="D850" i="2"/>
  <c r="D525" i="2"/>
  <c r="D650" i="2"/>
  <c r="E622" i="2"/>
  <c r="D766" i="2"/>
  <c r="D602" i="2"/>
  <c r="E358" i="2"/>
  <c r="D777" i="2"/>
  <c r="D460" i="2"/>
  <c r="E661" i="2"/>
  <c r="E611" i="2"/>
  <c r="E380" i="2"/>
  <c r="D487" i="2"/>
  <c r="E211" i="2"/>
  <c r="E311" i="2"/>
  <c r="D620" i="2"/>
  <c r="E620" i="2"/>
  <c r="E261" i="2"/>
  <c r="E473" i="2"/>
  <c r="D127" i="2"/>
  <c r="D371" i="2"/>
  <c r="E459" i="2"/>
  <c r="D755" i="2"/>
  <c r="D980" i="2"/>
  <c r="D818" i="2"/>
  <c r="D357" i="2"/>
  <c r="D763" i="2"/>
  <c r="E478" i="2"/>
  <c r="E674" i="2"/>
  <c r="E682" i="2"/>
  <c r="E568" i="2"/>
  <c r="D848" i="2"/>
  <c r="D813" i="2"/>
  <c r="D305" i="2"/>
  <c r="D928" i="2"/>
  <c r="D883" i="2"/>
  <c r="E182" i="2"/>
  <c r="D576" i="2"/>
  <c r="E120" i="2"/>
  <c r="D157" i="2"/>
  <c r="D772" i="2"/>
  <c r="D804" i="2"/>
  <c r="E752" i="2"/>
  <c r="E969" i="2"/>
  <c r="E595" i="2"/>
  <c r="E681" i="2"/>
  <c r="D715" i="2"/>
  <c r="D259" i="2"/>
  <c r="D923" i="2"/>
  <c r="E334" i="2"/>
  <c r="D567" i="2"/>
  <c r="D531" i="2"/>
  <c r="D673" i="2"/>
  <c r="D118" i="2"/>
  <c r="D885" i="2"/>
  <c r="D140" i="2"/>
  <c r="E136" i="2"/>
  <c r="E650" i="2"/>
  <c r="E96" i="2"/>
  <c r="D56" i="2"/>
  <c r="E977" i="2"/>
  <c r="D519" i="2"/>
  <c r="D373" i="2"/>
  <c r="D879" i="2"/>
  <c r="D279" i="2"/>
  <c r="D649" i="2"/>
  <c r="E427" i="2"/>
  <c r="E807" i="2"/>
  <c r="D356" i="2"/>
  <c r="D88" i="2"/>
  <c r="D183" i="2"/>
  <c r="E496" i="2"/>
  <c r="D615" i="2"/>
  <c r="E609" i="2"/>
  <c r="D953" i="2"/>
  <c r="E617" i="2"/>
  <c r="E106" i="2"/>
  <c r="E537" i="2"/>
  <c r="E688" i="2"/>
  <c r="D309" i="2"/>
  <c r="E869" i="2"/>
  <c r="E224" i="2"/>
  <c r="E350" i="2"/>
  <c r="D225" i="2"/>
  <c r="D791" i="2"/>
  <c r="E865" i="2"/>
  <c r="D896" i="2"/>
  <c r="E72" i="2"/>
  <c r="D897" i="2"/>
  <c r="D943" i="2"/>
  <c r="D682" i="2"/>
  <c r="E842" i="2"/>
  <c r="E316" i="2"/>
  <c r="D495" i="2"/>
  <c r="D312" i="2"/>
  <c r="D712" i="2"/>
  <c r="D582" i="2"/>
  <c r="D702" i="2"/>
  <c r="E401" i="2"/>
  <c r="E297" i="2"/>
  <c r="D686" i="2"/>
  <c r="D932" i="2"/>
  <c r="E445" i="2"/>
  <c r="D341" i="2"/>
  <c r="E210" i="2"/>
  <c r="D459" i="2"/>
  <c r="D979" i="2"/>
  <c r="D75" i="2"/>
  <c r="D131" i="2"/>
  <c r="E657" i="2"/>
  <c r="D214" i="2"/>
  <c r="E585" i="2"/>
  <c r="D905" i="2"/>
  <c r="E305" i="2"/>
  <c r="D808" i="2"/>
  <c r="D185" i="2"/>
  <c r="E725" i="2"/>
  <c r="D74" i="2"/>
  <c r="E530" i="2"/>
  <c r="E790" i="2"/>
  <c r="E268" i="2"/>
  <c r="D975" i="2"/>
  <c r="D877" i="2"/>
  <c r="E393" i="2"/>
  <c r="D778" i="2"/>
  <c r="D114" i="2"/>
  <c r="E422" i="2"/>
  <c r="D153" i="2"/>
  <c r="D80" i="2"/>
  <c r="E500" i="2"/>
  <c r="D970" i="2"/>
  <c r="D94" i="2"/>
  <c r="E139" i="2"/>
  <c r="E960" i="2"/>
  <c r="E122" i="2"/>
  <c r="D949" i="2"/>
  <c r="D633" i="2"/>
  <c r="E981" i="2"/>
  <c r="D744" i="2"/>
  <c r="D709" i="2"/>
  <c r="D669" i="2"/>
  <c r="E863" i="2"/>
  <c r="D210" i="2"/>
  <c r="D297" i="2"/>
  <c r="D529" i="2"/>
  <c r="E680" i="2"/>
  <c r="E780" i="2"/>
  <c r="D52" i="2"/>
  <c r="E966" i="2"/>
  <c r="D254" i="2"/>
  <c r="D748" i="2"/>
  <c r="E104" i="2"/>
  <c r="E460" i="2"/>
  <c r="E705" i="2"/>
  <c r="E955" i="2"/>
  <c r="D537" i="2"/>
  <c r="D548" i="2"/>
  <c r="D221" i="2"/>
  <c r="E145" i="2"/>
  <c r="E271" i="2"/>
  <c r="D318" i="2"/>
  <c r="D920" i="2"/>
  <c r="E747" i="2"/>
  <c r="D800" i="2"/>
  <c r="D360" i="2"/>
  <c r="E891" i="2"/>
  <c r="D552" i="2"/>
  <c r="E464" i="2"/>
  <c r="D333" i="2"/>
  <c r="D226" i="2"/>
  <c r="E479" i="2"/>
  <c r="D866" i="2"/>
  <c r="E291" i="2"/>
  <c r="D344" i="2"/>
  <c r="D209" i="2"/>
  <c r="E813" i="2"/>
  <c r="E415" i="2"/>
  <c r="E436" i="2"/>
  <c r="D815" i="2"/>
  <c r="D474" i="2"/>
  <c r="D564" i="2"/>
  <c r="D245" i="2"/>
  <c r="E205" i="2"/>
  <c r="E920" i="2"/>
  <c r="D349" i="2"/>
  <c r="E89" i="2"/>
  <c r="D666" i="2"/>
  <c r="E690" i="2"/>
  <c r="E274" i="2"/>
  <c r="E121" i="2"/>
  <c r="D515" i="2"/>
  <c r="E731" i="2"/>
  <c r="E892" i="2"/>
  <c r="D498" i="2"/>
  <c r="D672" i="2"/>
  <c r="D561" i="2"/>
  <c r="E929" i="2"/>
  <c r="E644" i="2"/>
  <c r="D95" i="2"/>
  <c r="D851" i="2"/>
  <c r="D465" i="2"/>
  <c r="D265" i="2"/>
  <c r="D580" i="2"/>
  <c r="E504" i="2"/>
  <c r="D557" i="2"/>
  <c r="E351" i="2"/>
  <c r="D506" i="2"/>
  <c r="E879" i="2"/>
  <c r="E732" i="2"/>
  <c r="D939" i="2"/>
  <c r="D653" i="2"/>
  <c r="D770" i="2"/>
  <c r="D179" i="2"/>
  <c r="D827" i="2"/>
  <c r="E938" i="2"/>
  <c r="E913" i="2"/>
  <c r="E129" i="2"/>
  <c r="E374" i="2"/>
  <c r="D237" i="2"/>
  <c r="D780" i="2"/>
  <c r="E114" i="2"/>
  <c r="D862" i="2"/>
  <c r="D871" i="2"/>
  <c r="E82" i="2"/>
  <c r="E713" i="2"/>
  <c r="D420" i="2"/>
  <c r="E165" i="2"/>
  <c r="D161" i="2"/>
  <c r="D904" i="2"/>
  <c r="D703" i="2"/>
  <c r="D882" i="2"/>
  <c r="D219" i="2"/>
  <c r="D72" i="2"/>
  <c r="E490" i="2"/>
  <c r="E635" i="2"/>
  <c r="E895" i="2"/>
  <c r="E66" i="2"/>
  <c r="D890" i="2"/>
  <c r="E833" i="2"/>
  <c r="D534" i="2"/>
  <c r="E49" i="2"/>
  <c r="E167" i="2"/>
  <c r="E877" i="2"/>
  <c r="E824" i="2"/>
  <c r="E932" i="2"/>
  <c r="D485" i="2"/>
  <c r="D380" i="2"/>
  <c r="D448" i="2"/>
  <c r="E903" i="2"/>
  <c r="E939" i="2"/>
  <c r="E588" i="2"/>
  <c r="D870" i="2"/>
  <c r="E370" i="2"/>
  <c r="D726" i="2"/>
  <c r="D692" i="2"/>
  <c r="D150" i="2"/>
  <c r="D199" i="2"/>
  <c r="D655" i="2"/>
  <c r="D647" i="2"/>
  <c r="D280" i="2"/>
  <c r="E706" i="2"/>
  <c r="D361" i="2"/>
  <c r="D119" i="2"/>
  <c r="E921" i="2"/>
  <c r="D374" i="2"/>
  <c r="E498" i="2"/>
  <c r="D642" i="2"/>
  <c r="E726" i="2"/>
  <c r="D680" i="2"/>
  <c r="E676" i="2"/>
  <c r="D300" i="2"/>
  <c r="D375" i="2"/>
  <c r="E655" i="2"/>
  <c r="D353" i="2"/>
  <c r="E499" i="2"/>
  <c r="E604" i="2"/>
  <c r="D136" i="2"/>
  <c r="E251" i="2"/>
  <c r="E141" i="2"/>
  <c r="E669" i="2"/>
  <c r="E575" i="2"/>
  <c r="E598" i="2"/>
  <c r="E916" i="2"/>
  <c r="E387" i="2"/>
  <c r="E517" i="2"/>
  <c r="E413" i="2"/>
  <c r="E629" i="2"/>
  <c r="E119" i="2"/>
  <c r="E509" i="2"/>
  <c r="E722" i="2"/>
  <c r="E331" i="2"/>
  <c r="E840" i="2"/>
  <c r="E612" i="2"/>
  <c r="D854" i="2"/>
  <c r="D802" i="2"/>
  <c r="D963" i="2"/>
  <c r="D792" i="2"/>
  <c r="D238" i="2"/>
  <c r="E770" i="2"/>
  <c r="D155" i="2"/>
  <c r="D117" i="2"/>
  <c r="D62" i="2"/>
  <c r="D310" i="2"/>
  <c r="D192" i="2"/>
  <c r="D452" i="2"/>
  <c r="E463" i="2"/>
  <c r="D369" i="2"/>
  <c r="D676" i="2"/>
  <c r="E126" i="2"/>
  <c r="D826" i="2"/>
  <c r="E974" i="2"/>
  <c r="E258" i="2"/>
  <c r="E586" i="2"/>
  <c r="E159" i="2"/>
  <c r="E578" i="2"/>
  <c r="D324" i="2"/>
  <c r="D116" i="2"/>
  <c r="E668" i="2"/>
  <c r="D624" i="2"/>
  <c r="D457" i="2"/>
  <c r="E547" i="2"/>
  <c r="D575" i="2"/>
  <c r="D81" i="2"/>
  <c r="D78" i="2"/>
  <c r="E942" i="2"/>
  <c r="E477" i="2"/>
  <c r="E315" i="2"/>
  <c r="E878" i="2"/>
  <c r="D174" i="2"/>
  <c r="D522" i="2"/>
  <c r="E946" i="2"/>
  <c r="E812" i="2"/>
  <c r="D623" i="2"/>
  <c r="E898" i="2"/>
  <c r="D629" i="2"/>
  <c r="E605" i="2"/>
  <c r="D207" i="2"/>
  <c r="D585" i="2"/>
  <c r="D837" i="2"/>
  <c r="D541" i="2"/>
  <c r="D951" i="2"/>
  <c r="E640" i="2"/>
  <c r="D386" i="2"/>
  <c r="D873" i="2"/>
  <c r="D270" i="2"/>
  <c r="E850" i="2"/>
  <c r="D717" i="2"/>
  <c r="E174" i="2"/>
  <c r="E446" i="2"/>
  <c r="E881" i="2"/>
  <c r="D338" i="2"/>
  <c r="E715" i="2"/>
  <c r="E312" i="2"/>
  <c r="D895" i="2"/>
  <c r="E551" i="2"/>
  <c r="D256" i="2"/>
  <c r="D875" i="2"/>
  <c r="E193" i="2"/>
  <c r="D559" i="2"/>
  <c r="D836" i="2"/>
  <c r="E971" i="2"/>
  <c r="E471" i="2"/>
  <c r="D389" i="2"/>
  <c r="D268" i="2"/>
  <c r="E627" i="2"/>
  <c r="D277" i="2"/>
  <c r="E710" i="2"/>
  <c r="D234" i="2"/>
  <c r="E893" i="2"/>
  <c r="D301" i="2"/>
  <c r="E320" i="2"/>
  <c r="D513" i="2"/>
  <c r="D751" i="2"/>
  <c r="D831" i="2"/>
  <c r="D302" i="2"/>
  <c r="E441" i="2"/>
  <c r="D675" i="2"/>
  <c r="E597" i="2"/>
  <c r="D294" i="2"/>
  <c r="E204" i="2"/>
  <c r="E735" i="2"/>
  <c r="E764" i="2"/>
  <c r="D782" i="2"/>
  <c r="D606" i="2"/>
  <c r="E130" i="2"/>
  <c r="E555" i="2"/>
  <c r="D622" i="2"/>
  <c r="E276" i="2"/>
  <c r="E52" i="2"/>
  <c r="E560" i="2"/>
  <c r="D938" i="2"/>
  <c r="D168" i="2"/>
  <c r="E829" i="2"/>
  <c r="E734" i="2"/>
  <c r="E292" i="2"/>
  <c r="D880" i="2"/>
  <c r="D806" i="2"/>
  <c r="E602" i="2"/>
  <c r="D790" i="2"/>
  <c r="D842" i="2"/>
  <c r="D433" i="2"/>
  <c r="D693" i="2"/>
  <c r="D126" i="2"/>
  <c r="D601" i="2"/>
  <c r="D107" i="2"/>
  <c r="D158" i="2"/>
  <c r="D96" i="2"/>
  <c r="E799" i="2"/>
  <c r="D102" i="2"/>
  <c r="D852" i="2"/>
  <c r="D190" i="2"/>
  <c r="E581" i="2"/>
  <c r="E678" i="2"/>
  <c r="D820" i="2"/>
  <c r="D972" i="2"/>
  <c r="D631" i="2"/>
  <c r="E695" i="2"/>
  <c r="E554" i="2"/>
  <c r="E918" i="2"/>
  <c r="D320" i="2"/>
  <c r="D891" i="2"/>
  <c r="D164" i="2"/>
  <c r="E875" i="2"/>
  <c r="D55" i="2"/>
  <c r="D774" i="2"/>
  <c r="D547" i="2"/>
  <c r="D803" i="2"/>
  <c r="E325" i="2"/>
  <c r="D571" i="2"/>
  <c r="D859" i="2"/>
  <c r="D924" i="2"/>
  <c r="D181" i="2"/>
  <c r="E75" i="2"/>
  <c r="E92" i="2"/>
  <c r="D936" i="2"/>
  <c r="E802" i="2"/>
  <c r="D194" i="2"/>
  <c r="D698" i="2"/>
  <c r="E867" i="2"/>
  <c r="E314" i="2"/>
  <c r="D589" i="2"/>
  <c r="E362" i="2"/>
  <c r="D733" i="2"/>
  <c r="D742" i="2"/>
  <c r="E880" i="2"/>
  <c r="D101" i="2"/>
  <c r="E912" i="2"/>
  <c r="D783" i="2"/>
  <c r="E814" i="2"/>
  <c r="D154" i="2"/>
  <c r="E788" i="2"/>
  <c r="D467" i="2"/>
  <c r="D229" i="2"/>
  <c r="D925" i="2"/>
  <c r="E279" i="2"/>
  <c r="D113" i="2"/>
  <c r="E448" i="2"/>
  <c r="E146" i="2"/>
  <c r="D496" i="2"/>
  <c r="D789" i="2"/>
  <c r="D186" i="2"/>
  <c r="D501" i="2"/>
  <c r="D628" i="2"/>
  <c r="E161" i="2"/>
  <c r="D248" i="2"/>
  <c r="E217" i="2"/>
  <c r="D844" i="2"/>
  <c r="D346" i="2"/>
  <c r="D82" i="2"/>
  <c r="D332" i="2"/>
  <c r="E761" i="2"/>
  <c r="D366" i="2"/>
  <c r="D521" i="2"/>
  <c r="D223" i="2"/>
  <c r="E671" i="2"/>
  <c r="D507" i="2"/>
  <c r="D781" i="2"/>
  <c r="E512" i="2"/>
  <c r="E355" i="2"/>
  <c r="E741" i="2"/>
  <c r="D729" i="2"/>
  <c r="D488" i="2"/>
  <c r="D478" i="2"/>
  <c r="D599" i="2"/>
  <c r="E906" i="2"/>
  <c r="E185" i="2"/>
  <c r="D964" i="2"/>
  <c r="E309" i="2"/>
  <c r="D752" i="2"/>
  <c r="E338" i="2"/>
  <c r="E810" i="2"/>
  <c r="D198" i="2"/>
  <c r="D123" i="2"/>
  <c r="E565" i="2"/>
  <c r="E794" i="2"/>
  <c r="D108" i="2"/>
  <c r="D635" i="2"/>
  <c r="E765" i="2"/>
  <c r="E637" i="2"/>
  <c r="E934" i="2"/>
  <c r="D695" i="2"/>
  <c r="E712" i="2"/>
  <c r="E426" i="2"/>
  <c r="E348" i="2"/>
  <c r="E91" i="2"/>
  <c r="E340" i="2"/>
  <c r="E743" i="2"/>
  <c r="E110" i="2"/>
  <c r="E886" i="2"/>
  <c r="D336" i="2"/>
  <c r="E590" i="2"/>
  <c r="E484" i="2"/>
  <c r="D461" i="2"/>
  <c r="E282" i="2"/>
  <c r="E559" i="2"/>
  <c r="D109" i="2"/>
  <c r="D407" i="2"/>
  <c r="E406" i="2"/>
  <c r="D868" i="2"/>
  <c r="E701" i="2"/>
  <c r="D670" i="2"/>
  <c r="E381" i="2"/>
  <c r="E97" i="2"/>
  <c r="E783" i="2"/>
  <c r="E183" i="2"/>
  <c r="E696" i="2"/>
  <c r="E800" i="2"/>
  <c r="E200" i="2"/>
  <c r="E112" i="2"/>
  <c r="E632" i="2"/>
  <c r="E571" i="2"/>
  <c r="E293" i="2"/>
  <c r="D723" i="2"/>
  <c r="E915" i="2"/>
  <c r="E538" i="2"/>
  <c r="E259" i="2"/>
  <c r="E511" i="2"/>
  <c r="E440" i="2"/>
  <c r="D425" i="2"/>
  <c r="D958" i="2"/>
  <c r="D276" i="2"/>
  <c r="E190" i="2"/>
  <c r="D299" i="2"/>
  <c r="D323" i="2"/>
  <c r="D68" i="2"/>
  <c r="D274" i="2"/>
  <c r="E428" i="2"/>
  <c r="D551" i="2"/>
  <c r="D662" i="2"/>
  <c r="D707" i="2"/>
  <c r="D271" i="2"/>
  <c r="D545" i="2"/>
  <c r="D889" i="2"/>
  <c r="D443" i="2"/>
  <c r="D87" i="2"/>
  <c r="E642" i="2"/>
  <c r="E905" i="2"/>
  <c r="E399" i="2"/>
  <c r="E685" i="2"/>
  <c r="D872" i="2"/>
  <c r="E815" i="2"/>
  <c r="D603" i="2"/>
  <c r="E356" i="2"/>
  <c r="E904" i="2"/>
  <c r="E572" i="2"/>
  <c r="E861" i="2"/>
  <c r="D415" i="2"/>
  <c r="D330" i="2"/>
  <c r="D528" i="2"/>
  <c r="D436" i="2"/>
  <c r="E113" i="2"/>
  <c r="E322" i="2"/>
  <c r="E883" i="2"/>
  <c r="D754" i="2"/>
  <c r="D442" i="2"/>
  <c r="D370" i="2"/>
  <c r="E958" i="2"/>
  <c r="D156" i="2"/>
  <c r="D171" i="2"/>
  <c r="E900" i="2"/>
  <c r="D609" i="2"/>
  <c r="D577" i="2"/>
  <c r="E902" i="2"/>
  <c r="D84" i="2"/>
  <c r="E62" i="2"/>
  <c r="E117" i="2"/>
  <c r="D98" i="2"/>
  <c r="D511" i="2"/>
  <c r="D719" i="2"/>
  <c r="E501" i="2"/>
  <c r="D479" i="2"/>
  <c r="E296" i="2"/>
  <c r="E495" i="2"/>
  <c r="E56" i="2"/>
  <c r="D853" i="2"/>
  <c r="D247" i="2"/>
  <c r="D195" i="2"/>
  <c r="D594" i="2"/>
  <c r="E461" i="2"/>
  <c r="E523" i="2"/>
  <c r="E396" i="2"/>
  <c r="D759" i="2"/>
  <c r="D583" i="2"/>
  <c r="D912" i="2"/>
  <c r="E313" i="2"/>
  <c r="E736" i="2"/>
  <c r="E408" i="2"/>
  <c r="D839" i="2"/>
  <c r="D48" i="2"/>
  <c r="D409" i="2"/>
  <c r="D784" i="2"/>
  <c r="D106" i="2"/>
  <c r="D737" i="2"/>
  <c r="E529" i="2"/>
  <c r="E950" i="2"/>
  <c r="E973" i="2"/>
  <c r="D264" i="2"/>
  <c r="D85" i="2"/>
  <c r="D728" i="2"/>
  <c r="D377" i="2"/>
  <c r="D948" i="2"/>
  <c r="D401" i="2"/>
  <c r="E284" i="2"/>
  <c r="D705" i="2"/>
  <c r="D881" i="2"/>
  <c r="D170" i="2"/>
  <c r="E237" i="2"/>
  <c r="D724" i="2"/>
  <c r="D625" i="2"/>
  <c r="D787" i="2"/>
  <c r="E359" i="2"/>
  <c r="D613" i="2"/>
  <c r="E135" i="2"/>
  <c r="E160" i="2"/>
  <c r="D610" i="2"/>
  <c r="E784" i="2"/>
  <c r="D664" i="2"/>
  <c r="E557" i="2"/>
  <c r="D128" i="2"/>
  <c r="E206" i="2"/>
  <c r="D556" i="2"/>
  <c r="D832" i="2"/>
  <c r="E454" i="2"/>
  <c r="D424" i="2"/>
  <c r="E951" i="2"/>
  <c r="E618" i="2"/>
  <c r="E46" i="2"/>
  <c r="E472" i="2"/>
  <c r="D714" i="2"/>
  <c r="D337" i="2"/>
  <c r="D679" i="2"/>
  <c r="D638" i="2"/>
  <c r="D917" i="2"/>
  <c r="D242" i="2"/>
  <c r="E948" i="2"/>
  <c r="E552" i="2"/>
  <c r="D641" i="2"/>
  <c r="E599" i="2"/>
  <c r="E219" i="2"/>
  <c r="D913" i="2"/>
  <c r="E337" i="2"/>
  <c r="E928" i="2"/>
  <c r="D819" i="2"/>
  <c r="D197" i="2"/>
  <c r="E357" i="2"/>
  <c r="D570" i="2"/>
  <c r="D687" i="2"/>
  <c r="E610" i="2"/>
  <c r="E424" i="2"/>
  <c r="E347" i="2"/>
  <c r="E398" i="2"/>
  <c r="E816" i="2"/>
  <c r="E744" i="2"/>
  <c r="E836" i="2"/>
  <c r="E485" i="2"/>
  <c r="E202" i="2"/>
  <c r="E697" i="2"/>
  <c r="E924" i="2"/>
  <c r="E287" i="2"/>
  <c r="E525" i="2"/>
  <c r="E435" i="2"/>
  <c r="E647" i="2"/>
  <c r="E527" i="2"/>
  <c r="D311" i="2"/>
  <c r="E789" i="2"/>
  <c r="D435" i="2"/>
  <c r="D111" i="2"/>
  <c r="D840" i="2"/>
  <c r="D969" i="2"/>
  <c r="D335" i="2"/>
  <c r="E569" i="2"/>
  <c r="D437" i="2"/>
  <c r="D193" i="2"/>
  <c r="D549" i="2"/>
  <c r="E665" i="2"/>
  <c r="D539" i="2"/>
  <c r="E218" i="2"/>
  <c r="E148" i="2"/>
  <c r="E683" i="2"/>
  <c r="E191" i="2"/>
  <c r="D706" i="2"/>
  <c r="E506" i="2"/>
  <c r="E729" i="2"/>
  <c r="E384" i="2"/>
  <c r="D617" i="2"/>
  <c r="D636" i="2"/>
  <c r="E252" i="2"/>
  <c r="E395" i="2"/>
  <c r="D940" i="2"/>
  <c r="D810" i="2"/>
  <c r="E79" i="2"/>
  <c r="D372" i="2"/>
  <c r="E853" i="2"/>
  <c r="E562" i="2"/>
  <c r="D429" i="2"/>
  <c r="D914" i="2"/>
  <c r="E760" i="2"/>
  <c r="E222" i="2"/>
  <c r="E157" i="2"/>
  <c r="E187" i="2"/>
  <c r="E803" i="2"/>
  <c r="E624" i="2"/>
  <c r="E930" i="2"/>
  <c r="E153" i="2"/>
  <c r="E360" i="2"/>
  <c r="E528" i="2"/>
  <c r="E672" i="2"/>
  <c r="E172" i="2"/>
  <c r="E304" i="2"/>
  <c r="E379" i="2"/>
  <c r="E412" i="2"/>
  <c r="E544" i="2"/>
  <c r="E434" i="2"/>
  <c r="E793" i="2"/>
  <c r="D965" i="2"/>
  <c r="D187" i="2"/>
  <c r="D674" i="2"/>
  <c r="D313" i="2"/>
  <c r="E228" i="2"/>
  <c r="E819" i="2"/>
  <c r="D918" i="2"/>
  <c r="D205" i="2"/>
  <c r="E494" i="2"/>
  <c r="E102" i="2"/>
  <c r="D632" i="2"/>
  <c r="D946" i="2"/>
  <c r="E536" i="2"/>
  <c r="D947" i="2"/>
  <c r="E442" i="2"/>
  <c r="E483" i="2"/>
  <c r="E854" i="2"/>
  <c r="E273" i="2"/>
  <c r="E945" i="2"/>
  <c r="E248" i="2"/>
  <c r="E125" i="2"/>
  <c r="E859" i="2"/>
  <c r="E507" i="2"/>
  <c r="E302" i="2"/>
  <c r="E545" i="2"/>
  <c r="E280" i="2"/>
  <c r="E841" i="2"/>
  <c r="E150" i="2"/>
  <c r="D535" i="2"/>
  <c r="D849" i="2"/>
  <c r="E502" i="2"/>
  <c r="E897" i="2"/>
  <c r="D176" i="2"/>
  <c r="D856" i="2"/>
  <c r="E390" i="2"/>
  <c r="E714" i="2"/>
  <c r="E940" i="2"/>
  <c r="D484" i="2"/>
  <c r="E888" i="2"/>
  <c r="E310" i="2"/>
  <c r="D884" i="2"/>
  <c r="E621" i="2"/>
  <c r="E208" i="2"/>
  <c r="E975" i="2"/>
  <c r="E365" i="2"/>
  <c r="E234" i="2"/>
  <c r="D931" i="2"/>
  <c r="E922" i="2"/>
  <c r="E241" i="2"/>
  <c r="D244" i="2"/>
  <c r="E482" i="2"/>
  <c r="D347" i="2"/>
  <c r="D725" i="2"/>
  <c r="D530" i="2"/>
  <c r="D363" i="2"/>
  <c r="E625" i="2"/>
  <c r="D142" i="2"/>
  <c r="E870" i="2"/>
  <c r="E638" i="2"/>
  <c r="D659" i="2"/>
  <c r="D431" i="2"/>
  <c r="E775" i="2"/>
  <c r="E721" i="2"/>
  <c r="E937" i="2"/>
  <c r="D397" i="2"/>
  <c r="E272" i="2"/>
  <c r="E497" i="2"/>
  <c r="E425" i="2"/>
  <c r="E762" i="2"/>
  <c r="E65" i="2"/>
  <c r="E376" i="2"/>
  <c r="E88" i="2"/>
  <c r="D696" i="2"/>
  <c r="E691" i="2"/>
  <c r="D423" i="2"/>
  <c r="D141" i="2"/>
  <c r="E60" i="2"/>
  <c r="D934" i="2"/>
  <c r="D329" i="2"/>
  <c r="E452" i="2"/>
  <c r="D273" i="2"/>
  <c r="D439" i="2"/>
  <c r="E80" i="2"/>
  <c r="E631" i="2"/>
  <c r="E817" i="2"/>
  <c r="E231" i="2"/>
  <c r="D600" i="2"/>
  <c r="E639" i="2"/>
  <c r="D228" i="2"/>
  <c r="E221" i="2"/>
  <c r="E704" i="2"/>
  <c r="E186" i="2"/>
  <c r="E677" i="2"/>
  <c r="E570" i="2"/>
  <c r="E103" i="2"/>
  <c r="E247" i="2"/>
  <c r="E270" i="2"/>
  <c r="E81" i="2"/>
  <c r="D63" i="2"/>
  <c r="E333" i="2"/>
  <c r="D639" i="2"/>
  <c r="D907" i="2"/>
  <c r="D684" i="2"/>
  <c r="D201" i="2"/>
  <c r="E577" i="2"/>
  <c r="E707" i="2"/>
  <c r="E345" i="2"/>
  <c r="E749" i="2"/>
  <c r="E377" i="2"/>
  <c r="D53" i="2"/>
  <c r="E866" i="2"/>
  <c r="E242" i="2"/>
  <c r="E487" i="2"/>
  <c r="E837" i="2"/>
  <c r="D578" i="2"/>
  <c r="E285" i="2"/>
  <c r="E615" i="2"/>
  <c r="E195" i="2"/>
  <c r="E959" i="2"/>
  <c r="D447" i="2"/>
  <c r="E763" i="2"/>
  <c r="D129" i="2"/>
  <c r="E967" i="2"/>
  <c r="E437" i="2"/>
  <c r="E245" i="2"/>
  <c r="D257" i="2"/>
  <c r="D739" i="2"/>
  <c r="E455" i="2"/>
  <c r="D292" i="2"/>
  <c r="D83" i="2"/>
  <c r="E821" i="2"/>
  <c r="E515" i="2"/>
  <c r="E972" i="2"/>
  <c r="E298" i="2"/>
  <c r="E99" i="2"/>
  <c r="E613" i="2"/>
  <c r="D677" i="2"/>
  <c r="E808" i="2"/>
  <c r="D767" i="2"/>
  <c r="D962" i="2"/>
  <c r="E689" i="2"/>
  <c r="E914" i="2"/>
  <c r="E694" i="2"/>
  <c r="D475" i="2"/>
  <c r="E728" i="2"/>
  <c r="E199" i="2"/>
  <c r="E563" i="2"/>
  <c r="D499" i="2"/>
  <c r="D191" i="2"/>
  <c r="E177" i="2"/>
  <c r="E169" i="2"/>
  <c r="E375" i="2"/>
  <c r="E180" i="2"/>
  <c r="E226" i="2"/>
  <c r="E385" i="2"/>
  <c r="E142" i="2"/>
  <c r="D720" i="2"/>
  <c r="E522" i="2"/>
  <c r="E407" i="2"/>
  <c r="E131" i="2"/>
  <c r="D569" i="2"/>
  <c r="E476" i="2"/>
  <c r="E373" i="2"/>
  <c r="E687" i="2"/>
  <c r="E64" i="2"/>
  <c r="D656" i="2"/>
  <c r="D121" i="2"/>
  <c r="E927" i="2"/>
  <c r="E391" i="2"/>
  <c r="E754" i="2"/>
  <c r="E317" i="2"/>
  <c r="E138" i="2"/>
  <c r="D314" i="2"/>
  <c r="D246" i="2"/>
  <c r="D694" i="2"/>
  <c r="E508" i="2"/>
  <c r="E727" i="2"/>
  <c r="E849" i="2"/>
  <c r="E826" i="2"/>
  <c r="D396" i="2"/>
  <c r="E181" i="2"/>
  <c r="D73" i="2"/>
  <c r="E778" i="2"/>
  <c r="D892" i="2"/>
  <c r="E132" i="2"/>
  <c r="E864" i="2"/>
  <c r="E48" i="2"/>
  <c r="D385" i="2"/>
  <c r="D404" i="2"/>
  <c r="D469" i="2"/>
  <c r="D708" i="2"/>
  <c r="E518" i="2"/>
  <c r="E409" i="2"/>
  <c r="E155" i="2"/>
  <c r="D258" i="2"/>
  <c r="E976" i="2"/>
  <c r="E489" i="2"/>
  <c r="D283" i="2"/>
  <c r="E660" i="2"/>
  <c r="D115" i="2"/>
  <c r="E871" i="2"/>
  <c r="D573" i="2"/>
  <c r="D438" i="2"/>
  <c r="D490" i="2"/>
  <c r="D563" i="2"/>
  <c r="E481" i="2"/>
  <c r="D971" i="2"/>
  <c r="E264" i="2"/>
  <c r="E963" i="2"/>
  <c r="E540" i="2"/>
  <c r="E979" i="2"/>
  <c r="E290" i="2"/>
  <c r="E100" i="2"/>
  <c r="E262" i="2"/>
  <c r="E225" i="2"/>
  <c r="E158" i="2"/>
  <c r="E109" i="2"/>
  <c r="E179" i="2"/>
  <c r="E151" i="2"/>
  <c r="D130" i="2"/>
  <c r="E716" i="2"/>
  <c r="D809" i="2"/>
  <c r="E324" i="2"/>
  <c r="D350" i="2"/>
  <c r="D512" i="2"/>
  <c r="D69" i="2"/>
  <c r="D797" i="2"/>
  <c r="D462" i="2"/>
  <c r="D869" i="2"/>
  <c r="E964" i="2"/>
  <c r="E492" i="2"/>
  <c r="E718" i="2"/>
  <c r="D517" i="2"/>
  <c r="E838" i="2"/>
  <c r="E332" i="2"/>
  <c r="E397" i="2"/>
  <c r="D46" i="2"/>
  <c r="D900" i="2"/>
  <c r="E170" i="2"/>
  <c r="E797" i="2"/>
  <c r="E933" i="2"/>
  <c r="D203" i="2"/>
  <c r="D543" i="2"/>
  <c r="E192" i="2"/>
  <c r="E965" i="2"/>
  <c r="D322" i="2"/>
  <c r="D388" i="2"/>
  <c r="E457" i="2"/>
  <c r="D605" i="2"/>
  <c r="E354" i="2"/>
  <c r="D523" i="2"/>
  <c r="D598" i="2"/>
  <c r="E156" i="2"/>
  <c r="E458" i="2"/>
  <c r="E383" i="2"/>
  <c r="E115" i="2"/>
  <c r="E95" i="2"/>
  <c r="E246" i="2"/>
  <c r="E607" i="2"/>
  <c r="E173" i="2"/>
  <c r="E51" i="2"/>
  <c r="E107" i="2"/>
  <c r="E176" i="2"/>
  <c r="E263" i="2"/>
  <c r="E911" i="2"/>
  <c r="E720" i="2"/>
  <c r="E288" i="2"/>
  <c r="E230" i="2"/>
  <c r="E566" i="2"/>
  <c r="E73" i="2"/>
  <c r="E835" i="2"/>
  <c r="E53" i="2"/>
  <c r="E723" i="2"/>
  <c r="E128" i="2"/>
  <c r="E197" i="2"/>
  <c r="E278" i="2"/>
  <c r="E201" i="2"/>
  <c r="E594" i="2"/>
  <c r="E286" i="2"/>
  <c r="E144" i="2"/>
  <c r="E207" i="2"/>
  <c r="E265" i="2"/>
  <c r="E450" i="2"/>
  <c r="E133" i="2"/>
  <c r="E444" i="2"/>
  <c r="D359" i="2"/>
  <c r="E294" i="2"/>
  <c r="E162" i="2"/>
  <c r="D416" i="2"/>
  <c r="D476" i="2"/>
  <c r="D307" i="2"/>
  <c r="E456" i="2"/>
  <c r="D590" i="2"/>
  <c r="D473" i="2"/>
  <c r="E216" i="2"/>
  <c r="E301" i="2"/>
  <c r="E703" i="2"/>
  <c r="D67" i="2"/>
  <c r="D58" i="2"/>
  <c r="D630" i="2"/>
  <c r="E755" i="2"/>
  <c r="E386" i="2"/>
  <c r="D143" i="2"/>
  <c r="E896" i="2"/>
  <c r="E719" i="2"/>
  <c r="D331" i="2"/>
  <c r="E443" i="2"/>
  <c r="E303" i="2"/>
  <c r="D262" i="2"/>
  <c r="E514" i="2"/>
  <c r="D776" i="2"/>
  <c r="D922" i="2"/>
  <c r="E260" i="2"/>
  <c r="E468" i="2"/>
  <c r="E820" i="2"/>
  <c r="D450" i="2"/>
  <c r="D593" i="2"/>
  <c r="D355" i="2"/>
  <c r="E149" i="2"/>
  <c r="D955" i="2"/>
  <c r="D887" i="2"/>
  <c r="D595" i="2"/>
  <c r="E848" i="2"/>
  <c r="D685" i="2"/>
  <c r="D532" i="2"/>
  <c r="E505" i="2"/>
  <c r="E101" i="2"/>
  <c r="D736" i="2"/>
  <c r="D212" i="2"/>
  <c r="D779" i="2"/>
  <c r="E341" i="2"/>
  <c r="E579" i="2"/>
  <c r="D812" i="2"/>
  <c r="D236" i="2"/>
  <c r="D749" i="2"/>
  <c r="D876" i="2"/>
  <c r="D830" i="2"/>
  <c r="D217" i="2"/>
  <c r="D216" i="2"/>
  <c r="D93" i="2"/>
  <c r="E874" i="2"/>
  <c r="D269" i="2"/>
  <c r="D482" i="2"/>
  <c r="E542" i="2"/>
  <c r="D343" i="2"/>
  <c r="D306" i="2"/>
  <c r="D704" i="2"/>
  <c r="D446" i="2"/>
  <c r="D898" i="2"/>
  <c r="D426" i="2"/>
  <c r="D427" i="2"/>
  <c r="E318" i="2"/>
  <c r="D929" i="2"/>
  <c r="D362" i="2"/>
  <c r="E600" i="2"/>
  <c r="D352" i="2"/>
  <c r="E223" i="2"/>
  <c r="D950" i="2"/>
  <c r="D252" i="2"/>
  <c r="D509" i="2"/>
  <c r="E917" i="2"/>
  <c r="D713" i="2"/>
  <c r="D952" i="2"/>
  <c r="E475" i="2"/>
  <c r="D596" i="2"/>
  <c r="D976" i="2"/>
  <c r="D555" i="2"/>
  <c r="E907" i="2"/>
  <c r="D640" i="2"/>
  <c r="E232" i="2"/>
  <c r="D968" i="2"/>
  <c r="D413" i="2"/>
  <c r="E244" i="2"/>
  <c r="D668" i="2"/>
  <c r="D520" i="2"/>
  <c r="E556" i="2"/>
  <c r="E78" i="2"/>
  <c r="D287" i="2"/>
  <c r="D124" i="2"/>
  <c r="D960" i="2"/>
  <c r="D227" i="2"/>
  <c r="D403" i="2"/>
  <c r="D902" i="2"/>
  <c r="D671" i="2"/>
  <c r="E74" i="2"/>
  <c r="E419" i="2"/>
  <c r="D894" i="2"/>
  <c r="D235" i="2"/>
  <c r="E521" i="2"/>
  <c r="E321" i="2"/>
  <c r="D486" i="2"/>
  <c r="E299" i="2"/>
  <c r="D421" i="2"/>
  <c r="D874" i="2"/>
  <c r="E532" i="2"/>
  <c r="E188" i="2"/>
  <c r="D125" i="2"/>
  <c r="E319" i="2"/>
  <c r="D793" i="2"/>
  <c r="D721" i="2"/>
  <c r="E923" i="2"/>
  <c r="E852" i="2"/>
  <c r="D414" i="2"/>
  <c r="E548" i="2"/>
  <c r="E480" i="2"/>
  <c r="E249" i="2"/>
  <c r="D665" i="2"/>
  <c r="E466" i="2"/>
  <c r="D764" i="2"/>
  <c r="D77" i="2"/>
  <c r="E364" i="2"/>
  <c r="E421" i="2"/>
  <c r="D172" i="2"/>
  <c r="D915" i="2"/>
  <c r="D51" i="2"/>
  <c r="E410" i="2"/>
  <c r="E658" i="2"/>
  <c r="D326" i="2"/>
  <c r="E175" i="2"/>
  <c r="D956" i="2"/>
  <c r="E662" i="2"/>
  <c r="E645" i="2"/>
  <c r="D893" i="2"/>
  <c r="E957" i="2"/>
  <c r="D829" i="2"/>
  <c r="D440" i="2"/>
  <c r="D516" i="2"/>
  <c r="E404" i="2"/>
  <c r="E978" i="2"/>
  <c r="D204" i="2"/>
  <c r="E882" i="2"/>
  <c r="D942" i="2"/>
  <c r="D432" i="2"/>
  <c r="D500" i="2"/>
  <c r="E750" i="2"/>
  <c r="E233" i="2"/>
  <c r="D741" i="2"/>
  <c r="E614" i="2"/>
  <c r="E418" i="2"/>
  <c r="E308" i="2"/>
  <c r="E339" i="2"/>
  <c r="D689" i="2"/>
  <c r="D921" i="2"/>
  <c r="E768" i="2"/>
  <c r="D402" i="2"/>
  <c r="D470" i="2"/>
  <c r="D785" i="2"/>
  <c r="D738" i="2"/>
  <c r="D134" i="2"/>
  <c r="D281" i="2"/>
  <c r="D317" i="2"/>
  <c r="E212" i="2"/>
  <c r="D558" i="2"/>
  <c r="E748" i="2"/>
  <c r="D220" i="2"/>
  <c r="E634" i="2"/>
  <c r="E698" i="2"/>
  <c r="D218" i="2"/>
  <c r="E166" i="2"/>
  <c r="E593" i="2"/>
  <c r="D79" i="2"/>
  <c r="D747" i="2"/>
  <c r="E791" i="2"/>
  <c r="E786" i="2"/>
  <c r="D167" i="2"/>
  <c r="D334" i="2"/>
  <c r="D814" i="2"/>
  <c r="E675" i="2"/>
  <c r="E394" i="2"/>
  <c r="D743" i="2"/>
  <c r="E254" i="2"/>
  <c r="D282" i="2"/>
  <c r="E300" i="2"/>
  <c r="D637" i="2"/>
  <c r="D97" i="2"/>
  <c r="E628" i="2"/>
  <c r="E868" i="2"/>
  <c r="E388" i="2"/>
  <c r="E326" i="2"/>
  <c r="D857" i="2"/>
  <c r="E451" i="2"/>
  <c r="E708" i="2"/>
  <c r="E550" i="2"/>
  <c r="D760" i="2"/>
  <c r="D165" i="2"/>
  <c r="E524" i="2"/>
  <c r="E857" i="2"/>
  <c r="D278" i="2"/>
  <c r="D293" i="2"/>
  <c r="D412" i="2"/>
  <c r="D648" i="2"/>
  <c r="E400" i="2"/>
  <c r="D364" i="2"/>
  <c r="D514" i="2"/>
  <c r="D660" i="2"/>
  <c r="D824" i="2"/>
  <c r="E801" i="2"/>
  <c r="E269" i="2"/>
  <c r="D775" i="2"/>
  <c r="E335" i="2"/>
  <c r="D147" i="2"/>
  <c r="D188" i="2"/>
  <c r="E872" i="2"/>
  <c r="E541" i="2"/>
  <c r="E213" i="2"/>
  <c r="E823" i="2"/>
  <c r="D745" i="2"/>
  <c r="E962" i="2"/>
  <c r="D339" i="2"/>
  <c r="D466" i="2"/>
  <c r="E968" i="2"/>
  <c r="E656" i="2"/>
  <c r="D368" i="2"/>
  <c r="E94" i="2"/>
  <c r="E961" i="2"/>
  <c r="D740" i="2"/>
  <c r="E147" i="2"/>
  <c r="D807" i="2"/>
  <c r="D348" i="2"/>
  <c r="E118" i="2"/>
  <c r="E491" i="2"/>
  <c r="E327" i="2"/>
  <c r="D275" i="2"/>
  <c r="E411" i="2"/>
  <c r="E626" i="2"/>
  <c r="E846" i="2"/>
  <c r="E163" i="2"/>
  <c r="D376" i="2"/>
  <c r="E709" i="2"/>
  <c r="E795" i="2"/>
  <c r="E467" i="2"/>
  <c r="D392" i="2"/>
  <c r="D621" i="2"/>
  <c r="D365" i="2"/>
  <c r="D816" i="2"/>
  <c r="D614" i="2"/>
  <c r="D769" i="2"/>
  <c r="D574" i="2"/>
  <c r="D855" i="2"/>
  <c r="D961" i="2"/>
  <c r="D546" i="2"/>
  <c r="E389" i="2"/>
  <c r="D90" i="2"/>
  <c r="E936" i="2"/>
  <c r="E71" i="2"/>
  <c r="D768" i="2"/>
  <c r="E239" i="2"/>
  <c r="E901" i="2"/>
  <c r="E531" i="2"/>
  <c r="E57" i="2"/>
  <c r="E776" i="2"/>
  <c r="E649" i="2"/>
  <c r="D654" i="2"/>
  <c r="E860" i="2"/>
  <c r="E828" i="2"/>
  <c r="D909" i="2"/>
  <c r="E378" i="2"/>
  <c r="D565" i="2"/>
  <c r="E740" i="2"/>
  <c r="D756" i="2"/>
  <c r="D345" i="2"/>
  <c r="E98" i="2"/>
  <c r="E382" i="2"/>
  <c r="E553" i="2"/>
  <c r="D581" i="2"/>
  <c r="D626" i="2"/>
  <c r="E295" i="2"/>
  <c r="D865" i="2"/>
  <c r="D811" i="2"/>
  <c r="E134" i="2"/>
  <c r="D944" i="2"/>
  <c r="E368" i="2"/>
  <c r="D410" i="2"/>
  <c r="D697" i="2"/>
  <c r="D261" i="2"/>
  <c r="E152" i="2"/>
  <c r="D133" i="2"/>
  <c r="E679" i="2"/>
  <c r="D771" i="2"/>
  <c r="E336" i="2"/>
  <c r="D722" i="2"/>
  <c r="D607" i="2"/>
  <c r="D480" i="2"/>
  <c r="D395" i="2"/>
  <c r="D587" i="2"/>
  <c r="D586" i="2"/>
  <c r="D863" i="2"/>
  <c r="D846" i="2"/>
  <c r="D250" i="2"/>
  <c r="E798" i="2"/>
  <c r="E623" i="2"/>
  <c r="D618" i="2"/>
  <c r="E822" i="2"/>
  <c r="E830" i="2"/>
  <c r="D60" i="2"/>
  <c r="E116" i="2"/>
  <c r="D822" i="2"/>
  <c r="D255" i="2"/>
  <c r="E533" i="2"/>
  <c r="D319" i="2"/>
  <c r="D878" i="2"/>
  <c r="D358" i="2"/>
  <c r="D542" i="2"/>
  <c r="D394" i="2"/>
  <c r="D149" i="2"/>
  <c r="E353" i="2"/>
  <c r="E257" i="2"/>
  <c r="D773" i="2"/>
  <c r="E235" i="2"/>
  <c r="E858" i="2"/>
  <c r="E546" i="2"/>
  <c r="E164" i="2"/>
  <c r="E168" i="2"/>
  <c r="E323" i="2"/>
  <c r="E510" i="2"/>
  <c r="E77" i="2"/>
  <c r="E980" i="2"/>
  <c r="E910" i="2"/>
  <c r="E756" i="2"/>
  <c r="D634" i="2"/>
  <c r="D825" i="2"/>
  <c r="E58" i="2"/>
  <c r="E240" i="2"/>
  <c r="E652" i="2"/>
  <c r="E352" i="2"/>
  <c r="E535" i="2"/>
  <c r="E633" i="2"/>
  <c r="E574" i="2"/>
  <c r="E944" i="2"/>
  <c r="D757" i="2"/>
  <c r="D284" i="2"/>
  <c r="E469" i="2"/>
  <c r="D89" i="2"/>
  <c r="D266" i="2"/>
  <c r="E474" i="2"/>
  <c r="D384" i="2"/>
  <c r="E63" i="2"/>
  <c r="E198" i="2"/>
  <c r="E954" i="2"/>
  <c r="E643" i="2"/>
  <c r="G19" i="2" l="1"/>
  <c r="H987" i="1" l="1"/>
  <c r="H991" i="1" s="1"/>
  <c r="G986" i="2"/>
  <c r="H992" i="1" l="1"/>
  <c r="H994" i="1" s="1"/>
  <c r="G1002" i="1" l="1"/>
  <c r="G1003" i="1"/>
  <c r="G1001" i="1" s="1"/>
  <c r="G987" i="2"/>
  <c r="G989" i="2" s="1"/>
  <c r="G988" i="2" s="1"/>
  <c r="G990" i="2" s="1"/>
</calcChain>
</file>

<file path=xl/sharedStrings.xml><?xml version="1.0" encoding="utf-8"?>
<sst xmlns="http://schemas.openxmlformats.org/spreadsheetml/2006/main" count="307" uniqueCount="121">
  <si>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</si>
  <si>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</si>
  <si>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</si>
  <si>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</si>
  <si>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</si>
  <si>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</si>
  <si>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</si>
  <si>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</si>
  <si>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</si>
  <si>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</si>
  <si>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</si>
  <si>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</si>
  <si>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</si>
  <si>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</si>
  <si>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</si>
  <si>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</si>
  <si>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</si>
  <si>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</si>
  <si>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</si>
  <si>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</si>
  <si>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</si>
  <si>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</si>
  <si>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</si>
  <si>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</si>
  <si>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</si>
  <si>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</si>
  <si>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</si>
  <si>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</si>
  <si>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</si>
  <si>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</si>
  <si>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</si>
  <si>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</si>
  <si>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</si>
  <si>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</si>
  <si>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</si>
  <si>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</si>
  <si>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</si>
  <si>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</si>
  <si>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</si>
  <si>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</si>
  <si>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</si>
  <si>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</si>
  <si>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</si>
  <si>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</si>
  <si>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</si>
  <si>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</si>
  <si>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</si>
  <si>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</si>
  <si>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Norberto</t>
  </si>
  <si>
    <t>Norberto Salazar Zagalia</t>
  </si>
  <si>
    <t>Spain</t>
  </si>
  <si>
    <t>0000 Madrid</t>
  </si>
  <si>
    <t>Tax ID: 71279468F</t>
  </si>
  <si>
    <t>Leo</t>
  </si>
  <si>
    <t>30% Special Discount:</t>
  </si>
  <si>
    <t>Pick up at the Shop:</t>
  </si>
  <si>
    <t>DTPG</t>
  </si>
  <si>
    <t>PVD plated 316L surgical steel double flared flesh tunnel - 2mm (12g) to 52mm (2")</t>
  </si>
  <si>
    <t>Gauge: 7mm
Color: Black</t>
  </si>
  <si>
    <t>Gauge: 9mm
Color: Black</t>
  </si>
  <si>
    <t>Gauge: 22mm
Color: Black</t>
  </si>
  <si>
    <t>Gauge: 25mm
Color: Black</t>
  </si>
  <si>
    <t>Gauge: 28mm
Color: Black</t>
  </si>
  <si>
    <t>Gauge: 32mm
Color: Black</t>
  </si>
  <si>
    <t>DPG</t>
  </si>
  <si>
    <t>Gauge: 7mm</t>
  </si>
  <si>
    <t>Gauge: 22mm</t>
  </si>
  <si>
    <t>Gauge: 25mm</t>
  </si>
  <si>
    <t>Gauge: 32mm</t>
  </si>
  <si>
    <t>High polished 316L surgical steel double flared flesh tunnel - size 12g to 2" (2mm - 52mm)</t>
  </si>
  <si>
    <t>Gauge: 28mm</t>
  </si>
  <si>
    <t>XSAB4</t>
  </si>
  <si>
    <t>Color: Black</t>
  </si>
  <si>
    <t>Color: White</t>
  </si>
  <si>
    <t>Set of 10 pcs. of 4mm acrylic ball in solid colors with 1.6mm (14g) threading</t>
  </si>
  <si>
    <t>XUVB4</t>
  </si>
  <si>
    <t>Set of 10 pcs. of 4mm acrylic UV balls with 1.6mm (14g) threading</t>
  </si>
  <si>
    <t>Color: Clear</t>
  </si>
  <si>
    <t>Color: Pink</t>
  </si>
  <si>
    <t>Color: Blue</t>
  </si>
  <si>
    <t>Color: Light blue</t>
  </si>
  <si>
    <t>Color: Purple</t>
  </si>
  <si>
    <t>Color: Red</t>
  </si>
  <si>
    <t>Color: Orange</t>
  </si>
  <si>
    <t>Color: Green</t>
  </si>
  <si>
    <t>SIUT</t>
  </si>
  <si>
    <t>Silicone Ultra Thin double flared flesh tunnel</t>
  </si>
  <si>
    <t>BCRT</t>
  </si>
  <si>
    <t>Length: 14mm
Color: Black</t>
  </si>
  <si>
    <r>
      <t xml:space="preserve">Premium PVD plated 316L surgical steel ball closure ring, 1.6mm (14g) with a </t>
    </r>
    <r>
      <rPr>
        <b/>
        <sz val="9"/>
        <rFont val="Arial"/>
        <family val="2"/>
      </rPr>
      <t>4mm ball</t>
    </r>
  </si>
  <si>
    <t>BCR14M</t>
  </si>
  <si>
    <t>BCR14</t>
  </si>
  <si>
    <t>PO</t>
  </si>
  <si>
    <t>Lenht: 14mm</t>
  </si>
  <si>
    <t>Lenht: 16mm</t>
  </si>
  <si>
    <t>316L surgical steel ball closure ring, 1.6mm (14g) with a 4mm ball</t>
  </si>
  <si>
    <r>
      <t xml:space="preserve">316L surgical steel ball closure ring, 1.6mm (14g) with a </t>
    </r>
    <r>
      <rPr>
        <b/>
        <sz val="9"/>
        <rFont val="Arial"/>
        <family val="2"/>
      </rPr>
      <t>5mm ball</t>
    </r>
  </si>
  <si>
    <t>SEGH10</t>
  </si>
  <si>
    <t>Length: 16mm</t>
  </si>
  <si>
    <t>High polished 316L surgical steel hinged segment ring, 2.5mm (10g)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</si>
  <si>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</si>
  <si>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</si>
  <si>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</si>
  <si>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</si>
  <si>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</si>
  <si>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</si>
  <si>
    <t>247 - 249 Tano Road, Bavornives</t>
  </si>
  <si>
    <t>316L steel double flared flesh tunnel - 2mm (12g) to 52mm (2")</t>
  </si>
  <si>
    <t>316L steel ball closure ring, 14g (1.6mm) with a 4mm ball - size 7mm to 12mm</t>
  </si>
  <si>
    <t>316L steel ball closure ring, 1.6mm (14g) with a 4mm ball</t>
  </si>
  <si>
    <t>316L steel ball closure ring, 1.6mm (14g) with a 5mm ball</t>
  </si>
  <si>
    <t>316L steel double flared flesh tunnel - size 12g to 2" (2mm - 52mm)</t>
  </si>
  <si>
    <t>316L steel hinged segment ring, 2.5mm (10g)</t>
  </si>
  <si>
    <t>Customer Paid Cash THB on 18-Oct-2024</t>
  </si>
  <si>
    <t>SEGHT20</t>
  </si>
  <si>
    <t>Length: 7mm
Color: RB</t>
  </si>
  <si>
    <t>PVD plated 316L surgical steel hinged segment ring, 0.8mm (20g)</t>
  </si>
  <si>
    <t>One Thousand Six Hundred Twenty-Two and 83/100 THB</t>
  </si>
  <si>
    <t>316L steel hinged segment ring, 0.8mm (20g)</t>
  </si>
  <si>
    <t>Five Thousand Six-Hundred and 00/100 THB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</si>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</sst>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72" formatCode="_-[$฿-41E]* #,##0.00_-;\-[$฿-41E]* #,##0.00_-;_-[$฿-41E]* &quot;-&quot;??_-;_-@_-"/>
    <numFmt numFmtId="175" formatCode="_-* #,##0.00_-;\-* #,##0.00_-;_-* &quot;-&quot;??_-;_-@_-"/>
    <numFmt numFmtId="179" formatCode="#,##0.00000"/>
    <numFmt numFmtId="182" formatCode="0.00000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438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22" fillId="0" borderId="0" applyFon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6" fillId="0" borderId="0">
      <alignment vertical="center"/>
    </xf>
    <xf numFmtId="0" fontId="1" fillId="0" borderId="0"/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12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2" fillId="0" borderId="0" applyNumberFormat="0" applyFill="0" applyBorder="0" applyAlignment="0" applyProtection="0"/>
    <xf numFmtId="0" fontId="12" fillId="0" borderId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8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6" fillId="0" borderId="0">
      <alignment vertical="center"/>
    </xf>
    <xf numFmtId="0" fontId="31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30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" fillId="0" borderId="0" applyFont="0" applyFill="0" applyBorder="0" applyAlignment="0" applyProtection="0"/>
    <xf numFmtId="0" fontId="12" fillId="0" borderId="0"/>
    <xf numFmtId="175" fontId="1" fillId="0" borderId="0" applyFont="0" applyFill="0" applyBorder="0" applyAlignment="0" applyProtection="0"/>
    <xf numFmtId="0" fontId="12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2" fontId="5" fillId="0" borderId="20" xfId="0" applyNumberFormat="1" applyFont="1" applyBorder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19" fillId="0" borderId="49" xfId="0" applyFont="1" applyBorder="1" applyAlignment="1">
      <alignment horizontal="left"/>
    </xf>
    <xf numFmtId="0" fontId="19" fillId="0" borderId="50" xfId="0" applyFont="1" applyBorder="1" applyAlignment="1">
      <alignment horizontal="left"/>
    </xf>
    <xf numFmtId="0" fontId="19" fillId="0" borderId="51" xfId="0" applyFont="1" applyBorder="1" applyAlignment="1">
      <alignment horizontal="left"/>
    </xf>
    <xf numFmtId="0" fontId="19" fillId="0" borderId="33" xfId="1" applyNumberFormat="1" applyFont="1" applyFill="1" applyBorder="1" applyAlignment="1" applyProtection="1">
      <alignment horizontal="left" vertical="center"/>
    </xf>
    <xf numFmtId="0" fontId="19" fillId="0" borderId="0" xfId="1" applyNumberFormat="1" applyFont="1" applyFill="1" applyBorder="1" applyAlignment="1" applyProtection="1">
      <alignment horizontal="left" vertical="center"/>
    </xf>
    <xf numFmtId="0" fontId="19" fillId="0" borderId="34" xfId="1" applyNumberFormat="1" applyFont="1" applyFill="1" applyBorder="1" applyAlignment="1" applyProtection="1">
      <alignment horizontal="left" vertical="center"/>
    </xf>
    <xf numFmtId="0" fontId="19" fillId="0" borderId="3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34" xfId="0" applyFont="1" applyBorder="1" applyAlignment="1">
      <alignment horizontal="left" vertical="center"/>
    </xf>
    <xf numFmtId="0" fontId="19" fillId="0" borderId="35" xfId="1" applyNumberFormat="1" applyFont="1" applyFill="1" applyBorder="1" applyAlignment="1" applyProtection="1">
      <alignment horizontal="left" vertical="center"/>
    </xf>
    <xf numFmtId="0" fontId="19" fillId="0" borderId="36" xfId="1" applyNumberFormat="1" applyFont="1" applyFill="1" applyBorder="1" applyAlignment="1" applyProtection="1">
      <alignment horizontal="left" vertical="center"/>
    </xf>
    <xf numFmtId="0" fontId="19" fillId="0" borderId="30" xfId="1" applyNumberFormat="1" applyFont="1" applyFill="1" applyBorder="1" applyAlignment="1" applyProtection="1">
      <alignment horizontal="left" vertical="center"/>
    </xf>
    <xf numFmtId="0" fontId="4" fillId="0" borderId="11" xfId="0" applyFont="1" applyBorder="1" applyAlignment="1">
      <alignment vertical="center"/>
    </xf>
    <xf numFmtId="167" fontId="4" fillId="0" borderId="0" xfId="0" applyNumberFormat="1" applyFont="1" applyAlignment="1">
      <alignment horizontal="left" vertical="center" wrapText="1"/>
    </xf>
    <xf numFmtId="0" fontId="7" fillId="0" borderId="28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left" vertical="center" wrapText="1"/>
    </xf>
    <xf numFmtId="167" fontId="4" fillId="0" borderId="10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167" fontId="4" fillId="0" borderId="9" xfId="0" applyNumberFormat="1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167" fontId="4" fillId="0" borderId="54" xfId="0" applyNumberFormat="1" applyFont="1" applyBorder="1" applyAlignment="1">
      <alignment horizontal="left" vertical="center" wrapText="1"/>
    </xf>
    <xf numFmtId="167" fontId="4" fillId="0" borderId="55" xfId="0" applyNumberFormat="1" applyFont="1" applyBorder="1" applyAlignment="1">
      <alignment horizontal="left" vertical="center"/>
    </xf>
    <xf numFmtId="0" fontId="4" fillId="0" borderId="56" xfId="0" applyFont="1" applyBorder="1" applyAlignment="1">
      <alignment vertical="center" wrapText="1"/>
    </xf>
    <xf numFmtId="4" fontId="6" fillId="0" borderId="20" xfId="0" applyNumberFormat="1" applyFont="1" applyBorder="1" applyAlignment="1">
      <alignment horizontal="right" vertical="center"/>
    </xf>
    <xf numFmtId="4" fontId="3" fillId="0" borderId="20" xfId="0" applyNumberFormat="1" applyFont="1" applyBorder="1" applyAlignment="1">
      <alignment horizontal="right" vertical="center"/>
    </xf>
    <xf numFmtId="0" fontId="5" fillId="0" borderId="0" xfId="0" applyFont="1" applyAlignment="1">
      <alignment vertical="top"/>
    </xf>
    <xf numFmtId="172" fontId="16" fillId="2" borderId="18" xfId="3" applyNumberFormat="1" applyFont="1" applyFill="1" applyBorder="1"/>
    <xf numFmtId="167" fontId="4" fillId="0" borderId="54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23" fillId="0" borderId="0" xfId="4" applyFont="1" applyAlignment="1">
      <alignment horizontal="right"/>
    </xf>
    <xf numFmtId="0" fontId="10" fillId="0" borderId="37" xfId="2" applyFont="1" applyBorder="1" applyAlignment="1">
      <alignment horizontal="center" vertical="center"/>
    </xf>
    <xf numFmtId="4" fontId="4" fillId="0" borderId="2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4" fontId="3" fillId="0" borderId="39" xfId="2" applyNumberFormat="1" applyFont="1" applyBorder="1" applyAlignment="1">
      <alignment vertical="center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4" fontId="23" fillId="0" borderId="0" xfId="4" applyNumberFormat="1" applyFont="1"/>
    <xf numFmtId="2" fontId="12" fillId="0" borderId="0" xfId="2" applyNumberFormat="1" applyAlignment="1">
      <alignment vertical="center"/>
    </xf>
    <xf numFmtId="0" fontId="5" fillId="0" borderId="0" xfId="2" applyFont="1" applyAlignment="1">
      <alignment horizontal="center" vertical="center"/>
    </xf>
    <xf numFmtId="179" fontId="23" fillId="0" borderId="0" xfId="4" applyNumberFormat="1" applyFont="1"/>
    <xf numFmtId="0" fontId="0" fillId="2" borderId="9" xfId="0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2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166" fontId="12" fillId="2" borderId="57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/>
    <xf numFmtId="0" fontId="5" fillId="0" borderId="0" xfId="0" applyFont="1" applyAlignment="1">
      <alignment horizontal="right"/>
    </xf>
    <xf numFmtId="0" fontId="7" fillId="4" borderId="53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left" vertical="center" wrapText="1"/>
    </xf>
    <xf numFmtId="167" fontId="4" fillId="4" borderId="54" xfId="0" applyNumberFormat="1" applyFont="1" applyFill="1" applyBorder="1" applyAlignment="1">
      <alignment horizontal="left" vertical="center" wrapText="1"/>
    </xf>
    <xf numFmtId="167" fontId="4" fillId="4" borderId="55" xfId="0" applyNumberFormat="1" applyFont="1" applyFill="1" applyBorder="1" applyAlignment="1">
      <alignment horizontal="left" vertical="center"/>
    </xf>
    <xf numFmtId="0" fontId="4" fillId="4" borderId="56" xfId="0" applyFont="1" applyFill="1" applyBorder="1" applyAlignment="1">
      <alignment vertical="center" wrapText="1"/>
    </xf>
    <xf numFmtId="4" fontId="6" fillId="4" borderId="20" xfId="0" applyNumberFormat="1" applyFont="1" applyFill="1" applyBorder="1" applyAlignment="1">
      <alignment horizontal="right" vertical="center"/>
    </xf>
    <xf numFmtId="4" fontId="3" fillId="4" borderId="20" xfId="0" applyNumberFormat="1" applyFont="1" applyFill="1" applyBorder="1" applyAlignment="1">
      <alignment horizontal="right" vertical="center"/>
    </xf>
    <xf numFmtId="172" fontId="5" fillId="0" borderId="0" xfId="3" applyNumberFormat="1" applyFont="1"/>
    <xf numFmtId="182" fontId="5" fillId="0" borderId="0" xfId="2" applyNumberFormat="1" applyFont="1" applyAlignment="1">
      <alignment horizontal="center" vertical="center"/>
    </xf>
    <xf numFmtId="4" fontId="4" fillId="0" borderId="28" xfId="2" applyNumberFormat="1" applyFont="1" applyBorder="1" applyAlignment="1">
      <alignment vertical="top" wrapText="1"/>
    </xf>
    <xf numFmtId="0" fontId="12" fillId="2" borderId="21" xfId="2" applyFill="1" applyBorder="1" applyAlignment="1">
      <alignment horizontal="left" vertical="top" wrapText="1"/>
    </xf>
    <xf numFmtId="0" fontId="7" fillId="0" borderId="21" xfId="2" applyFont="1" applyBorder="1" applyAlignment="1">
      <alignment horizontal="center" vertical="top" wrapText="1"/>
    </xf>
    <xf numFmtId="39" fontId="9" fillId="0" borderId="21" xfId="2" applyNumberFormat="1" applyFont="1" applyBorder="1" applyAlignment="1">
      <alignment vertical="top" wrapText="1"/>
    </xf>
    <xf numFmtId="4" fontId="4" fillId="0" borderId="21" xfId="2" applyNumberFormat="1" applyFont="1" applyBorder="1" applyAlignment="1">
      <alignment horizontal="right" vertical="top" wrapText="1"/>
    </xf>
    <xf numFmtId="4" fontId="3" fillId="0" borderId="38" xfId="2" applyNumberFormat="1" applyFont="1" applyBorder="1" applyAlignment="1">
      <alignment vertical="top" wrapText="1"/>
    </xf>
    <xf numFmtId="39" fontId="9" fillId="0" borderId="20" xfId="2" applyNumberFormat="1" applyFont="1" applyBorder="1" applyAlignment="1">
      <alignment vertical="top" wrapText="1"/>
    </xf>
    <xf numFmtId="4" fontId="4" fillId="0" borderId="20" xfId="2" applyNumberFormat="1" applyFont="1" applyBorder="1" applyAlignment="1">
      <alignment horizontal="right" vertical="top" wrapText="1"/>
    </xf>
    <xf numFmtId="4" fontId="3" fillId="0" borderId="39" xfId="2" applyNumberFormat="1" applyFont="1" applyBorder="1" applyAlignment="1">
      <alignment vertical="top" wrapText="1"/>
    </xf>
  </cellXfs>
  <cellStyles count="4438">
    <cellStyle name="Comma 2" xfId="8" xr:uid="{01152C0D-E440-479D-9545-0ED617E8A304}"/>
    <cellStyle name="Comma 2 2" xfId="4433" xr:uid="{235F6A07-20F6-4976-A6DB-AB914D67A703}"/>
    <cellStyle name="Comma 3" xfId="4321" xr:uid="{545F527D-21E0-410A-ACD6-D4381BD4564B}"/>
    <cellStyle name="Comma 3 2" xfId="4435" xr:uid="{2CEB4F3B-C5B3-4380-A81D-759F82C94AF9}"/>
    <cellStyle name="Currency" xfId="3" builtinId="4"/>
    <cellStyle name="Currency 10" xfId="9" xr:uid="{52AF1DE4-49AD-414A-BF71-04D07DB0C050}"/>
    <cellStyle name="Currency 10 2" xfId="10" xr:uid="{F0C44DA8-7977-4E75-83C0-ED6CCA6C9E5F}"/>
    <cellStyle name="Currency 10 2 2" xfId="206" xr:uid="{8C36FDBB-7964-4736-B806-F3632C8C7C14}"/>
    <cellStyle name="Currency 10 3" xfId="11" xr:uid="{60D13126-4B9F-4611-AC39-CE3C657F802B}"/>
    <cellStyle name="Currency 10 3 2" xfId="207" xr:uid="{43AB34FC-8F06-482D-937B-6A158B11A57B}"/>
    <cellStyle name="Currency 10 4" xfId="208" xr:uid="{73F91A86-5442-4230-A593-0ECE2DAAF528}"/>
    <cellStyle name="Currency 11" xfId="12" xr:uid="{B1085CB6-52A6-446F-83A7-128DC4770431}"/>
    <cellStyle name="Currency 11 2" xfId="13" xr:uid="{F5A52A18-ECAE-4682-A8FF-B511656B31BB}"/>
    <cellStyle name="Currency 11 2 2" xfId="209" xr:uid="{3FFAE9A0-5E27-42EF-B72A-3144D7E5850B}"/>
    <cellStyle name="Currency 11 3" xfId="14" xr:uid="{E6CE89E9-7916-4EB8-9D4A-9FD36D96986B}"/>
    <cellStyle name="Currency 11 3 2" xfId="210" xr:uid="{0587A3F7-178B-489B-80D6-D964F4B6385A}"/>
    <cellStyle name="Currency 11 4" xfId="211" xr:uid="{E4C6ED87-1951-4343-B716-6BD05BAED1A7}"/>
    <cellStyle name="Currency 11 5" xfId="4322" xr:uid="{DE4967F2-A586-4869-861C-62CA15A50F01}"/>
    <cellStyle name="Currency 12" xfId="15" xr:uid="{C2CE75DB-1ACA-46E9-B259-D6708D19DC4D}"/>
    <cellStyle name="Currency 12 2" xfId="16" xr:uid="{30DA1414-69F7-41F4-88AF-BD7B3107B174}"/>
    <cellStyle name="Currency 12 2 2" xfId="212" xr:uid="{BB7C04DF-99B9-4A6A-A689-B4DA07017D6F}"/>
    <cellStyle name="Currency 12 3" xfId="213" xr:uid="{8B162D65-7506-4558-8B4B-B6A8FC62A980}"/>
    <cellStyle name="Currency 13" xfId="17" xr:uid="{08A39537-0728-4F9A-9E63-012FF7CD06A5}"/>
    <cellStyle name="Currency 13 2" xfId="4324" xr:uid="{DAF16FAF-1214-486F-9113-C1804F0BD43B}"/>
    <cellStyle name="Currency 13 3" xfId="4325" xr:uid="{ECE9E998-ED46-477E-A918-D6A176AF2611}"/>
    <cellStyle name="Currency 13 4" xfId="4323" xr:uid="{466D28A6-20A4-4936-9045-9B633B67626A}"/>
    <cellStyle name="Currency 14" xfId="18" xr:uid="{9D8D2B55-CF65-4963-9524-86DE850E2732}"/>
    <cellStyle name="Currency 14 2" xfId="214" xr:uid="{9EDBD40B-5E21-4D5D-BE7B-7E2B22982C99}"/>
    <cellStyle name="Currency 15" xfId="4417" xr:uid="{AC477CB4-E008-46EA-BB3E-E43FC17E793D}"/>
    <cellStyle name="Currency 16" xfId="4437" xr:uid="{C97D382A-DD0F-4248-9F0B-4E1F670E0F2D}"/>
    <cellStyle name="Currency 17" xfId="4326" xr:uid="{F1CBE892-597B-4011-8918-89FEBDB4AF51}"/>
    <cellStyle name="Currency 2" xfId="19" xr:uid="{1DDC6BA6-D6A7-4EA8-9AB6-2D6E7E8D6EBD}"/>
    <cellStyle name="Currency 2 2" xfId="20" xr:uid="{163A1116-0D69-49B0-A790-C7D5C6EFABF7}"/>
    <cellStyle name="Currency 2 2 2" xfId="21" xr:uid="{544959B5-FFB0-4D27-8F75-FF04F0135690}"/>
    <cellStyle name="Currency 2 2 2 2" xfId="22" xr:uid="{4AA3B98F-0034-47F7-A035-538244DFA999}"/>
    <cellStyle name="Currency 2 2 2 3" xfId="23" xr:uid="{C151749F-D40A-447A-AF03-05AAFE559ECB}"/>
    <cellStyle name="Currency 2 2 2 3 2" xfId="215" xr:uid="{8CB0B2D2-D8ED-4AE3-9B90-0D59E3D26D99}"/>
    <cellStyle name="Currency 2 2 2 4" xfId="216" xr:uid="{8D92BEE2-5345-431F-B385-C97027315717}"/>
    <cellStyle name="Currency 2 2 3" xfId="217" xr:uid="{E43F3207-07B2-4AA2-AD27-B64E0C544458}"/>
    <cellStyle name="Currency 2 3" xfId="24" xr:uid="{3FC7255C-0EBD-4520-BBB6-F4CC9C9F2EC0}"/>
    <cellStyle name="Currency 2 3 2" xfId="218" xr:uid="{980786C1-EBD4-4E90-90E1-3F0F971CE523}"/>
    <cellStyle name="Currency 2 4" xfId="219" xr:uid="{D3904F5E-D9F5-4C9D-A9AB-B3DCC26CFB70}"/>
    <cellStyle name="Currency 2 4 2" xfId="220" xr:uid="{0C86A8D9-F32C-4E09-AC36-A6168368476C}"/>
    <cellStyle name="Currency 2 5" xfId="221" xr:uid="{97C56960-C585-4D81-B80C-FB7A741D5F7B}"/>
    <cellStyle name="Currency 2 5 2" xfId="222" xr:uid="{6AC5C0BE-4BA1-4CED-ACF4-9750A153BB40}"/>
    <cellStyle name="Currency 2 6" xfId="223" xr:uid="{117CDFE9-CAEA-44AE-B1CA-32540A1067BB}"/>
    <cellStyle name="Currency 3" xfId="25" xr:uid="{2A1352E1-89B9-4091-8918-71C87D2915FD}"/>
    <cellStyle name="Currency 3 2" xfId="26" xr:uid="{886CBD1E-6B17-4210-9B2A-33AF0340D013}"/>
    <cellStyle name="Currency 3 2 2" xfId="224" xr:uid="{6684707E-955D-45BD-90D5-CC8BDDD97FDA}"/>
    <cellStyle name="Currency 3 3" xfId="27" xr:uid="{4D36978C-390A-453F-B27C-6D4DCF6E6AFB}"/>
    <cellStyle name="Currency 3 3 2" xfId="225" xr:uid="{57426ACF-9F46-4093-A142-75C853D6E213}"/>
    <cellStyle name="Currency 3 4" xfId="28" xr:uid="{F9CFA25D-1720-4751-ADB8-0DB11BE2B8BB}"/>
    <cellStyle name="Currency 3 4 2" xfId="226" xr:uid="{93827574-0FE0-4DC2-912E-95C4272A0CA2}"/>
    <cellStyle name="Currency 3 5" xfId="227" xr:uid="{0AB03148-5C00-412E-909F-9EBA530D04A0}"/>
    <cellStyle name="Currency 4" xfId="29" xr:uid="{D435A5E3-F44D-4B8B-9A17-9B165DEDC836}"/>
    <cellStyle name="Currency 4 2" xfId="30" xr:uid="{CBFB67CE-841E-4321-9135-34D1CAD37B92}"/>
    <cellStyle name="Currency 4 2 2" xfId="228" xr:uid="{81585703-6A2D-4480-A532-BF1F30C013C3}"/>
    <cellStyle name="Currency 4 3" xfId="31" xr:uid="{2EBFAAE1-F8B7-4C5F-81E0-5C6FD61C72F7}"/>
    <cellStyle name="Currency 4 3 2" xfId="229" xr:uid="{3C5F6306-3DA5-4A7C-8DD8-5A78093682D5}"/>
    <cellStyle name="Currency 4 4" xfId="230" xr:uid="{619EE804-CE45-47A9-9ECC-9204398889D8}"/>
    <cellStyle name="Currency 4 5" xfId="4327" xr:uid="{7A495CB4-C830-4CDE-9FBA-AB2E9133090A}"/>
    <cellStyle name="Currency 5" xfId="32" xr:uid="{DE1E4F87-2283-42DF-8C30-68EF84B03069}"/>
    <cellStyle name="Currency 5 2" xfId="33" xr:uid="{FE7D901E-D7F2-44E2-A2F5-1322344554E6}"/>
    <cellStyle name="Currency 5 2 2" xfId="231" xr:uid="{48260757-0E85-45EA-AD62-29B46E19070F}"/>
    <cellStyle name="Currency 5 3" xfId="4328" xr:uid="{41809792-C32D-45AA-8A19-5CC4DD200649}"/>
    <cellStyle name="Currency 6" xfId="34" xr:uid="{57DCE910-A243-47EF-8C0A-B4B9D581AC22}"/>
    <cellStyle name="Currency 6 2" xfId="232" xr:uid="{24D435AC-1AE2-4875-A756-1D80D4E77794}"/>
    <cellStyle name="Currency 6 3" xfId="4329" xr:uid="{8F3DF2CC-4A77-4C79-B6C9-708CBBA75076}"/>
    <cellStyle name="Currency 7" xfId="35" xr:uid="{EC2E2809-CA28-454A-8D4F-8414EE64E989}"/>
    <cellStyle name="Currency 7 2" xfId="36" xr:uid="{C2928982-CE3D-45A9-8C71-28C816F9239F}"/>
    <cellStyle name="Currency 7 2 2" xfId="253" xr:uid="{444BF642-8C95-495A-A88B-BAE9EF39D33D}"/>
    <cellStyle name="Currency 7 3" xfId="233" xr:uid="{0F72AB5A-FCC7-48AE-A1AD-B61430C588B7}"/>
    <cellStyle name="Currency 8" xfId="37" xr:uid="{DAEFABA0-EA36-42BB-86AE-573C27B37668}"/>
    <cellStyle name="Currency 8 2" xfId="38" xr:uid="{3507A9D0-5D27-404B-9B30-8E06470477A1}"/>
    <cellStyle name="Currency 8 2 2" xfId="234" xr:uid="{3F94E1D3-5312-4ECD-ABB9-32746C4E582D}"/>
    <cellStyle name="Currency 8 3" xfId="39" xr:uid="{F33DD08A-CA79-4C85-B059-C9E887D43A71}"/>
    <cellStyle name="Currency 8 3 2" xfId="235" xr:uid="{5299F2AC-91D8-4EAE-AEBD-96DEFF3C8767}"/>
    <cellStyle name="Currency 8 4" xfId="40" xr:uid="{CEDC3BB4-B98F-45CB-8226-536E4733DD6F}"/>
    <cellStyle name="Currency 8 4 2" xfId="236" xr:uid="{210541ED-12CE-48A6-8B1F-7A47C5340AB3}"/>
    <cellStyle name="Currency 8 5" xfId="237" xr:uid="{2DCB0001-78B2-46AC-B973-5228E0826E50}"/>
    <cellStyle name="Currency 9" xfId="41" xr:uid="{82C738E7-B402-4A5D-9880-C8868D45A920}"/>
    <cellStyle name="Currency 9 2" xfId="42" xr:uid="{D2F9C1E6-DF44-4A44-B1B1-C39DB00A8E40}"/>
    <cellStyle name="Currency 9 2 2" xfId="238" xr:uid="{1303809E-CFA4-454E-9B1A-A9E8F6E8C22E}"/>
    <cellStyle name="Currency 9 3" xfId="43" xr:uid="{120D4A28-BECE-4732-8044-ABBC9348EF88}"/>
    <cellStyle name="Currency 9 3 2" xfId="239" xr:uid="{3CBCBB4B-AA43-4B0F-B735-8EBF209505D3}"/>
    <cellStyle name="Currency 9 4" xfId="240" xr:uid="{70E10D68-83DB-4AF3-8774-5513605A4C1A}"/>
    <cellStyle name="Currency 9 5" xfId="4330" xr:uid="{3ACC4E44-5BD9-42D3-8D17-FCDCFC6B3CD2}"/>
    <cellStyle name="Hyperlink" xfId="1" builtinId="8"/>
    <cellStyle name="Hyperlink 2" xfId="44" xr:uid="{9D1CCCF9-1AC6-42C7-BE62-D48DCC3B9895}"/>
    <cellStyle name="Hyperlink 3" xfId="205" xr:uid="{B72066A7-249A-4D19-B14D-129D6BB698DA}"/>
    <cellStyle name="Hyperlink 3 2" xfId="4418" xr:uid="{01031181-9264-4BE6-AD58-DAD52CE8BC4F}"/>
    <cellStyle name="Hyperlink 3 3" xfId="4331" xr:uid="{209A6B5B-A202-48D7-857D-1E04136E76A1}"/>
    <cellStyle name="Hyperlink 4" xfId="4332" xr:uid="{EF940989-34D8-43E8-91AB-542863930089}"/>
    <cellStyle name="Normal" xfId="0" builtinId="0"/>
    <cellStyle name="Normal 10" xfId="45" xr:uid="{3246ACC7-9EDB-498F-A309-EF3A612F4F4A}"/>
    <cellStyle name="Normal 10 10" xfId="906" xr:uid="{2D41D9E9-8C8A-4264-97BF-4A1ABE14DCCA}"/>
    <cellStyle name="Normal 10 10 2" xfId="2511" xr:uid="{6300C75F-E3CD-491E-9057-641132FCBEC0}"/>
    <cellStyle name="Normal 10 10 2 2" xfId="4334" xr:uid="{BD4ECC71-1343-49AD-9F8A-1BCA993AF119}"/>
    <cellStyle name="Normal 10 10 3" xfId="2512" xr:uid="{291E58D1-38CD-4D9B-B91D-6042762E37F3}"/>
    <cellStyle name="Normal 10 10 4" xfId="2513" xr:uid="{FC72C5A4-ED92-4729-8498-E34B7311AB56}"/>
    <cellStyle name="Normal 10 11" xfId="2514" xr:uid="{D4D9E081-05D5-4D20-BB48-2D6458659783}"/>
    <cellStyle name="Normal 10 11 2" xfId="2515" xr:uid="{B7C6489A-64EF-482D-9462-AB3D47FCD4D4}"/>
    <cellStyle name="Normal 10 11 3" xfId="2516" xr:uid="{2E7B1056-8549-405E-9CA4-29593C1634DA}"/>
    <cellStyle name="Normal 10 11 4" xfId="2517" xr:uid="{F5046799-E96A-4393-8426-98B6E99F20F0}"/>
    <cellStyle name="Normal 10 12" xfId="2518" xr:uid="{CF28DF8A-F174-4489-9B29-50D26E2508FF}"/>
    <cellStyle name="Normal 10 12 2" xfId="2519" xr:uid="{16B75E96-26A9-49F5-ADD7-BAD6EC41100E}"/>
    <cellStyle name="Normal 10 13" xfId="2520" xr:uid="{E6102299-F75D-4937-AEAF-CE75F8C50583}"/>
    <cellStyle name="Normal 10 14" xfId="2521" xr:uid="{A2F54AE5-879B-4035-B8C1-86954E8A00A7}"/>
    <cellStyle name="Normal 10 15" xfId="2522" xr:uid="{38B5A05F-9546-4AA9-A0D3-DB06D084F4D2}"/>
    <cellStyle name="Normal 10 2" xfId="46" xr:uid="{82062525-1E96-4AA9-BC3B-655FD78FFDBA}"/>
    <cellStyle name="Normal 10 2 10" xfId="2523" xr:uid="{840CF3D7-33BF-4026-B1E0-583A83120AF8}"/>
    <cellStyle name="Normal 10 2 11" xfId="2524" xr:uid="{680737B9-9D46-4B31-8898-2512D3EFA7BF}"/>
    <cellStyle name="Normal 10 2 2" xfId="47" xr:uid="{802D539F-4564-4796-9C71-825C7B724957}"/>
    <cellStyle name="Normal 10 2 2 2" xfId="48" xr:uid="{841CE93A-4E85-4E5D-B8D6-B893E0F323E9}"/>
    <cellStyle name="Normal 10 2 2 2 2" xfId="241" xr:uid="{3006026B-07C9-4FF0-982C-3A6CE6E908AC}"/>
    <cellStyle name="Normal 10 2 2 2 2 2" xfId="457" xr:uid="{4D641349-60F0-434D-AE5F-58F9EB596118}"/>
    <cellStyle name="Normal 10 2 2 2 2 2 2" xfId="458" xr:uid="{4C9A0C60-DDEC-4F50-AC16-32F78D62FD40}"/>
    <cellStyle name="Normal 10 2 2 2 2 2 2 2" xfId="907" xr:uid="{17F5CA46-363D-4F24-B3CC-B58945CEAE92}"/>
    <cellStyle name="Normal 10 2 2 2 2 2 2 2 2" xfId="908" xr:uid="{D6EDFE36-ADFE-4C60-ADDB-7D69B967D982}"/>
    <cellStyle name="Normal 10 2 2 2 2 2 2 3" xfId="909" xr:uid="{69D20475-24AB-4C89-BEC6-D9B552F8A4FA}"/>
    <cellStyle name="Normal 10 2 2 2 2 2 3" xfId="910" xr:uid="{E56BC823-CC8C-48BC-A69C-96C54CE99BC4}"/>
    <cellStyle name="Normal 10 2 2 2 2 2 3 2" xfId="911" xr:uid="{3199D0BC-0643-414E-8F64-468C114EFEFA}"/>
    <cellStyle name="Normal 10 2 2 2 2 2 4" xfId="912" xr:uid="{BC609982-EBC2-44FD-88CF-95EECEBF055C}"/>
    <cellStyle name="Normal 10 2 2 2 2 3" xfId="459" xr:uid="{7A21D601-60A2-4F32-8BDA-D4BE6AC8A45A}"/>
    <cellStyle name="Normal 10 2 2 2 2 3 2" xfId="913" xr:uid="{2480D676-379C-47A8-9478-83AA7DEECC6C}"/>
    <cellStyle name="Normal 10 2 2 2 2 3 2 2" xfId="914" xr:uid="{F7F71792-FDA1-4FC0-A899-6C67A937BB1D}"/>
    <cellStyle name="Normal 10 2 2 2 2 3 3" xfId="915" xr:uid="{8002FC2E-FBF7-43F8-AA14-947CA1815EC3}"/>
    <cellStyle name="Normal 10 2 2 2 2 3 4" xfId="2525" xr:uid="{5D04A0DA-7FC1-4A14-BF4B-D111897557E6}"/>
    <cellStyle name="Normal 10 2 2 2 2 4" xfId="916" xr:uid="{7A387065-C1F5-42B3-AE68-1FE0BF9CCB7A}"/>
    <cellStyle name="Normal 10 2 2 2 2 4 2" xfId="917" xr:uid="{89654501-75EC-4FE5-8AF7-CF13E1275BE9}"/>
    <cellStyle name="Normal 10 2 2 2 2 5" xfId="918" xr:uid="{79DE1636-D154-4742-9BE7-DF7F59A9A61F}"/>
    <cellStyle name="Normal 10 2 2 2 2 6" xfId="2526" xr:uid="{61CC0960-9C4B-4B24-B5BF-EFC133919BD3}"/>
    <cellStyle name="Normal 10 2 2 2 3" xfId="242" xr:uid="{E705D308-F5DA-4860-BB83-67C6AA533CA9}"/>
    <cellStyle name="Normal 10 2 2 2 3 2" xfId="460" xr:uid="{7087840B-B242-47B1-9F59-51858B184489}"/>
    <cellStyle name="Normal 10 2 2 2 3 2 2" xfId="461" xr:uid="{09CA143C-C0DD-4995-A489-33DB083DF45D}"/>
    <cellStyle name="Normal 10 2 2 2 3 2 2 2" xfId="919" xr:uid="{33D8E490-3F7A-4324-8C94-1CEDB9346ABE}"/>
    <cellStyle name="Normal 10 2 2 2 3 2 2 2 2" xfId="920" xr:uid="{A9DAD2D6-D291-4BCC-AE4E-1FC2D6BBC451}"/>
    <cellStyle name="Normal 10 2 2 2 3 2 2 3" xfId="921" xr:uid="{E7E7B9A4-647F-46FA-A601-11077E9B4922}"/>
    <cellStyle name="Normal 10 2 2 2 3 2 3" xfId="922" xr:uid="{C659A21F-8E4B-4A74-9BF9-AA8A05E37C18}"/>
    <cellStyle name="Normal 10 2 2 2 3 2 3 2" xfId="923" xr:uid="{4D33B4A0-F10C-4163-91E8-0E0CFA510EF7}"/>
    <cellStyle name="Normal 10 2 2 2 3 2 4" xfId="924" xr:uid="{20AB714C-09B1-4E9E-9826-8F3EB792E4F2}"/>
    <cellStyle name="Normal 10 2 2 2 3 3" xfId="462" xr:uid="{79168D59-78DA-4CC5-90BE-DC8DBA93D7CB}"/>
    <cellStyle name="Normal 10 2 2 2 3 3 2" xfId="925" xr:uid="{B7E2D833-32FA-4DEE-964B-148C7495C62D}"/>
    <cellStyle name="Normal 10 2 2 2 3 3 2 2" xfId="926" xr:uid="{5B86F2B1-7AB7-4B56-A5CD-56F524CEC5E0}"/>
    <cellStyle name="Normal 10 2 2 2 3 3 3" xfId="927" xr:uid="{B7F289DE-9E97-4BBF-B114-641A560D4075}"/>
    <cellStyle name="Normal 10 2 2 2 3 4" xfId="928" xr:uid="{EC0FC4D1-3ABD-4B75-BC56-58A7608495CC}"/>
    <cellStyle name="Normal 10 2 2 2 3 4 2" xfId="929" xr:uid="{10BE9746-D61B-4E24-A302-2353B5A89374}"/>
    <cellStyle name="Normal 10 2 2 2 3 5" xfId="930" xr:uid="{C9C120B8-226F-4517-BD8F-206379C6C725}"/>
    <cellStyle name="Normal 10 2 2 2 4" xfId="463" xr:uid="{C2D092B7-CAA6-4C0F-ADF7-3E9EB5D18B6F}"/>
    <cellStyle name="Normal 10 2 2 2 4 2" xfId="464" xr:uid="{0CF7EA27-7498-4607-8E99-ABAA852A5516}"/>
    <cellStyle name="Normal 10 2 2 2 4 2 2" xfId="931" xr:uid="{999997A8-1CED-4955-AE94-C6B5F66BCDAF}"/>
    <cellStyle name="Normal 10 2 2 2 4 2 2 2" xfId="932" xr:uid="{D958B55A-94F5-4750-947F-C9C5E8FA9327}"/>
    <cellStyle name="Normal 10 2 2 2 4 2 3" xfId="933" xr:uid="{05DDCD5A-27E1-4FD7-A19B-9B508D392971}"/>
    <cellStyle name="Normal 10 2 2 2 4 3" xfId="934" xr:uid="{BA7BFC13-BDB5-4B81-8D98-37077502F88B}"/>
    <cellStyle name="Normal 10 2 2 2 4 3 2" xfId="935" xr:uid="{071840C6-410C-4B8F-BCA9-31902A02D1FC}"/>
    <cellStyle name="Normal 10 2 2 2 4 4" xfId="936" xr:uid="{7AD82B00-D5BA-439D-8F1D-9FF89076B856}"/>
    <cellStyle name="Normal 10 2 2 2 5" xfId="465" xr:uid="{27F77431-9DA1-42E0-B11E-1A27805481DC}"/>
    <cellStyle name="Normal 10 2 2 2 5 2" xfId="937" xr:uid="{E2D76214-E874-4530-B0A6-FBB5C0F743B1}"/>
    <cellStyle name="Normal 10 2 2 2 5 2 2" xfId="938" xr:uid="{A1A53A30-957F-4B89-AA6A-B15FF4FC4107}"/>
    <cellStyle name="Normal 10 2 2 2 5 3" xfId="939" xr:uid="{B9C5682A-5EC5-44AB-980B-111CB41FDC7B}"/>
    <cellStyle name="Normal 10 2 2 2 5 4" xfId="2527" xr:uid="{70CF953C-BF39-4C5F-8C4B-A9109BDE958B}"/>
    <cellStyle name="Normal 10 2 2 2 6" xfId="940" xr:uid="{6AF13287-6D8C-4B58-ABF3-973B29142100}"/>
    <cellStyle name="Normal 10 2 2 2 6 2" xfId="941" xr:uid="{549C0E10-12FD-47F6-BADF-FD2D7472AB9F}"/>
    <cellStyle name="Normal 10 2 2 2 7" xfId="942" xr:uid="{0599BDD1-CFB7-43A0-A1E0-743E18882B39}"/>
    <cellStyle name="Normal 10 2 2 2 8" xfId="2528" xr:uid="{BFA23A3C-CB0C-46A1-BFA3-3ECE1DA719A7}"/>
    <cellStyle name="Normal 10 2 2 3" xfId="243" xr:uid="{0C2BDB2A-07F1-4668-A54E-C643A651D4E3}"/>
    <cellStyle name="Normal 10 2 2 3 2" xfId="466" xr:uid="{2C36F889-20A3-4891-94CE-8D449632A454}"/>
    <cellStyle name="Normal 10 2 2 3 2 2" xfId="467" xr:uid="{9DED8291-69DB-401B-99BA-B7923B7B7337}"/>
    <cellStyle name="Normal 10 2 2 3 2 2 2" xfId="943" xr:uid="{D6C2B4C0-2039-4490-A1DD-4CE1CF236FF9}"/>
    <cellStyle name="Normal 10 2 2 3 2 2 2 2" xfId="944" xr:uid="{E7C80879-B52F-4552-BC5D-B9EB5D2D157F}"/>
    <cellStyle name="Normal 10 2 2 3 2 2 3" xfId="945" xr:uid="{FA3FF8A1-86D8-4F78-8A0F-7A6C43F1E24C}"/>
    <cellStyle name="Normal 10 2 2 3 2 3" xfId="946" xr:uid="{DA732543-547E-4022-85F6-E795F1E559E1}"/>
    <cellStyle name="Normal 10 2 2 3 2 3 2" xfId="947" xr:uid="{F84E9574-28F7-4D35-AC94-1C968FD81DCA}"/>
    <cellStyle name="Normal 10 2 2 3 2 4" xfId="948" xr:uid="{A57EF2BF-44E9-4AB6-B0EA-207BDB49E20F}"/>
    <cellStyle name="Normal 10 2 2 3 3" xfId="468" xr:uid="{25E78F85-8C41-4436-812C-D27A8F596AEF}"/>
    <cellStyle name="Normal 10 2 2 3 3 2" xfId="949" xr:uid="{B0331E0E-E3C9-4F56-9ECA-E32508D6DF74}"/>
    <cellStyle name="Normal 10 2 2 3 3 2 2" xfId="950" xr:uid="{73C4773E-3AD5-4279-A1F5-E4C383681D68}"/>
    <cellStyle name="Normal 10 2 2 3 3 3" xfId="951" xr:uid="{D8CB702D-2AE2-43EB-9984-C91ED9DFB150}"/>
    <cellStyle name="Normal 10 2 2 3 3 4" xfId="2529" xr:uid="{859AA246-2138-4FE5-8619-359793871489}"/>
    <cellStyle name="Normal 10 2 2 3 4" xfId="952" xr:uid="{A22F5636-2309-43F6-81BD-56202E09CBCA}"/>
    <cellStyle name="Normal 10 2 2 3 4 2" xfId="953" xr:uid="{32F3BC9C-956D-4F44-AEBB-E0D4472DB39F}"/>
    <cellStyle name="Normal 10 2 2 3 5" xfId="954" xr:uid="{00EEF171-B9AD-4DC4-BDBE-CCCF865F74CC}"/>
    <cellStyle name="Normal 10 2 2 3 6" xfId="2530" xr:uid="{5EE441D6-2C5F-42DA-A347-64F0D59C7ECE}"/>
    <cellStyle name="Normal 10 2 2 4" xfId="244" xr:uid="{0FC4558B-C549-42EC-941A-081D5EDC8629}"/>
    <cellStyle name="Normal 10 2 2 4 2" xfId="469" xr:uid="{B8235FD4-A048-430E-A22B-B85F41152978}"/>
    <cellStyle name="Normal 10 2 2 4 2 2" xfId="470" xr:uid="{1840BE5F-2781-4B0E-BC8A-F547669B913E}"/>
    <cellStyle name="Normal 10 2 2 4 2 2 2" xfId="955" xr:uid="{A29B224D-1319-4E3B-84D7-42BF95DEE5A1}"/>
    <cellStyle name="Normal 10 2 2 4 2 2 2 2" xfId="956" xr:uid="{428E9C17-08EF-45B8-BABA-52BE3FEB364E}"/>
    <cellStyle name="Normal 10 2 2 4 2 2 3" xfId="957" xr:uid="{58C57622-606A-4D4B-8EFB-4F8C812D78B1}"/>
    <cellStyle name="Normal 10 2 2 4 2 3" xfId="958" xr:uid="{2A14340C-48C3-4641-B5CA-75A18F9E9DEB}"/>
    <cellStyle name="Normal 10 2 2 4 2 3 2" xfId="959" xr:uid="{0AEC0179-5976-450C-B20F-BD029AC25EDD}"/>
    <cellStyle name="Normal 10 2 2 4 2 4" xfId="960" xr:uid="{D64E98F9-EAE0-4724-A888-E532C8340588}"/>
    <cellStyle name="Normal 10 2 2 4 3" xfId="471" xr:uid="{8F4BE504-EBEE-44BE-AA35-E034B81055EF}"/>
    <cellStyle name="Normal 10 2 2 4 3 2" xfId="961" xr:uid="{2C4C6898-3CB3-47F0-A4B7-EFCE59D2B7C4}"/>
    <cellStyle name="Normal 10 2 2 4 3 2 2" xfId="962" xr:uid="{F90A23DC-96E0-4339-8FC6-89ADB557F018}"/>
    <cellStyle name="Normal 10 2 2 4 3 3" xfId="963" xr:uid="{B012757A-98A1-4A21-95D6-27964DD05A8F}"/>
    <cellStyle name="Normal 10 2 2 4 4" xfId="964" xr:uid="{F20073AD-D9EA-4BD8-887B-526B874375AA}"/>
    <cellStyle name="Normal 10 2 2 4 4 2" xfId="965" xr:uid="{5C921ECA-FB3D-4082-8925-6CC33CDF58DE}"/>
    <cellStyle name="Normal 10 2 2 4 5" xfId="966" xr:uid="{0F9149D3-DBCC-469D-B0EB-7112897D1C06}"/>
    <cellStyle name="Normal 10 2 2 5" xfId="245" xr:uid="{F27EF22A-DB2C-4A05-A78D-81E33261573D}"/>
    <cellStyle name="Normal 10 2 2 5 2" xfId="472" xr:uid="{074A6CB9-50D3-454C-9FC9-62481654F099}"/>
    <cellStyle name="Normal 10 2 2 5 2 2" xfId="967" xr:uid="{1BB93E5E-6942-47DE-81C7-8371E911A967}"/>
    <cellStyle name="Normal 10 2 2 5 2 2 2" xfId="968" xr:uid="{8CB04F0C-3E3A-4730-8756-BD40C05BFEB4}"/>
    <cellStyle name="Normal 10 2 2 5 2 3" xfId="969" xr:uid="{6CA998AF-81E3-40AE-9C80-3FDA5E70BAC8}"/>
    <cellStyle name="Normal 10 2 2 5 3" xfId="970" xr:uid="{15A16846-0798-405A-8146-1E39A291890D}"/>
    <cellStyle name="Normal 10 2 2 5 3 2" xfId="971" xr:uid="{81A205A1-6C6C-4011-9B6F-F98FCD2BD8DB}"/>
    <cellStyle name="Normal 10 2 2 5 4" xfId="972" xr:uid="{4414B3F1-AF77-4AE5-A07C-2DD3E7443499}"/>
    <cellStyle name="Normal 10 2 2 6" xfId="473" xr:uid="{9792CD38-C12F-4319-9720-C0CDBA4E8BE0}"/>
    <cellStyle name="Normal 10 2 2 6 2" xfId="973" xr:uid="{92A0717E-36CC-48A7-8574-71ECE93205E4}"/>
    <cellStyle name="Normal 10 2 2 6 2 2" xfId="974" xr:uid="{DBA8F255-8C23-4BDC-9153-C1CB11903043}"/>
    <cellStyle name="Normal 10 2 2 6 2 3" xfId="4336" xr:uid="{891A8E23-3077-4A93-9A53-168505B10B95}"/>
    <cellStyle name="Normal 10 2 2 6 3" xfId="975" xr:uid="{A87C442B-1FE4-4A1D-8E54-5024CF526228}"/>
    <cellStyle name="Normal 10 2 2 6 4" xfId="2531" xr:uid="{0ADD1DA4-A945-4874-89F9-61465EF9B390}"/>
    <cellStyle name="Normal 10 2 2 7" xfId="976" xr:uid="{59E40010-CA2B-463E-AECC-39CAA20B27D8}"/>
    <cellStyle name="Normal 10 2 2 7 2" xfId="977" xr:uid="{9C7524CE-3430-460D-B2DA-A5F560418A1B}"/>
    <cellStyle name="Normal 10 2 2 8" xfId="978" xr:uid="{E575B156-2DE0-4EC2-81AC-8E85BB91EADB}"/>
    <cellStyle name="Normal 10 2 2 9" xfId="2532" xr:uid="{9061A93A-1DB6-46C4-92A9-5D8B1A1672CF}"/>
    <cellStyle name="Normal 10 2 3" xfId="49" xr:uid="{25B8A6FA-82B4-4D9D-ABD7-CB80A6002685}"/>
    <cellStyle name="Normal 10 2 3 2" xfId="50" xr:uid="{6F450949-9F2F-4473-9767-0394EDFA7C2F}"/>
    <cellStyle name="Normal 10 2 3 2 2" xfId="474" xr:uid="{DE687768-0017-473F-A83C-E14D53F154EE}"/>
    <cellStyle name="Normal 10 2 3 2 2 2" xfId="475" xr:uid="{F33D4683-C76D-40F8-95F3-BC0061E13DA1}"/>
    <cellStyle name="Normal 10 2 3 2 2 2 2" xfId="979" xr:uid="{4A6A47A5-3B43-4D8E-BECE-CF817EDCDC6D}"/>
    <cellStyle name="Normal 10 2 3 2 2 2 2 2" xfId="980" xr:uid="{BD9430EF-0B44-4A0B-BAC2-EABD583D7977}"/>
    <cellStyle name="Normal 10 2 3 2 2 2 3" xfId="981" xr:uid="{9F73D814-777B-40C0-9255-01C20BF3D004}"/>
    <cellStyle name="Normal 10 2 3 2 2 3" xfId="982" xr:uid="{327537B8-8018-4379-8FDC-20C6EE726732}"/>
    <cellStyle name="Normal 10 2 3 2 2 3 2" xfId="983" xr:uid="{F2882FBE-23EF-4F8F-893A-67476DC24879}"/>
    <cellStyle name="Normal 10 2 3 2 2 4" xfId="984" xr:uid="{2804075D-E7CB-422B-9CA7-E50B3E1BE941}"/>
    <cellStyle name="Normal 10 2 3 2 3" xfId="476" xr:uid="{92AD9050-9D61-497D-B823-02D91D8A30D0}"/>
    <cellStyle name="Normal 10 2 3 2 3 2" xfId="985" xr:uid="{2F4FC096-0E59-4610-9017-F321F5126970}"/>
    <cellStyle name="Normal 10 2 3 2 3 2 2" xfId="986" xr:uid="{E87FB047-309E-4448-AC25-65F05D859B45}"/>
    <cellStyle name="Normal 10 2 3 2 3 3" xfId="987" xr:uid="{68864FA4-8900-4990-95E4-A54A40A44855}"/>
    <cellStyle name="Normal 10 2 3 2 3 4" xfId="2533" xr:uid="{7DFB250A-D28F-42AD-9BEA-DDCB53E8D0AC}"/>
    <cellStyle name="Normal 10 2 3 2 4" xfId="988" xr:uid="{0744161E-12BF-47E4-AAE7-243D0B6AA59B}"/>
    <cellStyle name="Normal 10 2 3 2 4 2" xfId="989" xr:uid="{A49ED150-CA18-4FC5-A37A-957C53C6C823}"/>
    <cellStyle name="Normal 10 2 3 2 5" xfId="990" xr:uid="{7270899C-E6A9-4D81-932F-ABAE9DAC74AA}"/>
    <cellStyle name="Normal 10 2 3 2 6" xfId="2534" xr:uid="{FCD2C293-FFA4-4CEC-94EE-AB705546E20F}"/>
    <cellStyle name="Normal 10 2 3 3" xfId="246" xr:uid="{946B1769-F28A-4920-A0FD-3A686F17A73D}"/>
    <cellStyle name="Normal 10 2 3 3 2" xfId="477" xr:uid="{6B6C5B4B-368A-4C7C-8AC5-64564784A1E0}"/>
    <cellStyle name="Normal 10 2 3 3 2 2" xfId="478" xr:uid="{C2CD04EF-9DA0-4AB5-B7EB-294B3E0BA164}"/>
    <cellStyle name="Normal 10 2 3 3 2 2 2" xfId="991" xr:uid="{162013B9-AEA2-4AE9-B083-77B1CCEB6ACA}"/>
    <cellStyle name="Normal 10 2 3 3 2 2 2 2" xfId="992" xr:uid="{9A7B9DA5-292E-40DC-B623-D66F7239365B}"/>
    <cellStyle name="Normal 10 2 3 3 2 2 3" xfId="993" xr:uid="{D3C94080-BC86-456B-8C1C-78EB5A90A00F}"/>
    <cellStyle name="Normal 10 2 3 3 2 3" xfId="994" xr:uid="{2E1558C6-2029-445F-B4C0-5078219EFC5A}"/>
    <cellStyle name="Normal 10 2 3 3 2 3 2" xfId="995" xr:uid="{9F492C3D-9C7F-49C4-B868-B11F7B24964F}"/>
    <cellStyle name="Normal 10 2 3 3 2 4" xfId="996" xr:uid="{1EBF6DDE-02A5-4178-9C9E-902F1D7A5F20}"/>
    <cellStyle name="Normal 10 2 3 3 3" xfId="479" xr:uid="{F085C112-E2C1-4022-9D83-2969D1AEEC93}"/>
    <cellStyle name="Normal 10 2 3 3 3 2" xfId="997" xr:uid="{DB5E981A-6316-4CA7-BB8B-30F750F5944E}"/>
    <cellStyle name="Normal 10 2 3 3 3 2 2" xfId="998" xr:uid="{C34FAF45-38FA-4B14-84F5-F79969EE6315}"/>
    <cellStyle name="Normal 10 2 3 3 3 3" xfId="999" xr:uid="{99D73BF5-BEA1-4AEC-8597-1D145FB3ED89}"/>
    <cellStyle name="Normal 10 2 3 3 4" xfId="1000" xr:uid="{EC4F8759-DD82-400C-A432-5F0A40A2C198}"/>
    <cellStyle name="Normal 10 2 3 3 4 2" xfId="1001" xr:uid="{A4BEE224-3CF1-44F9-B52F-D012E13D634B}"/>
    <cellStyle name="Normal 10 2 3 3 5" xfId="1002" xr:uid="{8D2FACF0-A302-4FE2-9590-E1E07ADF41C1}"/>
    <cellStyle name="Normal 10 2 3 4" xfId="247" xr:uid="{493C490F-F863-481C-AD46-7CA939D1BBDE}"/>
    <cellStyle name="Normal 10 2 3 4 2" xfId="480" xr:uid="{CE5DA2B7-F509-4F6B-9A30-3EB73E66DD34}"/>
    <cellStyle name="Normal 10 2 3 4 2 2" xfId="1003" xr:uid="{6A6E2ADF-E1C6-4062-B0B3-DCBE83737B33}"/>
    <cellStyle name="Normal 10 2 3 4 2 2 2" xfId="1004" xr:uid="{5A16CA1D-A48A-4256-8B35-8AA92386306E}"/>
    <cellStyle name="Normal 10 2 3 4 2 3" xfId="1005" xr:uid="{941D4BAA-92C2-453D-8E19-62F6D6B43F67}"/>
    <cellStyle name="Normal 10 2 3 4 3" xfId="1006" xr:uid="{32F482C6-A230-44ED-BA51-AB51BC6ABA75}"/>
    <cellStyle name="Normal 10 2 3 4 3 2" xfId="1007" xr:uid="{CEA5DA45-C7C0-4A5D-9E7B-F5A6686E6AF3}"/>
    <cellStyle name="Normal 10 2 3 4 4" xfId="1008" xr:uid="{0A92A889-8DB1-4617-B998-3CBD9DEA463B}"/>
    <cellStyle name="Normal 10 2 3 5" xfId="481" xr:uid="{C19D747E-E8EA-4883-98EF-3A46091B48A1}"/>
    <cellStyle name="Normal 10 2 3 5 2" xfId="1009" xr:uid="{58A64C20-7C9E-4D71-87F1-65BB21FB79E4}"/>
    <cellStyle name="Normal 10 2 3 5 2 2" xfId="1010" xr:uid="{51F1989C-B45C-44CD-9609-AB624F9D1E4D}"/>
    <cellStyle name="Normal 10 2 3 5 2 3" xfId="4337" xr:uid="{C8C95264-AAF9-4A68-92C5-F4903E5B9387}"/>
    <cellStyle name="Normal 10 2 3 5 3" xfId="1011" xr:uid="{53ACD7F5-7FDF-4AD7-A896-673B68FE91C8}"/>
    <cellStyle name="Normal 10 2 3 5 4" xfId="2535" xr:uid="{0BCAD417-EB87-4C91-A2E6-8663936A0D0C}"/>
    <cellStyle name="Normal 10 2 3 6" xfId="1012" xr:uid="{034CB034-956E-426D-A501-261FDF564E56}"/>
    <cellStyle name="Normal 10 2 3 6 2" xfId="1013" xr:uid="{1F4CBAE4-A420-4D02-AE0F-A689271AA347}"/>
    <cellStyle name="Normal 10 2 3 7" xfId="1014" xr:uid="{580E5857-478F-4D17-8F8B-C76FA1297206}"/>
    <cellStyle name="Normal 10 2 3 8" xfId="2536" xr:uid="{2693A040-5E8F-4C20-B305-8EB53946AB1C}"/>
    <cellStyle name="Normal 10 2 4" xfId="51" xr:uid="{82EB1D6A-0006-4207-B7A3-6B6FCF99E6B5}"/>
    <cellStyle name="Normal 10 2 4 2" xfId="432" xr:uid="{AF357A67-078F-4FC5-A265-A6F7F3B54133}"/>
    <cellStyle name="Normal 10 2 4 2 2" xfId="482" xr:uid="{0A345CDE-C0E7-428C-ADEB-E8E5D1A7FD85}"/>
    <cellStyle name="Normal 10 2 4 2 2 2" xfId="1015" xr:uid="{1D7336ED-C769-4A48-A387-755DA340C94D}"/>
    <cellStyle name="Normal 10 2 4 2 2 2 2" xfId="1016" xr:uid="{B38D527D-6663-4548-B75D-2F1FC8EFDAF9}"/>
    <cellStyle name="Normal 10 2 4 2 2 3" xfId="1017" xr:uid="{97CA2836-BCF5-467A-BF18-9F12017A643F}"/>
    <cellStyle name="Normal 10 2 4 2 2 4" xfId="2537" xr:uid="{3E9B9EC9-3EE3-462D-A272-2202443EB4AE}"/>
    <cellStyle name="Normal 10 2 4 2 3" xfId="1018" xr:uid="{E31D3A7C-711B-4B6B-AA2B-4E28FF7D4E0E}"/>
    <cellStyle name="Normal 10 2 4 2 3 2" xfId="1019" xr:uid="{446D027F-869B-4421-99F9-48560E106034}"/>
    <cellStyle name="Normal 10 2 4 2 4" xfId="1020" xr:uid="{6763B44E-C2C5-4B70-A52D-9804F7D64AC4}"/>
    <cellStyle name="Normal 10 2 4 2 5" xfId="2538" xr:uid="{1BCDDC1E-A0C5-4754-8C90-6E6FA4AB9F46}"/>
    <cellStyle name="Normal 10 2 4 3" xfId="483" xr:uid="{34EAA6C0-C942-4995-A464-EBF4F3C60698}"/>
    <cellStyle name="Normal 10 2 4 3 2" xfId="1021" xr:uid="{306753C8-BF82-4CC1-B077-F2E2DE16D4EC}"/>
    <cellStyle name="Normal 10 2 4 3 2 2" xfId="1022" xr:uid="{A3295F29-A0C5-4CFA-A2AE-7915B511D9BC}"/>
    <cellStyle name="Normal 10 2 4 3 3" xfId="1023" xr:uid="{C377A811-B086-4803-975D-C34758B07E05}"/>
    <cellStyle name="Normal 10 2 4 3 4" xfId="2539" xr:uid="{E060A37A-AA64-4CD9-A986-BC11D343153A}"/>
    <cellStyle name="Normal 10 2 4 4" xfId="1024" xr:uid="{FB618DFD-4526-41B3-AC2F-EC95D2ABDF5E}"/>
    <cellStyle name="Normal 10 2 4 4 2" xfId="1025" xr:uid="{4414504C-75BC-4466-8427-F4EA93C1E0D5}"/>
    <cellStyle name="Normal 10 2 4 4 3" xfId="2540" xr:uid="{029B07F2-4D14-42BD-A199-183C39110723}"/>
    <cellStyle name="Normal 10 2 4 4 4" xfId="2541" xr:uid="{40FBB209-B24D-4F95-83E7-37562E0F27ED}"/>
    <cellStyle name="Normal 10 2 4 5" xfId="1026" xr:uid="{310AD280-6184-4C7D-927D-FDB9540A2576}"/>
    <cellStyle name="Normal 10 2 4 6" xfId="2542" xr:uid="{EF77AFB1-F776-4DE8-810A-1F193163003E}"/>
    <cellStyle name="Normal 10 2 4 7" xfId="2543" xr:uid="{148839D7-70F7-4D62-A6AF-674407BDFE3F}"/>
    <cellStyle name="Normal 10 2 5" xfId="248" xr:uid="{DFF8DCC9-4CAA-49D0-8A4D-54A5CB545939}"/>
    <cellStyle name="Normal 10 2 5 2" xfId="484" xr:uid="{5883223B-5F42-454B-917B-F158D37F6545}"/>
    <cellStyle name="Normal 10 2 5 2 2" xfId="485" xr:uid="{4B4CDB25-0B49-42C6-BB28-0714C6DD8D47}"/>
    <cellStyle name="Normal 10 2 5 2 2 2" xfId="1027" xr:uid="{75E81073-51A2-45B1-AF18-93786A06E27A}"/>
    <cellStyle name="Normal 10 2 5 2 2 2 2" xfId="1028" xr:uid="{878A4689-7425-4D6E-9EEF-9CD8740FA458}"/>
    <cellStyle name="Normal 10 2 5 2 2 3" xfId="1029" xr:uid="{DE594C38-B51F-4DB5-8BE9-C2027E9B3B34}"/>
    <cellStyle name="Normal 10 2 5 2 3" xfId="1030" xr:uid="{AC17FA41-5A59-4981-9D20-34A493EADE64}"/>
    <cellStyle name="Normal 10 2 5 2 3 2" xfId="1031" xr:uid="{B11F52AA-02B6-4720-9768-4AE814C92503}"/>
    <cellStyle name="Normal 10 2 5 2 4" xfId="1032" xr:uid="{107F103C-10C7-4624-8482-5E42FE9A715C}"/>
    <cellStyle name="Normal 10 2 5 3" xfId="486" xr:uid="{202D8CA8-B7C5-4651-BA09-BFED2D09B53E}"/>
    <cellStyle name="Normal 10 2 5 3 2" xfId="1033" xr:uid="{698490AA-B8C4-4ED3-BFF4-04C2BFB1F4E2}"/>
    <cellStyle name="Normal 10 2 5 3 2 2" xfId="1034" xr:uid="{B21F0293-92BF-4CDF-B291-E10FD28FC025}"/>
    <cellStyle name="Normal 10 2 5 3 3" xfId="1035" xr:uid="{6AD9A957-114D-4864-80E6-5D183B3D3723}"/>
    <cellStyle name="Normal 10 2 5 3 4" xfId="2544" xr:uid="{CF98A3AC-329B-4FCD-8A16-F36E2E0C842F}"/>
    <cellStyle name="Normal 10 2 5 4" xfId="1036" xr:uid="{24552211-73ED-47CF-BC9A-150DF17D485B}"/>
    <cellStyle name="Normal 10 2 5 4 2" xfId="1037" xr:uid="{93B2B95A-CC6E-4504-91FC-D271E6091391}"/>
    <cellStyle name="Normal 10 2 5 5" xfId="1038" xr:uid="{F0440A31-FB72-4AFF-9512-4DD14BAC603F}"/>
    <cellStyle name="Normal 10 2 5 6" xfId="2545" xr:uid="{0CE38B2E-2400-4718-8AD6-90DFDDE7715E}"/>
    <cellStyle name="Normal 10 2 6" xfId="249" xr:uid="{0BB7BCF0-646D-4B92-9EBF-4D6C61DAF450}"/>
    <cellStyle name="Normal 10 2 6 2" xfId="487" xr:uid="{2D06D79E-A503-4EB4-97C5-ED66AA05262D}"/>
    <cellStyle name="Normal 10 2 6 2 2" xfId="1039" xr:uid="{A6E63ABB-B915-452C-AC54-C4D725C3D990}"/>
    <cellStyle name="Normal 10 2 6 2 2 2" xfId="1040" xr:uid="{D709CAAB-6F7B-41DF-B1B1-77901559CBF5}"/>
    <cellStyle name="Normal 10 2 6 2 3" xfId="1041" xr:uid="{947919B5-3865-4088-921A-4334E24F09A2}"/>
    <cellStyle name="Normal 10 2 6 2 4" xfId="2546" xr:uid="{FD008CBE-BCB4-4995-9FD9-4BDA52760BA3}"/>
    <cellStyle name="Normal 10 2 6 3" xfId="1042" xr:uid="{061D90B6-24E6-4E80-8272-C7CFE0D11F9C}"/>
    <cellStyle name="Normal 10 2 6 3 2" xfId="1043" xr:uid="{16C58E5E-90A4-426A-8CFE-5284A21DCEB4}"/>
    <cellStyle name="Normal 10 2 6 4" xfId="1044" xr:uid="{26674F0E-4101-45B7-8458-C6D9651BD93E}"/>
    <cellStyle name="Normal 10 2 6 5" xfId="2547" xr:uid="{B088F9C1-8467-422C-B9E4-4B0875D2FF5F}"/>
    <cellStyle name="Normal 10 2 7" xfId="488" xr:uid="{AAE8EF84-82C6-47A3-B4AE-B90345CFD31B}"/>
    <cellStyle name="Normal 10 2 7 2" xfId="1045" xr:uid="{994EF285-AA28-4A85-AD2A-4E3AE5A61AEC}"/>
    <cellStyle name="Normal 10 2 7 2 2" xfId="1046" xr:uid="{A915B18B-5638-4111-B9A0-96BADD065B8C}"/>
    <cellStyle name="Normal 10 2 7 2 3" xfId="4335" xr:uid="{65072379-0302-473D-A896-5CF8278F6776}"/>
    <cellStyle name="Normal 10 2 7 3" xfId="1047" xr:uid="{23FC1562-264E-424C-88BA-CF75CB21D6B9}"/>
    <cellStyle name="Normal 10 2 7 4" xfId="2548" xr:uid="{69B934CB-B599-4B3F-96DB-F582252E9267}"/>
    <cellStyle name="Normal 10 2 8" xfId="1048" xr:uid="{1B3A0D64-8AEA-4A89-9E70-44996D06F2B8}"/>
    <cellStyle name="Normal 10 2 8 2" xfId="1049" xr:uid="{23F5D1A9-5762-4D8B-8B65-CCA46C1BD761}"/>
    <cellStyle name="Normal 10 2 8 3" xfId="2549" xr:uid="{C669876A-16FA-4CD7-885B-6D2EA6176702}"/>
    <cellStyle name="Normal 10 2 8 4" xfId="2550" xr:uid="{B261C5A6-60FF-4F77-B923-BB5043E401A5}"/>
    <cellStyle name="Normal 10 2 9" xfId="1050" xr:uid="{5411742F-EB12-4061-9388-E0C1856407C9}"/>
    <cellStyle name="Normal 10 3" xfId="52" xr:uid="{7078DFB2-B637-49D0-9B76-97A45401A45C}"/>
    <cellStyle name="Normal 10 3 10" xfId="2551" xr:uid="{65C6A289-67C3-4256-98B0-6FE935413146}"/>
    <cellStyle name="Normal 10 3 11" xfId="2552" xr:uid="{52EC7246-3623-47F5-BEA3-1A604F847860}"/>
    <cellStyle name="Normal 10 3 2" xfId="53" xr:uid="{94862B20-2DEE-494F-8AB2-6DA3F7040C02}"/>
    <cellStyle name="Normal 10 3 2 2" xfId="54" xr:uid="{18475018-4823-42BE-991D-245D93BD2D46}"/>
    <cellStyle name="Normal 10 3 2 2 2" xfId="250" xr:uid="{FC2A6833-C40E-4961-B0EE-8C176049230F}"/>
    <cellStyle name="Normal 10 3 2 2 2 2" xfId="489" xr:uid="{D6749E67-49C7-4308-BEED-E3E5111E137C}"/>
    <cellStyle name="Normal 10 3 2 2 2 2 2" xfId="1051" xr:uid="{3C25E7DA-5F8A-4D20-A3BC-8C067DC5F983}"/>
    <cellStyle name="Normal 10 3 2 2 2 2 2 2" xfId="1052" xr:uid="{81841785-48EC-4522-86E7-38F2E64FDC45}"/>
    <cellStyle name="Normal 10 3 2 2 2 2 3" xfId="1053" xr:uid="{DF06B634-319B-476E-8E7E-D53CDE67BB76}"/>
    <cellStyle name="Normal 10 3 2 2 2 2 4" xfId="2553" xr:uid="{FF306144-F3FC-4174-BA54-4A483D345A7F}"/>
    <cellStyle name="Normal 10 3 2 2 2 3" xfId="1054" xr:uid="{28A50E4F-2CF1-4996-8D6E-648E9524C69D}"/>
    <cellStyle name="Normal 10 3 2 2 2 3 2" xfId="1055" xr:uid="{A572B8F8-98E1-42BF-A130-481B609619B2}"/>
    <cellStyle name="Normal 10 3 2 2 2 3 3" xfId="2554" xr:uid="{F62F97EA-2AA1-48F7-BE94-E1B3E4D1E242}"/>
    <cellStyle name="Normal 10 3 2 2 2 3 4" xfId="2555" xr:uid="{45794AFA-A8A4-4263-B6A3-5214FE2F59A6}"/>
    <cellStyle name="Normal 10 3 2 2 2 4" xfId="1056" xr:uid="{00BC3500-B9C8-4C68-8774-AC774642307B}"/>
    <cellStyle name="Normal 10 3 2 2 2 5" xfId="2556" xr:uid="{F09A5387-B69D-4A8A-A2DF-CF39D46A3ABB}"/>
    <cellStyle name="Normal 10 3 2 2 2 6" xfId="2557" xr:uid="{B607F88F-E07D-481E-A398-059955CFA95C}"/>
    <cellStyle name="Normal 10 3 2 2 3" xfId="490" xr:uid="{ED6D39F0-1772-4E93-93A0-49B6ADCB197E}"/>
    <cellStyle name="Normal 10 3 2 2 3 2" xfId="1057" xr:uid="{E5392385-D675-42B3-A864-9A793AFF2CD4}"/>
    <cellStyle name="Normal 10 3 2 2 3 2 2" xfId="1058" xr:uid="{0EC64276-A0FE-4732-BBDF-B6876A3D10A3}"/>
    <cellStyle name="Normal 10 3 2 2 3 2 3" xfId="2558" xr:uid="{E88D0364-47BC-42AA-B9FD-F0B7BE0F0F0E}"/>
    <cellStyle name="Normal 10 3 2 2 3 2 4" xfId="2559" xr:uid="{FF6A5401-C3EC-4BAB-9AED-D2614C93A682}"/>
    <cellStyle name="Normal 10 3 2 2 3 3" xfId="1059" xr:uid="{8C6BBC19-8593-48B0-A03C-70D3EB4FF10B}"/>
    <cellStyle name="Normal 10 3 2 2 3 4" xfId="2560" xr:uid="{B30C1BD8-5A14-4E80-9168-C289E8A12A19}"/>
    <cellStyle name="Normal 10 3 2 2 3 5" xfId="2561" xr:uid="{8056EAF4-D53E-473E-87AC-A2AF9604AE4E}"/>
    <cellStyle name="Normal 10 3 2 2 4" xfId="1060" xr:uid="{2F1FB00B-81FC-4712-831F-CF12E02D6916}"/>
    <cellStyle name="Normal 10 3 2 2 4 2" xfId="1061" xr:uid="{179989DD-33C1-4258-B383-1BAAB7FFD762}"/>
    <cellStyle name="Normal 10 3 2 2 4 3" xfId="2562" xr:uid="{D0E3199D-9124-4861-BF2E-C870CD7400DA}"/>
    <cellStyle name="Normal 10 3 2 2 4 4" xfId="2563" xr:uid="{7FC19CEC-C8F5-4F62-9976-A2573D0EAAE5}"/>
    <cellStyle name="Normal 10 3 2 2 5" xfId="1062" xr:uid="{F790117C-44E0-4164-96C0-7D76BE2F1CC9}"/>
    <cellStyle name="Normal 10 3 2 2 5 2" xfId="2564" xr:uid="{CE79A60F-FC71-4DFD-9F34-BE95A8C6DC07}"/>
    <cellStyle name="Normal 10 3 2 2 5 3" xfId="2565" xr:uid="{B735AF28-3533-43B8-97FF-9D4AC7C8C306}"/>
    <cellStyle name="Normal 10 3 2 2 5 4" xfId="2566" xr:uid="{8B649C79-40C3-4622-806B-CE97FE74AD3F}"/>
    <cellStyle name="Normal 10 3 2 2 6" xfId="2567" xr:uid="{6236E2F0-6523-4E1B-8933-DD2B6490F1AC}"/>
    <cellStyle name="Normal 10 3 2 2 7" xfId="2568" xr:uid="{2B5605E5-E706-492E-8026-CCDA3B662281}"/>
    <cellStyle name="Normal 10 3 2 2 8" xfId="2569" xr:uid="{E210D9AC-66D3-4C98-B0ED-DEE8C3EDBBBC}"/>
    <cellStyle name="Normal 10 3 2 3" xfId="251" xr:uid="{C969AA07-D947-420D-819D-444466A7F076}"/>
    <cellStyle name="Normal 10 3 2 3 2" xfId="491" xr:uid="{85F8561F-D1F4-4580-93F3-A69D857B97BE}"/>
    <cellStyle name="Normal 10 3 2 3 2 2" xfId="492" xr:uid="{AA8133E8-3A2B-4D0D-BA5E-D2F17C26FA56}"/>
    <cellStyle name="Normal 10 3 2 3 2 2 2" xfId="1063" xr:uid="{6B3BBFBB-3169-4B45-B8F2-499CC6A4D4C2}"/>
    <cellStyle name="Normal 10 3 2 3 2 2 2 2" xfId="1064" xr:uid="{2F88661B-0DA9-43BC-8433-784EA1D60C5C}"/>
    <cellStyle name="Normal 10 3 2 3 2 2 3" xfId="1065" xr:uid="{D146FDE2-AEAA-4FD6-8658-94EF6DC74DAE}"/>
    <cellStyle name="Normal 10 3 2 3 2 3" xfId="1066" xr:uid="{43E6D3B2-FD74-4D54-ABA2-0DE6E30194E3}"/>
    <cellStyle name="Normal 10 3 2 3 2 3 2" xfId="1067" xr:uid="{0AEF7B79-3B81-4EF6-A868-E0507F543445}"/>
    <cellStyle name="Normal 10 3 2 3 2 4" xfId="1068" xr:uid="{4C43B4EC-7E03-4DDD-A553-BA005BA6638E}"/>
    <cellStyle name="Normal 10 3 2 3 3" xfId="493" xr:uid="{CAB57A86-5D06-4181-BB1B-5C970AA9CC9F}"/>
    <cellStyle name="Normal 10 3 2 3 3 2" xfId="1069" xr:uid="{DEAF0521-A132-42B0-BDD8-E44714942E0D}"/>
    <cellStyle name="Normal 10 3 2 3 3 2 2" xfId="1070" xr:uid="{9B4688CA-03E4-4670-820B-9D02A21764A0}"/>
    <cellStyle name="Normal 10 3 2 3 3 3" xfId="1071" xr:uid="{53C0C2E7-0A01-4ABD-8260-E4E3B5702F8A}"/>
    <cellStyle name="Normal 10 3 2 3 3 4" xfId="2570" xr:uid="{4BD88FD9-6823-46FD-B33C-FBD6814E31B3}"/>
    <cellStyle name="Normal 10 3 2 3 4" xfId="1072" xr:uid="{23D6025F-9585-4510-B151-FBC5DAE7E6C5}"/>
    <cellStyle name="Normal 10 3 2 3 4 2" xfId="1073" xr:uid="{003FDAF2-0FCB-49D9-A87F-7826928809C1}"/>
    <cellStyle name="Normal 10 3 2 3 5" xfId="1074" xr:uid="{61912E42-54E1-4BCB-B0B4-988ABC18797E}"/>
    <cellStyle name="Normal 10 3 2 3 6" xfId="2571" xr:uid="{DCD8922C-C8BB-425F-BD38-6C0FF3D4AC2F}"/>
    <cellStyle name="Normal 10 3 2 4" xfId="252" xr:uid="{5C2721D8-C469-4583-82AE-C1F5706AC1F4}"/>
    <cellStyle name="Normal 10 3 2 4 2" xfId="494" xr:uid="{528E5A79-3F5E-44D3-8667-6F68A4CC19DA}"/>
    <cellStyle name="Normal 10 3 2 4 2 2" xfId="1075" xr:uid="{F5C8E424-CC8A-4A3C-9D5C-213D888B2FAE}"/>
    <cellStyle name="Normal 10 3 2 4 2 2 2" xfId="1076" xr:uid="{A179CE3B-7379-42CB-8AF6-2DA5153ECCF7}"/>
    <cellStyle name="Normal 10 3 2 4 2 3" xfId="1077" xr:uid="{79D84C68-4E26-40E4-B199-46DBD2704B3C}"/>
    <cellStyle name="Normal 10 3 2 4 2 4" xfId="2572" xr:uid="{8395CEC8-4D37-41B7-AB78-F00F02EA69FD}"/>
    <cellStyle name="Normal 10 3 2 4 3" xfId="1078" xr:uid="{D41D1DB9-9C66-46BC-B18D-DF6FBA044408}"/>
    <cellStyle name="Normal 10 3 2 4 3 2" xfId="1079" xr:uid="{A00F6460-2F41-485F-966D-9EDB880D561A}"/>
    <cellStyle name="Normal 10 3 2 4 4" xfId="1080" xr:uid="{6D98F35B-8B27-498D-9F58-F72918020405}"/>
    <cellStyle name="Normal 10 3 2 4 5" xfId="2573" xr:uid="{E15C2DB2-4104-48C6-92BF-228FFAF3E295}"/>
    <cellStyle name="Normal 10 3 2 5" xfId="254" xr:uid="{C5C607E2-2427-4B37-B872-C26A74C0034A}"/>
    <cellStyle name="Normal 10 3 2 5 2" xfId="1081" xr:uid="{8A380C2A-8D2F-414E-A107-B8FF42CF5280}"/>
    <cellStyle name="Normal 10 3 2 5 2 2" xfId="1082" xr:uid="{FBB97215-9D01-4154-B02F-C66D8875535E}"/>
    <cellStyle name="Normal 10 3 2 5 3" xfId="1083" xr:uid="{5EEE71FB-B5E9-4A82-95A5-57EE2464457E}"/>
    <cellStyle name="Normal 10 3 2 5 4" xfId="2574" xr:uid="{774F90ED-7794-4D35-9F8A-80D7280EC2A7}"/>
    <cellStyle name="Normal 10 3 2 6" xfId="1084" xr:uid="{DAED0D45-103D-476C-9C76-4732358EE618}"/>
    <cellStyle name="Normal 10 3 2 6 2" xfId="1085" xr:uid="{207EDC04-05DB-4646-A250-BAD633B19DA8}"/>
    <cellStyle name="Normal 10 3 2 6 3" xfId="2575" xr:uid="{E76B6E20-97BE-4F87-B24D-95F6CAEDCB79}"/>
    <cellStyle name="Normal 10 3 2 6 4" xfId="2576" xr:uid="{8F4AD6A2-77A3-46B1-BD08-2E240D5F7DAD}"/>
    <cellStyle name="Normal 10 3 2 7" xfId="1086" xr:uid="{C09AC2F3-6A94-48E7-9CEB-4305767633A6}"/>
    <cellStyle name="Normal 10 3 2 8" xfId="2577" xr:uid="{22C4D516-84CC-47E3-9F6B-2DE76C0F40FF}"/>
    <cellStyle name="Normal 10 3 2 9" xfId="2578" xr:uid="{0546D7D3-9FF3-448A-B19A-C8923D104D6E}"/>
    <cellStyle name="Normal 10 3 3" xfId="55" xr:uid="{A775D8A9-029F-447D-9126-B5313AE58075}"/>
    <cellStyle name="Normal 10 3 3 2" xfId="56" xr:uid="{D4D74CEB-75F6-4DE3-8D4E-7DE3E7F4EC63}"/>
    <cellStyle name="Normal 10 3 3 2 2" xfId="495" xr:uid="{3D8E6F1D-C3FA-4D4C-B9E7-ACCED54351C6}"/>
    <cellStyle name="Normal 10 3 3 2 2 2" xfId="1087" xr:uid="{D58AFCB1-B0B2-4F52-B219-9B89DFC42525}"/>
    <cellStyle name="Normal 10 3 3 2 2 2 2" xfId="1088" xr:uid="{7B75DED0-5DED-4269-A379-188E2E0AFE52}"/>
    <cellStyle name="Normal 10 3 3 2 2 3" xfId="1089" xr:uid="{FCD50648-B8BD-4EE2-AF4E-4522F88ABFAA}"/>
    <cellStyle name="Normal 10 3 3 2 2 4" xfId="2579" xr:uid="{19CD858E-FD35-4CA8-84DD-1D1FD8CDF8F2}"/>
    <cellStyle name="Normal 10 3 3 2 3" xfId="1090" xr:uid="{824EB5C7-0635-46A7-A3AA-D10C6F0638CD}"/>
    <cellStyle name="Normal 10 3 3 2 3 2" xfId="1091" xr:uid="{38B3AB52-D84A-4D91-8CED-8ACF3CDC1F9D}"/>
    <cellStyle name="Normal 10 3 3 2 3 3" xfId="2580" xr:uid="{31DDE39A-489B-4B41-9865-3EBAA5644D2D}"/>
    <cellStyle name="Normal 10 3 3 2 3 4" xfId="2581" xr:uid="{3080F5AB-3806-4092-A1D0-2751E34C662F}"/>
    <cellStyle name="Normal 10 3 3 2 4" xfId="1092" xr:uid="{C6E3EC05-8517-4517-A95D-FCB209404B45}"/>
    <cellStyle name="Normal 10 3 3 2 5" xfId="2582" xr:uid="{099355EC-B3C4-4EA1-AA03-D8B49D76288C}"/>
    <cellStyle name="Normal 10 3 3 2 6" xfId="2583" xr:uid="{20A155B7-FE40-4587-BB33-9B35706491DC}"/>
    <cellStyle name="Normal 10 3 3 3" xfId="255" xr:uid="{27C1CCC2-348B-4C71-9630-321B4F2CA8B7}"/>
    <cellStyle name="Normal 10 3 3 3 2" xfId="1093" xr:uid="{EDAAEBAD-5309-43D5-8F1A-5D724E232BA4}"/>
    <cellStyle name="Normal 10 3 3 3 2 2" xfId="1094" xr:uid="{5BAF9001-F560-4ADA-9B9C-8A2B294829BA}"/>
    <cellStyle name="Normal 10 3 3 3 2 3" xfId="2584" xr:uid="{6D14D568-B95E-4DEE-A4A3-1B0E23D12763}"/>
    <cellStyle name="Normal 10 3 3 3 2 4" xfId="2585" xr:uid="{0D2882C4-06B2-48FD-99B7-35D4407D6B3F}"/>
    <cellStyle name="Normal 10 3 3 3 3" xfId="1095" xr:uid="{D818F0C5-58F4-45CF-AE93-FE1E16B6B367}"/>
    <cellStyle name="Normal 10 3 3 3 4" xfId="2586" xr:uid="{3193F08D-A451-43C6-A322-34428AEE0F82}"/>
    <cellStyle name="Normal 10 3 3 3 5" xfId="2587" xr:uid="{18C77538-D1B2-464C-AF47-A960AC1B157E}"/>
    <cellStyle name="Normal 10 3 3 4" xfId="1096" xr:uid="{309DBF19-8EDA-4B1F-A367-34B32894918A}"/>
    <cellStyle name="Normal 10 3 3 4 2" xfId="1097" xr:uid="{18693FEE-4E63-4434-9D32-AC8188BE6E14}"/>
    <cellStyle name="Normal 10 3 3 4 3" xfId="2588" xr:uid="{3B76AFD0-2E8C-4326-8CBE-4F6AF1AE1DA5}"/>
    <cellStyle name="Normal 10 3 3 4 4" xfId="2589" xr:uid="{AF608707-4800-4A46-92EF-82E88314DDCC}"/>
    <cellStyle name="Normal 10 3 3 5" xfId="1098" xr:uid="{E3560FE4-9AB2-45A7-AE46-28791A5F160C}"/>
    <cellStyle name="Normal 10 3 3 5 2" xfId="2590" xr:uid="{ACC5F7BC-9E3B-43B7-8D98-6FA036F5AEB1}"/>
    <cellStyle name="Normal 10 3 3 5 3" xfId="2591" xr:uid="{3D80DDE8-582A-4B78-8327-F908293C205B}"/>
    <cellStyle name="Normal 10 3 3 5 4" xfId="2592" xr:uid="{63B0DEC7-466F-416D-A193-2EEE3268DF5D}"/>
    <cellStyle name="Normal 10 3 3 6" xfId="2593" xr:uid="{DC54A0DF-C6A5-4358-9EBC-32B8193833DE}"/>
    <cellStyle name="Normal 10 3 3 7" xfId="2594" xr:uid="{7E889738-E189-446F-818B-C5F8F7992749}"/>
    <cellStyle name="Normal 10 3 3 8" xfId="2595" xr:uid="{FF1DC7E7-71DF-4F27-B435-F2520E2F29EC}"/>
    <cellStyle name="Normal 10 3 4" xfId="57" xr:uid="{8095F60E-A44A-4967-9301-90C6FBF07A19}"/>
    <cellStyle name="Normal 10 3 4 2" xfId="496" xr:uid="{9E5B8B3B-3862-49D4-8622-2657EFA240C3}"/>
    <cellStyle name="Normal 10 3 4 2 2" xfId="497" xr:uid="{A678A15B-3CBE-4FF0-BC25-FADDE4BCA1F1}"/>
    <cellStyle name="Normal 10 3 4 2 2 2" xfId="1099" xr:uid="{A87AB670-E269-4C70-805B-9F3D1F29EDE3}"/>
    <cellStyle name="Normal 10 3 4 2 2 2 2" xfId="1100" xr:uid="{160B86C2-A541-450C-B373-BFB0A6D1CE5B}"/>
    <cellStyle name="Normal 10 3 4 2 2 3" xfId="1101" xr:uid="{DF17A34D-AB7E-4068-B4BB-5E01BC2F87DD}"/>
    <cellStyle name="Normal 10 3 4 2 2 4" xfId="2596" xr:uid="{10F7FCD4-4D13-4FF3-879E-BBE830F6D5CA}"/>
    <cellStyle name="Normal 10 3 4 2 3" xfId="1102" xr:uid="{DB7C6AED-0165-4415-9259-D9487384A903}"/>
    <cellStyle name="Normal 10 3 4 2 3 2" xfId="1103" xr:uid="{B99FC5FF-2EA4-45E4-A98B-A6B5673CE4D1}"/>
    <cellStyle name="Normal 10 3 4 2 4" xfId="1104" xr:uid="{EDBAE783-8BFE-4C41-BEB5-4D10479BA290}"/>
    <cellStyle name="Normal 10 3 4 2 5" xfId="2597" xr:uid="{9F8FC9A1-7A61-4F6A-A124-ACFC88AE8C19}"/>
    <cellStyle name="Normal 10 3 4 3" xfId="498" xr:uid="{CBC368FE-ABE8-405A-B17D-BC26C5F420A1}"/>
    <cellStyle name="Normal 10 3 4 3 2" xfId="1105" xr:uid="{7DCA24FD-3D5B-4392-88CC-3EB85E1A6708}"/>
    <cellStyle name="Normal 10 3 4 3 2 2" xfId="1106" xr:uid="{4056FD3C-E073-4807-9F56-4FEF95AF0B34}"/>
    <cellStyle name="Normal 10 3 4 3 3" xfId="1107" xr:uid="{52216F2A-5802-4464-951E-07836938044E}"/>
    <cellStyle name="Normal 10 3 4 3 4" xfId="2598" xr:uid="{23127DEC-F193-4FB7-AF1D-43182F832B2B}"/>
    <cellStyle name="Normal 10 3 4 4" xfId="1108" xr:uid="{C87700FF-5ED7-487E-9D48-0630A208F4F6}"/>
    <cellStyle name="Normal 10 3 4 4 2" xfId="1109" xr:uid="{B4DED96A-69F2-446E-BCFD-FF95364EE0E2}"/>
    <cellStyle name="Normal 10 3 4 4 3" xfId="2599" xr:uid="{B7F2DACF-EC8D-4132-9516-6C69051E452E}"/>
    <cellStyle name="Normal 10 3 4 4 4" xfId="2600" xr:uid="{282F77C4-76DA-495A-996E-AEE996EFFB7E}"/>
    <cellStyle name="Normal 10 3 4 5" xfId="1110" xr:uid="{CE38E60A-08CE-459D-AFD5-9B711585F462}"/>
    <cellStyle name="Normal 10 3 4 6" xfId="2601" xr:uid="{76B4344F-90B0-4989-97E9-74AABC1BCA23}"/>
    <cellStyle name="Normal 10 3 4 7" xfId="2602" xr:uid="{1AAD9E89-D4E4-4E2C-A867-9630B708F998}"/>
    <cellStyle name="Normal 10 3 5" xfId="256" xr:uid="{35E3559E-3C75-490B-B692-A57B1957E3CA}"/>
    <cellStyle name="Normal 10 3 5 2" xfId="499" xr:uid="{65A85899-7656-403B-AEC8-451EAB7BC43E}"/>
    <cellStyle name="Normal 10 3 5 2 2" xfId="1111" xr:uid="{CEF8FF42-A897-4279-8AF6-A1502B13378F}"/>
    <cellStyle name="Normal 10 3 5 2 2 2" xfId="1112" xr:uid="{48339A8C-ABCB-4C2A-B751-7B5CC8267BDC}"/>
    <cellStyle name="Normal 10 3 5 2 3" xfId="1113" xr:uid="{237D5832-8793-456C-870D-FEAECA999048}"/>
    <cellStyle name="Normal 10 3 5 2 4" xfId="2603" xr:uid="{FFA1380F-A363-4F5E-BCFC-9DAB09B0F27F}"/>
    <cellStyle name="Normal 10 3 5 3" xfId="1114" xr:uid="{2896D444-7790-4B33-924F-00E5ECB1B3E9}"/>
    <cellStyle name="Normal 10 3 5 3 2" xfId="1115" xr:uid="{28A8EF4A-0671-45E5-99FF-752F388C50C9}"/>
    <cellStyle name="Normal 10 3 5 3 3" xfId="2604" xr:uid="{01A76607-7500-4041-96E4-CCBAE4DE0E85}"/>
    <cellStyle name="Normal 10 3 5 3 4" xfId="2605" xr:uid="{F78F1B7E-E97F-4C27-B327-42CC6E34FFF8}"/>
    <cellStyle name="Normal 10 3 5 4" xfId="1116" xr:uid="{9AE0B2A7-CFFA-4C9D-8FF9-4010D2DC8F2A}"/>
    <cellStyle name="Normal 10 3 5 5" xfId="2606" xr:uid="{C9F76257-0193-4B06-A575-740928E2398C}"/>
    <cellStyle name="Normal 10 3 5 6" xfId="2607" xr:uid="{DD5E8A52-2B44-49F3-AF76-1262071F3B4C}"/>
    <cellStyle name="Normal 10 3 6" xfId="257" xr:uid="{11DC3F14-AFDC-4208-8A9A-D3C1FBF53361}"/>
    <cellStyle name="Normal 10 3 6 2" xfId="1117" xr:uid="{0389704C-3E1A-4179-9677-AC37B56DDF47}"/>
    <cellStyle name="Normal 10 3 6 2 2" xfId="1118" xr:uid="{84E7C874-2CCB-4F80-BC13-05D78AC859EA}"/>
    <cellStyle name="Normal 10 3 6 2 3" xfId="2608" xr:uid="{73B1F5BB-47CA-46C9-AFAF-93662CEFF136}"/>
    <cellStyle name="Normal 10 3 6 2 4" xfId="2609" xr:uid="{A40664E1-66D0-455D-9889-B857F6FC6C74}"/>
    <cellStyle name="Normal 10 3 6 3" xfId="1119" xr:uid="{5274F63E-CBB2-4425-8C54-FC9299F772FE}"/>
    <cellStyle name="Normal 10 3 6 4" xfId="2610" xr:uid="{0982DD0C-D36D-4932-B010-A3115AAB0B7B}"/>
    <cellStyle name="Normal 10 3 6 5" xfId="2611" xr:uid="{25BCE337-F67D-4FA6-9283-283DBAA929EB}"/>
    <cellStyle name="Normal 10 3 7" xfId="1120" xr:uid="{159FD9F5-EE41-44B5-945C-001D90ED6D4F}"/>
    <cellStyle name="Normal 10 3 7 2" xfId="1121" xr:uid="{0230B7D6-D62C-4B45-AE64-1954D26DCC88}"/>
    <cellStyle name="Normal 10 3 7 3" xfId="2612" xr:uid="{EFCB0747-DD5D-4B23-A1DA-78BB6111AD61}"/>
    <cellStyle name="Normal 10 3 7 4" xfId="2613" xr:uid="{2A5016E4-05DC-4972-AE4F-1A12015B1266}"/>
    <cellStyle name="Normal 10 3 8" xfId="1122" xr:uid="{17BF497A-38FE-48E5-ACDD-61E40B55BCE5}"/>
    <cellStyle name="Normal 10 3 8 2" xfId="2614" xr:uid="{48CB5096-873B-442F-8BE0-03212E15DE0D}"/>
    <cellStyle name="Normal 10 3 8 3" xfId="2615" xr:uid="{D739250E-39F2-447E-A958-3FFFD56343E9}"/>
    <cellStyle name="Normal 10 3 8 4" xfId="2616" xr:uid="{83D7EFA8-D660-441D-9DD0-4A11AF580BD7}"/>
    <cellStyle name="Normal 10 3 9" xfId="2617" xr:uid="{05520256-3FF0-47D4-B2BF-18B87F46F705}"/>
    <cellStyle name="Normal 10 4" xfId="58" xr:uid="{7F21951B-3F07-499F-A2B9-81FBB959537F}"/>
    <cellStyle name="Normal 10 4 10" xfId="2618" xr:uid="{5872CC4D-B232-42B2-92E8-727CD2138AEA}"/>
    <cellStyle name="Normal 10 4 11" xfId="2619" xr:uid="{71A4A9B7-1399-4D34-B517-C83F5CC4BF98}"/>
    <cellStyle name="Normal 10 4 2" xfId="59" xr:uid="{C95B5DB8-B241-4573-A20F-6FDD090E50B9}"/>
    <cellStyle name="Normal 10 4 2 2" xfId="258" xr:uid="{46214B51-E5E8-4D33-A87A-4314D51AA549}"/>
    <cellStyle name="Normal 10 4 2 2 2" xfId="500" xr:uid="{F659AE7E-9D99-4291-8AEA-2D93CB30D920}"/>
    <cellStyle name="Normal 10 4 2 2 2 2" xfId="501" xr:uid="{C83A583A-06E1-49AB-B671-97AC15E0DFF9}"/>
    <cellStyle name="Normal 10 4 2 2 2 2 2" xfId="1123" xr:uid="{5F90306D-67ED-4993-9565-FC3D11047529}"/>
    <cellStyle name="Normal 10 4 2 2 2 2 3" xfId="2620" xr:uid="{C891774D-3825-49F3-BA35-7C289F34BBA3}"/>
    <cellStyle name="Normal 10 4 2 2 2 2 4" xfId="2621" xr:uid="{4A7B4C5E-E055-42CF-BB9A-B4D670C18C0B}"/>
    <cellStyle name="Normal 10 4 2 2 2 3" xfId="1124" xr:uid="{13205A26-A11B-47D2-8283-517BF1B21F93}"/>
    <cellStyle name="Normal 10 4 2 2 2 3 2" xfId="2622" xr:uid="{0F19A682-76B6-4FCB-9902-DE9CEB377D0C}"/>
    <cellStyle name="Normal 10 4 2 2 2 3 3" xfId="2623" xr:uid="{772EEE3D-DF02-4685-AFF7-3724B33E2F9D}"/>
    <cellStyle name="Normal 10 4 2 2 2 3 4" xfId="2624" xr:uid="{22126BE1-1A2E-400D-891E-9CF3198AC69F}"/>
    <cellStyle name="Normal 10 4 2 2 2 4" xfId="2625" xr:uid="{8038641F-E9F4-4AA9-BEAE-C47F57938E86}"/>
    <cellStyle name="Normal 10 4 2 2 2 5" xfId="2626" xr:uid="{DC57EC5E-4A48-4528-BC38-D8C0182C5F50}"/>
    <cellStyle name="Normal 10 4 2 2 2 6" xfId="2627" xr:uid="{7F9D2207-78B5-4741-92C5-91AAC52F9378}"/>
    <cellStyle name="Normal 10 4 2 2 3" xfId="502" xr:uid="{F51404BD-4A50-4950-9637-77A02E324F13}"/>
    <cellStyle name="Normal 10 4 2 2 3 2" xfId="1125" xr:uid="{9FB533FF-4559-41E1-97DC-528676C60139}"/>
    <cellStyle name="Normal 10 4 2 2 3 2 2" xfId="2628" xr:uid="{19B09524-213E-4D4F-BC7A-FD885DE0EB62}"/>
    <cellStyle name="Normal 10 4 2 2 3 2 3" xfId="2629" xr:uid="{17A326BE-E365-42F7-BB80-32E7221E2426}"/>
    <cellStyle name="Normal 10 4 2 2 3 2 4" xfId="2630" xr:uid="{3099C113-1074-42B2-A773-B8D7999BA989}"/>
    <cellStyle name="Normal 10 4 2 2 3 3" xfId="2631" xr:uid="{D206501C-271A-4DA5-9C29-C3A055A78359}"/>
    <cellStyle name="Normal 10 4 2 2 3 4" xfId="2632" xr:uid="{6EADE4D2-9E25-45DB-920F-2B289B82C8C3}"/>
    <cellStyle name="Normal 10 4 2 2 3 5" xfId="2633" xr:uid="{4AD2F91E-AA7A-4D18-8490-A4BA24BFEAEF}"/>
    <cellStyle name="Normal 10 4 2 2 4" xfId="1126" xr:uid="{A45AC084-0F19-4251-A5E3-486141E3AB5C}"/>
    <cellStyle name="Normal 10 4 2 2 4 2" xfId="2634" xr:uid="{6AC36D7E-9007-4557-93A0-8DB79A7AAA20}"/>
    <cellStyle name="Normal 10 4 2 2 4 3" xfId="2635" xr:uid="{CCE08E60-D0E1-401E-804F-23851E62AC3F}"/>
    <cellStyle name="Normal 10 4 2 2 4 4" xfId="2636" xr:uid="{14446B58-D7D3-4DBC-9BF9-E0D03783E993}"/>
    <cellStyle name="Normal 10 4 2 2 5" xfId="2637" xr:uid="{305F5296-73E5-41D9-ADAB-A587487C7F12}"/>
    <cellStyle name="Normal 10 4 2 2 5 2" xfId="2638" xr:uid="{8C503987-BE3E-44CC-A41B-2BA08BA9C255}"/>
    <cellStyle name="Normal 10 4 2 2 5 3" xfId="2639" xr:uid="{310B67B4-DE17-4290-B455-91C584536177}"/>
    <cellStyle name="Normal 10 4 2 2 5 4" xfId="2640" xr:uid="{CE35563B-757C-4A57-B627-9C3418EF37BE}"/>
    <cellStyle name="Normal 10 4 2 2 6" xfId="2641" xr:uid="{F322844E-F6B9-4E15-AA3C-9C8C99142CBD}"/>
    <cellStyle name="Normal 10 4 2 2 7" xfId="2642" xr:uid="{64871F8C-047E-4B89-8653-10294A295403}"/>
    <cellStyle name="Normal 10 4 2 2 8" xfId="2643" xr:uid="{A78886B1-6A5E-4826-B76B-BB989F5DF94A}"/>
    <cellStyle name="Normal 10 4 2 3" xfId="503" xr:uid="{1754EA64-C3CE-4486-8F95-258FC793875A}"/>
    <cellStyle name="Normal 10 4 2 3 2" xfId="504" xr:uid="{DD888E44-8407-4784-BC38-778F6EFADE77}"/>
    <cellStyle name="Normal 10 4 2 3 2 2" xfId="505" xr:uid="{4F7B0F91-FFD7-4831-8EE1-F6933C12135D}"/>
    <cellStyle name="Normal 10 4 2 3 2 3" xfId="2644" xr:uid="{EAA6A2C8-3B17-4A42-A18E-12EDDD7F1C4C}"/>
    <cellStyle name="Normal 10 4 2 3 2 4" xfId="2645" xr:uid="{8DFD3351-42D2-430E-8CB7-FAC7B17C57EE}"/>
    <cellStyle name="Normal 10 4 2 3 3" xfId="506" xr:uid="{53145624-6492-44DD-ABFD-F8E9CD07901E}"/>
    <cellStyle name="Normal 10 4 2 3 3 2" xfId="2646" xr:uid="{9A475AC7-1D87-47B7-AB96-6AD33BAFEBFE}"/>
    <cellStyle name="Normal 10 4 2 3 3 3" xfId="2647" xr:uid="{5D79A7FB-B357-4C57-89BF-4C7893BE30EA}"/>
    <cellStyle name="Normal 10 4 2 3 3 4" xfId="2648" xr:uid="{2AFEE97C-41CD-4261-88C0-A77D038AA28A}"/>
    <cellStyle name="Normal 10 4 2 3 4" xfId="2649" xr:uid="{0D0A3103-C114-4FFB-ABAC-BA30AFF901DB}"/>
    <cellStyle name="Normal 10 4 2 3 5" xfId="2650" xr:uid="{5E3DF853-1252-40B5-86E3-57911861E84A}"/>
    <cellStyle name="Normal 10 4 2 3 6" xfId="2651" xr:uid="{C09EBF29-6507-492B-ADE3-90177006713A}"/>
    <cellStyle name="Normal 10 4 2 4" xfId="507" xr:uid="{74C782B9-4692-44D2-AB8C-FBFE073B2108}"/>
    <cellStyle name="Normal 10 4 2 4 2" xfId="508" xr:uid="{E2B3E7D4-9A3A-495F-876B-4FD9C6F3445B}"/>
    <cellStyle name="Normal 10 4 2 4 2 2" xfId="2652" xr:uid="{CB942373-860F-443A-ABBD-86E267BD0848}"/>
    <cellStyle name="Normal 10 4 2 4 2 3" xfId="2653" xr:uid="{B003C3EF-6B89-4748-BCE1-1EFB6E875199}"/>
    <cellStyle name="Normal 10 4 2 4 2 4" xfId="2654" xr:uid="{12125027-0013-4703-A27D-ADE846F383A2}"/>
    <cellStyle name="Normal 10 4 2 4 3" xfId="2655" xr:uid="{C18D4CEF-787A-4826-874F-3B04D3FB1A16}"/>
    <cellStyle name="Normal 10 4 2 4 4" xfId="2656" xr:uid="{4DCE5733-BFFC-47C2-A9AB-E2F79D82F024}"/>
    <cellStyle name="Normal 10 4 2 4 5" xfId="2657" xr:uid="{E053EFA2-D963-4BA1-8803-D4C15F9750E9}"/>
    <cellStyle name="Normal 10 4 2 5" xfId="509" xr:uid="{620FB016-C9D6-4337-B753-78546BAF894C}"/>
    <cellStyle name="Normal 10 4 2 5 2" xfId="2658" xr:uid="{0C98A37F-B011-438A-A97B-EE3B3E7C0FBA}"/>
    <cellStyle name="Normal 10 4 2 5 3" xfId="2659" xr:uid="{F75846C5-809C-414D-BD08-AD9DE51F1F9D}"/>
    <cellStyle name="Normal 10 4 2 5 4" xfId="2660" xr:uid="{33CB5BC7-FF80-444D-915B-B08311BF47E5}"/>
    <cellStyle name="Normal 10 4 2 6" xfId="2661" xr:uid="{6C4E962A-E2E1-4D1B-92AA-FCB519B59312}"/>
    <cellStyle name="Normal 10 4 2 6 2" xfId="2662" xr:uid="{CB9BDC99-26BD-4FA3-A9ED-653C0DFED6DF}"/>
    <cellStyle name="Normal 10 4 2 6 3" xfId="2663" xr:uid="{577463B7-55F0-4FD7-9AC2-FA22154AC742}"/>
    <cellStyle name="Normal 10 4 2 6 4" xfId="2664" xr:uid="{1E2D78A1-E6A3-46FF-8A50-D8A8FCBBEC57}"/>
    <cellStyle name="Normal 10 4 2 7" xfId="2665" xr:uid="{8FC8A079-F136-43A1-8ADD-5292D47FCEE4}"/>
    <cellStyle name="Normal 10 4 2 8" xfId="2666" xr:uid="{481DA1E8-0579-46E6-A58F-470EBDC74BF9}"/>
    <cellStyle name="Normal 10 4 2 9" xfId="2667" xr:uid="{6F5B4581-DF87-4DA9-9734-AA34186360D3}"/>
    <cellStyle name="Normal 10 4 3" xfId="259" xr:uid="{2DF534F3-D8F9-4CAF-B2AF-E65E053ED1C0}"/>
    <cellStyle name="Normal 10 4 3 2" xfId="510" xr:uid="{0F093701-50A2-450F-BE17-ADE8E5388E0A}"/>
    <cellStyle name="Normal 10 4 3 2 2" xfId="511" xr:uid="{E6A06989-A505-45EA-97B0-B8C36F01109F}"/>
    <cellStyle name="Normal 10 4 3 2 2 2" xfId="1127" xr:uid="{868FCFC8-AA36-49C0-80A6-70F60F559087}"/>
    <cellStyle name="Normal 10 4 3 2 2 2 2" xfId="1128" xr:uid="{0706FCEE-2551-4CAA-A3D7-4BC42EC1F17C}"/>
    <cellStyle name="Normal 10 4 3 2 2 3" xfId="1129" xr:uid="{FC8D9CC3-1DE2-4C23-8AE7-56EF6DB2C2B9}"/>
    <cellStyle name="Normal 10 4 3 2 2 4" xfId="2668" xr:uid="{06693369-FC81-4E42-8CC5-3538E972292D}"/>
    <cellStyle name="Normal 10 4 3 2 3" xfId="1130" xr:uid="{6B0D35AF-9AA8-4ECB-8DEE-C4A3DBDF9DCC}"/>
    <cellStyle name="Normal 10 4 3 2 3 2" xfId="1131" xr:uid="{204452E2-1645-4464-8A00-B20586D7F663}"/>
    <cellStyle name="Normal 10 4 3 2 3 3" xfId="2669" xr:uid="{88ACF1E9-7BC5-4576-820B-C777AAA2351B}"/>
    <cellStyle name="Normal 10 4 3 2 3 4" xfId="2670" xr:uid="{6865F833-7882-4A22-B096-BE15A7AE945C}"/>
    <cellStyle name="Normal 10 4 3 2 4" xfId="1132" xr:uid="{C8AE2F87-A718-4413-A289-4863A3E4D92A}"/>
    <cellStyle name="Normal 10 4 3 2 5" xfId="2671" xr:uid="{24BFB84A-CF50-47E4-9D83-54CF58CD0519}"/>
    <cellStyle name="Normal 10 4 3 2 6" xfId="2672" xr:uid="{E54858DE-B2A9-4260-A7FA-E5749146DC75}"/>
    <cellStyle name="Normal 10 4 3 3" xfId="512" xr:uid="{D8AD1074-9B5F-410C-A116-9C48A3B6D294}"/>
    <cellStyle name="Normal 10 4 3 3 2" xfId="1133" xr:uid="{8FACF9A8-37C1-48D5-97B9-490F538632CC}"/>
    <cellStyle name="Normal 10 4 3 3 2 2" xfId="1134" xr:uid="{4359C8A3-A723-47CF-839A-B776A0830714}"/>
    <cellStyle name="Normal 10 4 3 3 2 3" xfId="2673" xr:uid="{FFD240BD-4524-4429-B31B-83D51BDDCEB8}"/>
    <cellStyle name="Normal 10 4 3 3 2 4" xfId="2674" xr:uid="{A90A281E-20D5-4126-9CDE-EC044477A461}"/>
    <cellStyle name="Normal 10 4 3 3 3" xfId="1135" xr:uid="{FF428F59-F6DE-43FE-AFAF-7E01A148CFA3}"/>
    <cellStyle name="Normal 10 4 3 3 4" xfId="2675" xr:uid="{349226EB-9B52-4FDB-A1A3-7BEE6DB123AC}"/>
    <cellStyle name="Normal 10 4 3 3 5" xfId="2676" xr:uid="{A9B67A2C-6FEC-47C3-A3F6-5CA407EC2D25}"/>
    <cellStyle name="Normal 10 4 3 4" xfId="1136" xr:uid="{98964A57-1FD4-4F05-93A5-34AA5E7E9D71}"/>
    <cellStyle name="Normal 10 4 3 4 2" xfId="1137" xr:uid="{5BF4370A-57FC-40EA-B0DF-FD64DDE9160A}"/>
    <cellStyle name="Normal 10 4 3 4 3" xfId="2677" xr:uid="{1672F6EF-A0EB-47BC-964A-2AA2C90070CA}"/>
    <cellStyle name="Normal 10 4 3 4 4" xfId="2678" xr:uid="{75942F29-5B2E-49B1-877F-3CF749F663CD}"/>
    <cellStyle name="Normal 10 4 3 5" xfId="1138" xr:uid="{586F00C5-E19E-4654-9FB7-7F34B148F30D}"/>
    <cellStyle name="Normal 10 4 3 5 2" xfId="2679" xr:uid="{B3EE7BA9-6C88-4999-89FA-28E834E52D0B}"/>
    <cellStyle name="Normal 10 4 3 5 3" xfId="2680" xr:uid="{128ABC53-B43D-4561-9C3A-9F27AC8CFD21}"/>
    <cellStyle name="Normal 10 4 3 5 4" xfId="2681" xr:uid="{9758085A-02F9-40F2-B137-9ECEA12102F3}"/>
    <cellStyle name="Normal 10 4 3 6" xfId="2682" xr:uid="{F0400879-3C8D-4E4E-A096-8352A4DA2D42}"/>
    <cellStyle name="Normal 10 4 3 7" xfId="2683" xr:uid="{159EEC8F-431D-476B-92A2-2CBA87B69AB4}"/>
    <cellStyle name="Normal 10 4 3 8" xfId="2684" xr:uid="{0E871F3D-7D7B-44F2-B7AA-60E843C3A3BD}"/>
    <cellStyle name="Normal 10 4 4" xfId="260" xr:uid="{E83745DC-CA92-427F-8249-F6CFCFBB2E5E}"/>
    <cellStyle name="Normal 10 4 4 2" xfId="513" xr:uid="{1BF334B6-1560-466E-9CEC-5A33438762F3}"/>
    <cellStyle name="Normal 10 4 4 2 2" xfId="514" xr:uid="{45BA2F49-3651-4CAB-B252-9B2C4E301B14}"/>
    <cellStyle name="Normal 10 4 4 2 2 2" xfId="1139" xr:uid="{3862906D-33C9-4CBF-87EA-5E90DBC8423D}"/>
    <cellStyle name="Normal 10 4 4 2 2 3" xfId="2685" xr:uid="{4C867DBB-D30A-4E2F-83AD-CDCA12FD0F7F}"/>
    <cellStyle name="Normal 10 4 4 2 2 4" xfId="2686" xr:uid="{EFCABE25-7061-4E99-8EDE-47CA9108FB70}"/>
    <cellStyle name="Normal 10 4 4 2 3" xfId="1140" xr:uid="{9CC3D3DC-D99E-4E38-BC6E-9627C3C0189A}"/>
    <cellStyle name="Normal 10 4 4 2 4" xfId="2687" xr:uid="{84F79879-9F66-43A2-AC97-AB2C5B34317C}"/>
    <cellStyle name="Normal 10 4 4 2 5" xfId="2688" xr:uid="{125A0180-7DA6-4F12-B06F-C732D45B79FC}"/>
    <cellStyle name="Normal 10 4 4 3" xfId="515" xr:uid="{EBA5DE97-8CB4-4D38-BA8A-87DDB159185D}"/>
    <cellStyle name="Normal 10 4 4 3 2" xfId="1141" xr:uid="{EF001B2E-96BA-4FF7-829F-378D6F3D5423}"/>
    <cellStyle name="Normal 10 4 4 3 3" xfId="2689" xr:uid="{148BA846-49C2-481D-8ABD-C72AEE468153}"/>
    <cellStyle name="Normal 10 4 4 3 4" xfId="2690" xr:uid="{9F6D1AE4-C8F6-4861-BA01-96C5CE5089DE}"/>
    <cellStyle name="Normal 10 4 4 4" xfId="1142" xr:uid="{95095F87-33BA-4649-8C97-6D579DDB9AE1}"/>
    <cellStyle name="Normal 10 4 4 4 2" xfId="2691" xr:uid="{E5D5FF2B-8793-4D3E-BD65-973E4AF01C1D}"/>
    <cellStyle name="Normal 10 4 4 4 3" xfId="2692" xr:uid="{C261ACCA-2B46-4130-AC04-80DD6BB0FA4F}"/>
    <cellStyle name="Normal 10 4 4 4 4" xfId="2693" xr:uid="{60A4DB04-EF80-4340-ABE5-8ED905391F93}"/>
    <cellStyle name="Normal 10 4 4 5" xfId="2694" xr:uid="{FB7B72AD-3652-4197-93E8-639975BC24B7}"/>
    <cellStyle name="Normal 10 4 4 6" xfId="2695" xr:uid="{E8EA12FF-53D9-4766-B0BF-DEA0AEB056D2}"/>
    <cellStyle name="Normal 10 4 4 7" xfId="2696" xr:uid="{98321FE5-0605-499A-847C-EBD86D0096A4}"/>
    <cellStyle name="Normal 10 4 5" xfId="261" xr:uid="{9781D0FF-2862-4876-94A8-642E8B71CC8F}"/>
    <cellStyle name="Normal 10 4 5 2" xfId="516" xr:uid="{DE9F1D34-C834-4A94-B22C-8673839D5F03}"/>
    <cellStyle name="Normal 10 4 5 2 2" xfId="1143" xr:uid="{8D01C152-FF17-492D-AA1D-46BA7D8A547A}"/>
    <cellStyle name="Normal 10 4 5 2 3" xfId="2697" xr:uid="{ACA15930-B962-4545-A043-A38E4FF2AA30}"/>
    <cellStyle name="Normal 10 4 5 2 4" xfId="2698" xr:uid="{371C4A9A-81F6-4E25-9D6E-4039CAA07BAC}"/>
    <cellStyle name="Normal 10 4 5 3" xfId="1144" xr:uid="{F4A1CF9F-960D-43C0-B327-F521C2A85511}"/>
    <cellStyle name="Normal 10 4 5 3 2" xfId="2699" xr:uid="{15EE424F-BC51-4BD4-AC77-41A0CA5B6483}"/>
    <cellStyle name="Normal 10 4 5 3 3" xfId="2700" xr:uid="{D3B5450F-3D9C-4291-B946-8F5EF5E202D7}"/>
    <cellStyle name="Normal 10 4 5 3 4" xfId="2701" xr:uid="{54F3815F-FDE2-4638-AED1-96772A397237}"/>
    <cellStyle name="Normal 10 4 5 4" xfId="2702" xr:uid="{2252498B-D850-460A-9A96-9FA368ACACC8}"/>
    <cellStyle name="Normal 10 4 5 5" xfId="2703" xr:uid="{7099D37B-769A-4DDA-8B57-7C2692FBCC66}"/>
    <cellStyle name="Normal 10 4 5 6" xfId="2704" xr:uid="{51019EE0-A4EC-454B-BBB3-2E7EE6550B41}"/>
    <cellStyle name="Normal 10 4 6" xfId="517" xr:uid="{1B77AF34-9B3C-4C82-A521-5310802EEA1D}"/>
    <cellStyle name="Normal 10 4 6 2" xfId="1145" xr:uid="{6BEF7E67-E996-4E85-A185-575D138B9602}"/>
    <cellStyle name="Normal 10 4 6 2 2" xfId="2705" xr:uid="{F7937144-5AEC-48E7-AE39-81AB625CFF2F}"/>
    <cellStyle name="Normal 10 4 6 2 3" xfId="2706" xr:uid="{7F18AF71-15D9-4C70-A05A-DF67C42D8B62}"/>
    <cellStyle name="Normal 10 4 6 2 4" xfId="2707" xr:uid="{C348499F-C85F-4A5A-8EFE-CE178B3EF03A}"/>
    <cellStyle name="Normal 10 4 6 3" xfId="2708" xr:uid="{BAC7EA4C-C1A0-4A03-9269-D26C38F17FEC}"/>
    <cellStyle name="Normal 10 4 6 4" xfId="2709" xr:uid="{46095937-CE03-425E-84C7-1FEBFD2627E8}"/>
    <cellStyle name="Normal 10 4 6 5" xfId="2710" xr:uid="{EDF455DC-339C-4D02-82B5-DBAFA1EE984D}"/>
    <cellStyle name="Normal 10 4 7" xfId="1146" xr:uid="{BA7BCC73-75F0-41F8-9DB0-62168631AC9D}"/>
    <cellStyle name="Normal 10 4 7 2" xfId="2711" xr:uid="{A3EFDEA4-2ABD-4057-8A06-A1AEF5555C75}"/>
    <cellStyle name="Normal 10 4 7 3" xfId="2712" xr:uid="{794DC5D0-F3C2-4E60-8DB8-68CA81874EE9}"/>
    <cellStyle name="Normal 10 4 7 4" xfId="2713" xr:uid="{517CFBC0-2FCA-430B-8FAD-648A23AE2604}"/>
    <cellStyle name="Normal 10 4 8" xfId="2714" xr:uid="{2EC31E1D-94E1-4BC7-959D-14B2C031C7A0}"/>
    <cellStyle name="Normal 10 4 8 2" xfId="2715" xr:uid="{FB360161-65C2-4D41-9CC1-5D8EBF112C6C}"/>
    <cellStyle name="Normal 10 4 8 3" xfId="2716" xr:uid="{716BE2CD-208D-4AAC-B5B3-9B9507A5865E}"/>
    <cellStyle name="Normal 10 4 8 4" xfId="2717" xr:uid="{94A8E80E-23E8-4343-ACCD-5F881A194434}"/>
    <cellStyle name="Normal 10 4 9" xfId="2718" xr:uid="{5A5A786F-BFB1-4ADC-AD87-5DB16BF07FC4}"/>
    <cellStyle name="Normal 10 5" xfId="60" xr:uid="{E665E986-885F-47DE-9E41-0F72D6CB6880}"/>
    <cellStyle name="Normal 10 5 2" xfId="61" xr:uid="{F0584EF3-5D0E-4AD0-B10E-01E23F8A98CD}"/>
    <cellStyle name="Normal 10 5 2 2" xfId="262" xr:uid="{C170299A-9D60-4D6E-B567-44FB19748E61}"/>
    <cellStyle name="Normal 10 5 2 2 2" xfId="518" xr:uid="{116D2041-6EEE-4650-939E-3FE04A9E67C8}"/>
    <cellStyle name="Normal 10 5 2 2 2 2" xfId="1147" xr:uid="{1E1FFC9E-1C13-4177-8D90-E30B15DF3495}"/>
    <cellStyle name="Normal 10 5 2 2 2 3" xfId="2719" xr:uid="{8CC6109A-C86D-42F7-AAE0-00F5B3E91F28}"/>
    <cellStyle name="Normal 10 5 2 2 2 4" xfId="2720" xr:uid="{16478AC0-5E64-4746-818B-8126CF695DAB}"/>
    <cellStyle name="Normal 10 5 2 2 3" xfId="1148" xr:uid="{2A9D14A0-B697-41DC-B196-69963EF85CA0}"/>
    <cellStyle name="Normal 10 5 2 2 3 2" xfId="2721" xr:uid="{DCA635F0-CC52-4C6A-A7B1-A0B700A59AC8}"/>
    <cellStyle name="Normal 10 5 2 2 3 3" xfId="2722" xr:uid="{3247CEA3-3DD0-468B-8692-E7A17813FCF0}"/>
    <cellStyle name="Normal 10 5 2 2 3 4" xfId="2723" xr:uid="{9D8D4E58-192F-4C78-9B67-7D282BDC8809}"/>
    <cellStyle name="Normal 10 5 2 2 4" xfId="2724" xr:uid="{C602DB41-ED7D-47C1-ADA2-D0F54B83C87C}"/>
    <cellStyle name="Normal 10 5 2 2 5" xfId="2725" xr:uid="{C5BD8EE5-70A9-4759-831A-E2840D721417}"/>
    <cellStyle name="Normal 10 5 2 2 6" xfId="2726" xr:uid="{A497E224-DA58-4205-BEE7-AFC6B95DECC1}"/>
    <cellStyle name="Normal 10 5 2 3" xfId="519" xr:uid="{1763F856-21E5-4204-B391-08CA663CE0DC}"/>
    <cellStyle name="Normal 10 5 2 3 2" xfId="1149" xr:uid="{8D7EAB17-4B0E-426D-BB1F-21999040C41B}"/>
    <cellStyle name="Normal 10 5 2 3 2 2" xfId="2727" xr:uid="{DB382F18-1D41-4508-B518-8DC5AD17FAA7}"/>
    <cellStyle name="Normal 10 5 2 3 2 3" xfId="2728" xr:uid="{EC980D86-4129-4A00-B551-7DEB6098085C}"/>
    <cellStyle name="Normal 10 5 2 3 2 4" xfId="2729" xr:uid="{448CE733-B5F7-4F55-8B5C-35C1D1D32112}"/>
    <cellStyle name="Normal 10 5 2 3 3" xfId="2730" xr:uid="{5DB81B16-E2D8-456E-8F1C-968BD0A33E55}"/>
    <cellStyle name="Normal 10 5 2 3 4" xfId="2731" xr:uid="{5B455BBD-A2BB-4726-9202-717D85B0AF44}"/>
    <cellStyle name="Normal 10 5 2 3 5" xfId="2732" xr:uid="{66AA60DF-D1D1-40F6-8DE3-F642A70D3B76}"/>
    <cellStyle name="Normal 10 5 2 4" xfId="1150" xr:uid="{A7DF28E5-9463-456A-9631-1C0A81F86702}"/>
    <cellStyle name="Normal 10 5 2 4 2" xfId="2733" xr:uid="{B9795181-83CA-4667-B37C-62671078B744}"/>
    <cellStyle name="Normal 10 5 2 4 3" xfId="2734" xr:uid="{565C1A85-0036-4705-8091-9044828DBFEF}"/>
    <cellStyle name="Normal 10 5 2 4 4" xfId="2735" xr:uid="{E3AB56AA-D96E-4E47-93BC-08DBCFB9DB7A}"/>
    <cellStyle name="Normal 10 5 2 5" xfId="2736" xr:uid="{6C768D9F-6553-4DB0-BD24-712013B6FA2C}"/>
    <cellStyle name="Normal 10 5 2 5 2" xfId="2737" xr:uid="{38EE0D93-69B6-4CA6-A897-160843415363}"/>
    <cellStyle name="Normal 10 5 2 5 3" xfId="2738" xr:uid="{09CC9B67-E00E-4828-8D99-86CF78FFFC97}"/>
    <cellStyle name="Normal 10 5 2 5 4" xfId="2739" xr:uid="{D1742E8B-C914-440E-ACD0-B72A703276AB}"/>
    <cellStyle name="Normal 10 5 2 6" xfId="2740" xr:uid="{DB5F5DAF-C668-4445-B106-52B043ABBD97}"/>
    <cellStyle name="Normal 10 5 2 7" xfId="2741" xr:uid="{A0D151C2-B9DA-4CD9-A8CD-C168F15FF608}"/>
    <cellStyle name="Normal 10 5 2 8" xfId="2742" xr:uid="{1E6DEC0E-2F15-4871-BCE3-08629E7E5AC5}"/>
    <cellStyle name="Normal 10 5 3" xfId="263" xr:uid="{D28884E0-ECFC-4A5A-BE38-AFD880986224}"/>
    <cellStyle name="Normal 10 5 3 2" xfId="520" xr:uid="{7CF5154F-1CF2-4131-BDBE-D48C051B8321}"/>
    <cellStyle name="Normal 10 5 3 2 2" xfId="521" xr:uid="{519C982C-2F54-4BE6-8537-3030607718DD}"/>
    <cellStyle name="Normal 10 5 3 2 3" xfId="2743" xr:uid="{6465560B-14B6-44FB-AF03-2DAC5905D0A4}"/>
    <cellStyle name="Normal 10 5 3 2 4" xfId="2744" xr:uid="{FEFB3D83-D213-4FFB-908B-06BFB930FE8F}"/>
    <cellStyle name="Normal 10 5 3 3" xfId="522" xr:uid="{72DFAD3F-E26D-4D11-B48D-9206A3660C9B}"/>
    <cellStyle name="Normal 10 5 3 3 2" xfId="2745" xr:uid="{BEBB802C-987F-49C6-8D59-019444BF1F73}"/>
    <cellStyle name="Normal 10 5 3 3 3" xfId="2746" xr:uid="{AD047F3C-F6FF-4577-936D-D6709144EDD0}"/>
    <cellStyle name="Normal 10 5 3 3 4" xfId="2747" xr:uid="{A3670A42-0A33-492C-A0D3-5371FBCE8B0F}"/>
    <cellStyle name="Normal 10 5 3 4" xfId="2748" xr:uid="{96771B01-9EC1-463A-B668-E497C5C42C53}"/>
    <cellStyle name="Normal 10 5 3 5" xfId="2749" xr:uid="{E1417E82-40F6-42F0-833E-9CAFC5469C6D}"/>
    <cellStyle name="Normal 10 5 3 6" xfId="2750" xr:uid="{8D66EF0E-D9B3-4867-9BA6-9011AC01DBED}"/>
    <cellStyle name="Normal 10 5 4" xfId="264" xr:uid="{15E3269F-43F6-4880-BA67-43AC01CD0C8C}"/>
    <cellStyle name="Normal 10 5 4 2" xfId="523" xr:uid="{93E8B2AF-B8A0-4792-991C-F6C4007F304E}"/>
    <cellStyle name="Normal 10 5 4 2 2" xfId="2751" xr:uid="{CE7C72E0-1989-4EB9-A6FF-2DBC2715E4B1}"/>
    <cellStyle name="Normal 10 5 4 2 3" xfId="2752" xr:uid="{08C460DB-32E4-45E7-9F5B-4D0CDC673455}"/>
    <cellStyle name="Normal 10 5 4 2 4" xfId="2753" xr:uid="{57C5D882-9001-41DA-A7CA-B06565461C2E}"/>
    <cellStyle name="Normal 10 5 4 3" xfId="2754" xr:uid="{DC6984C6-ADF1-44B1-8F1D-CFABD095B6B6}"/>
    <cellStyle name="Normal 10 5 4 4" xfId="2755" xr:uid="{98A4286D-36B0-4C02-A891-A609E3548010}"/>
    <cellStyle name="Normal 10 5 4 5" xfId="2756" xr:uid="{5F81ADB8-2F7C-4548-8B06-BBD2DA2B7D8B}"/>
    <cellStyle name="Normal 10 5 5" xfId="524" xr:uid="{A7602BE2-248C-4775-843B-6736C91DF4C3}"/>
    <cellStyle name="Normal 10 5 5 2" xfId="2757" xr:uid="{AB8BCDE1-1F17-4638-A97E-2401CA0A8DCF}"/>
    <cellStyle name="Normal 10 5 5 3" xfId="2758" xr:uid="{0FCB80C9-DDDC-4550-818A-4371D59A8D18}"/>
    <cellStyle name="Normal 10 5 5 4" xfId="2759" xr:uid="{B35A4014-7A84-45BB-B3B2-7A57B68DA7BE}"/>
    <cellStyle name="Normal 10 5 6" xfId="2760" xr:uid="{4728E355-534F-46A1-A0D7-74361AB6FFF0}"/>
    <cellStyle name="Normal 10 5 6 2" xfId="2761" xr:uid="{8915EC3A-FA37-4070-A584-F25EB4C0F895}"/>
    <cellStyle name="Normal 10 5 6 3" xfId="2762" xr:uid="{2C076A59-23CD-44FE-AF80-CFFC50CC6C62}"/>
    <cellStyle name="Normal 10 5 6 4" xfId="2763" xr:uid="{93C508DF-5A50-43F2-9E27-CB682171A715}"/>
    <cellStyle name="Normal 10 5 7" xfId="2764" xr:uid="{DF03EFB9-8358-418E-9C40-442EB69C9495}"/>
    <cellStyle name="Normal 10 5 8" xfId="2765" xr:uid="{A77A7AE2-1CF9-47FB-89C7-9792D8C6A4B7}"/>
    <cellStyle name="Normal 10 5 9" xfId="2766" xr:uid="{6AA3AD92-927B-49AF-B263-BA6AA8A9B043}"/>
    <cellStyle name="Normal 10 6" xfId="62" xr:uid="{C1FC2851-EAAD-4D07-A9C1-E3DF90B3C0F2}"/>
    <cellStyle name="Normal 10 6 2" xfId="265" xr:uid="{A469F6AD-C5EA-4299-A4C5-768FE2EA5BFF}"/>
    <cellStyle name="Normal 10 6 2 2" xfId="525" xr:uid="{5A386590-FDA0-430F-9F75-8C9E3D1ED251}"/>
    <cellStyle name="Normal 10 6 2 2 2" xfId="1151" xr:uid="{BED98C9A-0127-4F6B-B664-9BF25DFCCADC}"/>
    <cellStyle name="Normal 10 6 2 2 2 2" xfId="1152" xr:uid="{465A4F23-2FE4-43C6-9C02-546E3AC60A18}"/>
    <cellStyle name="Normal 10 6 2 2 3" xfId="1153" xr:uid="{4E81535A-42F2-4EBA-9580-241475A8229A}"/>
    <cellStyle name="Normal 10 6 2 2 4" xfId="2767" xr:uid="{5CD3EBDA-EBF4-4E53-A190-156A7A407D69}"/>
    <cellStyle name="Normal 10 6 2 3" xfId="1154" xr:uid="{4BE6B158-4C4F-4384-9F2C-2E770D9A0E10}"/>
    <cellStyle name="Normal 10 6 2 3 2" xfId="1155" xr:uid="{99A928A9-6F71-4AFF-9B52-CC6EE6D5C0B9}"/>
    <cellStyle name="Normal 10 6 2 3 3" xfId="2768" xr:uid="{926CF85F-C5D4-44B5-B0AE-6F3D4654A695}"/>
    <cellStyle name="Normal 10 6 2 3 4" xfId="2769" xr:uid="{F8CE052F-0FFC-42A4-AC9D-47A44C576014}"/>
    <cellStyle name="Normal 10 6 2 4" xfId="1156" xr:uid="{E9D0CAF2-A86B-4E7A-855D-44A389906D2B}"/>
    <cellStyle name="Normal 10 6 2 5" xfId="2770" xr:uid="{1BDC0365-CCAC-4B42-8571-E7D00C99A73E}"/>
    <cellStyle name="Normal 10 6 2 6" xfId="2771" xr:uid="{4799EC3C-F5C1-4047-9058-668BE5C0A30E}"/>
    <cellStyle name="Normal 10 6 3" xfId="526" xr:uid="{81EE541A-FD6F-45F7-A785-46E7A4119793}"/>
    <cellStyle name="Normal 10 6 3 2" xfId="1157" xr:uid="{42A36EA0-0EC1-4090-9141-6F517FC984FA}"/>
    <cellStyle name="Normal 10 6 3 2 2" xfId="1158" xr:uid="{82FC3954-2985-40DE-B285-6A6CE87A63A0}"/>
    <cellStyle name="Normal 10 6 3 2 3" xfId="2772" xr:uid="{8471EE58-1DAE-474E-9389-358082FF4A6F}"/>
    <cellStyle name="Normal 10 6 3 2 4" xfId="2773" xr:uid="{EF17B3C3-5261-47B7-9560-FD67B76F237C}"/>
    <cellStyle name="Normal 10 6 3 3" xfId="1159" xr:uid="{8C5382B7-532F-4879-A172-6F2BE282C016}"/>
    <cellStyle name="Normal 10 6 3 4" xfId="2774" xr:uid="{1D1C42E1-BCB7-46D8-A890-3363B0E7F753}"/>
    <cellStyle name="Normal 10 6 3 5" xfId="2775" xr:uid="{6B96EBB2-FBF8-4D11-B062-A5337D8732FE}"/>
    <cellStyle name="Normal 10 6 4" xfId="1160" xr:uid="{8F64E4C0-4821-40D0-A8DE-CBF588FFE661}"/>
    <cellStyle name="Normal 10 6 4 2" xfId="1161" xr:uid="{830C6750-3B03-458A-B798-EA81E5F28B2B}"/>
    <cellStyle name="Normal 10 6 4 3" xfId="2776" xr:uid="{55BC19A3-685A-4C0F-A1D0-B0364535F49A}"/>
    <cellStyle name="Normal 10 6 4 4" xfId="2777" xr:uid="{ECE524A2-2EA0-4D1F-9143-DEB9D4614116}"/>
    <cellStyle name="Normal 10 6 5" xfId="1162" xr:uid="{5B358931-47D9-4327-B215-A5B7559F62D5}"/>
    <cellStyle name="Normal 10 6 5 2" xfId="2778" xr:uid="{8B490D9A-8B0D-424B-B0AA-5CFC683B6F8A}"/>
    <cellStyle name="Normal 10 6 5 3" xfId="2779" xr:uid="{C85F60E1-35DE-4D49-9F24-8641EE470F08}"/>
    <cellStyle name="Normal 10 6 5 4" xfId="2780" xr:uid="{BB11406A-5D75-44FE-AF52-5D25DEF1BAEF}"/>
    <cellStyle name="Normal 10 6 6" xfId="2781" xr:uid="{B5C3F557-3F94-40D6-854A-F0969DC91E30}"/>
    <cellStyle name="Normal 10 6 7" xfId="2782" xr:uid="{8A810473-9804-4F2B-A2DD-0E23984396AC}"/>
    <cellStyle name="Normal 10 6 8" xfId="2783" xr:uid="{8D0BF26B-A46F-4A5A-AA39-3B573533B783}"/>
    <cellStyle name="Normal 10 7" xfId="266" xr:uid="{F915DBAF-C49F-47FF-85BF-27FF0C50E983}"/>
    <cellStyle name="Normal 10 7 2" xfId="527" xr:uid="{07EF8CC6-B511-4141-AD86-E062BD8C90CF}"/>
    <cellStyle name="Normal 10 7 2 2" xfId="528" xr:uid="{C9942C83-E2FD-4C52-97C1-895475AF7478}"/>
    <cellStyle name="Normal 10 7 2 2 2" xfId="1163" xr:uid="{CF9A0064-87C0-43C5-AA11-8EB4DCA60C22}"/>
    <cellStyle name="Normal 10 7 2 2 3" xfId="2784" xr:uid="{44626A77-F8F9-49EB-9C28-74068A2705C9}"/>
    <cellStyle name="Normal 10 7 2 2 4" xfId="2785" xr:uid="{23E8B665-A4B2-4FB0-B451-3AA227CB31B2}"/>
    <cellStyle name="Normal 10 7 2 3" xfId="1164" xr:uid="{A4ADE6F0-D37C-4FA1-B30B-5DE6F75690D8}"/>
    <cellStyle name="Normal 10 7 2 4" xfId="2786" xr:uid="{9A84EE3A-F9E0-4AC8-BE74-A85BA238DAE7}"/>
    <cellStyle name="Normal 10 7 2 5" xfId="2787" xr:uid="{5CC3F835-2CE5-4A6F-97EF-B42E3DF0B06F}"/>
    <cellStyle name="Normal 10 7 3" xfId="529" xr:uid="{3806CE9D-665E-4D22-834E-07595DB9F90E}"/>
    <cellStyle name="Normal 10 7 3 2" xfId="1165" xr:uid="{4268D295-09F2-446F-BF37-F51CFBDAFCD7}"/>
    <cellStyle name="Normal 10 7 3 3" xfId="2788" xr:uid="{C89D2F87-F000-4ECB-9A57-172AEA151490}"/>
    <cellStyle name="Normal 10 7 3 4" xfId="2789" xr:uid="{02F08530-D02A-4765-9C0B-E68CD271ED7B}"/>
    <cellStyle name="Normal 10 7 4" xfId="1166" xr:uid="{E78B3C40-D3D1-41E2-8756-B7DC28D3BF9E}"/>
    <cellStyle name="Normal 10 7 4 2" xfId="2790" xr:uid="{CF870226-070D-4606-BE84-DBCC361C33D5}"/>
    <cellStyle name="Normal 10 7 4 3" xfId="2791" xr:uid="{511A6840-8069-4B69-B884-99D0F4BA576F}"/>
    <cellStyle name="Normal 10 7 4 4" xfId="2792" xr:uid="{A681E3A7-78C4-4D89-8AE4-4C4065AD45BB}"/>
    <cellStyle name="Normal 10 7 5" xfId="2793" xr:uid="{01D51778-001B-4559-A4D1-01130C69AB49}"/>
    <cellStyle name="Normal 10 7 6" xfId="2794" xr:uid="{E30557EB-CA68-4AE6-A1F1-E5A8C7EFE573}"/>
    <cellStyle name="Normal 10 7 7" xfId="2795" xr:uid="{B788F40D-4ED3-45A8-8D51-E3C3DB0E6FDA}"/>
    <cellStyle name="Normal 10 8" xfId="267" xr:uid="{55422F7E-7BF2-4242-91F4-6EDBAA8729B7}"/>
    <cellStyle name="Normal 10 8 2" xfId="530" xr:uid="{D4AFE7F6-2DB9-4E97-B6F9-6CF3F254C84F}"/>
    <cellStyle name="Normal 10 8 2 2" xfId="1167" xr:uid="{CC2ED4F6-53DB-4A4B-8B90-7BE5C0485102}"/>
    <cellStyle name="Normal 10 8 2 3" xfId="2796" xr:uid="{27C6C8B2-B810-484D-9ED2-F9D949FD3F75}"/>
    <cellStyle name="Normal 10 8 2 4" xfId="2797" xr:uid="{E4A99D46-D044-45F5-B45C-B699471CFB1B}"/>
    <cellStyle name="Normal 10 8 3" xfId="1168" xr:uid="{C8402F2A-E1C4-4359-B469-5C275BE29EB8}"/>
    <cellStyle name="Normal 10 8 3 2" xfId="2798" xr:uid="{E6D8B72E-7863-438F-AED6-BCD3A64BE751}"/>
    <cellStyle name="Normal 10 8 3 3" xfId="2799" xr:uid="{7463DE5D-D730-4566-A387-8352D5405B5C}"/>
    <cellStyle name="Normal 10 8 3 4" xfId="2800" xr:uid="{323035E0-8EAD-4605-97DA-06241266207D}"/>
    <cellStyle name="Normal 10 8 4" xfId="2801" xr:uid="{CBF391E7-41A2-4238-8CE6-D39D3FF101AB}"/>
    <cellStyle name="Normal 10 8 5" xfId="2802" xr:uid="{09EF12C6-0C03-4DE3-9A9A-C8BB92720712}"/>
    <cellStyle name="Normal 10 8 6" xfId="2803" xr:uid="{B7AEECC3-C1A4-4FD8-8034-378CF10A4BD0}"/>
    <cellStyle name="Normal 10 9" xfId="268" xr:uid="{BC765FF8-039E-4B99-9192-B31CA6ED1DEB}"/>
    <cellStyle name="Normal 10 9 2" xfId="1169" xr:uid="{FD96D8DF-3057-4107-A51B-67AA49CBB3BB}"/>
    <cellStyle name="Normal 10 9 2 2" xfId="2804" xr:uid="{D7569D6A-C744-48A4-BF18-3AC8D8B32088}"/>
    <cellStyle name="Normal 10 9 2 2 2" xfId="4333" xr:uid="{8097612C-3A6E-4852-85FB-9FA4BB20DD83}"/>
    <cellStyle name="Normal 10 9 2 3" xfId="2805" xr:uid="{9920E212-18AE-4359-8D0C-0652DA793654}"/>
    <cellStyle name="Normal 10 9 2 4" xfId="2806" xr:uid="{886ED70E-2334-4ED5-AE6F-E122C845F446}"/>
    <cellStyle name="Normal 10 9 3" xfId="2807" xr:uid="{BA8EF7DA-7C90-4B84-ADEE-03C336138182}"/>
    <cellStyle name="Normal 10 9 4" xfId="2808" xr:uid="{FB1DBC33-656A-48EB-9D5A-9D5CE116B43C}"/>
    <cellStyle name="Normal 10 9 5" xfId="2809" xr:uid="{836071E2-7753-4E03-B82A-A738E5291FE0}"/>
    <cellStyle name="Normal 11" xfId="63" xr:uid="{815B03D4-DC81-45B1-9948-BD6DCBB9CAE3}"/>
    <cellStyle name="Normal 11 2" xfId="269" xr:uid="{C49AF55F-995C-4E69-B8A0-0D624C74B5EE}"/>
    <cellStyle name="Normal 11 3" xfId="4338" xr:uid="{CC7F9726-C6FC-4B67-B087-F380CB0310AA}"/>
    <cellStyle name="Normal 12" xfId="64" xr:uid="{A6569A5A-8CD8-486B-92D9-10270AA67306}"/>
    <cellStyle name="Normal 12 2" xfId="270" xr:uid="{8CC9518A-C26D-4758-9E06-AF1B4D03F1F1}"/>
    <cellStyle name="Normal 13" xfId="65" xr:uid="{516964BE-2F48-4AA8-97DD-37ED00C123ED}"/>
    <cellStyle name="Normal 13 2" xfId="66" xr:uid="{0FB3B0F7-51F6-4762-A1B6-1D1B0F10DA58}"/>
    <cellStyle name="Normal 13 2 2" xfId="271" xr:uid="{C3B594AA-03A6-48B9-B10F-495342401185}"/>
    <cellStyle name="Normal 13 2 3" xfId="4340" xr:uid="{D6DEB5B3-5919-4907-A0DB-7C0811C1CEF8}"/>
    <cellStyle name="Normal 13 3" xfId="272" xr:uid="{F4ECA87E-C103-4E09-8AB6-3C72421D4177}"/>
    <cellStyle name="Normal 13 3 2" xfId="4424" xr:uid="{39BF246C-5F5D-4013-A74D-746D416CE201}"/>
    <cellStyle name="Normal 13 3 3" xfId="4341" xr:uid="{C26FFD99-DF23-450C-BD41-94AAB34306E6}"/>
    <cellStyle name="Normal 13 4" xfId="4342" xr:uid="{F65B9AF9-EDF0-4A9C-910F-896F26F14D0F}"/>
    <cellStyle name="Normal 13 5" xfId="4339" xr:uid="{871BFA45-1D58-4D83-89BD-701AC1DF832F}"/>
    <cellStyle name="Normal 14" xfId="67" xr:uid="{DDD14FF4-1602-4A7F-AC2E-A64E87519822}"/>
    <cellStyle name="Normal 14 18" xfId="4344" xr:uid="{1C1985DD-6C19-4CFB-A821-A0D977E09181}"/>
    <cellStyle name="Normal 14 2" xfId="273" xr:uid="{C3369907-FB33-48E9-B29C-D65E9AB0F495}"/>
    <cellStyle name="Normal 14 2 2" xfId="433" xr:uid="{0542E598-CA30-4531-9027-3FEBB4A5E76E}"/>
    <cellStyle name="Normal 14 2 2 2" xfId="434" xr:uid="{127733D5-9F4C-4762-BD64-2C98F75A0BF1}"/>
    <cellStyle name="Normal 14 2 3" xfId="435" xr:uid="{2EE5C4DB-3C0C-4DD2-8E3D-1495ADACA972}"/>
    <cellStyle name="Normal 14 3" xfId="436" xr:uid="{37BD0D8F-3B2E-44E6-A379-294E1D90F887}"/>
    <cellStyle name="Normal 14 4" xfId="4343" xr:uid="{9AEC4739-6A14-42D1-85B4-6039516F0F1A}"/>
    <cellStyle name="Normal 15" xfId="68" xr:uid="{E608C825-3C4F-4143-9974-9295B4EF6C0C}"/>
    <cellStyle name="Normal 15 2" xfId="69" xr:uid="{8EB126EF-A595-4671-BC8D-C91B41E028F5}"/>
    <cellStyle name="Normal 15 2 2" xfId="274" xr:uid="{92277D2D-9158-47EB-A5D7-2913CA6563C4}"/>
    <cellStyle name="Normal 15 3" xfId="275" xr:uid="{F003A952-1C78-436C-8C76-898439707483}"/>
    <cellStyle name="Normal 15 3 2" xfId="4425" xr:uid="{D5597E00-F2DD-4C5C-8887-4F65903BE98B}"/>
    <cellStyle name="Normal 15 3 3" xfId="4346" xr:uid="{E106C78D-A7CC-4DAA-ABE1-0B8B1F7726E0}"/>
    <cellStyle name="Normal 15 4" xfId="4345" xr:uid="{8FA3F995-689D-4893-8C3C-39D190A18759}"/>
    <cellStyle name="Normal 16" xfId="70" xr:uid="{B5D76B7B-1420-4353-9044-A224F2E0D2D4}"/>
    <cellStyle name="Normal 16 2" xfId="276" xr:uid="{C6E6EF43-22BE-4EE1-833B-1FF768CD98BB}"/>
    <cellStyle name="Normal 16 2 2" xfId="4426" xr:uid="{180E6CE1-5CAF-4BF5-9861-B9D49EBB724C}"/>
    <cellStyle name="Normal 16 2 3" xfId="4347" xr:uid="{56596932-DE9B-4BEC-B83D-8AD299C1BAC9}"/>
    <cellStyle name="Normal 16 3" xfId="277" xr:uid="{07DF7501-F61E-48C7-BF41-7C29A2150545}"/>
    <cellStyle name="Normal 17" xfId="71" xr:uid="{2CA7B72B-4443-4E88-AF58-A4AC28E9A50D}"/>
    <cellStyle name="Normal 17 2" xfId="278" xr:uid="{4266652C-0D2F-4415-9354-28B70F0E8290}"/>
    <cellStyle name="Normal 17 2 2" xfId="4427" xr:uid="{585BF60E-B985-4DAA-A741-E62BE64A6943}"/>
    <cellStyle name="Normal 17 2 3" xfId="4349" xr:uid="{F6853894-B769-402A-A8E4-04516DBB18ED}"/>
    <cellStyle name="Normal 17 3" xfId="4350" xr:uid="{134394A0-45F0-4F24-A285-633252399078}"/>
    <cellStyle name="Normal 17 4" xfId="4348" xr:uid="{69B57E57-9930-45CA-A771-32D24F77676E}"/>
    <cellStyle name="Normal 18" xfId="72" xr:uid="{A2496936-13AC-4253-9504-D3DB9E300D4E}"/>
    <cellStyle name="Normal 18 2" xfId="279" xr:uid="{401E188E-89A5-41A3-8FD1-30C202C3E456}"/>
    <cellStyle name="Normal 18 3" xfId="4351" xr:uid="{99743E94-C4D1-4B9F-9050-926AA1B7718A}"/>
    <cellStyle name="Normal 19" xfId="73" xr:uid="{654E3925-A1E3-4D3A-BD9A-7F90F5588710}"/>
    <cellStyle name="Normal 19 2" xfId="74" xr:uid="{00266FFA-AF5F-4F73-8BFC-BACD6F3E7821}"/>
    <cellStyle name="Normal 19 2 2" xfId="280" xr:uid="{8453D13C-1DFB-4F36-9D50-433A7E8FBCB8}"/>
    <cellStyle name="Normal 19 3" xfId="281" xr:uid="{98E0182D-15C7-4E1F-B5DE-EF2669E59A1C}"/>
    <cellStyle name="Normal 2" xfId="2" xr:uid="{00000000-0005-0000-0000-000002000000}"/>
    <cellStyle name="Normal 2 2" xfId="75" xr:uid="{E8373F22-F10C-426F-A3CD-3698C3E98B76}"/>
    <cellStyle name="Normal 2 2 2" xfId="76" xr:uid="{93179851-7DEE-4204-8501-21E5A52C020F}"/>
    <cellStyle name="Normal 2 2 2 2" xfId="282" xr:uid="{B2ED1C22-4B8B-4FE0-9F5E-9400038146C5}"/>
    <cellStyle name="Normal 2 2 3" xfId="283" xr:uid="{18B73D04-EEE8-433E-8739-1389729D8F67}"/>
    <cellStyle name="Normal 2 2 4" xfId="4352" xr:uid="{60CB31CD-91B1-4F27-9ECC-EF4052941077}"/>
    <cellStyle name="Normal 2 3" xfId="77" xr:uid="{39AF167A-85D8-4B60-A2B1-3D3240FCA177}"/>
    <cellStyle name="Normal 2 3 2" xfId="78" xr:uid="{1B0F8BEA-8B8E-4EC9-8316-E9EE03C05D1D}"/>
    <cellStyle name="Normal 2 3 2 2" xfId="284" xr:uid="{D64E3A36-27E1-4CE7-B43E-8E67CED5866F}"/>
    <cellStyle name="Normal 2 3 2 3" xfId="4354" xr:uid="{2191CAB7-FB30-4395-A508-5C8A134BE34D}"/>
    <cellStyle name="Normal 2 3 3" xfId="79" xr:uid="{A3E2BCFB-A081-47F5-A6F4-89E15A52F99F}"/>
    <cellStyle name="Normal 2 3 4" xfId="80" xr:uid="{4523055C-F8E4-459F-88E2-9AC13C962469}"/>
    <cellStyle name="Normal 2 3 5" xfId="188" xr:uid="{0B3A88AE-C9AD-4646-BAC0-48B750FA99E8}"/>
    <cellStyle name="Normal 2 3 6" xfId="4353" xr:uid="{AFB7BD86-4D93-47AE-8479-5226E89982D6}"/>
    <cellStyle name="Normal 2 4" xfId="81" xr:uid="{68702462-CCDF-42B2-8A73-1486040D0477}"/>
    <cellStyle name="Normal 2 4 2" xfId="82" xr:uid="{6712C890-AA1D-47DE-8920-20A9A739B35F}"/>
    <cellStyle name="Normal 2 4 3" xfId="285" xr:uid="{58A1EF81-34EE-48F8-B8C9-BE536D80B6AB}"/>
    <cellStyle name="Normal 2 5" xfId="187" xr:uid="{63AE345D-C95C-430C-922B-8192AE849723}"/>
    <cellStyle name="Normal 2 5 2" xfId="287" xr:uid="{17C66631-3748-4C81-8211-2226EA5A6F28}"/>
    <cellStyle name="Normal 2 5 2 2" xfId="2508" xr:uid="{126859FD-4D21-424A-9AB8-B8DBF1D112F1}"/>
    <cellStyle name="Normal 2 5 3" xfId="286" xr:uid="{9166B7D9-2D53-4925-A30E-75F23A73102C}"/>
    <cellStyle name="Normal 2 6" xfId="288" xr:uid="{6302EBF3-4E9F-4F5D-9C34-BB0CBAF8B039}"/>
    <cellStyle name="Normal 2 6 2" xfId="289" xr:uid="{02CC209A-371C-4301-887B-16D984277BBB}"/>
    <cellStyle name="Normal 2 6 3" xfId="455" xr:uid="{4C0C152E-6AF4-4861-AF65-DC339AFD66C3}"/>
    <cellStyle name="Normal 2 7" xfId="290" xr:uid="{10DDA1A9-62DE-4CA7-8533-81A8BD7DFD8A}"/>
    <cellStyle name="Normal 20" xfId="437" xr:uid="{5AD777B0-1E71-4B68-A370-92E62353C01E}"/>
    <cellStyle name="Normal 20 2" xfId="438" xr:uid="{0C450DB2-38A3-47DB-81DE-5DEB4A42EE2D}"/>
    <cellStyle name="Normal 20 2 2" xfId="439" xr:uid="{E86C1798-4E2F-4311-AEF4-F3857870B03A}"/>
    <cellStyle name="Normal 20 2 2 2" xfId="4428" xr:uid="{32BF0439-59C1-42D4-9EC1-6C086FB7B533}"/>
    <cellStyle name="Normal 20 2 2 3" xfId="4420" xr:uid="{27AE9993-EC60-4646-955A-8F4AAFEECC65}"/>
    <cellStyle name="Normal 20 2 3" xfId="4423" xr:uid="{8C8DECFC-9761-4068-94FF-3DC4E0E246B2}"/>
    <cellStyle name="Normal 20 2 4" xfId="4419" xr:uid="{97B5B2EA-C33F-4DEE-A886-9B32CB6E5708}"/>
    <cellStyle name="Normal 20 3" xfId="1170" xr:uid="{D20E6405-A4AE-4B98-8779-4DB0C757DD35}"/>
    <cellStyle name="Normal 20 4" xfId="4355" xr:uid="{769F473F-7BBE-4C3E-9D48-CF5C0C8A89BC}"/>
    <cellStyle name="Normal 20 5" xfId="4436" xr:uid="{C8ABE97D-50B2-4FFD-9ADD-5B3F724069BB}"/>
    <cellStyle name="Normal 21" xfId="440" xr:uid="{FBF8AE7C-ECB4-43A1-8F95-3C8DEA0F5536}"/>
    <cellStyle name="Normal 21 2" xfId="441" xr:uid="{DB2BE8A5-7940-487F-84D4-77017889BFF3}"/>
    <cellStyle name="Normal 21 2 2" xfId="442" xr:uid="{D4335461-172B-45CA-9EA2-945C7B92DD28}"/>
    <cellStyle name="Normal 21 3" xfId="4356" xr:uid="{954A594A-C242-4575-A2AC-2401E8C95227}"/>
    <cellStyle name="Normal 22" xfId="443" xr:uid="{38F64354-2BF1-470C-9652-538F302E75C7}"/>
    <cellStyle name="Normal 22 2" xfId="444" xr:uid="{B1C35A37-77CB-42CB-B96C-DCD894E4C95F}"/>
    <cellStyle name="Normal 22 3" xfId="4313" xr:uid="{EE45DA4A-2046-4218-8032-DC447319397E}"/>
    <cellStyle name="Normal 22 3 2" xfId="4357" xr:uid="{4A289D7D-F57A-44CE-81F2-4991B54ADA1C}"/>
    <cellStyle name="Normal 22 4" xfId="4316" xr:uid="{C1EDD243-69F2-4FA1-955D-EE9C1BFB2037}"/>
    <cellStyle name="Normal 22 4 2" xfId="4434" xr:uid="{D8E09C1E-8F53-4ACC-B3F6-BE2AF81E9B3E}"/>
    <cellStyle name="Normal 23" xfId="445" xr:uid="{40336D36-1454-4080-B50A-784FB69F5696}"/>
    <cellStyle name="Normal 23 2" xfId="2503" xr:uid="{3AAAE4D4-FBCC-430D-BFF1-7FC158A93BE5}"/>
    <cellStyle name="Normal 23 2 2" xfId="4359" xr:uid="{788EE87F-88A2-47BD-A006-76B3A6C54C74}"/>
    <cellStyle name="Normal 23 3" xfId="4429" xr:uid="{8E51DEDA-1868-485F-8AE7-A9B5C2216016}"/>
    <cellStyle name="Normal 23 4" xfId="4358" xr:uid="{5F5FC1DF-EA5A-4421-8721-374434E7B4D5}"/>
    <cellStyle name="Normal 24" xfId="446" xr:uid="{3F793F33-B550-4A4F-9878-492254E3F49A}"/>
    <cellStyle name="Normal 24 2" xfId="447" xr:uid="{1D7BF03C-C15B-435D-9147-11556874CA8A}"/>
    <cellStyle name="Normal 24 2 2" xfId="4431" xr:uid="{F31B170C-2A6D-4EE8-B70C-2CC506968690}"/>
    <cellStyle name="Normal 24 2 3" xfId="4361" xr:uid="{4949C461-C62C-47B1-B9A4-E6F753EC87F1}"/>
    <cellStyle name="Normal 24 3" xfId="4430" xr:uid="{916CA95E-A34A-4195-982B-7DC996E5B535}"/>
    <cellStyle name="Normal 24 4" xfId="4360" xr:uid="{6353F0BA-4AB3-4E66-A94E-6D7C23454EDC}"/>
    <cellStyle name="Normal 25" xfId="454" xr:uid="{11CEB11A-525E-474D-BC61-FDAE71DF0AA6}"/>
    <cellStyle name="Normal 25 2" xfId="4363" xr:uid="{D99A2749-7DC8-43C7-89BB-21AD734515BC}"/>
    <cellStyle name="Normal 25 3" xfId="4432" xr:uid="{1C42A03C-7129-47A0-9996-934744095FF5}"/>
    <cellStyle name="Normal 25 4" xfId="4362" xr:uid="{05E24339-CCAA-4BD1-B34E-4E5D48BDCC38}"/>
    <cellStyle name="Normal 26" xfId="2501" xr:uid="{50B4ACCA-E908-4858-8FAD-779870FD0F24}"/>
    <cellStyle name="Normal 26 2" xfId="2502" xr:uid="{92B018EC-9E3A-4CF3-B70B-F2A8788E628C}"/>
    <cellStyle name="Normal 26 2 2" xfId="4365" xr:uid="{8336C339-FA4F-449D-8AC6-63C71D56BA16}"/>
    <cellStyle name="Normal 26 3" xfId="4364" xr:uid="{1E523C79-F8E6-4146-882D-27F406D031DB}"/>
    <cellStyle name="Normal 27" xfId="2510" xr:uid="{84C7067C-63B6-4CCC-B83E-8E5EEBCED0EF}"/>
    <cellStyle name="Normal 27 2" xfId="4367" xr:uid="{087CD5F9-EED3-4222-943E-0C51C94E7F90}"/>
    <cellStyle name="Normal 27 3" xfId="4366" xr:uid="{6AE20E8A-20F8-4FC8-B74F-9E64DDCD6343}"/>
    <cellStyle name="Normal 28" xfId="4368" xr:uid="{E55622A5-8AD7-4261-AE78-4A87064152B7}"/>
    <cellStyle name="Normal 28 2" xfId="4369" xr:uid="{E340C686-673C-4FEA-A3F8-D26662C7704F}"/>
    <cellStyle name="Normal 28 3" xfId="4370" xr:uid="{53EC65E2-7717-4CF7-8E6F-DCB4FFB308D1}"/>
    <cellStyle name="Normal 29" xfId="4371" xr:uid="{6F3BBD5E-F2A6-4BC6-9992-E336817069F0}"/>
    <cellStyle name="Normal 29 2" xfId="4372" xr:uid="{32EEEA7F-A558-413E-9658-BF3F77589140}"/>
    <cellStyle name="Normal 3" xfId="6" xr:uid="{9E5F1CFD-AF70-45EF-A044-B7898842DA07}"/>
    <cellStyle name="Normal 3 2" xfId="83" xr:uid="{83E38310-BB87-4948-9AE2-F96DADA41EB3}"/>
    <cellStyle name="Normal 3 2 2" xfId="84" xr:uid="{BF47A502-DD2D-4439-BF89-C5EBE34CBC60}"/>
    <cellStyle name="Normal 3 2 2 2" xfId="291" xr:uid="{23C388B0-4730-4A0A-86FC-A8831CF6065C}"/>
    <cellStyle name="Normal 3 2 3" xfId="85" xr:uid="{AE6A38CE-9CAD-4E5B-AEE8-BE988D4C08D4}"/>
    <cellStyle name="Normal 3 2 4" xfId="292" xr:uid="{538ACA88-6A57-4848-AAED-74D84EFB8E02}"/>
    <cellStyle name="Normal 3 2 5" xfId="2509" xr:uid="{C82955E4-DD85-4964-9A17-C9116DEBF097}"/>
    <cellStyle name="Normal 3 3" xfId="86" xr:uid="{0884A635-D4DD-481F-87C5-CB5D9EA85278}"/>
    <cellStyle name="Normal 3 3 2" xfId="293" xr:uid="{ED58B97A-B2F1-4CEE-9E8C-0C72E55942D5}"/>
    <cellStyle name="Normal 3 4" xfId="87" xr:uid="{67D343D4-C1A1-4984-8E76-9D834DF0A497}"/>
    <cellStyle name="Normal 3 4 2" xfId="2505" xr:uid="{9D7D080C-06A8-42D3-988E-A0F01643707E}"/>
    <cellStyle name="Normal 3 5" xfId="2504" xr:uid="{65CFEBBB-CA67-451E-A8BB-34EE64CB3CE9}"/>
    <cellStyle name="Normal 30" xfId="4373" xr:uid="{87B23D4F-790F-4206-BACC-18F8C19C818A}"/>
    <cellStyle name="Normal 30 2" xfId="4374" xr:uid="{0107AFB3-BDF7-41E1-BEAE-B5578814A628}"/>
    <cellStyle name="Normal 31" xfId="4375" xr:uid="{C1D03D20-3A0C-4198-A704-DFB6F7E8D585}"/>
    <cellStyle name="Normal 31 2" xfId="4376" xr:uid="{2A5ADF0E-05B8-4F2B-A8FF-AB137403143B}"/>
    <cellStyle name="Normal 32" xfId="4377" xr:uid="{3EA29384-9AAD-4E88-ACA8-F7EC95284124}"/>
    <cellStyle name="Normal 33" xfId="4378" xr:uid="{A0F0C16E-F07B-4A33-8AE4-88DC53427579}"/>
    <cellStyle name="Normal 33 2" xfId="4379" xr:uid="{A4463C4D-C733-420D-A561-3B8622DF9C30}"/>
    <cellStyle name="Normal 34" xfId="4380" xr:uid="{B764D800-89D3-43BA-8477-8095B5B354D4}"/>
    <cellStyle name="Normal 34 2" xfId="4381" xr:uid="{26FDDF2B-0CDB-4E31-9F3C-5B0420880ACE}"/>
    <cellStyle name="Normal 35" xfId="4382" xr:uid="{6FFE7EAA-0349-415E-8C89-725A878D018B}"/>
    <cellStyle name="Normal 35 2" xfId="4383" xr:uid="{7AFA411F-D84A-4EB5-845B-EC3C9ED3A3A0}"/>
    <cellStyle name="Normal 36" xfId="4384" xr:uid="{AB096834-784E-437F-A4CF-11A398E86EF3}"/>
    <cellStyle name="Normal 36 2" xfId="4385" xr:uid="{068E437A-762C-4F7A-A202-DFBA175ED568}"/>
    <cellStyle name="Normal 37" xfId="4386" xr:uid="{CDACA4C8-0026-41BA-BB44-A9A2983CF415}"/>
    <cellStyle name="Normal 37 2" xfId="4387" xr:uid="{A83C45CF-36E7-4077-A333-7DD5FD89A44A}"/>
    <cellStyle name="Normal 38" xfId="4388" xr:uid="{3F3FBD85-34FF-4764-BF9E-5C248F0A72EC}"/>
    <cellStyle name="Normal 38 2" xfId="4389" xr:uid="{675B44A6-E8B4-4427-9B1C-394DB9C87C97}"/>
    <cellStyle name="Normal 39" xfId="4390" xr:uid="{E361C8C4-59FB-418F-81E9-41500557FA30}"/>
    <cellStyle name="Normal 39 2" xfId="4391" xr:uid="{17E04EA5-C771-4369-AC2C-F3738CFE50C7}"/>
    <cellStyle name="Normal 39 2 2" xfId="4392" xr:uid="{C4FC0B35-E7F9-4080-9245-54F97DC44336}"/>
    <cellStyle name="Normal 39 3" xfId="4393" xr:uid="{6A6757B6-05A1-41ED-A6CA-92E72BA43ECA}"/>
    <cellStyle name="Normal 4" xfId="88" xr:uid="{BE512DC2-7FAB-4903-A113-B29473816DDF}"/>
    <cellStyle name="Normal 4 2" xfId="89" xr:uid="{E0FBD876-7EC4-479E-9B35-F1E436D97E40}"/>
    <cellStyle name="Normal 4 2 2" xfId="90" xr:uid="{EBFEDDA8-08BF-49A0-8E18-FDC1DDA7F842}"/>
    <cellStyle name="Normal 4 2 2 2" xfId="448" xr:uid="{0398F31F-FBCA-4852-98AC-81451347647A}"/>
    <cellStyle name="Normal 4 2 2 3" xfId="2810" xr:uid="{C505DCD3-1D6E-4977-B3B2-353EE3EFB9D3}"/>
    <cellStyle name="Normal 4 2 2 4" xfId="2811" xr:uid="{625D3D96-5CCB-4594-AD7D-636EC5228C49}"/>
    <cellStyle name="Normal 4 2 2 4 2" xfId="2812" xr:uid="{0EEE39A8-C3E8-4D26-8557-18A91FAE0FFA}"/>
    <cellStyle name="Normal 4 2 2 4 3" xfId="2813" xr:uid="{4E71BA2F-9BB9-4029-99DE-40B71C945B61}"/>
    <cellStyle name="Normal 4 2 2 4 3 2" xfId="2814" xr:uid="{E5E7C1E0-2581-4E97-AA7F-08D336FDCE5F}"/>
    <cellStyle name="Normal 4 2 2 4 3 3" xfId="4315" xr:uid="{DDBA9ED3-B6D1-4C1A-BA48-CA62D10CD8D8}"/>
    <cellStyle name="Normal 4 2 3" xfId="2496" xr:uid="{03A9C675-EE2F-4FDB-983C-9CAC1CF6CE2C}"/>
    <cellStyle name="Normal 4 2 3 2" xfId="2507" xr:uid="{4B747899-EC2D-40F3-801B-B2E844C1E9E7}"/>
    <cellStyle name="Normal 4 2 4" xfId="2497" xr:uid="{1F8A6C26-6E7A-4598-8AC3-00C122878E0B}"/>
    <cellStyle name="Normal 4 2 4 2" xfId="4395" xr:uid="{5C4432E7-AD70-4AFB-9DD2-DE622DBEE0D1}"/>
    <cellStyle name="Normal 4 2 5" xfId="1171" xr:uid="{F487376E-9185-4892-BD31-EFFC080819F1}"/>
    <cellStyle name="Normal 4 3" xfId="531" xr:uid="{BE97A3C4-80E5-4078-886D-A4BCC4D844E9}"/>
    <cellStyle name="Normal 4 3 2" xfId="1173" xr:uid="{F8DF2DC1-B049-4749-ADBA-C4C49A60E27F}"/>
    <cellStyle name="Normal 4 3 2 2" xfId="1174" xr:uid="{9078FE4A-8DB6-4DA9-A7F4-8740F4124EB5}"/>
    <cellStyle name="Normal 4 3 2 3" xfId="1175" xr:uid="{4061CD65-7140-4DFA-AAC3-4BE024408D28}"/>
    <cellStyle name="Normal 4 3 3" xfId="1172" xr:uid="{7ED234D0-D397-4D2E-8BA7-E1BDB5A9F27F}"/>
    <cellStyle name="Normal 4 3 4" xfId="2815" xr:uid="{AA8F78A2-1C51-46E9-A17A-B3EBFC584953}"/>
    <cellStyle name="Normal 4 3 5" xfId="2816" xr:uid="{F2B3041B-77D1-459F-9FC6-9F0197B8FFE2}"/>
    <cellStyle name="Normal 4 3 5 2" xfId="2817" xr:uid="{BA5447FE-F8A9-4F71-B810-0A6593BA0A45}"/>
    <cellStyle name="Normal 4 3 5 3" xfId="2818" xr:uid="{9083E482-464C-4719-A7BD-C1AE42B62B0A}"/>
    <cellStyle name="Normal 4 3 5 3 2" xfId="2819" xr:uid="{7EF2B66A-E194-4A65-B001-9008DC196AD4}"/>
    <cellStyle name="Normal 4 3 5 3 3" xfId="4314" xr:uid="{23A4116F-5757-45A4-8920-58347C7E6A9C}"/>
    <cellStyle name="Normal 4 3 6" xfId="4317" xr:uid="{7BE24505-4A15-4361-97FE-5542F8443481}"/>
    <cellStyle name="Normal 4 4" xfId="456" xr:uid="{9FB7A804-1777-4685-91FE-A4D7F8D4A37F}"/>
    <cellStyle name="Normal 4 4 2" xfId="2498" xr:uid="{552CD6B6-9904-45BB-A028-8D3EA128C196}"/>
    <cellStyle name="Normal 4 4 3" xfId="2506" xr:uid="{FB354746-4B21-43B4-88C3-D755801500CC}"/>
    <cellStyle name="Normal 4 4 3 2" xfId="4320" xr:uid="{5D85C3C5-98A9-48E7-A4D6-F2DD263C0C52}"/>
    <cellStyle name="Normal 4 4 3 3" xfId="4319" xr:uid="{8D2F70C3-B7F4-4132-A6DA-7F3C97EBB189}"/>
    <cellStyle name="Normal 4 5" xfId="2499" xr:uid="{0CBA8F7A-76C4-4A0B-9DC5-515A7F547E70}"/>
    <cellStyle name="Normal 4 5 2" xfId="4394" xr:uid="{3935AD05-BA91-4BA1-A8AC-BA6F11B73D4B}"/>
    <cellStyle name="Normal 4 6" xfId="2500" xr:uid="{8656E6CF-80C6-45A0-899B-7FCF24501955}"/>
    <cellStyle name="Normal 4 7" xfId="903" xr:uid="{7D566415-D2BC-4D44-9DED-28F88B0B8627}"/>
    <cellStyle name="Normal 40" xfId="4396" xr:uid="{32687CCC-5FBC-4CF2-88D4-BB82F2A7887C}"/>
    <cellStyle name="Normal 40 2" xfId="4397" xr:uid="{D71545F0-0238-4364-AECA-F206F171ED03}"/>
    <cellStyle name="Normal 40 2 2" xfId="4398" xr:uid="{4F8AE254-4C51-4DBC-BC35-6F3164BCF3E1}"/>
    <cellStyle name="Normal 40 3" xfId="4399" xr:uid="{E25D4FF8-0B6C-4EAE-8814-BEBE41B89D25}"/>
    <cellStyle name="Normal 41" xfId="4400" xr:uid="{AD05F56F-6B0A-44AD-907B-B71CBAC36FF1}"/>
    <cellStyle name="Normal 41 2" xfId="4401" xr:uid="{058C234F-DDF3-46C5-8230-895326324EF9}"/>
    <cellStyle name="Normal 42" xfId="4402" xr:uid="{F8F217DA-6427-4993-B469-BF2FD9D8927B}"/>
    <cellStyle name="Normal 42 2" xfId="4403" xr:uid="{942F37BA-AF8F-4AAB-B7C0-A0D9D86D7DA2}"/>
    <cellStyle name="Normal 43" xfId="4404" xr:uid="{74F38F21-1E82-4A4C-907F-D2BC84808483}"/>
    <cellStyle name="Normal 43 2" xfId="4405" xr:uid="{3AD16FF1-9588-40FD-AD26-1BA5B8F8B679}"/>
    <cellStyle name="Normal 44" xfId="4415" xr:uid="{7D08D20A-4B0F-44A1-9143-49970E551A97}"/>
    <cellStyle name="Normal 44 2" xfId="4416" xr:uid="{64694C13-48D4-42DE-9039-385477482A0F}"/>
    <cellStyle name="Normal 45" xfId="4" xr:uid="{8CB1AA63-F0DD-4CD8-BA23-06F9BAC7E2AA}"/>
    <cellStyle name="Normal 5" xfId="91" xr:uid="{721F0401-73D4-4DE2-98F7-DB150D415BD5}"/>
    <cellStyle name="Normal 5 10" xfId="294" xr:uid="{C61E2FEC-22DF-45FA-8C3F-1930F91E7118}"/>
    <cellStyle name="Normal 5 10 2" xfId="532" xr:uid="{06CC6F92-F00A-4D77-BDAC-478EDA3A6DCE}"/>
    <cellStyle name="Normal 5 10 2 2" xfId="1176" xr:uid="{F61E19F9-E8A3-46E0-893E-6782D57F73C3}"/>
    <cellStyle name="Normal 5 10 2 3" xfId="2820" xr:uid="{DBFE8087-F465-438E-9DD7-0B45F586694D}"/>
    <cellStyle name="Normal 5 10 2 4" xfId="2821" xr:uid="{4FAEAB76-59A8-44BD-BD6A-0ECF10F7A737}"/>
    <cellStyle name="Normal 5 10 3" xfId="1177" xr:uid="{0CB2E871-EB09-4237-8670-8295617C6289}"/>
    <cellStyle name="Normal 5 10 3 2" xfId="2822" xr:uid="{EF801C2E-335A-42D9-9281-A29CDAC62FE0}"/>
    <cellStyle name="Normal 5 10 3 3" xfId="2823" xr:uid="{6F353926-D879-40B4-981A-B03515564217}"/>
    <cellStyle name="Normal 5 10 3 4" xfId="2824" xr:uid="{3FAA6BBC-30B9-4ABD-B689-EC54E375EDCB}"/>
    <cellStyle name="Normal 5 10 4" xfId="2825" xr:uid="{1C20DDDF-301C-49E1-8B7D-22D167127434}"/>
    <cellStyle name="Normal 5 10 5" xfId="2826" xr:uid="{DDC29527-608E-402F-9896-2C281ACA7DA6}"/>
    <cellStyle name="Normal 5 10 6" xfId="2827" xr:uid="{FF49BC7B-7F5C-42D2-AC16-D2FBCBC9F1DD}"/>
    <cellStyle name="Normal 5 11" xfId="295" xr:uid="{26EFFE54-3F28-4910-9A34-E13E25D5E859}"/>
    <cellStyle name="Normal 5 11 2" xfId="1178" xr:uid="{B56FDC57-3AD3-41BF-8E55-3E4714659D47}"/>
    <cellStyle name="Normal 5 11 2 2" xfId="2828" xr:uid="{34888A72-0F55-4A2B-905C-4DC74588E215}"/>
    <cellStyle name="Normal 5 11 2 2 2" xfId="4406" xr:uid="{E09DE2B0-43BD-431C-89E1-C81533B989F2}"/>
    <cellStyle name="Normal 5 11 2 3" xfId="2829" xr:uid="{83A58C8C-7512-4B56-9D9B-364FA4D3386A}"/>
    <cellStyle name="Normal 5 11 2 4" xfId="2830" xr:uid="{4A66E0FF-D340-4ADB-8525-3C1AA2B962C1}"/>
    <cellStyle name="Normal 5 11 3" xfId="2831" xr:uid="{F93396F6-4898-4F62-997D-E92830F519CA}"/>
    <cellStyle name="Normal 5 11 4" xfId="2832" xr:uid="{44303E4A-9ED2-479B-8801-51633C1F39EE}"/>
    <cellStyle name="Normal 5 11 5" xfId="2833" xr:uid="{01F98A0C-5BDA-46AD-9AA1-C58E2D2E0D9C}"/>
    <cellStyle name="Normal 5 12" xfId="1179" xr:uid="{15D62CD8-B894-433B-801A-A544E23AAFDD}"/>
    <cellStyle name="Normal 5 12 2" xfId="2834" xr:uid="{59322808-1115-4806-9761-7242AC1B169D}"/>
    <cellStyle name="Normal 5 12 3" xfId="2835" xr:uid="{CBA3FA75-8A6A-4E6E-9AB1-E7F8EA24B053}"/>
    <cellStyle name="Normal 5 12 4" xfId="2836" xr:uid="{AC4FAEA6-0419-48CF-A822-9526252D7C4E}"/>
    <cellStyle name="Normal 5 13" xfId="904" xr:uid="{32E67CF8-AE6A-490B-B047-1A4658E03228}"/>
    <cellStyle name="Normal 5 13 2" xfId="2837" xr:uid="{50C4B442-BFC9-4CE6-9F13-D7DF5F334D8F}"/>
    <cellStyle name="Normal 5 13 3" xfId="2838" xr:uid="{A3D4F6C8-242C-4790-A47A-813FB8D720FF}"/>
    <cellStyle name="Normal 5 13 4" xfId="2839" xr:uid="{85B5C0AF-4B97-4B1E-9EA9-D20D98363321}"/>
    <cellStyle name="Normal 5 14" xfId="2840" xr:uid="{AA1940EE-3C81-4FDE-99EC-4C782700C328}"/>
    <cellStyle name="Normal 5 14 2" xfId="2841" xr:uid="{7C70C4F4-1381-4DC8-8520-7D12FE209773}"/>
    <cellStyle name="Normal 5 15" xfId="2842" xr:uid="{07C39893-3101-4CD4-A110-E11BE4A3CE3C}"/>
    <cellStyle name="Normal 5 16" xfId="2843" xr:uid="{DE968FAD-012D-417D-9C41-6B2C1CD0066E}"/>
    <cellStyle name="Normal 5 17" xfId="2844" xr:uid="{55569747-BBC4-40C4-B3E8-0E2E1F4C7141}"/>
    <cellStyle name="Normal 5 2" xfId="92" xr:uid="{5C04C981-C1FC-4F8B-A842-FD247694D995}"/>
    <cellStyle name="Normal 5 2 2" xfId="190" xr:uid="{9CC473E3-36C9-47CE-99B5-D1F5F4329A58}"/>
    <cellStyle name="Normal 5 2 2 2" xfId="191" xr:uid="{A5E90F6A-B561-4C35-BF16-69165D48DD0E}"/>
    <cellStyle name="Normal 5 2 2 2 2" xfId="192" xr:uid="{22BD0221-BBC5-42D9-8A02-60B4DDD8B9B9}"/>
    <cellStyle name="Normal 5 2 2 2 2 2" xfId="193" xr:uid="{47BA890B-1A03-4D12-8346-D90D125E815F}"/>
    <cellStyle name="Normal 5 2 2 2 3" xfId="194" xr:uid="{B0507556-6936-4BE4-9FC2-D669B3478E68}"/>
    <cellStyle name="Normal 5 2 2 3" xfId="195" xr:uid="{D6DE9F0A-56C9-4488-86F0-3F842D8298CA}"/>
    <cellStyle name="Normal 5 2 2 3 2" xfId="196" xr:uid="{2AF8D582-4D13-41C5-A295-3518C8879BB3}"/>
    <cellStyle name="Normal 5 2 2 4" xfId="197" xr:uid="{56AA8E6A-0243-4A57-A03D-C93CC741CA5C}"/>
    <cellStyle name="Normal 5 2 2 5" xfId="296" xr:uid="{DF4E6FFD-FE5B-4E2D-A306-0BAF3799FE27}"/>
    <cellStyle name="Normal 5 2 3" xfId="198" xr:uid="{FE95FF3D-7B3C-4CE6-870C-8E19C0C82E1B}"/>
    <cellStyle name="Normal 5 2 3 2" xfId="199" xr:uid="{8F4815EE-CF26-4340-9AE4-A63417AEF7C2}"/>
    <cellStyle name="Normal 5 2 3 2 2" xfId="200" xr:uid="{A02996CA-611F-4A8D-999C-BF262C08051D}"/>
    <cellStyle name="Normal 5 2 3 3" xfId="201" xr:uid="{CB5ED1EE-F345-49F9-B26C-2ABDA469D18B}"/>
    <cellStyle name="Normal 5 2 3 4" xfId="4407" xr:uid="{56BD4C62-2DAC-4132-B3D7-AB8E57D0BA60}"/>
    <cellStyle name="Normal 5 2 4" xfId="202" xr:uid="{9E429634-A921-4F06-90DD-E348587CCB7D}"/>
    <cellStyle name="Normal 5 2 4 2" xfId="203" xr:uid="{93186FA1-608A-4BDC-9A09-A56E0F754455}"/>
    <cellStyle name="Normal 5 2 5" xfId="204" xr:uid="{D9A01BC7-67AB-4E2F-AABD-E68C68344BAA}"/>
    <cellStyle name="Normal 5 2 6" xfId="189" xr:uid="{D2A7E5E9-3318-41C1-A079-D63F158E945E}"/>
    <cellStyle name="Normal 5 3" xfId="93" xr:uid="{1CCC88C4-730F-4DCB-8F86-463096801EE5}"/>
    <cellStyle name="Normal 5 3 2" xfId="4409" xr:uid="{CAA43DC1-FF45-462D-9F40-AEDE803B90DE}"/>
    <cellStyle name="Normal 5 3 3" xfId="4408" xr:uid="{7C5C29C5-CA7B-436C-A1DD-3D00FA375B9E}"/>
    <cellStyle name="Normal 5 4" xfId="94" xr:uid="{3A4921C8-1972-440A-8CB1-BE7373A8648E}"/>
    <cellStyle name="Normal 5 4 10" xfId="2845" xr:uid="{3CA0CE6D-A0ED-4CB7-B5B8-DAC1784DDFFA}"/>
    <cellStyle name="Normal 5 4 11" xfId="2846" xr:uid="{5EB2DF25-9CC0-4BCF-9021-04981D42DD55}"/>
    <cellStyle name="Normal 5 4 2" xfId="95" xr:uid="{4EA5C59E-9E77-4CF1-A5F5-866FDE26D65B}"/>
    <cellStyle name="Normal 5 4 2 2" xfId="96" xr:uid="{350CDE2B-C6BE-4EE6-94A0-F022182B8BEF}"/>
    <cellStyle name="Normal 5 4 2 2 2" xfId="297" xr:uid="{220FF934-1269-4DEF-8013-6F1CF4AAAE01}"/>
    <cellStyle name="Normal 5 4 2 2 2 2" xfId="533" xr:uid="{056C1599-61EA-4810-B931-9150103EE941}"/>
    <cellStyle name="Normal 5 4 2 2 2 2 2" xfId="534" xr:uid="{5F5EB69E-1520-4F93-AD7B-9B5527172AB6}"/>
    <cellStyle name="Normal 5 4 2 2 2 2 2 2" xfId="1180" xr:uid="{44ED0366-ADCC-4E7E-814A-AE0AE33820BB}"/>
    <cellStyle name="Normal 5 4 2 2 2 2 2 2 2" xfId="1181" xr:uid="{FB7C251C-CFF0-4903-88F5-021F3378CCA3}"/>
    <cellStyle name="Normal 5 4 2 2 2 2 2 3" xfId="1182" xr:uid="{3AD49F1C-525E-4DD3-83A3-50DB648D946F}"/>
    <cellStyle name="Normal 5 4 2 2 2 2 3" xfId="1183" xr:uid="{97D41D69-CFE3-474D-9947-5FAD834A347A}"/>
    <cellStyle name="Normal 5 4 2 2 2 2 3 2" xfId="1184" xr:uid="{C6E1139F-3C61-47A9-B61E-A31D1834ED0F}"/>
    <cellStyle name="Normal 5 4 2 2 2 2 4" xfId="1185" xr:uid="{97AFF498-147F-4F42-B4D2-75D2692EA162}"/>
    <cellStyle name="Normal 5 4 2 2 2 3" xfId="535" xr:uid="{2AE8BBD6-AA2D-405E-9CC1-14E0D3510542}"/>
    <cellStyle name="Normal 5 4 2 2 2 3 2" xfId="1186" xr:uid="{0722757B-9D19-48C0-B227-4C0371B8C649}"/>
    <cellStyle name="Normal 5 4 2 2 2 3 2 2" xfId="1187" xr:uid="{56C04944-B7AE-4A37-B65A-678F11B08136}"/>
    <cellStyle name="Normal 5 4 2 2 2 3 3" xfId="1188" xr:uid="{B4262157-0E51-4DB5-98B9-3AFA38D24777}"/>
    <cellStyle name="Normal 5 4 2 2 2 3 4" xfId="2847" xr:uid="{C63FFA72-FC7A-45F0-B646-B25AE8898049}"/>
    <cellStyle name="Normal 5 4 2 2 2 4" xfId="1189" xr:uid="{1369741B-D4DB-4663-9DB3-3503881AD176}"/>
    <cellStyle name="Normal 5 4 2 2 2 4 2" xfId="1190" xr:uid="{47C1979A-421E-43EE-9342-DA3D1ED43F37}"/>
    <cellStyle name="Normal 5 4 2 2 2 5" xfId="1191" xr:uid="{B5CD1A16-785F-4B56-97A6-7C0B8D2B4019}"/>
    <cellStyle name="Normal 5 4 2 2 2 6" xfId="2848" xr:uid="{DB31FF6D-20F9-4CCA-8ADE-6743F9F9DEEA}"/>
    <cellStyle name="Normal 5 4 2 2 3" xfId="298" xr:uid="{8048CAF1-6ABE-4C81-B1A7-FB7937362FE0}"/>
    <cellStyle name="Normal 5 4 2 2 3 2" xfId="536" xr:uid="{BA23B976-497D-403F-97DE-821EE970893B}"/>
    <cellStyle name="Normal 5 4 2 2 3 2 2" xfId="537" xr:uid="{0C06B3BA-9FD5-4358-8A06-D46B61364578}"/>
    <cellStyle name="Normal 5 4 2 2 3 2 2 2" xfId="1192" xr:uid="{09C3C60C-73BB-4CFE-9DD4-7792E98C0A8B}"/>
    <cellStyle name="Normal 5 4 2 2 3 2 2 2 2" xfId="1193" xr:uid="{3A4454F7-94F1-4893-ABCB-DCC45E5F0EA0}"/>
    <cellStyle name="Normal 5 4 2 2 3 2 2 3" xfId="1194" xr:uid="{446177AD-A152-4C55-AD43-BC499AC40F08}"/>
    <cellStyle name="Normal 5 4 2 2 3 2 3" xfId="1195" xr:uid="{9A38CF1E-0FC5-4FAF-B060-5D893D98F150}"/>
    <cellStyle name="Normal 5 4 2 2 3 2 3 2" xfId="1196" xr:uid="{46700C5B-EC88-4BC3-BBDC-9207CA29156F}"/>
    <cellStyle name="Normal 5 4 2 2 3 2 4" xfId="1197" xr:uid="{7FB44356-B04E-4967-93C1-58666EF1DFBB}"/>
    <cellStyle name="Normal 5 4 2 2 3 3" xfId="538" xr:uid="{43B4D5B2-7234-400E-9738-145C140A1B0B}"/>
    <cellStyle name="Normal 5 4 2 2 3 3 2" xfId="1198" xr:uid="{2183432B-E560-476D-8864-A38878A2E0D8}"/>
    <cellStyle name="Normal 5 4 2 2 3 3 2 2" xfId="1199" xr:uid="{E0062706-5DB6-47C7-AEF8-4D858558581B}"/>
    <cellStyle name="Normal 5 4 2 2 3 3 3" xfId="1200" xr:uid="{1789FDBC-A8E2-4467-B520-3B210489A2DE}"/>
    <cellStyle name="Normal 5 4 2 2 3 4" xfId="1201" xr:uid="{FB59B5E4-60D7-4096-9628-6BA4DE3F2D92}"/>
    <cellStyle name="Normal 5 4 2 2 3 4 2" xfId="1202" xr:uid="{314489A6-323F-4CBD-97A4-AE6A55F5B383}"/>
    <cellStyle name="Normal 5 4 2 2 3 5" xfId="1203" xr:uid="{9C6B1FCD-22DF-44C8-8C82-4B835EB83ABD}"/>
    <cellStyle name="Normal 5 4 2 2 4" xfId="539" xr:uid="{386F8A0A-67CB-4F5D-B3FF-46DB85022E41}"/>
    <cellStyle name="Normal 5 4 2 2 4 2" xfId="540" xr:uid="{8F380DC9-1411-4EA5-B00F-2B45AE0892A2}"/>
    <cellStyle name="Normal 5 4 2 2 4 2 2" xfId="1204" xr:uid="{B0BA7FBD-0213-4DC9-8CA5-6417366DF6B9}"/>
    <cellStyle name="Normal 5 4 2 2 4 2 2 2" xfId="1205" xr:uid="{814915E8-C80C-475A-B169-232348FC3101}"/>
    <cellStyle name="Normal 5 4 2 2 4 2 3" xfId="1206" xr:uid="{A1BEF664-C0F4-47FE-B66E-7A7DAC77AB1B}"/>
    <cellStyle name="Normal 5 4 2 2 4 3" xfId="1207" xr:uid="{955B8AA6-D443-4737-81FD-C12DC87688AC}"/>
    <cellStyle name="Normal 5 4 2 2 4 3 2" xfId="1208" xr:uid="{F690BC5B-6F1F-4A59-A0A6-6705205E74C7}"/>
    <cellStyle name="Normal 5 4 2 2 4 4" xfId="1209" xr:uid="{A825221C-1B0F-420B-80B8-2D15DB2E7A4B}"/>
    <cellStyle name="Normal 5 4 2 2 5" xfId="541" xr:uid="{37C4CDA6-7BAB-480A-96EA-141CF5A682E9}"/>
    <cellStyle name="Normal 5 4 2 2 5 2" xfId="1210" xr:uid="{9F1EC019-570C-4A3A-8B1D-C1F216B48C74}"/>
    <cellStyle name="Normal 5 4 2 2 5 2 2" xfId="1211" xr:uid="{32E8E98E-1852-411C-9C28-08D516DC2696}"/>
    <cellStyle name="Normal 5 4 2 2 5 3" xfId="1212" xr:uid="{48B7FB1A-4823-49BE-BC97-8FED7B43F66F}"/>
    <cellStyle name="Normal 5 4 2 2 5 4" xfId="2849" xr:uid="{0EE56D5B-D892-4491-84B9-F3B4B0603EEF}"/>
    <cellStyle name="Normal 5 4 2 2 6" xfId="1213" xr:uid="{51A1C28B-6335-41E0-A0B2-80CA38D61FCF}"/>
    <cellStyle name="Normal 5 4 2 2 6 2" xfId="1214" xr:uid="{9C672D14-1098-4AD0-9D06-3E5F08630955}"/>
    <cellStyle name="Normal 5 4 2 2 7" xfId="1215" xr:uid="{BAE05FE6-AA1E-47CB-B5B5-4F412C0DAC5A}"/>
    <cellStyle name="Normal 5 4 2 2 8" xfId="2850" xr:uid="{3D9A43BC-B817-4DA1-A0E7-D11907B61F05}"/>
    <cellStyle name="Normal 5 4 2 3" xfId="299" xr:uid="{0A55836E-FA03-4880-AA79-05A0D054803C}"/>
    <cellStyle name="Normal 5 4 2 3 2" xfId="542" xr:uid="{48E745AD-7E6E-4974-833A-F04AA2DAC433}"/>
    <cellStyle name="Normal 5 4 2 3 2 2" xfId="543" xr:uid="{83F77F09-3F3B-44EE-851E-D548D7E69F98}"/>
    <cellStyle name="Normal 5 4 2 3 2 2 2" xfId="1216" xr:uid="{59384825-08E5-4851-AF22-DCED2E960C27}"/>
    <cellStyle name="Normal 5 4 2 3 2 2 2 2" xfId="1217" xr:uid="{200D36E2-E09D-4760-95EF-ABA17538C1B5}"/>
    <cellStyle name="Normal 5 4 2 3 2 2 3" xfId="1218" xr:uid="{870B9F5E-C227-405A-A996-1506EF8B5C26}"/>
    <cellStyle name="Normal 5 4 2 3 2 3" xfId="1219" xr:uid="{A1F40AB5-AB09-477C-8F57-2315F892656E}"/>
    <cellStyle name="Normal 5 4 2 3 2 3 2" xfId="1220" xr:uid="{23AF95A6-D10B-473F-A1B7-EFA59A4A1D29}"/>
    <cellStyle name="Normal 5 4 2 3 2 4" xfId="1221" xr:uid="{0EB9717C-687B-41B8-8424-CBDFA83BA8BC}"/>
    <cellStyle name="Normal 5 4 2 3 3" xfId="544" xr:uid="{EA1D67D1-08CE-4399-B79E-B0C81FB13F35}"/>
    <cellStyle name="Normal 5 4 2 3 3 2" xfId="1222" xr:uid="{645AB044-06F1-4710-83B3-4DBCA00BCDF2}"/>
    <cellStyle name="Normal 5 4 2 3 3 2 2" xfId="1223" xr:uid="{CD0237F5-3BA8-4155-B943-E36D85799DD8}"/>
    <cellStyle name="Normal 5 4 2 3 3 3" xfId="1224" xr:uid="{46C3AD9A-AFC7-44AB-AA78-F3B87C012BB6}"/>
    <cellStyle name="Normal 5 4 2 3 3 4" xfId="2851" xr:uid="{5D7CFFA0-1A2C-4FA4-A0CF-CD64040184DD}"/>
    <cellStyle name="Normal 5 4 2 3 4" xfId="1225" xr:uid="{2B33E4EF-E4BC-41ED-B94E-13FFA53359FE}"/>
    <cellStyle name="Normal 5 4 2 3 4 2" xfId="1226" xr:uid="{BB2B7ED4-E210-4614-99FC-E8512907E76C}"/>
    <cellStyle name="Normal 5 4 2 3 5" xfId="1227" xr:uid="{D49D6424-9AF8-45E1-BB6D-E161CC7832E3}"/>
    <cellStyle name="Normal 5 4 2 3 6" xfId="2852" xr:uid="{161B58D3-0F87-4051-A9D7-76466C8A51BE}"/>
    <cellStyle name="Normal 5 4 2 4" xfId="300" xr:uid="{79DD213A-D0AB-4F7E-A9AB-CC9839227642}"/>
    <cellStyle name="Normal 5 4 2 4 2" xfId="545" xr:uid="{03A52259-E1CF-4FBB-AB78-A54A20CDE411}"/>
    <cellStyle name="Normal 5 4 2 4 2 2" xfId="546" xr:uid="{E0E280F1-64FA-464D-B251-D02003525F46}"/>
    <cellStyle name="Normal 5 4 2 4 2 2 2" xfId="1228" xr:uid="{C8A06C7F-DB3A-4D3D-A022-353F5BB8ACF7}"/>
    <cellStyle name="Normal 5 4 2 4 2 2 2 2" xfId="1229" xr:uid="{B206372F-51CA-4556-A024-79785500CDB2}"/>
    <cellStyle name="Normal 5 4 2 4 2 2 3" xfId="1230" xr:uid="{A95399C6-3E0D-46C2-BFD4-A6017B21E8B9}"/>
    <cellStyle name="Normal 5 4 2 4 2 3" xfId="1231" xr:uid="{9E13787E-9C40-4DF1-A8C4-07E4AF5A8833}"/>
    <cellStyle name="Normal 5 4 2 4 2 3 2" xfId="1232" xr:uid="{2AD467B2-FC5D-4FA0-B79A-3C83CD2A7C5E}"/>
    <cellStyle name="Normal 5 4 2 4 2 4" xfId="1233" xr:uid="{305CB31E-E2CF-49FF-8A16-F9225967604A}"/>
    <cellStyle name="Normal 5 4 2 4 3" xfId="547" xr:uid="{0D3B947F-272A-4124-8763-00EA7045BE7A}"/>
    <cellStyle name="Normal 5 4 2 4 3 2" xfId="1234" xr:uid="{D4E54EF3-25F0-4723-ACDB-3FC5D8976A66}"/>
    <cellStyle name="Normal 5 4 2 4 3 2 2" xfId="1235" xr:uid="{F46798BE-BF39-4F15-90DB-22B917A4D0C6}"/>
    <cellStyle name="Normal 5 4 2 4 3 3" xfId="1236" xr:uid="{F6FBAAE1-6071-430F-BD58-01A06F024A5B}"/>
    <cellStyle name="Normal 5 4 2 4 4" xfId="1237" xr:uid="{4174C97B-1238-48A3-BCB2-8261FAA41F71}"/>
    <cellStyle name="Normal 5 4 2 4 4 2" xfId="1238" xr:uid="{BBAB7D01-564E-4658-BD33-4969585C94A6}"/>
    <cellStyle name="Normal 5 4 2 4 5" xfId="1239" xr:uid="{487E04E8-A143-4A94-842E-63FC169DBA51}"/>
    <cellStyle name="Normal 5 4 2 5" xfId="301" xr:uid="{2FB0A7A9-1373-46DA-B759-DDB0876B81F7}"/>
    <cellStyle name="Normal 5 4 2 5 2" xfId="548" xr:uid="{B4265097-9D9F-4038-9EDD-B7B2F677FEB7}"/>
    <cellStyle name="Normal 5 4 2 5 2 2" xfId="1240" xr:uid="{09338450-F649-4E9E-9B0D-29901A50BA0B}"/>
    <cellStyle name="Normal 5 4 2 5 2 2 2" xfId="1241" xr:uid="{E67D2683-1D51-434B-B596-EF4FC6788644}"/>
    <cellStyle name="Normal 5 4 2 5 2 3" xfId="1242" xr:uid="{5CA73E69-3024-4491-90AF-6DF6157323D4}"/>
    <cellStyle name="Normal 5 4 2 5 3" xfId="1243" xr:uid="{B17DFA53-3466-4017-986A-567E389A17E9}"/>
    <cellStyle name="Normal 5 4 2 5 3 2" xfId="1244" xr:uid="{A2AA7FA7-35B8-490F-8D69-9B604EF83590}"/>
    <cellStyle name="Normal 5 4 2 5 4" xfId="1245" xr:uid="{4F46A53B-04C9-43C0-903D-4386AF95EAD8}"/>
    <cellStyle name="Normal 5 4 2 6" xfId="549" xr:uid="{9599CC88-7CC3-4428-988E-04342FC1254F}"/>
    <cellStyle name="Normal 5 4 2 6 2" xfId="1246" xr:uid="{DB0206D5-A628-431A-B4D2-E047036AD59B}"/>
    <cellStyle name="Normal 5 4 2 6 2 2" xfId="1247" xr:uid="{61B49AE5-6CE0-4E42-BE37-16BE294F2B10}"/>
    <cellStyle name="Normal 5 4 2 6 2 3" xfId="4422" xr:uid="{0DCDE465-5675-47BE-92B6-77AB58FA3144}"/>
    <cellStyle name="Normal 5 4 2 6 3" xfId="1248" xr:uid="{A0D35A08-0C3A-4B35-B7F0-142B410101FC}"/>
    <cellStyle name="Normal 5 4 2 6 4" xfId="2853" xr:uid="{3A1DC591-8FD8-4D45-A013-CE01C3490CBA}"/>
    <cellStyle name="Normal 5 4 2 7" xfId="1249" xr:uid="{3D55A4CC-3B5A-4027-B328-6E8BADF7C6FD}"/>
    <cellStyle name="Normal 5 4 2 7 2" xfId="1250" xr:uid="{BC60521E-BEA0-4D25-ADCF-A8B75ED13F93}"/>
    <cellStyle name="Normal 5 4 2 8" xfId="1251" xr:uid="{767110FD-B672-4E6F-9CA6-46D164FC1E84}"/>
    <cellStyle name="Normal 5 4 2 9" xfId="2854" xr:uid="{65446C26-258E-4FAE-ABBF-A7185E29B8C1}"/>
    <cellStyle name="Normal 5 4 3" xfId="97" xr:uid="{007744CF-BBA0-4182-AAC8-6FC5AE9B0D8B}"/>
    <cellStyle name="Normal 5 4 3 2" xfId="98" xr:uid="{72647765-9AC3-4022-88B8-ADC067B3C6FD}"/>
    <cellStyle name="Normal 5 4 3 2 2" xfId="550" xr:uid="{36B604FB-E9A0-4786-8633-AD5D6C5D0D09}"/>
    <cellStyle name="Normal 5 4 3 2 2 2" xfId="551" xr:uid="{A553DD6C-CA6E-45E5-BEE2-982682490716}"/>
    <cellStyle name="Normal 5 4 3 2 2 2 2" xfId="1252" xr:uid="{06474CD2-3EF7-48C2-AF81-8DC22C818814}"/>
    <cellStyle name="Normal 5 4 3 2 2 2 2 2" xfId="1253" xr:uid="{51A6D678-5A1F-452D-83C3-A6A72B26B390}"/>
    <cellStyle name="Normal 5 4 3 2 2 2 3" xfId="1254" xr:uid="{BCED8454-AABB-4296-B295-F9509037EDDB}"/>
    <cellStyle name="Normal 5 4 3 2 2 3" xfId="1255" xr:uid="{875A9D07-B178-4A18-9887-A5DB3FCF5A73}"/>
    <cellStyle name="Normal 5 4 3 2 2 3 2" xfId="1256" xr:uid="{38405DFB-BAE1-44A5-AF34-920CBCB72AD7}"/>
    <cellStyle name="Normal 5 4 3 2 2 4" xfId="1257" xr:uid="{DBA4B3D0-6D17-4313-BDF9-63044582D641}"/>
    <cellStyle name="Normal 5 4 3 2 3" xfId="552" xr:uid="{77F383DF-0675-451F-BA92-951C79EF8698}"/>
    <cellStyle name="Normal 5 4 3 2 3 2" xfId="1258" xr:uid="{9D3218F4-57F8-4C0F-83CC-87FF2EA25BBB}"/>
    <cellStyle name="Normal 5 4 3 2 3 2 2" xfId="1259" xr:uid="{1AD1B3B1-3010-4362-971A-E23EFDB42548}"/>
    <cellStyle name="Normal 5 4 3 2 3 3" xfId="1260" xr:uid="{C69E83CE-FD8B-4DB2-817B-835F678BE6DB}"/>
    <cellStyle name="Normal 5 4 3 2 3 4" xfId="2855" xr:uid="{4166C5B1-A784-418C-B4DE-2FB6BA4382F0}"/>
    <cellStyle name="Normal 5 4 3 2 4" xfId="1261" xr:uid="{8ECC4F49-C2C0-4F5C-9905-D0CD0C79A9A1}"/>
    <cellStyle name="Normal 5 4 3 2 4 2" xfId="1262" xr:uid="{A0F1980B-8C67-49FD-B991-9BCC9077D40A}"/>
    <cellStyle name="Normal 5 4 3 2 5" xfId="1263" xr:uid="{3E313A29-98FF-4B0E-8FE4-008D3F4C7B9F}"/>
    <cellStyle name="Normal 5 4 3 2 6" xfId="2856" xr:uid="{2703890F-B5E9-4D1E-8469-4A036393A412}"/>
    <cellStyle name="Normal 5 4 3 3" xfId="302" xr:uid="{4DE756D7-50DE-49A4-B209-A2661F1FC19B}"/>
    <cellStyle name="Normal 5 4 3 3 2" xfId="553" xr:uid="{44DE0A81-0A35-4B62-B705-59211961B260}"/>
    <cellStyle name="Normal 5 4 3 3 2 2" xfId="554" xr:uid="{82D4F34E-5F28-403A-93F4-5E8ED4878292}"/>
    <cellStyle name="Normal 5 4 3 3 2 2 2" xfId="1264" xr:uid="{BF51DFE1-8694-4590-8BA3-2F5C2FEFCE4F}"/>
    <cellStyle name="Normal 5 4 3 3 2 2 2 2" xfId="1265" xr:uid="{14F41921-4821-49C1-9429-6C9AE2171B54}"/>
    <cellStyle name="Normal 5 4 3 3 2 2 3" xfId="1266" xr:uid="{B03BFD53-1D82-41BF-B454-22BA6428B280}"/>
    <cellStyle name="Normal 5 4 3 3 2 3" xfId="1267" xr:uid="{36F141ED-F15F-46D2-9378-C2B3F696A133}"/>
    <cellStyle name="Normal 5 4 3 3 2 3 2" xfId="1268" xr:uid="{CE0E427B-9158-40E3-8638-FCD9D2F3518C}"/>
    <cellStyle name="Normal 5 4 3 3 2 4" xfId="1269" xr:uid="{DAFBBD9E-AAD4-462F-BDBD-D6E87FECD00B}"/>
    <cellStyle name="Normal 5 4 3 3 3" xfId="555" xr:uid="{595015A5-6946-4731-8099-401412D97DC9}"/>
    <cellStyle name="Normal 5 4 3 3 3 2" xfId="1270" xr:uid="{9556A210-1C46-454B-95B8-2CABFBD24BB8}"/>
    <cellStyle name="Normal 5 4 3 3 3 2 2" xfId="1271" xr:uid="{8FA290C8-39CE-4B7F-95C0-A323DEBF1166}"/>
    <cellStyle name="Normal 5 4 3 3 3 3" xfId="1272" xr:uid="{A2A05997-B881-4D50-9304-F6DD678782BB}"/>
    <cellStyle name="Normal 5 4 3 3 4" xfId="1273" xr:uid="{69769DF0-673B-4B73-9C91-FA96A8A14139}"/>
    <cellStyle name="Normal 5 4 3 3 4 2" xfId="1274" xr:uid="{DC44E1A8-AC0E-4671-B421-E6E56266DA26}"/>
    <cellStyle name="Normal 5 4 3 3 5" xfId="1275" xr:uid="{6EF9C786-00D3-485E-BE46-1A51EA3AFB23}"/>
    <cellStyle name="Normal 5 4 3 4" xfId="303" xr:uid="{E7E70359-1C56-4ABB-BE6F-15E1EB07F4FA}"/>
    <cellStyle name="Normal 5 4 3 4 2" xfId="556" xr:uid="{1D46908F-C143-4ECE-A3E2-23E2DC6B65B1}"/>
    <cellStyle name="Normal 5 4 3 4 2 2" xfId="1276" xr:uid="{DA535C5D-C321-4EE6-B99C-493A926F1F22}"/>
    <cellStyle name="Normal 5 4 3 4 2 2 2" xfId="1277" xr:uid="{1633A033-06B4-4EA0-8B5A-034C7483B012}"/>
    <cellStyle name="Normal 5 4 3 4 2 3" xfId="1278" xr:uid="{ECBC4275-3EA5-4D07-A50A-4861C0C50BB9}"/>
    <cellStyle name="Normal 5 4 3 4 3" xfId="1279" xr:uid="{F4EB34CD-0161-4A68-AE28-DD4C9B132DB3}"/>
    <cellStyle name="Normal 5 4 3 4 3 2" xfId="1280" xr:uid="{8A8E20BB-ACB2-43B2-8E17-FF5DC71E1CDD}"/>
    <cellStyle name="Normal 5 4 3 4 4" xfId="1281" xr:uid="{DE3BA3A2-1CD0-434A-8B7F-FF4E83AFBF76}"/>
    <cellStyle name="Normal 5 4 3 5" xfId="557" xr:uid="{73500E14-DB10-4DE4-A548-B76B8625434C}"/>
    <cellStyle name="Normal 5 4 3 5 2" xfId="1282" xr:uid="{8647239B-0B45-4730-8AF2-1AF144A38BA1}"/>
    <cellStyle name="Normal 5 4 3 5 2 2" xfId="1283" xr:uid="{40E380D8-5D19-42F5-BD41-776596E85DA2}"/>
    <cellStyle name="Normal 5 4 3 5 3" xfId="1284" xr:uid="{FD6D4D97-DACE-4C1A-9B52-FF9DFA8934A7}"/>
    <cellStyle name="Normal 5 4 3 5 4" xfId="2857" xr:uid="{61A73B13-7BD7-4091-BE73-F9411E595BF7}"/>
    <cellStyle name="Normal 5 4 3 6" xfId="1285" xr:uid="{D3FA9CA9-D8F4-4500-8D96-6A8E370DE0FA}"/>
    <cellStyle name="Normal 5 4 3 6 2" xfId="1286" xr:uid="{20E2E479-CBC2-4D0D-A996-791864EDE5FA}"/>
    <cellStyle name="Normal 5 4 3 7" xfId="1287" xr:uid="{396862F8-CFF6-4B27-B857-F89892C7276D}"/>
    <cellStyle name="Normal 5 4 3 8" xfId="2858" xr:uid="{D2C008F6-4BC0-4C83-8DCF-2925F74FD89C}"/>
    <cellStyle name="Normal 5 4 4" xfId="99" xr:uid="{306ABBFC-A280-49F3-A903-4C10691E353B}"/>
    <cellStyle name="Normal 5 4 4 2" xfId="449" xr:uid="{526F5A4D-E019-436E-846B-8325D988A1ED}"/>
    <cellStyle name="Normal 5 4 4 2 2" xfId="558" xr:uid="{F5C5F246-B5D7-4550-9F71-61CB2127EA42}"/>
    <cellStyle name="Normal 5 4 4 2 2 2" xfId="1288" xr:uid="{04AFF050-2273-4B4C-984D-88EE45E7B061}"/>
    <cellStyle name="Normal 5 4 4 2 2 2 2" xfId="1289" xr:uid="{D0B69F5B-A024-4F07-8645-15F6610DF798}"/>
    <cellStyle name="Normal 5 4 4 2 2 3" xfId="1290" xr:uid="{3F00861A-84EC-43F1-BE63-893856A7D854}"/>
    <cellStyle name="Normal 5 4 4 2 2 4" xfId="2859" xr:uid="{E2CF86DE-8C38-4039-B71D-853F76BB8388}"/>
    <cellStyle name="Normal 5 4 4 2 3" xfId="1291" xr:uid="{B1CF76A8-33B5-4AF3-87C5-B6AB838618D0}"/>
    <cellStyle name="Normal 5 4 4 2 3 2" xfId="1292" xr:uid="{25899EDC-AE8A-4686-8BDD-3A3FC01F7AF2}"/>
    <cellStyle name="Normal 5 4 4 2 4" xfId="1293" xr:uid="{00D6F1AB-05FD-4C49-8312-F17C38AEB653}"/>
    <cellStyle name="Normal 5 4 4 2 5" xfId="2860" xr:uid="{DD9359D4-3358-4778-9F28-C2AC2DB7CF49}"/>
    <cellStyle name="Normal 5 4 4 3" xfId="559" xr:uid="{C83727C4-14F5-483C-B86F-27BF829B61E9}"/>
    <cellStyle name="Normal 5 4 4 3 2" xfId="1294" xr:uid="{38AE61E9-0B96-46E4-ADB8-492D993B9F45}"/>
    <cellStyle name="Normal 5 4 4 3 2 2" xfId="1295" xr:uid="{79EF5395-1309-4E92-8130-C7885DC54F6E}"/>
    <cellStyle name="Normal 5 4 4 3 3" xfId="1296" xr:uid="{242F071D-0CA7-46AC-98B5-D4DC5CCA604D}"/>
    <cellStyle name="Normal 5 4 4 3 4" xfId="2861" xr:uid="{29D15AB4-FCF1-4BCB-A850-BC051047A457}"/>
    <cellStyle name="Normal 5 4 4 4" xfId="1297" xr:uid="{F4784E14-3F18-492F-88A1-EACE2966B062}"/>
    <cellStyle name="Normal 5 4 4 4 2" xfId="1298" xr:uid="{A774CE52-871F-4CA9-97FF-F2C70CE21A84}"/>
    <cellStyle name="Normal 5 4 4 4 3" xfId="2862" xr:uid="{8C222BC7-9A8D-4B99-834A-8609001511C9}"/>
    <cellStyle name="Normal 5 4 4 4 4" xfId="2863" xr:uid="{232830BB-E774-4E4D-A3D8-640470716F4E}"/>
    <cellStyle name="Normal 5 4 4 5" xfId="1299" xr:uid="{A0C073AB-7033-44DB-BCB0-DF6F5FC3CECD}"/>
    <cellStyle name="Normal 5 4 4 6" xfId="2864" xr:uid="{B55C60F5-5C83-4A36-8CF5-787627E9F994}"/>
    <cellStyle name="Normal 5 4 4 7" xfId="2865" xr:uid="{216CB9BF-3DFE-48B6-BDB6-B51B3C33115B}"/>
    <cellStyle name="Normal 5 4 5" xfId="304" xr:uid="{C81E2EBB-40EE-4FC7-AB37-D3C085902EFB}"/>
    <cellStyle name="Normal 5 4 5 2" xfId="560" xr:uid="{D1A98955-BB32-4591-BF5D-2B3A069E4571}"/>
    <cellStyle name="Normal 5 4 5 2 2" xfId="561" xr:uid="{E62A2836-392B-43F9-8D05-16FAF6CD61A2}"/>
    <cellStyle name="Normal 5 4 5 2 2 2" xfId="1300" xr:uid="{79CBADD8-E60F-4C91-85B8-E19BAECFAD4C}"/>
    <cellStyle name="Normal 5 4 5 2 2 2 2" xfId="1301" xr:uid="{4E1A2FBB-EF88-4F34-A9FB-7495C22ECE2B}"/>
    <cellStyle name="Normal 5 4 5 2 2 3" xfId="1302" xr:uid="{94F42E9A-059E-4991-A9F2-C5A2C9ABA494}"/>
    <cellStyle name="Normal 5 4 5 2 3" xfId="1303" xr:uid="{62F23828-1038-4194-8440-BC0828B8722A}"/>
    <cellStyle name="Normal 5 4 5 2 3 2" xfId="1304" xr:uid="{6D625AFB-5555-45BF-BE2A-7FC8DD776492}"/>
    <cellStyle name="Normal 5 4 5 2 4" xfId="1305" xr:uid="{6EC4627C-DC9E-47E9-955A-CFE66A36898C}"/>
    <cellStyle name="Normal 5 4 5 3" xfId="562" xr:uid="{E7E037FE-026A-4B06-8BBD-4F5B53504FA9}"/>
    <cellStyle name="Normal 5 4 5 3 2" xfId="1306" xr:uid="{6D8369FE-80B3-4C4F-AFAB-61B3CB7EF764}"/>
    <cellStyle name="Normal 5 4 5 3 2 2" xfId="1307" xr:uid="{05D2947A-E3E1-4B36-BEF4-48D979A57E29}"/>
    <cellStyle name="Normal 5 4 5 3 3" xfId="1308" xr:uid="{EB96C5EB-C1FC-4B87-AE88-FC3B85A0B5AD}"/>
    <cellStyle name="Normal 5 4 5 3 4" xfId="2866" xr:uid="{91304AE7-BBCE-4492-8DEB-B9869F699719}"/>
    <cellStyle name="Normal 5 4 5 4" xfId="1309" xr:uid="{EBBDB245-B5C7-4A59-9F5F-7E600B005DBE}"/>
    <cellStyle name="Normal 5 4 5 4 2" xfId="1310" xr:uid="{074A19CE-5734-4C9D-8E05-EEB392CEDDC8}"/>
    <cellStyle name="Normal 5 4 5 5" xfId="1311" xr:uid="{93F5BF2D-278F-4ACB-BBE6-354E0D886391}"/>
    <cellStyle name="Normal 5 4 5 6" xfId="2867" xr:uid="{93D785BE-9067-4908-93F9-EB0924DB82CC}"/>
    <cellStyle name="Normal 5 4 6" xfId="305" xr:uid="{4910BAB0-4575-430B-91A7-F98A5C5BA1CF}"/>
    <cellStyle name="Normal 5 4 6 2" xfId="563" xr:uid="{9C112546-9AF5-4B01-9C40-156824F75C41}"/>
    <cellStyle name="Normal 5 4 6 2 2" xfId="1312" xr:uid="{EFEC535A-714E-4FCD-90AA-28D40253FA82}"/>
    <cellStyle name="Normal 5 4 6 2 2 2" xfId="1313" xr:uid="{946F7F86-36DE-4BB9-B764-9CD933A4C33F}"/>
    <cellStyle name="Normal 5 4 6 2 3" xfId="1314" xr:uid="{6AAF8DEE-6288-4A6D-B862-864CCBE87A32}"/>
    <cellStyle name="Normal 5 4 6 2 4" xfId="2868" xr:uid="{1886B2E8-FE18-4B17-997B-85F7C95B5530}"/>
    <cellStyle name="Normal 5 4 6 3" xfId="1315" xr:uid="{D775E6EB-D8E4-478E-B122-335EAC2504A8}"/>
    <cellStyle name="Normal 5 4 6 3 2" xfId="1316" xr:uid="{EBB6D9DF-6B07-42F6-A3A7-9AF96B6915DE}"/>
    <cellStyle name="Normal 5 4 6 4" xfId="1317" xr:uid="{A88876AB-B4EA-4502-BAF0-15F506FDE300}"/>
    <cellStyle name="Normal 5 4 6 5" xfId="2869" xr:uid="{CB5B2A89-4A4D-4968-AD2F-35667F298D26}"/>
    <cellStyle name="Normal 5 4 7" xfId="564" xr:uid="{6421FBC3-929A-4B3D-9249-2ADF33106F8F}"/>
    <cellStyle name="Normal 5 4 7 2" xfId="1318" xr:uid="{D0D6FAD2-A3B3-49EA-A2E5-61B836652B9D}"/>
    <cellStyle name="Normal 5 4 7 2 2" xfId="1319" xr:uid="{505DFF5B-124D-4F47-AAB9-EE69A72A806C}"/>
    <cellStyle name="Normal 5 4 7 2 3" xfId="4421" xr:uid="{EA4C0207-DE96-49B9-A1BA-1C9012C480FD}"/>
    <cellStyle name="Normal 5 4 7 3" xfId="1320" xr:uid="{227E510C-476E-4CE3-AA15-EA73C109461E}"/>
    <cellStyle name="Normal 5 4 7 4" xfId="2870" xr:uid="{915497F5-DB24-4860-A54D-4DA2135D9653}"/>
    <cellStyle name="Normal 5 4 8" xfId="1321" xr:uid="{F6E629C3-E209-42CD-A7F0-A363A878D870}"/>
    <cellStyle name="Normal 5 4 8 2" xfId="1322" xr:uid="{0413F26B-C27D-424E-BE7F-579D81C09B7B}"/>
    <cellStyle name="Normal 5 4 8 3" xfId="2871" xr:uid="{767382C4-4D62-4BB3-8E12-14388CC8AB11}"/>
    <cellStyle name="Normal 5 4 8 4" xfId="2872" xr:uid="{BA85C42A-4CCD-48C2-B934-914EDBA449D4}"/>
    <cellStyle name="Normal 5 4 9" xfId="1323" xr:uid="{0F0F3BC3-25AD-45C8-AE10-E461A0F3475B}"/>
    <cellStyle name="Normal 5 5" xfId="100" xr:uid="{175C38D1-9EAD-4513-AF9D-C039D11B4F14}"/>
    <cellStyle name="Normal 5 5 10" xfId="2873" xr:uid="{58C815A7-0A26-43C1-8DD8-445CE8087C86}"/>
    <cellStyle name="Normal 5 5 11" xfId="2874" xr:uid="{FDC77D02-67CB-49CF-BF6C-8ED489E0510B}"/>
    <cellStyle name="Normal 5 5 2" xfId="101" xr:uid="{3262CF54-568F-45B5-BEEA-08D815C3B37A}"/>
    <cellStyle name="Normal 5 5 2 2" xfId="102" xr:uid="{C1E90F1C-1EC1-40AE-8059-30614F87AAA5}"/>
    <cellStyle name="Normal 5 5 2 2 2" xfId="306" xr:uid="{95BC2C35-9BD8-41EE-8AA2-AD0C47791968}"/>
    <cellStyle name="Normal 5 5 2 2 2 2" xfId="565" xr:uid="{B0E7EC9C-23B0-48AB-B476-3DA950F8BDC8}"/>
    <cellStyle name="Normal 5 5 2 2 2 2 2" xfId="1324" xr:uid="{3382209D-A0B7-482D-B93F-78F29D6BD47C}"/>
    <cellStyle name="Normal 5 5 2 2 2 2 2 2" xfId="1325" xr:uid="{A52F2EF1-9BD6-4210-AD10-D5564EE46353}"/>
    <cellStyle name="Normal 5 5 2 2 2 2 3" xfId="1326" xr:uid="{9B0D004C-79E1-4B73-BF48-FC2830C164F9}"/>
    <cellStyle name="Normal 5 5 2 2 2 2 4" xfId="2875" xr:uid="{1BF4242C-B62F-46FB-BFFA-493DBA4385EE}"/>
    <cellStyle name="Normal 5 5 2 2 2 3" xfId="1327" xr:uid="{FDA112F9-5C5D-423F-B719-97747A73FD46}"/>
    <cellStyle name="Normal 5 5 2 2 2 3 2" xfId="1328" xr:uid="{BD9CAA3C-586A-470A-8FB5-2C72EF03FCA1}"/>
    <cellStyle name="Normal 5 5 2 2 2 3 3" xfId="2876" xr:uid="{DC8809FD-69CD-41EE-8648-954B60CD3B58}"/>
    <cellStyle name="Normal 5 5 2 2 2 3 4" xfId="2877" xr:uid="{27F53BC5-B867-4040-B961-EBE9E73D3C69}"/>
    <cellStyle name="Normal 5 5 2 2 2 4" xfId="1329" xr:uid="{0529237F-FAFD-4AFC-8FD2-D2F95643017A}"/>
    <cellStyle name="Normal 5 5 2 2 2 5" xfId="2878" xr:uid="{D74667BC-4C70-440E-9247-6BE4ECA41D93}"/>
    <cellStyle name="Normal 5 5 2 2 2 6" xfId="2879" xr:uid="{4DF93B5D-FD1A-4C44-AF32-31D1BFF0448B}"/>
    <cellStyle name="Normal 5 5 2 2 3" xfId="566" xr:uid="{8FFC711E-AD66-4690-B0F7-BC76DFA51BA5}"/>
    <cellStyle name="Normal 5 5 2 2 3 2" xfId="1330" xr:uid="{85ACC554-B33F-42B2-8CF6-1F3222C1DE21}"/>
    <cellStyle name="Normal 5 5 2 2 3 2 2" xfId="1331" xr:uid="{4C7ECE3B-B0F6-452F-BD8C-CEA710C532B8}"/>
    <cellStyle name="Normal 5 5 2 2 3 2 3" xfId="2880" xr:uid="{2CC96F0D-7178-427F-BBE0-F79CE29CEE9D}"/>
    <cellStyle name="Normal 5 5 2 2 3 2 4" xfId="2881" xr:uid="{52D17AAF-233B-49C5-B8DE-61FA62D3917C}"/>
    <cellStyle name="Normal 5 5 2 2 3 3" xfId="1332" xr:uid="{7DBE53BD-2D75-4AF1-AE0B-B06C5B872962}"/>
    <cellStyle name="Normal 5 5 2 2 3 4" xfId="2882" xr:uid="{011B2916-E024-46F1-B154-8023BACB6CBA}"/>
    <cellStyle name="Normal 5 5 2 2 3 5" xfId="2883" xr:uid="{CB7F5BC6-7299-4C7A-9392-4FF6E9463D20}"/>
    <cellStyle name="Normal 5 5 2 2 4" xfId="1333" xr:uid="{89021A39-FFDE-4A70-B9A9-F4DAC6540076}"/>
    <cellStyle name="Normal 5 5 2 2 4 2" xfId="1334" xr:uid="{FB48EF42-2DBE-4DB2-81EB-7CE2C78CEB57}"/>
    <cellStyle name="Normal 5 5 2 2 4 3" xfId="2884" xr:uid="{0EBC7B1C-B8EB-4A55-954D-7394D9B9CDA0}"/>
    <cellStyle name="Normal 5 5 2 2 4 4" xfId="2885" xr:uid="{2BE79BEB-E433-4450-975A-75FCB68DFEEB}"/>
    <cellStyle name="Normal 5 5 2 2 5" xfId="1335" xr:uid="{4AFA713F-A43E-4BBD-B1A1-AEED893FE375}"/>
    <cellStyle name="Normal 5 5 2 2 5 2" xfId="2886" xr:uid="{946A2CA3-3FAC-4951-80B2-46F4632D4C23}"/>
    <cellStyle name="Normal 5 5 2 2 5 3" xfId="2887" xr:uid="{E1E437DD-365C-40F8-A6D3-2155C8F989FE}"/>
    <cellStyle name="Normal 5 5 2 2 5 4" xfId="2888" xr:uid="{3596607C-BE07-4317-9604-52A66488D325}"/>
    <cellStyle name="Normal 5 5 2 2 6" xfId="2889" xr:uid="{4BD47B4E-9AFF-4AAC-9C3B-1531C80A9269}"/>
    <cellStyle name="Normal 5 5 2 2 7" xfId="2890" xr:uid="{FC82B3FA-741D-488C-9544-0DCF8A95AC89}"/>
    <cellStyle name="Normal 5 5 2 2 8" xfId="2891" xr:uid="{B8F4BF1A-0D7A-4E21-BDDF-AE7988D8FDC9}"/>
    <cellStyle name="Normal 5 5 2 3" xfId="307" xr:uid="{806D2AFE-1CCF-4ABB-ABF4-09D054CE76A2}"/>
    <cellStyle name="Normal 5 5 2 3 2" xfId="567" xr:uid="{3FDC077B-A267-4109-8A6A-9D7F64FE2DB7}"/>
    <cellStyle name="Normal 5 5 2 3 2 2" xfId="568" xr:uid="{D80984BA-E393-47FA-8239-6839733FA803}"/>
    <cellStyle name="Normal 5 5 2 3 2 2 2" xfId="1336" xr:uid="{616D209C-8F37-4F9C-8729-EDF1A4DA04F5}"/>
    <cellStyle name="Normal 5 5 2 3 2 2 2 2" xfId="1337" xr:uid="{CAE22AB1-990D-44C7-96B0-04DFE19D4E56}"/>
    <cellStyle name="Normal 5 5 2 3 2 2 3" xfId="1338" xr:uid="{FC742B45-185B-4814-AE32-C65F29210C30}"/>
    <cellStyle name="Normal 5 5 2 3 2 3" xfId="1339" xr:uid="{3C71A6C3-4B20-4001-8235-B815C9250D4A}"/>
    <cellStyle name="Normal 5 5 2 3 2 3 2" xfId="1340" xr:uid="{01CA7727-5AE9-4C9C-B4A0-3189C667D9CB}"/>
    <cellStyle name="Normal 5 5 2 3 2 4" xfId="1341" xr:uid="{853EBFD1-F3FD-4254-8E42-37CB7C0FB205}"/>
    <cellStyle name="Normal 5 5 2 3 3" xfId="569" xr:uid="{7B07D4A3-55D3-4F0C-B8D0-5B740698EFDF}"/>
    <cellStyle name="Normal 5 5 2 3 3 2" xfId="1342" xr:uid="{5CB66C23-50C7-4DB8-B1D0-83CFB723CFAD}"/>
    <cellStyle name="Normal 5 5 2 3 3 2 2" xfId="1343" xr:uid="{9D8A69D4-7186-4482-B4DA-9B6D95F8F700}"/>
    <cellStyle name="Normal 5 5 2 3 3 3" xfId="1344" xr:uid="{AEB9D374-AC0A-4E8F-86B2-98AE9F898EBA}"/>
    <cellStyle name="Normal 5 5 2 3 3 4" xfId="2892" xr:uid="{46102981-E9A7-45D4-A300-DF24776A440D}"/>
    <cellStyle name="Normal 5 5 2 3 4" xfId="1345" xr:uid="{73684D5E-201B-459C-8675-B3C4B41D41E9}"/>
    <cellStyle name="Normal 5 5 2 3 4 2" xfId="1346" xr:uid="{B06184E5-A0ED-467D-90A2-E4BFFAC25FEB}"/>
    <cellStyle name="Normal 5 5 2 3 5" xfId="1347" xr:uid="{597998CA-8BAB-4BED-96A8-A577321EF218}"/>
    <cellStyle name="Normal 5 5 2 3 6" xfId="2893" xr:uid="{510ED12A-5B1C-4E92-95CA-D6438EF724BA}"/>
    <cellStyle name="Normal 5 5 2 4" xfId="308" xr:uid="{0EDA526A-1035-4FE6-BB61-3C61EEAE84B8}"/>
    <cellStyle name="Normal 5 5 2 4 2" xfId="570" xr:uid="{9A77D4D5-632B-4901-B496-704250941C69}"/>
    <cellStyle name="Normal 5 5 2 4 2 2" xfId="1348" xr:uid="{DD54A682-732C-4D9D-97DB-1C3F5F1A73DC}"/>
    <cellStyle name="Normal 5 5 2 4 2 2 2" xfId="1349" xr:uid="{2B9FDA5A-33D1-4995-A65F-397323CB4810}"/>
    <cellStyle name="Normal 5 5 2 4 2 3" xfId="1350" xr:uid="{AFF5E945-16D5-4D22-91AA-CEF74C85D9F0}"/>
    <cellStyle name="Normal 5 5 2 4 2 4" xfId="2894" xr:uid="{BFB998B8-749D-4422-B928-7C9B7B564DD7}"/>
    <cellStyle name="Normal 5 5 2 4 3" xfId="1351" xr:uid="{3304A094-0AE4-4C28-8F32-DBB751CBBF6E}"/>
    <cellStyle name="Normal 5 5 2 4 3 2" xfId="1352" xr:uid="{4061D01B-72CD-4C0E-861B-B1BE083F30A5}"/>
    <cellStyle name="Normal 5 5 2 4 4" xfId="1353" xr:uid="{8EBD6FBE-0E86-435A-9A63-96AF4E768DD4}"/>
    <cellStyle name="Normal 5 5 2 4 5" xfId="2895" xr:uid="{F24BDD26-7DD5-4DA5-8BCB-DC9287BCDF47}"/>
    <cellStyle name="Normal 5 5 2 5" xfId="309" xr:uid="{68E23F01-7CC8-4EE8-BD2D-02EEF311E58D}"/>
    <cellStyle name="Normal 5 5 2 5 2" xfId="1354" xr:uid="{311656A2-6AEB-40FE-AFEF-7A7C56DAA5DD}"/>
    <cellStyle name="Normal 5 5 2 5 2 2" xfId="1355" xr:uid="{35F475CE-5C5C-4296-8457-DB19E0B2A8D9}"/>
    <cellStyle name="Normal 5 5 2 5 3" xfId="1356" xr:uid="{4A861256-EF6A-4CD9-AB5E-506A9A951F81}"/>
    <cellStyle name="Normal 5 5 2 5 4" xfId="2896" xr:uid="{1B920974-2DEB-4111-8C89-95DDCA4FCB60}"/>
    <cellStyle name="Normal 5 5 2 6" xfId="1357" xr:uid="{E41DA44F-114A-42F6-8DB0-F24EC3898314}"/>
    <cellStyle name="Normal 5 5 2 6 2" xfId="1358" xr:uid="{DF91EB22-FEC9-49AF-BA51-84C995A76161}"/>
    <cellStyle name="Normal 5 5 2 6 3" xfId="2897" xr:uid="{5B805E7A-3645-4081-AE8B-98A97B66E449}"/>
    <cellStyle name="Normal 5 5 2 6 4" xfId="2898" xr:uid="{3C87587B-D3CE-438B-BE48-2FF1B0DE9DF0}"/>
    <cellStyle name="Normal 5 5 2 7" xfId="1359" xr:uid="{CB986D81-3581-4FB6-B984-162B20741A03}"/>
    <cellStyle name="Normal 5 5 2 8" xfId="2899" xr:uid="{FEE2797F-AE67-41C8-9F70-A2A66BF83F55}"/>
    <cellStyle name="Normal 5 5 2 9" xfId="2900" xr:uid="{3BA823DE-6165-4383-AF9D-623B2ECD66C5}"/>
    <cellStyle name="Normal 5 5 3" xfId="103" xr:uid="{3575FB3A-BD56-401B-ACB0-74D59A82F8FC}"/>
    <cellStyle name="Normal 5 5 3 2" xfId="104" xr:uid="{3B5D867A-0567-419B-BE01-E5CF783A1224}"/>
    <cellStyle name="Normal 5 5 3 2 2" xfId="571" xr:uid="{19BA8C41-7D46-40E5-858A-4F2052E4C032}"/>
    <cellStyle name="Normal 5 5 3 2 2 2" xfId="1360" xr:uid="{35E22B7B-7E2A-423F-A5F1-4721D4281BD5}"/>
    <cellStyle name="Normal 5 5 3 2 2 2 2" xfId="1361" xr:uid="{831319F2-D817-4534-82D3-8766EDFFFD96}"/>
    <cellStyle name="Normal 5 5 3 2 2 3" xfId="1362" xr:uid="{DA9D84FA-0643-49E7-B066-4D596780274F}"/>
    <cellStyle name="Normal 5 5 3 2 2 4" xfId="2901" xr:uid="{88119758-0D7A-47A6-9024-3BACBCC11F91}"/>
    <cellStyle name="Normal 5 5 3 2 3" xfId="1363" xr:uid="{52A6064E-F23F-4A66-A53D-87DD8178773F}"/>
    <cellStyle name="Normal 5 5 3 2 3 2" xfId="1364" xr:uid="{4E3308AC-6E50-45E4-AAF0-8E97269865CC}"/>
    <cellStyle name="Normal 5 5 3 2 3 3" xfId="2902" xr:uid="{D258B6EE-71A4-47AD-B4A6-E35A1D8BBBD6}"/>
    <cellStyle name="Normal 5 5 3 2 3 4" xfId="2903" xr:uid="{05CE350F-6F28-4A17-B1D7-5B3A5A139247}"/>
    <cellStyle name="Normal 5 5 3 2 4" xfId="1365" xr:uid="{2E5B8519-C62A-4957-9DCD-CE9B4AB2465B}"/>
    <cellStyle name="Normal 5 5 3 2 5" xfId="2904" xr:uid="{F467C2DC-E9AD-4A1F-BE16-443302A543E8}"/>
    <cellStyle name="Normal 5 5 3 2 6" xfId="2905" xr:uid="{F312DDEB-CE5D-457F-AA84-0D0E93DC96A1}"/>
    <cellStyle name="Normal 5 5 3 3" xfId="310" xr:uid="{88A5BC79-B3B6-495C-8554-EABFF91C798D}"/>
    <cellStyle name="Normal 5 5 3 3 2" xfId="1366" xr:uid="{A76C21F5-BB7E-42D9-B1D8-6E20D7FDB757}"/>
    <cellStyle name="Normal 5 5 3 3 2 2" xfId="1367" xr:uid="{AFAB89B7-1578-4EEB-BE13-7A2E0E3C8854}"/>
    <cellStyle name="Normal 5 5 3 3 2 3" xfId="2906" xr:uid="{EE255909-70F0-4C66-9E33-D6CB6F4764BF}"/>
    <cellStyle name="Normal 5 5 3 3 2 4" xfId="2907" xr:uid="{FC8D8C04-FE38-4AD5-BB27-940DAAEE9046}"/>
    <cellStyle name="Normal 5 5 3 3 3" xfId="1368" xr:uid="{5D79FF7F-699B-40DC-BC84-4B0755340B56}"/>
    <cellStyle name="Normal 5 5 3 3 4" xfId="2908" xr:uid="{D00CC6F4-0B20-4CC0-86FD-6EBFA1D8BA71}"/>
    <cellStyle name="Normal 5 5 3 3 5" xfId="2909" xr:uid="{2D931494-EF63-4144-813B-F923ACB0B9C1}"/>
    <cellStyle name="Normal 5 5 3 4" xfId="1369" xr:uid="{D57BE01B-ACF6-4F7C-8514-D985AB808D33}"/>
    <cellStyle name="Normal 5 5 3 4 2" xfId="1370" xr:uid="{117D0914-267B-491C-8590-554020B838B8}"/>
    <cellStyle name="Normal 5 5 3 4 3" xfId="2910" xr:uid="{A9C99D4A-4CB8-453B-9188-D0B4F589611E}"/>
    <cellStyle name="Normal 5 5 3 4 4" xfId="2911" xr:uid="{DCE97FE0-E760-4BD4-8999-581E39C2130F}"/>
    <cellStyle name="Normal 5 5 3 5" xfId="1371" xr:uid="{F100109D-8D7B-483F-B179-0691CA5B2E14}"/>
    <cellStyle name="Normal 5 5 3 5 2" xfId="2912" xr:uid="{4D740582-898A-42C2-A3E8-2BCBDC792AFC}"/>
    <cellStyle name="Normal 5 5 3 5 3" xfId="2913" xr:uid="{7653453F-D181-447C-AA0E-E61C95BE6879}"/>
    <cellStyle name="Normal 5 5 3 5 4" xfId="2914" xr:uid="{64926CDC-4500-40CE-B574-F37E868B7FAC}"/>
    <cellStyle name="Normal 5 5 3 6" xfId="2915" xr:uid="{8DF68B70-98C9-471A-87CD-823F0292211C}"/>
    <cellStyle name="Normal 5 5 3 7" xfId="2916" xr:uid="{F9C9E3C0-DFA5-4E68-A86F-7A1598CD9F92}"/>
    <cellStyle name="Normal 5 5 3 8" xfId="2917" xr:uid="{1A83F19A-9C3B-46B6-AEA0-3FC08313FA8F}"/>
    <cellStyle name="Normal 5 5 4" xfId="105" xr:uid="{DEE3673C-5742-4ECB-9CE4-0178CF14086F}"/>
    <cellStyle name="Normal 5 5 4 2" xfId="572" xr:uid="{085A1912-5747-4CED-A907-2FBB3DCDE299}"/>
    <cellStyle name="Normal 5 5 4 2 2" xfId="573" xr:uid="{C955A419-85EC-41CA-8282-ECAF2403DB37}"/>
    <cellStyle name="Normal 5 5 4 2 2 2" xfId="1372" xr:uid="{E4FA3FB1-6AA1-4CC0-8484-C29532841854}"/>
    <cellStyle name="Normal 5 5 4 2 2 2 2" xfId="1373" xr:uid="{CE1A72F2-C697-46B4-93C1-AB1FAF39F95B}"/>
    <cellStyle name="Normal 5 5 4 2 2 3" xfId="1374" xr:uid="{5958C5C3-D1CF-4D78-9217-C158064035E6}"/>
    <cellStyle name="Normal 5 5 4 2 2 4" xfId="2918" xr:uid="{FA44B06A-EB06-4818-8038-A9615146F86A}"/>
    <cellStyle name="Normal 5 5 4 2 3" xfId="1375" xr:uid="{DCFD18E1-EE30-4EC4-874E-FB37D8A9E81C}"/>
    <cellStyle name="Normal 5 5 4 2 3 2" xfId="1376" xr:uid="{EC589AA2-9FAB-4407-A4C8-1429E284F058}"/>
    <cellStyle name="Normal 5 5 4 2 4" xfId="1377" xr:uid="{C5D3B03D-E8CE-4131-8F28-955BF0078DD8}"/>
    <cellStyle name="Normal 5 5 4 2 5" xfId="2919" xr:uid="{7F5EC66A-CE6B-4567-8167-525ED96A9D80}"/>
    <cellStyle name="Normal 5 5 4 3" xfId="574" xr:uid="{FF5FE7E4-2FD3-43DE-BD88-65F20A8CC92E}"/>
    <cellStyle name="Normal 5 5 4 3 2" xfId="1378" xr:uid="{B53E7F38-5ADF-49B4-AF69-49013546A546}"/>
    <cellStyle name="Normal 5 5 4 3 2 2" xfId="1379" xr:uid="{F822FDE1-F165-43B3-8CD4-43257260458A}"/>
    <cellStyle name="Normal 5 5 4 3 3" xfId="1380" xr:uid="{183B0AA3-7E55-4C9B-8601-C5D6D161F7B6}"/>
    <cellStyle name="Normal 5 5 4 3 4" xfId="2920" xr:uid="{FD2F5A44-5730-4CA7-9810-A2649809A0FD}"/>
    <cellStyle name="Normal 5 5 4 4" xfId="1381" xr:uid="{165A6789-4910-4408-A82E-77447C17186A}"/>
    <cellStyle name="Normal 5 5 4 4 2" xfId="1382" xr:uid="{882BB7F3-E149-4538-B6DC-A0A3AFB27C74}"/>
    <cellStyle name="Normal 5 5 4 4 3" xfId="2921" xr:uid="{09EB0CD7-45CC-4A3A-A16E-73AFD343CA61}"/>
    <cellStyle name="Normal 5 5 4 4 4" xfId="2922" xr:uid="{98B7F191-AD8E-482A-865C-B52F58C8E51F}"/>
    <cellStyle name="Normal 5 5 4 5" xfId="1383" xr:uid="{5AFF2337-3E94-4C6E-9333-1D98F7C7AADF}"/>
    <cellStyle name="Normal 5 5 4 6" xfId="2923" xr:uid="{2DF0DE60-5882-468D-B19A-729B425D464B}"/>
    <cellStyle name="Normal 5 5 4 7" xfId="2924" xr:uid="{FE9D7534-EF34-472E-BAEC-3E064AB7CC8A}"/>
    <cellStyle name="Normal 5 5 5" xfId="311" xr:uid="{8937CA4C-42C6-4741-ADF6-FB535D95386E}"/>
    <cellStyle name="Normal 5 5 5 2" xfId="575" xr:uid="{C4B26A5D-A097-4181-A580-389A9739E774}"/>
    <cellStyle name="Normal 5 5 5 2 2" xfId="1384" xr:uid="{5CB02942-E215-41F7-8A26-F2C9D7109CD9}"/>
    <cellStyle name="Normal 5 5 5 2 2 2" xfId="1385" xr:uid="{00B93385-867B-445E-8976-3C0A584FCEC8}"/>
    <cellStyle name="Normal 5 5 5 2 3" xfId="1386" xr:uid="{8D8F0893-C725-411B-A162-31591D8592B9}"/>
    <cellStyle name="Normal 5 5 5 2 4" xfId="2925" xr:uid="{F0DE448C-5604-4A46-9690-38C8298382C8}"/>
    <cellStyle name="Normal 5 5 5 3" xfId="1387" xr:uid="{AD296361-57BB-4993-8240-010D01E2BBF2}"/>
    <cellStyle name="Normal 5 5 5 3 2" xfId="1388" xr:uid="{62F265BA-6312-49BD-AD60-1881D1B1526B}"/>
    <cellStyle name="Normal 5 5 5 3 3" xfId="2926" xr:uid="{C4A83AF0-56E8-4CFD-96E2-207EF4B75D2F}"/>
    <cellStyle name="Normal 5 5 5 3 4" xfId="2927" xr:uid="{72EDA40F-2ACF-4551-B7C3-15E54E9FC1AD}"/>
    <cellStyle name="Normal 5 5 5 4" xfId="1389" xr:uid="{01B0FC5F-A08E-4E96-B055-48D78ACD8A49}"/>
    <cellStyle name="Normal 5 5 5 5" xfId="2928" xr:uid="{41596DAB-22BF-4453-A58A-58D430F17339}"/>
    <cellStyle name="Normal 5 5 5 6" xfId="2929" xr:uid="{3E1ADA42-34CA-4890-BDC7-EC4608305952}"/>
    <cellStyle name="Normal 5 5 6" xfId="312" xr:uid="{24DC889D-BA65-4A22-A252-0501E326E045}"/>
    <cellStyle name="Normal 5 5 6 2" xfId="1390" xr:uid="{5AA7ED2F-2F4C-4764-A7E0-112AC87D8233}"/>
    <cellStyle name="Normal 5 5 6 2 2" xfId="1391" xr:uid="{F92B1FF4-EC63-4C07-83C1-00142A62FCE3}"/>
    <cellStyle name="Normal 5 5 6 2 3" xfId="2930" xr:uid="{43257848-95E3-48AD-A0DD-C2A9A765CB7D}"/>
    <cellStyle name="Normal 5 5 6 2 4" xfId="2931" xr:uid="{9A6CEE38-D7F0-4E9A-8FA3-415CB8A3CB79}"/>
    <cellStyle name="Normal 5 5 6 3" xfId="1392" xr:uid="{5A88A04B-4C2E-4E39-B4CD-7DB1B623F87A}"/>
    <cellStyle name="Normal 5 5 6 4" xfId="2932" xr:uid="{D4742D6E-F802-40F2-A813-A5DDE57566D1}"/>
    <cellStyle name="Normal 5 5 6 5" xfId="2933" xr:uid="{285BA7AE-22C4-47D3-A447-24D88B51A8F2}"/>
    <cellStyle name="Normal 5 5 7" xfId="1393" xr:uid="{2F784B78-5042-4FF4-846B-518DEAF3CE2F}"/>
    <cellStyle name="Normal 5 5 7 2" xfId="1394" xr:uid="{D57C476C-D6B7-451A-93B3-D73F15E14F04}"/>
    <cellStyle name="Normal 5 5 7 3" xfId="2934" xr:uid="{1CC646C5-62A2-4777-B341-A0F4267E7C4E}"/>
    <cellStyle name="Normal 5 5 7 4" xfId="2935" xr:uid="{6B9F8BDC-3F08-499D-97E4-5D19F8F56736}"/>
    <cellStyle name="Normal 5 5 8" xfId="1395" xr:uid="{FCBB25A7-6529-48B6-BAC5-04408074B194}"/>
    <cellStyle name="Normal 5 5 8 2" xfId="2936" xr:uid="{1805F318-8CAD-470E-A1B2-34D7E4AC22E6}"/>
    <cellStyle name="Normal 5 5 8 3" xfId="2937" xr:uid="{7E2A5138-D2C6-435E-8822-8AA19957C487}"/>
    <cellStyle name="Normal 5 5 8 4" xfId="2938" xr:uid="{5E2B2D4C-16B0-4763-9CA6-1A9797DE9BCD}"/>
    <cellStyle name="Normal 5 5 9" xfId="2939" xr:uid="{053FE0E3-56DE-4D2A-829C-C871F3FD1503}"/>
    <cellStyle name="Normal 5 6" xfId="106" xr:uid="{B67C9DF0-0E32-4FC6-A917-A5BCA04E5839}"/>
    <cellStyle name="Normal 5 6 10" xfId="2940" xr:uid="{83F1161C-B30A-4C86-A657-6B6E9912E78B}"/>
    <cellStyle name="Normal 5 6 11" xfId="2941" xr:uid="{87942465-E8CC-408F-9E43-857F408D5340}"/>
    <cellStyle name="Normal 5 6 2" xfId="107" xr:uid="{C2F086A7-0E67-4281-BBFC-566AD59BB40D}"/>
    <cellStyle name="Normal 5 6 2 2" xfId="313" xr:uid="{14976800-244A-4479-87D6-9C4B3BD6FE2E}"/>
    <cellStyle name="Normal 5 6 2 2 2" xfId="576" xr:uid="{9BB05D4F-F132-400D-ACDF-BFD73F43E449}"/>
    <cellStyle name="Normal 5 6 2 2 2 2" xfId="577" xr:uid="{FD4F3A99-AC41-4AD1-BBFA-F71AFFBE1155}"/>
    <cellStyle name="Normal 5 6 2 2 2 2 2" xfId="1396" xr:uid="{5284D243-4D1D-4C92-9432-26F17969E27C}"/>
    <cellStyle name="Normal 5 6 2 2 2 2 3" xfId="2942" xr:uid="{87D128DA-E2A3-422B-93F3-8929BE12D28A}"/>
    <cellStyle name="Normal 5 6 2 2 2 2 4" xfId="2943" xr:uid="{DE5F1062-DAC1-4AF1-8851-CACA71395D5D}"/>
    <cellStyle name="Normal 5 6 2 2 2 3" xfId="1397" xr:uid="{2E8426D3-794A-4226-BE3E-AB1872E0AB3E}"/>
    <cellStyle name="Normal 5 6 2 2 2 3 2" xfId="2944" xr:uid="{A46846F8-1ED1-4681-B0EC-2BADD28F7F2F}"/>
    <cellStyle name="Normal 5 6 2 2 2 3 3" xfId="2945" xr:uid="{60EAD694-C817-4210-AC0E-CB0F441527C4}"/>
    <cellStyle name="Normal 5 6 2 2 2 3 4" xfId="2946" xr:uid="{9BE02137-DA3D-4FF4-9706-CA66EA0112EC}"/>
    <cellStyle name="Normal 5 6 2 2 2 4" xfId="2947" xr:uid="{04BAC5C2-7D2F-454A-926A-D152E9D52B53}"/>
    <cellStyle name="Normal 5 6 2 2 2 5" xfId="2948" xr:uid="{4A11BDCF-6C3C-40D9-88C4-AF6E9D92BD9A}"/>
    <cellStyle name="Normal 5 6 2 2 2 6" xfId="2949" xr:uid="{7A89A024-B2CF-426A-B9EB-FAC5A930B3EE}"/>
    <cellStyle name="Normal 5 6 2 2 3" xfId="578" xr:uid="{CC3650FD-2247-4957-90F4-23A268039DF9}"/>
    <cellStyle name="Normal 5 6 2 2 3 2" xfId="1398" xr:uid="{3FC90883-3C83-4E26-824F-A3F4B6575ED2}"/>
    <cellStyle name="Normal 5 6 2 2 3 2 2" xfId="2950" xr:uid="{EDE1814E-C3E5-4438-A8D6-CED526254EE1}"/>
    <cellStyle name="Normal 5 6 2 2 3 2 3" xfId="2951" xr:uid="{35011745-6D4C-4FA6-AD4D-54979E4E013C}"/>
    <cellStyle name="Normal 5 6 2 2 3 2 4" xfId="2952" xr:uid="{29CFA63E-E091-4A0E-BDD8-B6F5FA197E97}"/>
    <cellStyle name="Normal 5 6 2 2 3 3" xfId="2953" xr:uid="{4C6CA431-372D-4895-A124-ADACE149B547}"/>
    <cellStyle name="Normal 5 6 2 2 3 4" xfId="2954" xr:uid="{4319DE09-C8AF-4D26-BF83-0EFB56F301BF}"/>
    <cellStyle name="Normal 5 6 2 2 3 5" xfId="2955" xr:uid="{8AF61E60-5B24-418F-9CFE-D8A339E60BCA}"/>
    <cellStyle name="Normal 5 6 2 2 4" xfId="1399" xr:uid="{5AC8C58C-4242-488A-A7A2-F4B2FDCBED1A}"/>
    <cellStyle name="Normal 5 6 2 2 4 2" xfId="2956" xr:uid="{5892E1DB-D463-472B-8C61-033812A67084}"/>
    <cellStyle name="Normal 5 6 2 2 4 3" xfId="2957" xr:uid="{DAB6E6EF-BB38-4708-A02A-966B0E33DD6E}"/>
    <cellStyle name="Normal 5 6 2 2 4 4" xfId="2958" xr:uid="{83FAA667-CE88-4ADB-B327-B0F30EEB7AF6}"/>
    <cellStyle name="Normal 5 6 2 2 5" xfId="2959" xr:uid="{11A37C2D-F2BC-4511-AD80-7B9FE87E0F13}"/>
    <cellStyle name="Normal 5 6 2 2 5 2" xfId="2960" xr:uid="{2AF163EC-F46C-4194-B56D-F64894718034}"/>
    <cellStyle name="Normal 5 6 2 2 5 3" xfId="2961" xr:uid="{15B52B22-CDDA-4FDC-AD90-E93B70B926BB}"/>
    <cellStyle name="Normal 5 6 2 2 5 4" xfId="2962" xr:uid="{7212F085-2216-40C0-A8CD-605A217B7B9B}"/>
    <cellStyle name="Normal 5 6 2 2 6" xfId="2963" xr:uid="{3E175BEB-57E5-46C4-92AD-61C71E295B23}"/>
    <cellStyle name="Normal 5 6 2 2 7" xfId="2964" xr:uid="{5C65A38F-DFF5-49B2-A48B-C925056A31A0}"/>
    <cellStyle name="Normal 5 6 2 2 8" xfId="2965" xr:uid="{0898E859-C3C0-4CEA-9983-43747759DBE9}"/>
    <cellStyle name="Normal 5 6 2 3" xfId="579" xr:uid="{3F83D240-583A-4AEB-B540-014819478650}"/>
    <cellStyle name="Normal 5 6 2 3 2" xfId="580" xr:uid="{16EE925C-D7ED-40F9-9464-7FA72B081486}"/>
    <cellStyle name="Normal 5 6 2 3 2 2" xfId="581" xr:uid="{29C81098-DE0E-4789-AB66-FDCBA118ABB5}"/>
    <cellStyle name="Normal 5 6 2 3 2 3" xfId="2966" xr:uid="{8B6BCFAD-7239-45C1-BEF3-BC8BA64994AF}"/>
    <cellStyle name="Normal 5 6 2 3 2 4" xfId="2967" xr:uid="{CEE4744C-DE86-41B4-BBDF-15FAAA8E3A4B}"/>
    <cellStyle name="Normal 5 6 2 3 3" xfId="582" xr:uid="{20BA0E9D-E646-44F1-99E3-3A0FDCF89BC9}"/>
    <cellStyle name="Normal 5 6 2 3 3 2" xfId="2968" xr:uid="{C4144407-B3B2-4612-A78F-D9AC9E434E24}"/>
    <cellStyle name="Normal 5 6 2 3 3 3" xfId="2969" xr:uid="{E0404D33-6FFB-4398-8EA2-585534700730}"/>
    <cellStyle name="Normal 5 6 2 3 3 4" xfId="2970" xr:uid="{DD64089D-E0D7-4097-87CC-E3A972BC8883}"/>
    <cellStyle name="Normal 5 6 2 3 4" xfId="2971" xr:uid="{93E22A5E-FB57-4252-91F8-2D41A55C9471}"/>
    <cellStyle name="Normal 5 6 2 3 5" xfId="2972" xr:uid="{D1F6DCC5-AD19-47FE-9B23-736C3EC44492}"/>
    <cellStyle name="Normal 5 6 2 3 6" xfId="2973" xr:uid="{BFBDAB67-9A72-4F2D-BAF4-C841CA99E189}"/>
    <cellStyle name="Normal 5 6 2 4" xfId="583" xr:uid="{5DF8A729-859B-4D0D-860D-0C2F43595E3E}"/>
    <cellStyle name="Normal 5 6 2 4 2" xfId="584" xr:uid="{D920A384-F615-43CE-8760-0C73377F34B0}"/>
    <cellStyle name="Normal 5 6 2 4 2 2" xfId="2974" xr:uid="{5E66277D-BF0E-49B6-92D6-1FF2C9610218}"/>
    <cellStyle name="Normal 5 6 2 4 2 3" xfId="2975" xr:uid="{E77A0B55-84C2-48AF-B81A-02805A0E2DEF}"/>
    <cellStyle name="Normal 5 6 2 4 2 4" xfId="2976" xr:uid="{B6B7717F-A98A-4550-AC4C-BBAECB6B719B}"/>
    <cellStyle name="Normal 5 6 2 4 3" xfId="2977" xr:uid="{7DBF3CFF-A858-45B1-BCA1-116EA14B70A6}"/>
    <cellStyle name="Normal 5 6 2 4 4" xfId="2978" xr:uid="{71961198-CDA9-4295-81DB-32EBDA9C8FCA}"/>
    <cellStyle name="Normal 5 6 2 4 5" xfId="2979" xr:uid="{E001D9F0-883B-4AB3-8FF8-4CA79D495CED}"/>
    <cellStyle name="Normal 5 6 2 5" xfId="585" xr:uid="{F115581A-A9FC-44BB-98F3-305D8B6FEDEA}"/>
    <cellStyle name="Normal 5 6 2 5 2" xfId="2980" xr:uid="{2DB88E43-9070-426D-954A-09C54E6BC831}"/>
    <cellStyle name="Normal 5 6 2 5 3" xfId="2981" xr:uid="{0CF1AE65-876C-4C56-AA4A-839F944001ED}"/>
    <cellStyle name="Normal 5 6 2 5 4" xfId="2982" xr:uid="{EA57C95A-789B-41C4-961B-1DC3A78A3CF4}"/>
    <cellStyle name="Normal 5 6 2 6" xfId="2983" xr:uid="{847E92AF-2B7D-400C-A7A0-6A1147ECB139}"/>
    <cellStyle name="Normal 5 6 2 6 2" xfId="2984" xr:uid="{BC85C940-F678-4FAA-8488-4B8C6FC3BEA0}"/>
    <cellStyle name="Normal 5 6 2 6 3" xfId="2985" xr:uid="{A5DDEF30-3DF5-4EE3-8196-16881B8754EA}"/>
    <cellStyle name="Normal 5 6 2 6 4" xfId="2986" xr:uid="{463D8401-667F-4023-B77F-DC25A580AECC}"/>
    <cellStyle name="Normal 5 6 2 7" xfId="2987" xr:uid="{981E435A-DB6B-4F4C-AC8F-75F1C81D64F4}"/>
    <cellStyle name="Normal 5 6 2 8" xfId="2988" xr:uid="{D69E8472-5B17-41E4-8914-1F8C2911EDFE}"/>
    <cellStyle name="Normal 5 6 2 9" xfId="2989" xr:uid="{358CD95E-EDC0-41B0-9067-EB246E65BA5C}"/>
    <cellStyle name="Normal 5 6 3" xfId="314" xr:uid="{C9D67CAE-4F9D-4B25-B32E-5B67CA4FF8F7}"/>
    <cellStyle name="Normal 5 6 3 2" xfId="586" xr:uid="{CE9D20CF-7B5D-4302-9418-A0A282DBE8CF}"/>
    <cellStyle name="Normal 5 6 3 2 2" xfId="587" xr:uid="{CAE66FD7-1B4F-4FAF-859C-7F20BE43940C}"/>
    <cellStyle name="Normal 5 6 3 2 2 2" xfId="1400" xr:uid="{F1EF2A0A-4409-4F42-BDE2-562093ED16B9}"/>
    <cellStyle name="Normal 5 6 3 2 2 2 2" xfId="1401" xr:uid="{E78AD3CA-6740-4C12-9716-E30FCDC47CC9}"/>
    <cellStyle name="Normal 5 6 3 2 2 3" xfId="1402" xr:uid="{E77174C1-455B-487E-8A56-FB62F96A78A2}"/>
    <cellStyle name="Normal 5 6 3 2 2 4" xfId="2990" xr:uid="{8E108381-4EF2-4B8D-9D2B-0403D2F37DBB}"/>
    <cellStyle name="Normal 5 6 3 2 3" xfId="1403" xr:uid="{921D252B-5020-489B-96B0-17279974724F}"/>
    <cellStyle name="Normal 5 6 3 2 3 2" xfId="1404" xr:uid="{8FD3D9F8-DF6D-4C3A-9C37-B65006B22D61}"/>
    <cellStyle name="Normal 5 6 3 2 3 3" xfId="2991" xr:uid="{E5B617C0-B176-4E4E-8919-BC5FAC6EB61E}"/>
    <cellStyle name="Normal 5 6 3 2 3 4" xfId="2992" xr:uid="{F5C26DC5-B0CD-4A73-BB11-A6010024FF17}"/>
    <cellStyle name="Normal 5 6 3 2 4" xfId="1405" xr:uid="{44005267-F1EB-4337-A624-5122C0D59895}"/>
    <cellStyle name="Normal 5 6 3 2 5" xfId="2993" xr:uid="{98F66F4E-464C-40CB-AB8C-12F40BC4BEF8}"/>
    <cellStyle name="Normal 5 6 3 2 6" xfId="2994" xr:uid="{DCC4EE19-61EA-4DB2-AE7D-DC6412057EE1}"/>
    <cellStyle name="Normal 5 6 3 3" xfId="588" xr:uid="{2C38139A-D6EE-4398-8B4A-F68799AF7DA7}"/>
    <cellStyle name="Normal 5 6 3 3 2" xfId="1406" xr:uid="{322469E9-A78A-4B34-B8D2-311BB468F1EC}"/>
    <cellStyle name="Normal 5 6 3 3 2 2" xfId="1407" xr:uid="{2858A22B-45F7-446B-8CF5-A2C05663409D}"/>
    <cellStyle name="Normal 5 6 3 3 2 3" xfId="2995" xr:uid="{25AC40C4-3155-4AFE-9AD5-46427FA45E66}"/>
    <cellStyle name="Normal 5 6 3 3 2 4" xfId="2996" xr:uid="{C6F10870-6C5C-40AE-9E20-8FB5C9D47E95}"/>
    <cellStyle name="Normal 5 6 3 3 3" xfId="1408" xr:uid="{03716149-28C4-4DF1-9AEE-605397492547}"/>
    <cellStyle name="Normal 5 6 3 3 4" xfId="2997" xr:uid="{AE7550AE-C530-4333-924D-636875B4F04C}"/>
    <cellStyle name="Normal 5 6 3 3 5" xfId="2998" xr:uid="{0FEBC334-9DD9-42DA-9607-6A164AD80805}"/>
    <cellStyle name="Normal 5 6 3 4" xfId="1409" xr:uid="{3CE1B95A-D97C-45D1-84A4-3B168C71DAE8}"/>
    <cellStyle name="Normal 5 6 3 4 2" xfId="1410" xr:uid="{C09337A5-80BF-44BE-BAF6-852758285A33}"/>
    <cellStyle name="Normal 5 6 3 4 3" xfId="2999" xr:uid="{5FCAFFAD-C924-401B-9C0A-6B88FD240F96}"/>
    <cellStyle name="Normal 5 6 3 4 4" xfId="3000" xr:uid="{7BBBABA2-0DA3-4DDF-A906-B22A8E3F43F8}"/>
    <cellStyle name="Normal 5 6 3 5" xfId="1411" xr:uid="{90AE517E-3CAF-4C4E-B1DA-79FEA10E01A6}"/>
    <cellStyle name="Normal 5 6 3 5 2" xfId="3001" xr:uid="{D95015D2-6887-477E-AF05-20367A4398DD}"/>
    <cellStyle name="Normal 5 6 3 5 3" xfId="3002" xr:uid="{D4DAA7CA-6AA8-46CB-9B9A-B7EA4ADE116F}"/>
    <cellStyle name="Normal 5 6 3 5 4" xfId="3003" xr:uid="{23C50969-2C7E-47E3-B45C-D59D0A87413A}"/>
    <cellStyle name="Normal 5 6 3 6" xfId="3004" xr:uid="{517BDB6F-E961-4738-9B07-03ABC9F90830}"/>
    <cellStyle name="Normal 5 6 3 7" xfId="3005" xr:uid="{DD798276-D0A5-41DF-884E-BE875C96F258}"/>
    <cellStyle name="Normal 5 6 3 8" xfId="3006" xr:uid="{934791AA-B113-4E22-AEE5-993DE681826F}"/>
    <cellStyle name="Normal 5 6 4" xfId="315" xr:uid="{43530A4E-1001-4F4D-8A4C-8B85C9C23AA3}"/>
    <cellStyle name="Normal 5 6 4 2" xfId="589" xr:uid="{1251BC2A-6FEC-43E0-AC0C-232D64E2788E}"/>
    <cellStyle name="Normal 5 6 4 2 2" xfId="590" xr:uid="{BFB3D7BA-5083-498D-AD13-E39E7DD85141}"/>
    <cellStyle name="Normal 5 6 4 2 2 2" xfId="1412" xr:uid="{0CFED503-1F15-432F-A3BD-F55A5396E8AE}"/>
    <cellStyle name="Normal 5 6 4 2 2 3" xfId="3007" xr:uid="{EA5BDED9-6B73-4FC6-B6E3-743A70A2E6C8}"/>
    <cellStyle name="Normal 5 6 4 2 2 4" xfId="3008" xr:uid="{C6197D12-E8B1-4067-AC5B-C82021F923C6}"/>
    <cellStyle name="Normal 5 6 4 2 3" xfId="1413" xr:uid="{0FEAD56E-E98E-49F9-881A-35232166C1A2}"/>
    <cellStyle name="Normal 5 6 4 2 4" xfId="3009" xr:uid="{C7333F15-B7B7-4E11-AC55-8184F17E287A}"/>
    <cellStyle name="Normal 5 6 4 2 5" xfId="3010" xr:uid="{EB4D41BB-F0F8-44D8-A41C-75B2840102A8}"/>
    <cellStyle name="Normal 5 6 4 3" xfId="591" xr:uid="{5E09C9F4-92AC-4B9F-9C9B-D093E22389B3}"/>
    <cellStyle name="Normal 5 6 4 3 2" xfId="1414" xr:uid="{4C88678C-05AB-45CB-9145-D5E96E662660}"/>
    <cellStyle name="Normal 5 6 4 3 3" xfId="3011" xr:uid="{74DC61BD-C723-4496-8BB6-06BA68660D1F}"/>
    <cellStyle name="Normal 5 6 4 3 4" xfId="3012" xr:uid="{067EBF3A-907D-493A-B6E1-5822AD170F3B}"/>
    <cellStyle name="Normal 5 6 4 4" xfId="1415" xr:uid="{49E28624-8536-4E51-BCFC-2871E2C5F513}"/>
    <cellStyle name="Normal 5 6 4 4 2" xfId="3013" xr:uid="{70AEB527-6D2D-4933-B18F-D499BB99B48D}"/>
    <cellStyle name="Normal 5 6 4 4 3" xfId="3014" xr:uid="{7C8234FD-4C65-4559-9FF9-74136E168D01}"/>
    <cellStyle name="Normal 5 6 4 4 4" xfId="3015" xr:uid="{47B0D2D8-ADE0-42BE-B27A-D08A4C7AC992}"/>
    <cellStyle name="Normal 5 6 4 5" xfId="3016" xr:uid="{29AEC344-99D6-4212-A4C0-12C7E57F7AD1}"/>
    <cellStyle name="Normal 5 6 4 6" xfId="3017" xr:uid="{984E194F-65F5-43EF-9F48-406FACC9240F}"/>
    <cellStyle name="Normal 5 6 4 7" xfId="3018" xr:uid="{74F1FD1D-DB94-4758-8180-71FAA9F5B3F1}"/>
    <cellStyle name="Normal 5 6 5" xfId="316" xr:uid="{B1579D0C-0903-48D0-A7B1-8772892736D9}"/>
    <cellStyle name="Normal 5 6 5 2" xfId="592" xr:uid="{59BE0827-94CB-4C6A-A8F7-6D394268E2F3}"/>
    <cellStyle name="Normal 5 6 5 2 2" xfId="1416" xr:uid="{F635BCD6-8DE3-4C3B-9DCA-D512126ED48A}"/>
    <cellStyle name="Normal 5 6 5 2 3" xfId="3019" xr:uid="{B39E7AEB-2D80-47DB-B1D0-69DCD6DE00B1}"/>
    <cellStyle name="Normal 5 6 5 2 4" xfId="3020" xr:uid="{1E33D3EB-156B-4187-A7B0-CF6FABA6A560}"/>
    <cellStyle name="Normal 5 6 5 3" xfId="1417" xr:uid="{930E0D4A-ABB2-4CAF-98D2-518692BC8D66}"/>
    <cellStyle name="Normal 5 6 5 3 2" xfId="3021" xr:uid="{C5496299-7633-4EC2-A31C-9938DF66BD17}"/>
    <cellStyle name="Normal 5 6 5 3 3" xfId="3022" xr:uid="{92D1F718-7E25-4FB8-B28C-4F54AF9BF719}"/>
    <cellStyle name="Normal 5 6 5 3 4" xfId="3023" xr:uid="{5D4FB66C-C2A7-4E06-AAEA-5743B647A714}"/>
    <cellStyle name="Normal 5 6 5 4" xfId="3024" xr:uid="{0507B1E6-E493-4128-B7F7-65C9E9BADD5E}"/>
    <cellStyle name="Normal 5 6 5 5" xfId="3025" xr:uid="{FCF7A925-1C0E-4A3B-B086-5EA721A43855}"/>
    <cellStyle name="Normal 5 6 5 6" xfId="3026" xr:uid="{56ADAA91-7E0E-40EC-82C5-8AF4465CB1E8}"/>
    <cellStyle name="Normal 5 6 6" xfId="593" xr:uid="{1C412867-2E25-4C78-97E9-50CBD5F1A31C}"/>
    <cellStyle name="Normal 5 6 6 2" xfId="1418" xr:uid="{A8A744E1-740A-4F75-B52F-4B8EDDA53133}"/>
    <cellStyle name="Normal 5 6 6 2 2" xfId="3027" xr:uid="{1DFDA259-8F8F-4329-9608-AD285CF4282F}"/>
    <cellStyle name="Normal 5 6 6 2 3" xfId="3028" xr:uid="{142AAA87-ABA3-4AB0-9358-E92926425795}"/>
    <cellStyle name="Normal 5 6 6 2 4" xfId="3029" xr:uid="{1A58F77F-C25F-4A8A-ACEA-D1521E7182BE}"/>
    <cellStyle name="Normal 5 6 6 3" xfId="3030" xr:uid="{6C0DFA88-D804-457B-A2AD-71DAF10DC08D}"/>
    <cellStyle name="Normal 5 6 6 4" xfId="3031" xr:uid="{2F41EFFA-2CA5-41DD-A59E-8783879A7363}"/>
    <cellStyle name="Normal 5 6 6 5" xfId="3032" xr:uid="{FC9CD35D-C474-4DBB-963B-31E907E02989}"/>
    <cellStyle name="Normal 5 6 7" xfId="1419" xr:uid="{49F65789-448D-43E5-B201-16E976568504}"/>
    <cellStyle name="Normal 5 6 7 2" xfId="3033" xr:uid="{345BAD5B-8EBA-4504-B217-DDA30EEA7401}"/>
    <cellStyle name="Normal 5 6 7 3" xfId="3034" xr:uid="{FA4EF8C5-3BCF-43F3-8980-FCAC89F2538F}"/>
    <cellStyle name="Normal 5 6 7 4" xfId="3035" xr:uid="{7B5923F4-464A-491E-9C33-1349535E3781}"/>
    <cellStyle name="Normal 5 6 8" xfId="3036" xr:uid="{F51A7C26-EC1A-4E63-96A7-1396118B3B88}"/>
    <cellStyle name="Normal 5 6 8 2" xfId="3037" xr:uid="{82BEEF7F-9F5E-460C-97D5-2D02A88BB79C}"/>
    <cellStyle name="Normal 5 6 8 3" xfId="3038" xr:uid="{EE4C0274-A98E-4543-915C-BE0B0D58FA7B}"/>
    <cellStyle name="Normal 5 6 8 4" xfId="3039" xr:uid="{6DA47622-D329-4659-A6A8-4D6195B44D7F}"/>
    <cellStyle name="Normal 5 6 9" xfId="3040" xr:uid="{D3D1A9B3-3F85-45D4-B57C-3ED46758A8BF}"/>
    <cellStyle name="Normal 5 7" xfId="108" xr:uid="{F5ABA380-0BFB-4315-8BE3-7BA88DAAA85A}"/>
    <cellStyle name="Normal 5 7 2" xfId="109" xr:uid="{83A7C0E7-7577-43A4-9F8C-466E22F504A6}"/>
    <cellStyle name="Normal 5 7 2 2" xfId="317" xr:uid="{7EA6A1A8-C0C3-46F5-8B3D-81541786ED04}"/>
    <cellStyle name="Normal 5 7 2 2 2" xfId="594" xr:uid="{29B2CB4B-A3FA-4737-ABC2-F89702470B7A}"/>
    <cellStyle name="Normal 5 7 2 2 2 2" xfId="1420" xr:uid="{1ACA63C7-8365-4E7C-92C0-587397BB602D}"/>
    <cellStyle name="Normal 5 7 2 2 2 3" xfId="3041" xr:uid="{732DC340-71E1-4DD5-A658-894D698B696A}"/>
    <cellStyle name="Normal 5 7 2 2 2 4" xfId="3042" xr:uid="{6FF1C610-3BA9-4B2F-8A69-E1A33F30C76A}"/>
    <cellStyle name="Normal 5 7 2 2 3" xfId="1421" xr:uid="{01805D33-1630-44E8-935C-319E7CA9444A}"/>
    <cellStyle name="Normal 5 7 2 2 3 2" xfId="3043" xr:uid="{4674C2B8-AE5C-40CD-8EF7-E76917CB7B59}"/>
    <cellStyle name="Normal 5 7 2 2 3 3" xfId="3044" xr:uid="{568C7C6C-21A6-4B92-94B8-0948DB6BCBCC}"/>
    <cellStyle name="Normal 5 7 2 2 3 4" xfId="3045" xr:uid="{DFE94009-AC5E-4735-A0E5-B17F9AD6EB04}"/>
    <cellStyle name="Normal 5 7 2 2 4" xfId="3046" xr:uid="{3E104596-0938-45B5-89F3-9669E2BE89E8}"/>
    <cellStyle name="Normal 5 7 2 2 5" xfId="3047" xr:uid="{A6A497FF-ECAD-4B51-B151-9E8797192085}"/>
    <cellStyle name="Normal 5 7 2 2 6" xfId="3048" xr:uid="{585AEC42-B8A4-4EA7-BD3B-A1AE3685F8A4}"/>
    <cellStyle name="Normal 5 7 2 3" xfId="595" xr:uid="{DC471D32-692B-4018-9D08-8D1B576D4BC2}"/>
    <cellStyle name="Normal 5 7 2 3 2" xfId="1422" xr:uid="{E53DB2BC-97DA-464C-BC8C-5C4CD62C5027}"/>
    <cellStyle name="Normal 5 7 2 3 2 2" xfId="3049" xr:uid="{469A1F1D-A195-48B6-AFE7-2403E0D44427}"/>
    <cellStyle name="Normal 5 7 2 3 2 3" xfId="3050" xr:uid="{87262CD7-546A-49BF-B2F7-C68EDB733A1A}"/>
    <cellStyle name="Normal 5 7 2 3 2 4" xfId="3051" xr:uid="{543E75A7-FA0F-4441-BDB4-245E730B8837}"/>
    <cellStyle name="Normal 5 7 2 3 3" xfId="3052" xr:uid="{65CF5FEF-8ED6-4AA1-B1D7-A45CC2B9A9F4}"/>
    <cellStyle name="Normal 5 7 2 3 4" xfId="3053" xr:uid="{8DD04397-352D-4C6A-B028-AC587ACF0B64}"/>
    <cellStyle name="Normal 5 7 2 3 5" xfId="3054" xr:uid="{1DDE698C-5176-429D-8750-9EC77C078A58}"/>
    <cellStyle name="Normal 5 7 2 4" xfId="1423" xr:uid="{FAA3B366-F110-486F-A4D9-A94E87E0B3AC}"/>
    <cellStyle name="Normal 5 7 2 4 2" xfId="3055" xr:uid="{6C4DEBA0-46DD-4036-8A84-5E9D22494436}"/>
    <cellStyle name="Normal 5 7 2 4 3" xfId="3056" xr:uid="{DE34AF5C-C5F4-4D17-88B2-B52BB43729A8}"/>
    <cellStyle name="Normal 5 7 2 4 4" xfId="3057" xr:uid="{55D0125E-7BE9-45AC-9754-C42E7AD9AD09}"/>
    <cellStyle name="Normal 5 7 2 5" xfId="3058" xr:uid="{29684578-3A85-4011-BA8A-9F94937D8084}"/>
    <cellStyle name="Normal 5 7 2 5 2" xfId="3059" xr:uid="{E7AD883F-35CB-4CFC-966B-0AE8DCDD0104}"/>
    <cellStyle name="Normal 5 7 2 5 3" xfId="3060" xr:uid="{76A785E4-5D30-49F4-83F9-7DAA78BD1DE2}"/>
    <cellStyle name="Normal 5 7 2 5 4" xfId="3061" xr:uid="{A57476F7-731F-4DF1-93B1-59FED767A9D1}"/>
    <cellStyle name="Normal 5 7 2 6" xfId="3062" xr:uid="{E984A953-EB0B-480C-B8B8-6F9149B455E3}"/>
    <cellStyle name="Normal 5 7 2 7" xfId="3063" xr:uid="{6C3821B7-2653-4A98-B0A3-863C7AE0F340}"/>
    <cellStyle name="Normal 5 7 2 8" xfId="3064" xr:uid="{ECB72FE3-5508-42BC-86B7-069BB6CFB671}"/>
    <cellStyle name="Normal 5 7 3" xfId="318" xr:uid="{E2D0BFE0-F217-489D-9985-42536E0E6789}"/>
    <cellStyle name="Normal 5 7 3 2" xfId="596" xr:uid="{49EE1942-FEB2-46F9-BEE1-748E331864F6}"/>
    <cellStyle name="Normal 5 7 3 2 2" xfId="597" xr:uid="{AE97BAF9-923C-453A-AE5A-E10E5B57ECD0}"/>
    <cellStyle name="Normal 5 7 3 2 3" xfId="3065" xr:uid="{574A0C8E-8DE9-484E-8BAF-E95DC12A2A8F}"/>
    <cellStyle name="Normal 5 7 3 2 4" xfId="3066" xr:uid="{B7BE3901-E54D-4706-928B-2CBF16A97066}"/>
    <cellStyle name="Normal 5 7 3 3" xfId="598" xr:uid="{9A299DDC-4993-4E3A-89F0-360E24267976}"/>
    <cellStyle name="Normal 5 7 3 3 2" xfId="3067" xr:uid="{109F934B-2595-44D4-BD70-5978D1F112ED}"/>
    <cellStyle name="Normal 5 7 3 3 3" xfId="3068" xr:uid="{724AD26F-7FF7-445C-A6D4-3E021B37AA85}"/>
    <cellStyle name="Normal 5 7 3 3 4" xfId="3069" xr:uid="{6BD2E188-24C5-41F4-A18B-703CAF85E406}"/>
    <cellStyle name="Normal 5 7 3 4" xfId="3070" xr:uid="{D180E12C-943A-46C3-91E4-1DD859889F40}"/>
    <cellStyle name="Normal 5 7 3 5" xfId="3071" xr:uid="{62E95EDC-4FE7-400F-9C9C-9BCE11A5C350}"/>
    <cellStyle name="Normal 5 7 3 6" xfId="3072" xr:uid="{C820C311-A16D-4682-B4D4-C6A62760B5BA}"/>
    <cellStyle name="Normal 5 7 4" xfId="319" xr:uid="{F53DF597-0A19-4205-BD63-779594ED2E4C}"/>
    <cellStyle name="Normal 5 7 4 2" xfId="599" xr:uid="{8A83E600-C1F0-431C-8AD2-2510C5037D5F}"/>
    <cellStyle name="Normal 5 7 4 2 2" xfId="3073" xr:uid="{C1B30AA2-C49C-49D8-B98B-2D9599F2FCED}"/>
    <cellStyle name="Normal 5 7 4 2 3" xfId="3074" xr:uid="{D464D6AD-7446-47C3-9F01-E7ECA4366B57}"/>
    <cellStyle name="Normal 5 7 4 2 4" xfId="3075" xr:uid="{4C1C988D-F157-4E10-8501-98B459221B15}"/>
    <cellStyle name="Normal 5 7 4 3" xfId="3076" xr:uid="{6A42F509-0F28-4F96-8A81-2CD9AF34A8E0}"/>
    <cellStyle name="Normal 5 7 4 4" xfId="3077" xr:uid="{8D3E6597-BE22-48E5-9BFF-503EEA201A3B}"/>
    <cellStyle name="Normal 5 7 4 5" xfId="3078" xr:uid="{8303960E-BCD8-4077-8F97-FA78EC811387}"/>
    <cellStyle name="Normal 5 7 5" xfId="600" xr:uid="{65E364EF-0B35-4D93-892F-61B96F96D1D5}"/>
    <cellStyle name="Normal 5 7 5 2" xfId="3079" xr:uid="{BDA4D69B-E860-41F2-87DC-6576E7F3D092}"/>
    <cellStyle name="Normal 5 7 5 3" xfId="3080" xr:uid="{2CD07735-D935-4487-B035-246C8418A54B}"/>
    <cellStyle name="Normal 5 7 5 4" xfId="3081" xr:uid="{B3DE1D57-41ED-4912-A06D-7FA20563A3F3}"/>
    <cellStyle name="Normal 5 7 6" xfId="3082" xr:uid="{8EA8E1B6-1503-4532-B418-A3033BA9BF2A}"/>
    <cellStyle name="Normal 5 7 6 2" xfId="3083" xr:uid="{7FFF737B-9656-4BAB-8D6E-F81EA33CC804}"/>
    <cellStyle name="Normal 5 7 6 3" xfId="3084" xr:uid="{B57F8636-CDC6-4F3A-994F-A215AEDCA869}"/>
    <cellStyle name="Normal 5 7 6 4" xfId="3085" xr:uid="{1DEA82A6-860D-423D-91E3-159EC70BE8D2}"/>
    <cellStyle name="Normal 5 7 7" xfId="3086" xr:uid="{83450317-8AA0-46E1-AB29-496EE10F8DF7}"/>
    <cellStyle name="Normal 5 7 8" xfId="3087" xr:uid="{4F75F007-1DB2-466B-862D-25BDA9D853A8}"/>
    <cellStyle name="Normal 5 7 9" xfId="3088" xr:uid="{CCB136B9-D0D0-489A-9004-CAD3EFA3FA90}"/>
    <cellStyle name="Normal 5 8" xfId="110" xr:uid="{5465C627-8653-4C73-9D9A-A34EFD3ADE1A}"/>
    <cellStyle name="Normal 5 8 2" xfId="320" xr:uid="{A9071379-AAF2-4C7E-A650-8ECAC7283F39}"/>
    <cellStyle name="Normal 5 8 2 2" xfId="601" xr:uid="{5BDE206C-E475-4D18-888A-7D6D133DAC76}"/>
    <cellStyle name="Normal 5 8 2 2 2" xfId="1424" xr:uid="{2110E9AB-C14D-460F-ACCA-897DBB7A83E4}"/>
    <cellStyle name="Normal 5 8 2 2 2 2" xfId="1425" xr:uid="{C3B932CB-844F-46F6-9E80-EA85032315BC}"/>
    <cellStyle name="Normal 5 8 2 2 3" xfId="1426" xr:uid="{710422D1-818B-423D-BA1C-BF29EC176F90}"/>
    <cellStyle name="Normal 5 8 2 2 4" xfId="3089" xr:uid="{0D74639D-8197-4FD2-8965-65A8CD7108AA}"/>
    <cellStyle name="Normal 5 8 2 3" xfId="1427" xr:uid="{0F6FFC04-E69B-47D1-89F2-F19B3D9FE7D4}"/>
    <cellStyle name="Normal 5 8 2 3 2" xfId="1428" xr:uid="{63B12791-2E16-4C32-8403-7C8001D42A27}"/>
    <cellStyle name="Normal 5 8 2 3 3" xfId="3090" xr:uid="{E957F865-0D43-412B-8E56-8E365FA65930}"/>
    <cellStyle name="Normal 5 8 2 3 4" xfId="3091" xr:uid="{15F69A35-513A-478C-8B4A-B99286F5E680}"/>
    <cellStyle name="Normal 5 8 2 4" xfId="1429" xr:uid="{EBD1B817-8771-47C9-8AA5-4C41865AE746}"/>
    <cellStyle name="Normal 5 8 2 5" xfId="3092" xr:uid="{93DE063A-0462-4CF1-8A4D-06FD2C06C521}"/>
    <cellStyle name="Normal 5 8 2 6" xfId="3093" xr:uid="{0732B140-53CE-4D4A-AC6F-CBEE16D6F712}"/>
    <cellStyle name="Normal 5 8 3" xfId="602" xr:uid="{443E3726-2D90-4B75-AF56-EAAE04F9020A}"/>
    <cellStyle name="Normal 5 8 3 2" xfId="1430" xr:uid="{F7F3A483-4843-446B-98D2-AFE50099569C}"/>
    <cellStyle name="Normal 5 8 3 2 2" xfId="1431" xr:uid="{60A659C4-0DCD-40CE-9D8D-6271B49F3CF2}"/>
    <cellStyle name="Normal 5 8 3 2 3" xfId="3094" xr:uid="{3F1FBE01-2460-44F5-A0DA-0202B32D20A7}"/>
    <cellStyle name="Normal 5 8 3 2 4" xfId="3095" xr:uid="{F23911EC-C0F3-4702-8AB7-02E508B40882}"/>
    <cellStyle name="Normal 5 8 3 3" xfId="1432" xr:uid="{3DC220FA-3983-4CD6-8EE8-D72ED4F5611D}"/>
    <cellStyle name="Normal 5 8 3 4" xfId="3096" xr:uid="{72360CEB-6914-49F6-9730-45F579751EE2}"/>
    <cellStyle name="Normal 5 8 3 5" xfId="3097" xr:uid="{32AC131B-3E5F-4ED5-B634-568561EB37DE}"/>
    <cellStyle name="Normal 5 8 4" xfId="1433" xr:uid="{8BBF9233-F31C-4364-BC74-12A8A9F27274}"/>
    <cellStyle name="Normal 5 8 4 2" xfId="1434" xr:uid="{13F0A370-E001-48C0-93E2-8C4948D7AF69}"/>
    <cellStyle name="Normal 5 8 4 3" xfId="3098" xr:uid="{953F35D6-B815-46B5-A38E-8EDECE56D988}"/>
    <cellStyle name="Normal 5 8 4 4" xfId="3099" xr:uid="{C259C130-CA92-4BAD-A497-08979BC13038}"/>
    <cellStyle name="Normal 5 8 5" xfId="1435" xr:uid="{9C7BD036-586C-4653-95A5-00DE97EBA73A}"/>
    <cellStyle name="Normal 5 8 5 2" xfId="3100" xr:uid="{E664F587-4391-4872-A70D-B17443E68FC5}"/>
    <cellStyle name="Normal 5 8 5 3" xfId="3101" xr:uid="{298034A6-F910-4AD9-B8C5-E799A271B20C}"/>
    <cellStyle name="Normal 5 8 5 4" xfId="3102" xr:uid="{ED4DF570-72E7-4BC1-BE8C-94AC09DB6812}"/>
    <cellStyle name="Normal 5 8 6" xfId="3103" xr:uid="{E9191137-65AB-4A9E-8AF3-DEB8CAF7FB10}"/>
    <cellStyle name="Normal 5 8 7" xfId="3104" xr:uid="{493DB4B0-0BE2-4232-8800-27471CE2C206}"/>
    <cellStyle name="Normal 5 8 8" xfId="3105" xr:uid="{01FD3FE5-34A8-4971-AAE1-B8AC5A5C976C}"/>
    <cellStyle name="Normal 5 9" xfId="321" xr:uid="{EDFE7512-1BB7-40BF-A528-0EB0185C8D47}"/>
    <cellStyle name="Normal 5 9 2" xfId="603" xr:uid="{53EE87F2-19F7-4218-B644-41F8B7F7ED20}"/>
    <cellStyle name="Normal 5 9 2 2" xfId="604" xr:uid="{E117EECD-CFA0-4292-B438-CB83555C0019}"/>
    <cellStyle name="Normal 5 9 2 2 2" xfId="1436" xr:uid="{D34AA73A-BFD6-42C7-BDD1-A570E53DD733}"/>
    <cellStyle name="Normal 5 9 2 2 3" xfId="3106" xr:uid="{37BBEA2E-A41B-4207-AB5E-81973577395E}"/>
    <cellStyle name="Normal 5 9 2 2 4" xfId="3107" xr:uid="{A8C15448-ED70-4E03-90D9-0418307C7C54}"/>
    <cellStyle name="Normal 5 9 2 3" xfId="1437" xr:uid="{E25A489D-31E6-404A-9B14-4F9E10F0F519}"/>
    <cellStyle name="Normal 5 9 2 4" xfId="3108" xr:uid="{82951CB1-CD3B-4604-B26C-25867411B269}"/>
    <cellStyle name="Normal 5 9 2 5" xfId="3109" xr:uid="{D1AA679A-D4E3-4A1D-B2F9-5F3CF19F0AD1}"/>
    <cellStyle name="Normal 5 9 3" xfId="605" xr:uid="{09B7E6DF-1BDD-49C9-9F09-F4EA4A049DFD}"/>
    <cellStyle name="Normal 5 9 3 2" xfId="1438" xr:uid="{92AFF741-1729-459C-9EB3-A80F9B2F1BD8}"/>
    <cellStyle name="Normal 5 9 3 3" xfId="3110" xr:uid="{04DE13B9-C6C4-4340-A55B-AB2C71047F00}"/>
    <cellStyle name="Normal 5 9 3 4" xfId="3111" xr:uid="{0C893350-02B5-40D9-84FD-4045F65DE1B2}"/>
    <cellStyle name="Normal 5 9 4" xfId="1439" xr:uid="{D5697D52-ECB6-4C91-A72D-4280F58B8F0B}"/>
    <cellStyle name="Normal 5 9 4 2" xfId="3112" xr:uid="{40542C31-3D2C-4B73-939C-4AF3B0263238}"/>
    <cellStyle name="Normal 5 9 4 3" xfId="3113" xr:uid="{9F4CA68C-CABA-43E2-B46B-6DEE8253A3B8}"/>
    <cellStyle name="Normal 5 9 4 4" xfId="3114" xr:uid="{C407A27B-555D-418D-B9FE-7B4B16F34A1F}"/>
    <cellStyle name="Normal 5 9 5" xfId="3115" xr:uid="{3650B2F3-E389-41E5-9C65-85FF4D96AB4F}"/>
    <cellStyle name="Normal 5 9 6" xfId="3116" xr:uid="{910B09A2-8838-4F99-A5FD-CA94E66A9879}"/>
    <cellStyle name="Normal 5 9 7" xfId="3117" xr:uid="{FDE1A3BF-7546-40E2-BAE5-998CD7876161}"/>
    <cellStyle name="Normal 6" xfId="111" xr:uid="{CE212414-DFB8-4BF3-99F0-85EEA6FEFEDD}"/>
    <cellStyle name="Normal 6 10" xfId="322" xr:uid="{12527DBE-B1B9-4EBC-BE04-9D34083B0E6F}"/>
    <cellStyle name="Normal 6 10 2" xfId="1440" xr:uid="{8414AF35-6DFB-4A74-9E44-F23B370601F0}"/>
    <cellStyle name="Normal 6 10 2 2" xfId="3118" xr:uid="{971D1518-7368-4783-917D-07408A9B29B7}"/>
    <cellStyle name="Normal 6 10 2 3" xfId="3119" xr:uid="{5AF37BC3-16A8-48B6-B617-5006427A91C8}"/>
    <cellStyle name="Normal 6 10 2 4" xfId="3120" xr:uid="{28CE4558-DCCF-4612-91E8-BA3E21DFF26C}"/>
    <cellStyle name="Normal 6 10 3" xfId="3121" xr:uid="{1922918D-8273-4657-972A-B1432857C12D}"/>
    <cellStyle name="Normal 6 10 4" xfId="3122" xr:uid="{E5859C9D-FE1F-4F47-817A-CA45F5612250}"/>
    <cellStyle name="Normal 6 10 5" xfId="3123" xr:uid="{E2B6C47C-42FD-478F-8F8A-1E3F540EE7FB}"/>
    <cellStyle name="Normal 6 11" xfId="1441" xr:uid="{DD5CD3FF-1128-40CC-AC3D-54E94B3216D4}"/>
    <cellStyle name="Normal 6 11 2" xfId="3124" xr:uid="{7A9631AA-24E6-4178-BB04-851DA34AFC15}"/>
    <cellStyle name="Normal 6 11 3" xfId="3125" xr:uid="{3CDFF5E5-32EA-420E-9FF2-F01A0BA9AEEE}"/>
    <cellStyle name="Normal 6 11 4" xfId="3126" xr:uid="{0F91A008-F666-4555-8740-E93E21C0D0DB}"/>
    <cellStyle name="Normal 6 12" xfId="905" xr:uid="{E6047C40-9A65-4735-9B0B-27B3078D9756}"/>
    <cellStyle name="Normal 6 12 2" xfId="3127" xr:uid="{D2AA0708-427D-4AB6-B922-DEAD0EDBAE12}"/>
    <cellStyle name="Normal 6 12 3" xfId="3128" xr:uid="{747DC67D-F734-4877-AA6D-D5FB62F93EF7}"/>
    <cellStyle name="Normal 6 12 4" xfId="3129" xr:uid="{1EF43DBC-155E-4F11-9C5F-259ADCFDA7D7}"/>
    <cellStyle name="Normal 6 13" xfId="902" xr:uid="{5F5629D4-353E-4766-8FC6-99346963C66F}"/>
    <cellStyle name="Normal 6 13 2" xfId="3131" xr:uid="{3009320A-FAB4-41E8-91FD-62DD0170FDCE}"/>
    <cellStyle name="Normal 6 13 3" xfId="4318" xr:uid="{12C56940-91E4-4571-ACFB-26611BBD4E67}"/>
    <cellStyle name="Normal 6 13 4" xfId="3130" xr:uid="{E23C98CF-DAB3-486C-ADA2-72AB6878D22C}"/>
    <cellStyle name="Normal 6 14" xfId="3132" xr:uid="{B1F22A95-C0DE-4D57-A312-0272B5848C0A}"/>
    <cellStyle name="Normal 6 15" xfId="3133" xr:uid="{A7213524-B368-4809-AB94-30F701E3ADD2}"/>
    <cellStyle name="Normal 6 16" xfId="3134" xr:uid="{E957A2F8-549D-4C42-9929-E55978C6691F}"/>
    <cellStyle name="Normal 6 2" xfId="112" xr:uid="{1B5010E0-A915-464D-91D3-1A6288E45545}"/>
    <cellStyle name="Normal 6 2 2" xfId="323" xr:uid="{39DF5B18-4C3B-437E-9C67-11357E6CFF84}"/>
    <cellStyle name="Normal 6 3" xfId="113" xr:uid="{9878F46F-655A-4BB6-BC87-6F9585B2E8AB}"/>
    <cellStyle name="Normal 6 3 10" xfId="3135" xr:uid="{923B84FC-42DA-4D5A-9824-8F146DB93385}"/>
    <cellStyle name="Normal 6 3 11" xfId="3136" xr:uid="{3CFC55A7-E508-4FD8-9703-4B40767EB0E4}"/>
    <cellStyle name="Normal 6 3 2" xfId="114" xr:uid="{E50F973E-E1E5-4E80-8AAE-ABAE765870A3}"/>
    <cellStyle name="Normal 6 3 2 2" xfId="115" xr:uid="{095D90EB-0790-4E39-B4A1-4BE17662F6DE}"/>
    <cellStyle name="Normal 6 3 2 2 2" xfId="324" xr:uid="{1470D14E-2342-4D28-B328-2EB2E2D75E77}"/>
    <cellStyle name="Normal 6 3 2 2 2 2" xfId="606" xr:uid="{0BCC702E-F8A8-477F-AEF2-6D57687C02B9}"/>
    <cellStyle name="Normal 6 3 2 2 2 2 2" xfId="607" xr:uid="{65028510-8E22-4F95-B800-2E5527A7DAEA}"/>
    <cellStyle name="Normal 6 3 2 2 2 2 2 2" xfId="1442" xr:uid="{F3833DB0-ABCF-4DE0-9B4C-B4E2B3D246A1}"/>
    <cellStyle name="Normal 6 3 2 2 2 2 2 2 2" xfId="1443" xr:uid="{40A42C43-C809-4B82-B434-003641042DC6}"/>
    <cellStyle name="Normal 6 3 2 2 2 2 2 3" xfId="1444" xr:uid="{6B7DF6CB-B39A-403C-8C1A-1D943CBA23D1}"/>
    <cellStyle name="Normal 6 3 2 2 2 2 3" xfId="1445" xr:uid="{3C359DF2-2E56-4A99-A95B-A67DDD0C2E75}"/>
    <cellStyle name="Normal 6 3 2 2 2 2 3 2" xfId="1446" xr:uid="{A2101C40-0F63-4961-9134-45402F76F585}"/>
    <cellStyle name="Normal 6 3 2 2 2 2 4" xfId="1447" xr:uid="{F98C9389-CC5E-4DEE-A9B3-CA7D99CBF370}"/>
    <cellStyle name="Normal 6 3 2 2 2 3" xfId="608" xr:uid="{2BAD2437-1EDE-4236-AFE7-21F4A2928AAE}"/>
    <cellStyle name="Normal 6 3 2 2 2 3 2" xfId="1448" xr:uid="{AF12BC9B-B9B8-425B-8BD3-A77E43621A2F}"/>
    <cellStyle name="Normal 6 3 2 2 2 3 2 2" xfId="1449" xr:uid="{B3146080-7259-4931-8150-1CD51E973D90}"/>
    <cellStyle name="Normal 6 3 2 2 2 3 3" xfId="1450" xr:uid="{98AE8724-88E7-41BC-8648-AC3E8D3B9F5C}"/>
    <cellStyle name="Normal 6 3 2 2 2 3 4" xfId="3137" xr:uid="{F3F80CB2-31D1-4942-B0DC-397BE39FA478}"/>
    <cellStyle name="Normal 6 3 2 2 2 4" xfId="1451" xr:uid="{939878C7-DD7E-4932-B0FC-E79CFCDE55B0}"/>
    <cellStyle name="Normal 6 3 2 2 2 4 2" xfId="1452" xr:uid="{18F94C17-1E6E-44AA-A633-A982050F3E17}"/>
    <cellStyle name="Normal 6 3 2 2 2 5" xfId="1453" xr:uid="{3812329A-3DEC-41C0-A8FC-E4BDE5088BAE}"/>
    <cellStyle name="Normal 6 3 2 2 2 6" xfId="3138" xr:uid="{FCB56139-4A20-43D5-953B-9EF91073D42C}"/>
    <cellStyle name="Normal 6 3 2 2 3" xfId="325" xr:uid="{655BA5A3-9BBB-4CF5-B040-A45095CF9435}"/>
    <cellStyle name="Normal 6 3 2 2 3 2" xfId="609" xr:uid="{0825AFA6-36C6-4324-A17A-ECB76AD5ED6D}"/>
    <cellStyle name="Normal 6 3 2 2 3 2 2" xfId="610" xr:uid="{3D71A68D-35F9-4BF9-9F20-C8E66CE3A910}"/>
    <cellStyle name="Normal 6 3 2 2 3 2 2 2" xfId="1454" xr:uid="{63F817FD-832E-4F80-A131-3E5101EB860A}"/>
    <cellStyle name="Normal 6 3 2 2 3 2 2 2 2" xfId="1455" xr:uid="{34121511-34CE-40B7-ADB8-89359F41C604}"/>
    <cellStyle name="Normal 6 3 2 2 3 2 2 3" xfId="1456" xr:uid="{1FDC939C-5871-4FC9-8F9C-BB60CFB3E7D5}"/>
    <cellStyle name="Normal 6 3 2 2 3 2 3" xfId="1457" xr:uid="{239A3950-A2D2-400A-B8C0-3F853D45B3C6}"/>
    <cellStyle name="Normal 6 3 2 2 3 2 3 2" xfId="1458" xr:uid="{0861AA1B-3578-4F51-8AF7-B13A8445826B}"/>
    <cellStyle name="Normal 6 3 2 2 3 2 4" xfId="1459" xr:uid="{729B04D1-4031-4868-909D-6074242A9BA1}"/>
    <cellStyle name="Normal 6 3 2 2 3 3" xfId="611" xr:uid="{15505EDD-C6F1-4AEF-8EEF-3567E705B697}"/>
    <cellStyle name="Normal 6 3 2 2 3 3 2" xfId="1460" xr:uid="{906D4FDE-9DFC-463B-A60F-2FD3728B54FC}"/>
    <cellStyle name="Normal 6 3 2 2 3 3 2 2" xfId="1461" xr:uid="{0A563A86-F5CC-4EE3-8D12-485DE038536D}"/>
    <cellStyle name="Normal 6 3 2 2 3 3 3" xfId="1462" xr:uid="{24C1433A-A565-441E-BEBB-0B4C4E0691D9}"/>
    <cellStyle name="Normal 6 3 2 2 3 4" xfId="1463" xr:uid="{AEE3DFF7-85C4-4BBB-8C81-1158FA9E2158}"/>
    <cellStyle name="Normal 6 3 2 2 3 4 2" xfId="1464" xr:uid="{AB724179-61E8-44C7-A655-0BD3D1A39738}"/>
    <cellStyle name="Normal 6 3 2 2 3 5" xfId="1465" xr:uid="{7B40A606-5DB4-4851-BEF8-502DED72BD3B}"/>
    <cellStyle name="Normal 6 3 2 2 4" xfId="612" xr:uid="{A3BC9218-F780-4707-8462-F5A3692111E8}"/>
    <cellStyle name="Normal 6 3 2 2 4 2" xfId="613" xr:uid="{007956E0-7E5B-4026-AC77-CD4EB5ACD774}"/>
    <cellStyle name="Normal 6 3 2 2 4 2 2" xfId="1466" xr:uid="{614427B3-A636-4C58-876F-518F8FE6F77E}"/>
    <cellStyle name="Normal 6 3 2 2 4 2 2 2" xfId="1467" xr:uid="{A45DD786-F4B4-4551-B729-E58E35E17F31}"/>
    <cellStyle name="Normal 6 3 2 2 4 2 3" xfId="1468" xr:uid="{F76B45F4-6145-417B-A9FB-FD44F6C4FE9A}"/>
    <cellStyle name="Normal 6 3 2 2 4 3" xfId="1469" xr:uid="{648C3878-6C6C-45DF-ADA1-40B1B8B0D745}"/>
    <cellStyle name="Normal 6 3 2 2 4 3 2" xfId="1470" xr:uid="{BFF337F6-ACEB-4EEC-8EDD-CB69261233BF}"/>
    <cellStyle name="Normal 6 3 2 2 4 4" xfId="1471" xr:uid="{69DD303B-6E77-4F55-A924-2391152D2744}"/>
    <cellStyle name="Normal 6 3 2 2 5" xfId="614" xr:uid="{F45A43BF-FF2C-49A8-A0A7-A751962AD658}"/>
    <cellStyle name="Normal 6 3 2 2 5 2" xfId="1472" xr:uid="{73C8E7C5-BBDC-464E-B7FE-CBD3EED0FAFE}"/>
    <cellStyle name="Normal 6 3 2 2 5 2 2" xfId="1473" xr:uid="{0ED3268F-6DFB-45F1-AA6D-C19BC9B3D93A}"/>
    <cellStyle name="Normal 6 3 2 2 5 3" xfId="1474" xr:uid="{EC242AB4-9326-48A3-9C0A-799FC85792C2}"/>
    <cellStyle name="Normal 6 3 2 2 5 4" xfId="3139" xr:uid="{F30999F1-95FD-4D86-8C3B-0C8BFA74854F}"/>
    <cellStyle name="Normal 6 3 2 2 6" xfId="1475" xr:uid="{D631F777-15CD-44AE-90F1-4AABC9350803}"/>
    <cellStyle name="Normal 6 3 2 2 6 2" xfId="1476" xr:uid="{7D43954C-A3C2-48F6-BDD1-D17F6705E78B}"/>
    <cellStyle name="Normal 6 3 2 2 7" xfId="1477" xr:uid="{07CC13F2-1FD1-470D-9623-DD572BCD9CF7}"/>
    <cellStyle name="Normal 6 3 2 2 8" xfId="3140" xr:uid="{2A57D79E-42DB-47C5-B813-7C6FC5528164}"/>
    <cellStyle name="Normal 6 3 2 3" xfId="326" xr:uid="{139E4355-4594-4B07-9FA3-1F76F1148451}"/>
    <cellStyle name="Normal 6 3 2 3 2" xfId="615" xr:uid="{440F27AF-F4A8-4CA6-85F5-A2DC8B6DDD65}"/>
    <cellStyle name="Normal 6 3 2 3 2 2" xfId="616" xr:uid="{5A162FBE-F3C6-4073-8C64-FE0BF8222914}"/>
    <cellStyle name="Normal 6 3 2 3 2 2 2" xfId="1478" xr:uid="{26682235-73E4-47AD-B37B-8440E21AA675}"/>
    <cellStyle name="Normal 6 3 2 3 2 2 2 2" xfId="1479" xr:uid="{961B309A-A02D-4BCF-B220-1A8A78400401}"/>
    <cellStyle name="Normal 6 3 2 3 2 2 3" xfId="1480" xr:uid="{A7D61AB8-57C3-4550-B291-5E476B3F1499}"/>
    <cellStyle name="Normal 6 3 2 3 2 3" xfId="1481" xr:uid="{9B0A50A9-89B3-4B22-A954-E1995A6620DC}"/>
    <cellStyle name="Normal 6 3 2 3 2 3 2" xfId="1482" xr:uid="{1A0F0BB2-09DE-4346-8552-26BA33133D94}"/>
    <cellStyle name="Normal 6 3 2 3 2 4" xfId="1483" xr:uid="{171665D1-3E34-40C7-9B73-62AA2EF572E4}"/>
    <cellStyle name="Normal 6 3 2 3 3" xfId="617" xr:uid="{C40714BE-44F5-4980-9393-84D7183D1099}"/>
    <cellStyle name="Normal 6 3 2 3 3 2" xfId="1484" xr:uid="{4DF6D00A-8B41-4E0B-95F8-966A548B98A2}"/>
    <cellStyle name="Normal 6 3 2 3 3 2 2" xfId="1485" xr:uid="{2C5A6887-6237-4B64-9759-9DC691694343}"/>
    <cellStyle name="Normal 6 3 2 3 3 3" xfId="1486" xr:uid="{E23177D6-DF53-4811-A371-DC94FAFE70A6}"/>
    <cellStyle name="Normal 6 3 2 3 3 4" xfId="3141" xr:uid="{CFF16A93-6E9F-4A1F-847D-7E41108EF3FE}"/>
    <cellStyle name="Normal 6 3 2 3 4" xfId="1487" xr:uid="{842C3686-F5AB-4A3F-8BD3-7DC73CD263AE}"/>
    <cellStyle name="Normal 6 3 2 3 4 2" xfId="1488" xr:uid="{AE57E94E-865D-4A1C-A59E-BD81534C361F}"/>
    <cellStyle name="Normal 6 3 2 3 5" xfId="1489" xr:uid="{DD26B86E-478A-40E7-A23D-37E3D68898E8}"/>
    <cellStyle name="Normal 6 3 2 3 6" xfId="3142" xr:uid="{D46D9B6D-C8B3-44A2-A182-EA148184B6D7}"/>
    <cellStyle name="Normal 6 3 2 4" xfId="327" xr:uid="{8CB219E3-8B62-44DE-9869-2C906944D47B}"/>
    <cellStyle name="Normal 6 3 2 4 2" xfId="618" xr:uid="{B9F1DF44-BDF2-4238-BBBB-F0A14F2F910E}"/>
    <cellStyle name="Normal 6 3 2 4 2 2" xfId="619" xr:uid="{B0263A52-FA3C-472E-911C-42179DEF2B5D}"/>
    <cellStyle name="Normal 6 3 2 4 2 2 2" xfId="1490" xr:uid="{6B06E1D5-3B18-4892-AC6D-EF6750631634}"/>
    <cellStyle name="Normal 6 3 2 4 2 2 2 2" xfId="1491" xr:uid="{25F4E75A-698A-4544-8FE5-44C58BD9CD44}"/>
    <cellStyle name="Normal 6 3 2 4 2 2 3" xfId="1492" xr:uid="{675BB4D7-D5B7-446F-BBBA-FC1E4707A752}"/>
    <cellStyle name="Normal 6 3 2 4 2 3" xfId="1493" xr:uid="{3FDAA6E9-BB88-487F-8291-6BC81CD99BB6}"/>
    <cellStyle name="Normal 6 3 2 4 2 3 2" xfId="1494" xr:uid="{DD5F3CD4-3D12-4508-AC4A-365173185D11}"/>
    <cellStyle name="Normal 6 3 2 4 2 4" xfId="1495" xr:uid="{53A94E0E-4405-4020-A9D4-C27C0D03C2CF}"/>
    <cellStyle name="Normal 6 3 2 4 3" xfId="620" xr:uid="{1976CBEA-F721-4A07-8794-4C823DF90B4D}"/>
    <cellStyle name="Normal 6 3 2 4 3 2" xfId="1496" xr:uid="{E28AAC57-071D-4405-84D8-26DA3C0FC122}"/>
    <cellStyle name="Normal 6 3 2 4 3 2 2" xfId="1497" xr:uid="{5C108607-B420-4AC7-96B8-20BFDB4DC9DC}"/>
    <cellStyle name="Normal 6 3 2 4 3 3" xfId="1498" xr:uid="{2E1057F9-8A65-437B-9510-591FFDC3E5E3}"/>
    <cellStyle name="Normal 6 3 2 4 4" xfId="1499" xr:uid="{683756D4-A289-47EE-AC38-B23055DEFFAE}"/>
    <cellStyle name="Normal 6 3 2 4 4 2" xfId="1500" xr:uid="{2D859EEF-DF1C-49DE-BDAA-B62E32C04D5C}"/>
    <cellStyle name="Normal 6 3 2 4 5" xfId="1501" xr:uid="{8FDA17EB-D7F4-4251-BEBA-E2A8040D017A}"/>
    <cellStyle name="Normal 6 3 2 5" xfId="328" xr:uid="{503EA06F-4F33-4DB5-A3E6-256415008137}"/>
    <cellStyle name="Normal 6 3 2 5 2" xfId="621" xr:uid="{CA61B8E5-F13B-4E66-8BA3-ECECDF7DEF6F}"/>
    <cellStyle name="Normal 6 3 2 5 2 2" xfId="1502" xr:uid="{9BF06D4A-F90A-42BB-B1D5-2AECE2F98B40}"/>
    <cellStyle name="Normal 6 3 2 5 2 2 2" xfId="1503" xr:uid="{6F4F7772-FBD2-4C39-B88F-56F2768D161F}"/>
    <cellStyle name="Normal 6 3 2 5 2 3" xfId="1504" xr:uid="{20D811A5-505D-45E5-A535-A3679EEC59C4}"/>
    <cellStyle name="Normal 6 3 2 5 3" xfId="1505" xr:uid="{620D5CCD-3552-44C7-BFA7-33DC334648FF}"/>
    <cellStyle name="Normal 6 3 2 5 3 2" xfId="1506" xr:uid="{EBC87A48-F6D5-4852-BD27-6033FB1F6150}"/>
    <cellStyle name="Normal 6 3 2 5 4" xfId="1507" xr:uid="{9F94AC9F-39A5-4170-8988-618B8E21F4A6}"/>
    <cellStyle name="Normal 6 3 2 6" xfId="622" xr:uid="{206C66B2-CFA9-4701-B141-D7761FAF00EB}"/>
    <cellStyle name="Normal 6 3 2 6 2" xfId="1508" xr:uid="{5E0984D7-685C-4A52-AFC6-45276E0DCD4B}"/>
    <cellStyle name="Normal 6 3 2 6 2 2" xfId="1509" xr:uid="{19BE176D-3E9B-401A-AF45-B26C9C89B9E6}"/>
    <cellStyle name="Normal 6 3 2 6 3" xfId="1510" xr:uid="{402FE186-BCF7-4FBF-B2A7-A242C965AFC7}"/>
    <cellStyle name="Normal 6 3 2 6 4" xfId="3143" xr:uid="{54139570-A205-4602-8869-5000DD4152B4}"/>
    <cellStyle name="Normal 6 3 2 7" xfId="1511" xr:uid="{F82DABC1-16E4-44D8-9358-F73BCF293E1A}"/>
    <cellStyle name="Normal 6 3 2 7 2" xfId="1512" xr:uid="{B0DA1985-45E1-4E3D-A284-7253470B0E88}"/>
    <cellStyle name="Normal 6 3 2 8" xfId="1513" xr:uid="{753FBBE9-FD70-4EB0-8BD7-99C4302FC079}"/>
    <cellStyle name="Normal 6 3 2 9" xfId="3144" xr:uid="{0E040FBB-F7DB-4302-80B2-549866A2C306}"/>
    <cellStyle name="Normal 6 3 3" xfId="116" xr:uid="{43339E45-C735-4698-872C-3E5AE3469DB0}"/>
    <cellStyle name="Normal 6 3 3 2" xfId="117" xr:uid="{3BF447F0-022B-438C-A921-1CF2FFC3B26C}"/>
    <cellStyle name="Normal 6 3 3 2 2" xfId="623" xr:uid="{2FAC9C46-28DC-4F5F-8B01-5B3783939D05}"/>
    <cellStyle name="Normal 6 3 3 2 2 2" xfId="624" xr:uid="{7D2FFCBF-E9DD-4DC6-B31C-865764B798AB}"/>
    <cellStyle name="Normal 6 3 3 2 2 2 2" xfId="1514" xr:uid="{C5B5978C-3E2F-4CD6-A0FF-46FF59B7C46C}"/>
    <cellStyle name="Normal 6 3 3 2 2 2 2 2" xfId="1515" xr:uid="{8EE6DEF9-261D-41CA-A8AE-1ED702D64A51}"/>
    <cellStyle name="Normal 6 3 3 2 2 2 3" xfId="1516" xr:uid="{5C5D70FB-8336-4D25-A0FB-7EF27F5C6B35}"/>
    <cellStyle name="Normal 6 3 3 2 2 3" xfId="1517" xr:uid="{44C19A8D-38B1-4E8E-A3BF-7A859EE438B6}"/>
    <cellStyle name="Normal 6 3 3 2 2 3 2" xfId="1518" xr:uid="{BF1D21BC-DE0B-42A1-9878-F2A8CA9B8F9A}"/>
    <cellStyle name="Normal 6 3 3 2 2 4" xfId="1519" xr:uid="{2B6EE27C-ABDD-469F-A3A4-4FB781928A53}"/>
    <cellStyle name="Normal 6 3 3 2 3" xfId="625" xr:uid="{D1F24A72-3414-4100-9822-8036C65855D9}"/>
    <cellStyle name="Normal 6 3 3 2 3 2" xfId="1520" xr:uid="{9FE9472F-4C7E-4D25-B502-2DD729DBFEEB}"/>
    <cellStyle name="Normal 6 3 3 2 3 2 2" xfId="1521" xr:uid="{205A8EDE-733E-46D6-A9E2-2840C6DCDA5E}"/>
    <cellStyle name="Normal 6 3 3 2 3 3" xfId="1522" xr:uid="{154D775A-1A74-45C4-A46A-61F0EF4CB752}"/>
    <cellStyle name="Normal 6 3 3 2 3 4" xfId="3145" xr:uid="{19A785A7-C315-4A9F-AEC6-3F48CF8E5A13}"/>
    <cellStyle name="Normal 6 3 3 2 4" xfId="1523" xr:uid="{B547124A-051E-48E9-A043-E4A5DB7BD90A}"/>
    <cellStyle name="Normal 6 3 3 2 4 2" xfId="1524" xr:uid="{2EEF507E-5335-480C-90DF-C9E3E03033EE}"/>
    <cellStyle name="Normal 6 3 3 2 5" xfId="1525" xr:uid="{8324A6D5-4827-40F1-B1EE-2670FAFE1D12}"/>
    <cellStyle name="Normal 6 3 3 2 6" xfId="3146" xr:uid="{9E65C5E4-8CFC-4A80-8526-151745CCB7D4}"/>
    <cellStyle name="Normal 6 3 3 3" xfId="329" xr:uid="{BDB2032B-A68B-469D-ABBB-5D25587575D4}"/>
    <cellStyle name="Normal 6 3 3 3 2" xfId="626" xr:uid="{6169DC92-7FB8-4F26-ABF9-2C00EA89002A}"/>
    <cellStyle name="Normal 6 3 3 3 2 2" xfId="627" xr:uid="{CFC9AA45-9B6A-496F-9998-140F4DFCBC35}"/>
    <cellStyle name="Normal 6 3 3 3 2 2 2" xfId="1526" xr:uid="{D8E9A087-A2F9-444F-826B-6770148EBB52}"/>
    <cellStyle name="Normal 6 3 3 3 2 2 2 2" xfId="1527" xr:uid="{3AFB2259-B2F6-427C-9AA6-17B0E1D3B7CC}"/>
    <cellStyle name="Normal 6 3 3 3 2 2 3" xfId="1528" xr:uid="{D82B25D0-A9AF-4AA5-B364-7404D380EB4C}"/>
    <cellStyle name="Normal 6 3 3 3 2 3" xfId="1529" xr:uid="{08C6A11C-CE23-49C4-B4FB-7174264EB388}"/>
    <cellStyle name="Normal 6 3 3 3 2 3 2" xfId="1530" xr:uid="{033AE2BD-8051-4C52-B7CC-936C5181E415}"/>
    <cellStyle name="Normal 6 3 3 3 2 4" xfId="1531" xr:uid="{814CB317-ACD1-4AB0-917A-48EC2DF94775}"/>
    <cellStyle name="Normal 6 3 3 3 3" xfId="628" xr:uid="{911B208A-8920-4AA6-8A1F-DABAF0E4AB0A}"/>
    <cellStyle name="Normal 6 3 3 3 3 2" xfId="1532" xr:uid="{9E2DCCD0-910F-44E9-9820-84DF874EC5FE}"/>
    <cellStyle name="Normal 6 3 3 3 3 2 2" xfId="1533" xr:uid="{E3DFFF27-D1AE-4BEC-8275-38912F97903F}"/>
    <cellStyle name="Normal 6 3 3 3 3 3" xfId="1534" xr:uid="{B80694AF-7313-4174-B4C7-FDDFD5F4BEFA}"/>
    <cellStyle name="Normal 6 3 3 3 4" xfId="1535" xr:uid="{763243E4-1521-47CE-909C-103BF6998C50}"/>
    <cellStyle name="Normal 6 3 3 3 4 2" xfId="1536" xr:uid="{65D6AFE4-46A7-40ED-A670-14C1CCFB2DB7}"/>
    <cellStyle name="Normal 6 3 3 3 5" xfId="1537" xr:uid="{924254C7-5BFC-43D8-A58F-D63CE17292FD}"/>
    <cellStyle name="Normal 6 3 3 4" xfId="330" xr:uid="{EB8C72B9-3985-4D79-92F1-FB7C1ED3F5F7}"/>
    <cellStyle name="Normal 6 3 3 4 2" xfId="629" xr:uid="{EE0C3C47-6A43-4359-8433-26750D63C646}"/>
    <cellStyle name="Normal 6 3 3 4 2 2" xfId="1538" xr:uid="{0F63C4AD-8A2D-4AD1-95B5-E42932272675}"/>
    <cellStyle name="Normal 6 3 3 4 2 2 2" xfId="1539" xr:uid="{90EF7304-9AB7-47C0-9356-F45F8B8F6666}"/>
    <cellStyle name="Normal 6 3 3 4 2 3" xfId="1540" xr:uid="{89F38F04-5941-4FA5-97C6-721184BB79CA}"/>
    <cellStyle name="Normal 6 3 3 4 3" xfId="1541" xr:uid="{6694792A-AA4F-4E35-AE09-14E979C75045}"/>
    <cellStyle name="Normal 6 3 3 4 3 2" xfId="1542" xr:uid="{D154A16C-B001-4E08-9581-9A2E18EEF6C8}"/>
    <cellStyle name="Normal 6 3 3 4 4" xfId="1543" xr:uid="{E7B317CE-93BC-4579-8C47-6EF0C2CFEE23}"/>
    <cellStyle name="Normal 6 3 3 5" xfId="630" xr:uid="{64FF3E1A-587D-4D94-8D34-5942AD1342D1}"/>
    <cellStyle name="Normal 6 3 3 5 2" xfId="1544" xr:uid="{6F338B0E-E7F2-49A7-BF09-D6F6DABF6176}"/>
    <cellStyle name="Normal 6 3 3 5 2 2" xfId="1545" xr:uid="{451F0AD3-2C40-4DB4-94F3-6562C110EB3F}"/>
    <cellStyle name="Normal 6 3 3 5 3" xfId="1546" xr:uid="{84DC03CD-1D20-4480-A093-AE704576FB07}"/>
    <cellStyle name="Normal 6 3 3 5 4" xfId="3147" xr:uid="{871A4964-F240-405F-9790-B199FE326653}"/>
    <cellStyle name="Normal 6 3 3 6" xfId="1547" xr:uid="{BAF3D466-D541-46BF-A8AF-218F7114EC16}"/>
    <cellStyle name="Normal 6 3 3 6 2" xfId="1548" xr:uid="{8DD51103-2898-4C0E-ACBF-FA5DD5E455BA}"/>
    <cellStyle name="Normal 6 3 3 7" xfId="1549" xr:uid="{AAA075CD-762E-4421-9DBD-3A1E2E2C7F23}"/>
    <cellStyle name="Normal 6 3 3 8" xfId="3148" xr:uid="{34A763BD-8D1F-494C-B737-026F6D43A9D5}"/>
    <cellStyle name="Normal 6 3 4" xfId="118" xr:uid="{415093A1-F740-47BD-9EFC-516CE54866BB}"/>
    <cellStyle name="Normal 6 3 4 2" xfId="450" xr:uid="{0BCDAF49-B5DB-4874-B299-7013477C9F00}"/>
    <cellStyle name="Normal 6 3 4 2 2" xfId="631" xr:uid="{A37FFEC1-E572-494F-B96A-CCFBFF353D5D}"/>
    <cellStyle name="Normal 6 3 4 2 2 2" xfId="1550" xr:uid="{7FC524ED-226E-4A96-8E97-F9D4E0382D67}"/>
    <cellStyle name="Normal 6 3 4 2 2 2 2" xfId="1551" xr:uid="{F3664B93-04D9-4AE9-B205-5DE2B64416C5}"/>
    <cellStyle name="Normal 6 3 4 2 2 3" xfId="1552" xr:uid="{C647F272-40E4-48A8-8E9F-57611427BA06}"/>
    <cellStyle name="Normal 6 3 4 2 2 4" xfId="3149" xr:uid="{1F240CF8-B792-46A6-8CBC-7B76D66ABDBD}"/>
    <cellStyle name="Normal 6 3 4 2 3" xfId="1553" xr:uid="{27A851E2-33F8-4C8A-8DFF-BCF2F48B8CD9}"/>
    <cellStyle name="Normal 6 3 4 2 3 2" xfId="1554" xr:uid="{DE2658A0-F734-407F-9E45-E6D87569C300}"/>
    <cellStyle name="Normal 6 3 4 2 4" xfId="1555" xr:uid="{20C622DF-F902-482D-B98E-567A67BFA4C9}"/>
    <cellStyle name="Normal 6 3 4 2 5" xfId="3150" xr:uid="{A101D938-F083-4619-947B-A54E48F66115}"/>
    <cellStyle name="Normal 6 3 4 3" xfId="632" xr:uid="{EE07503E-DF7C-4199-9CC4-10B48B687F03}"/>
    <cellStyle name="Normal 6 3 4 3 2" xfId="1556" xr:uid="{0221598E-F004-4CBB-A655-DD5D894EA8FA}"/>
    <cellStyle name="Normal 6 3 4 3 2 2" xfId="1557" xr:uid="{0EACF1C7-E2DF-4A0D-B2F4-3006CEF38782}"/>
    <cellStyle name="Normal 6 3 4 3 3" xfId="1558" xr:uid="{53795067-E006-4650-972D-7767A745FA88}"/>
    <cellStyle name="Normal 6 3 4 3 4" xfId="3151" xr:uid="{C83D8220-D932-490A-8435-FFB264684A07}"/>
    <cellStyle name="Normal 6 3 4 4" xfId="1559" xr:uid="{FB101948-AEA5-41A8-99CC-F9DF70467279}"/>
    <cellStyle name="Normal 6 3 4 4 2" xfId="1560" xr:uid="{32EE6939-30C8-46B3-B9BB-44E45A8AD1BF}"/>
    <cellStyle name="Normal 6 3 4 4 3" xfId="3152" xr:uid="{89F1C902-BE2D-4F97-AFF5-EFAC0A3C659D}"/>
    <cellStyle name="Normal 6 3 4 4 4" xfId="3153" xr:uid="{D4E08B24-D607-485C-918C-5B63E4FADDC7}"/>
    <cellStyle name="Normal 6 3 4 5" xfId="1561" xr:uid="{702EA4ED-04E8-4DB8-B5C8-531215FBB408}"/>
    <cellStyle name="Normal 6 3 4 6" xfId="3154" xr:uid="{B061929B-EB62-4F2A-B874-B87ED8EED49E}"/>
    <cellStyle name="Normal 6 3 4 7" xfId="3155" xr:uid="{79F7958E-F733-4B13-85C6-112A5B7CAF37}"/>
    <cellStyle name="Normal 6 3 5" xfId="331" xr:uid="{08391648-6B4E-4B06-AA3C-81DC5ADA37B7}"/>
    <cellStyle name="Normal 6 3 5 2" xfId="633" xr:uid="{D36012A5-6D7B-40BB-B6DA-582990B029CB}"/>
    <cellStyle name="Normal 6 3 5 2 2" xfId="634" xr:uid="{F3AE4FE2-A092-4DEE-A8BB-CC98BD7F3E42}"/>
    <cellStyle name="Normal 6 3 5 2 2 2" xfId="1562" xr:uid="{975A45BC-784A-40B2-9337-A8A35BFAE164}"/>
    <cellStyle name="Normal 6 3 5 2 2 2 2" xfId="1563" xr:uid="{6BF5DD88-C400-442B-9E15-D54E6C85022E}"/>
    <cellStyle name="Normal 6 3 5 2 2 3" xfId="1564" xr:uid="{4BAB1F44-D031-4EDE-97F3-0ADBC78890D5}"/>
    <cellStyle name="Normal 6 3 5 2 3" xfId="1565" xr:uid="{66C48CC9-4235-4B53-BA97-DC6E98BD3A09}"/>
    <cellStyle name="Normal 6 3 5 2 3 2" xfId="1566" xr:uid="{E6B55563-E3CF-45C9-8665-9C96EBEECAA5}"/>
    <cellStyle name="Normal 6 3 5 2 4" xfId="1567" xr:uid="{6EF9AE4B-30E0-4BDE-B320-56035A08EC05}"/>
    <cellStyle name="Normal 6 3 5 3" xfId="635" xr:uid="{F501DEED-5CD0-40F9-AB5A-A2BBF19894DE}"/>
    <cellStyle name="Normal 6 3 5 3 2" xfId="1568" xr:uid="{0E708F69-4F50-498D-8715-88D84A898BDE}"/>
    <cellStyle name="Normal 6 3 5 3 2 2" xfId="1569" xr:uid="{75BE15F0-17FC-4759-915D-F7F7BCA93E5C}"/>
    <cellStyle name="Normal 6 3 5 3 3" xfId="1570" xr:uid="{ADA5653E-6CE3-4AD5-B4ED-C1C0379A3598}"/>
    <cellStyle name="Normal 6 3 5 3 4" xfId="3156" xr:uid="{84E9BBF5-9A4C-43D1-9A0F-20F4FAD58125}"/>
    <cellStyle name="Normal 6 3 5 4" xfId="1571" xr:uid="{5E657EA9-BD7F-4CCE-8157-8091E6A09F64}"/>
    <cellStyle name="Normal 6 3 5 4 2" xfId="1572" xr:uid="{0A33E0BA-6B5A-4981-BDC5-F89CEB0D0C14}"/>
    <cellStyle name="Normal 6 3 5 5" xfId="1573" xr:uid="{9B797C16-BDD8-4D5F-8613-074159A62517}"/>
    <cellStyle name="Normal 6 3 5 6" xfId="3157" xr:uid="{33D7F471-00D7-4F82-8BE3-97DBF4F091AF}"/>
    <cellStyle name="Normal 6 3 6" xfId="332" xr:uid="{00E07A0F-26E3-4140-B290-AB60C01D94D1}"/>
    <cellStyle name="Normal 6 3 6 2" xfId="636" xr:uid="{55AB77CB-DFFA-48AA-8F65-EDCD2EB4A550}"/>
    <cellStyle name="Normal 6 3 6 2 2" xfId="1574" xr:uid="{41B2139E-204B-42D8-ADF5-4DFE5D4A4763}"/>
    <cellStyle name="Normal 6 3 6 2 2 2" xfId="1575" xr:uid="{0B2BD97D-B50D-45E5-A7E6-98266BA44822}"/>
    <cellStyle name="Normal 6 3 6 2 3" xfId="1576" xr:uid="{62217144-963F-4879-BC3A-A7F1EFAAEA04}"/>
    <cellStyle name="Normal 6 3 6 2 4" xfId="3158" xr:uid="{87838157-6284-486F-B858-85655A91D2CB}"/>
    <cellStyle name="Normal 6 3 6 3" xfId="1577" xr:uid="{911ECB05-D338-448C-8E0B-4BFDAA8BBB91}"/>
    <cellStyle name="Normal 6 3 6 3 2" xfId="1578" xr:uid="{1D1DFC79-1D75-44B6-9644-7FEA5EBDA213}"/>
    <cellStyle name="Normal 6 3 6 4" xfId="1579" xr:uid="{3B9D5D4F-12C7-4F9C-A144-EAECA464F4D5}"/>
    <cellStyle name="Normal 6 3 6 5" xfId="3159" xr:uid="{1183AD46-3884-4AAC-9D1A-B4778C3AD1A0}"/>
    <cellStyle name="Normal 6 3 7" xfId="637" xr:uid="{10E3A2EC-517F-4502-9577-53F71E69578B}"/>
    <cellStyle name="Normal 6 3 7 2" xfId="1580" xr:uid="{BD522364-FC24-4EEF-B05F-93A510688BED}"/>
    <cellStyle name="Normal 6 3 7 2 2" xfId="1581" xr:uid="{5D413F0F-F31E-450A-B114-2C4850856871}"/>
    <cellStyle name="Normal 6 3 7 3" xfId="1582" xr:uid="{A8E563A6-02F6-4969-ADF7-BC1153486136}"/>
    <cellStyle name="Normal 6 3 7 4" xfId="3160" xr:uid="{622BEAEA-EFED-4965-8206-17A28E8381F7}"/>
    <cellStyle name="Normal 6 3 8" xfId="1583" xr:uid="{1A377068-5BA9-4D26-8C52-49ED66773A1A}"/>
    <cellStyle name="Normal 6 3 8 2" xfId="1584" xr:uid="{0B3295B5-88A0-495B-92A7-88E9E3AE89D8}"/>
    <cellStyle name="Normal 6 3 8 3" xfId="3161" xr:uid="{56767850-86BB-4F58-B420-275BC39B1978}"/>
    <cellStyle name="Normal 6 3 8 4" xfId="3162" xr:uid="{8811375F-0172-4996-8800-D4A6CA02560E}"/>
    <cellStyle name="Normal 6 3 9" xfId="1585" xr:uid="{8E3315C0-E3AF-4ACD-9072-5D984A1454BC}"/>
    <cellStyle name="Normal 6 4" xfId="119" xr:uid="{9361BBEF-2607-49AB-8332-FF9CBB20AD3A}"/>
    <cellStyle name="Normal 6 4 10" xfId="3163" xr:uid="{FFFC3994-5039-49C7-B10B-770635D469CF}"/>
    <cellStyle name="Normal 6 4 11" xfId="3164" xr:uid="{A3DE61D9-92F3-4B9B-BCD5-7323C6E27625}"/>
    <cellStyle name="Normal 6 4 2" xfId="120" xr:uid="{52F85530-7E58-4A3E-81D6-478A68ACFDDA}"/>
    <cellStyle name="Normal 6 4 2 2" xfId="121" xr:uid="{6BF33E4F-7DCE-46BB-8932-20DBEA88CD89}"/>
    <cellStyle name="Normal 6 4 2 2 2" xfId="333" xr:uid="{CB682DD2-807E-4A9D-8F81-FFA82906555F}"/>
    <cellStyle name="Normal 6 4 2 2 2 2" xfId="638" xr:uid="{15CFBF52-6733-498E-8533-DB73901E6F50}"/>
    <cellStyle name="Normal 6 4 2 2 2 2 2" xfId="1586" xr:uid="{351DFD1B-876B-4607-8449-AAA22C54AD34}"/>
    <cellStyle name="Normal 6 4 2 2 2 2 2 2" xfId="1587" xr:uid="{254712EE-5EE1-4547-8F9C-367DDFF54D50}"/>
    <cellStyle name="Normal 6 4 2 2 2 2 3" xfId="1588" xr:uid="{7D1306F3-7F75-48C4-AA22-D7ED24C4FD83}"/>
    <cellStyle name="Normal 6 4 2 2 2 2 4" xfId="3165" xr:uid="{385EC833-C89B-48E9-B9C6-9D298CAC1072}"/>
    <cellStyle name="Normal 6 4 2 2 2 3" xfId="1589" xr:uid="{F950A8E5-CD46-44F2-A193-1924F1F5E2AA}"/>
    <cellStyle name="Normal 6 4 2 2 2 3 2" xfId="1590" xr:uid="{F42F48F2-1F99-4233-A643-7A64784392EA}"/>
    <cellStyle name="Normal 6 4 2 2 2 3 3" xfId="3166" xr:uid="{2390DB5D-02C7-4F89-A9E4-13711E9DB8D3}"/>
    <cellStyle name="Normal 6 4 2 2 2 3 4" xfId="3167" xr:uid="{E22C71DF-E267-44DA-B166-081058E3B5BB}"/>
    <cellStyle name="Normal 6 4 2 2 2 4" xfId="1591" xr:uid="{47880FA3-9694-4E54-8875-71BFE26D82E2}"/>
    <cellStyle name="Normal 6 4 2 2 2 5" xfId="3168" xr:uid="{AFF99299-1FDB-4874-ACBA-5BF2C69C6CAB}"/>
    <cellStyle name="Normal 6 4 2 2 2 6" xfId="3169" xr:uid="{3933C527-F7A2-424D-BCCA-2942C7C2699F}"/>
    <cellStyle name="Normal 6 4 2 2 3" xfId="639" xr:uid="{5E6A1017-7AEF-497C-B4AF-7E54BA4CDE6A}"/>
    <cellStyle name="Normal 6 4 2 2 3 2" xfId="1592" xr:uid="{932CB649-4EA9-4A00-9101-0DAB33AD5C8F}"/>
    <cellStyle name="Normal 6 4 2 2 3 2 2" xfId="1593" xr:uid="{14E6E878-3C19-4537-B26D-3E7CFB0F33B5}"/>
    <cellStyle name="Normal 6 4 2 2 3 2 3" xfId="3170" xr:uid="{17EBEEB9-F253-49AE-90E7-C0B5B6E5ABDF}"/>
    <cellStyle name="Normal 6 4 2 2 3 2 4" xfId="3171" xr:uid="{0A33B62A-AA02-4413-82DD-6D1B7B2670A0}"/>
    <cellStyle name="Normal 6 4 2 2 3 3" xfId="1594" xr:uid="{725E26D4-3C79-4973-9042-FD117EF8BFB8}"/>
    <cellStyle name="Normal 6 4 2 2 3 4" xfId="3172" xr:uid="{8DB6E42B-C361-4D6C-B5EB-E9BF50CC2647}"/>
    <cellStyle name="Normal 6 4 2 2 3 5" xfId="3173" xr:uid="{7CF5B007-95F9-4EDA-9982-573920C7B822}"/>
    <cellStyle name="Normal 6 4 2 2 4" xfId="1595" xr:uid="{6541D88A-4CD0-4706-922C-F24D12820F2A}"/>
    <cellStyle name="Normal 6 4 2 2 4 2" xfId="1596" xr:uid="{C5CCB1D3-2BAE-4348-A93E-F2C17CCC657D}"/>
    <cellStyle name="Normal 6 4 2 2 4 3" xfId="3174" xr:uid="{B3787544-963B-4805-A1F3-58B7C6A4F64E}"/>
    <cellStyle name="Normal 6 4 2 2 4 4" xfId="3175" xr:uid="{748DE466-C546-42B0-819D-E224DC715D04}"/>
    <cellStyle name="Normal 6 4 2 2 5" xfId="1597" xr:uid="{AD5F7F24-FF3B-468C-BD63-36FE9E31BF3B}"/>
    <cellStyle name="Normal 6 4 2 2 5 2" xfId="3176" xr:uid="{379C1696-D42C-424A-97FB-F8C938918567}"/>
    <cellStyle name="Normal 6 4 2 2 5 3" xfId="3177" xr:uid="{08E8991B-EFCB-4917-B1CA-EC6D507C094A}"/>
    <cellStyle name="Normal 6 4 2 2 5 4" xfId="3178" xr:uid="{43463F40-5211-486D-A66E-42F3526BAF1D}"/>
    <cellStyle name="Normal 6 4 2 2 6" xfId="3179" xr:uid="{3E9B384B-6F12-4E9B-A134-E7EF9BAD827C}"/>
    <cellStyle name="Normal 6 4 2 2 7" xfId="3180" xr:uid="{E95D3246-CDAE-498D-84C6-3F40BC190179}"/>
    <cellStyle name="Normal 6 4 2 2 8" xfId="3181" xr:uid="{DC6A59BC-FCE6-4C6A-9CBE-12B8E343DE52}"/>
    <cellStyle name="Normal 6 4 2 3" xfId="334" xr:uid="{BE3998A5-35BF-43A6-9D16-BF2E1F9F9C68}"/>
    <cellStyle name="Normal 6 4 2 3 2" xfId="640" xr:uid="{63A2ECE9-68F3-4AFA-8782-0F961568290E}"/>
    <cellStyle name="Normal 6 4 2 3 2 2" xfId="641" xr:uid="{AD0F7D30-D250-4F29-A11D-BB2953B75B51}"/>
    <cellStyle name="Normal 6 4 2 3 2 2 2" xfId="1598" xr:uid="{14F2EB49-4A78-49F5-91E8-AFC85F40EF06}"/>
    <cellStyle name="Normal 6 4 2 3 2 2 2 2" xfId="1599" xr:uid="{13B136F7-8907-49C9-A68B-000E3EAB86EF}"/>
    <cellStyle name="Normal 6 4 2 3 2 2 3" xfId="1600" xr:uid="{22299152-93E7-4211-9028-C2CCF4B21D43}"/>
    <cellStyle name="Normal 6 4 2 3 2 3" xfId="1601" xr:uid="{EFCF16AA-2A8F-4D30-BC68-361E8A8B7BB5}"/>
    <cellStyle name="Normal 6 4 2 3 2 3 2" xfId="1602" xr:uid="{688C1F72-483D-46AE-9FB5-3B2CCA7BF0CC}"/>
    <cellStyle name="Normal 6 4 2 3 2 4" xfId="1603" xr:uid="{5776389E-C1F1-4D51-AB1F-39EAF728C8EB}"/>
    <cellStyle name="Normal 6 4 2 3 3" xfId="642" xr:uid="{6D6FA410-AC13-4DA0-B917-0E32473C53FD}"/>
    <cellStyle name="Normal 6 4 2 3 3 2" xfId="1604" xr:uid="{676E8D82-E9EE-41DE-96A4-7116E0F537CE}"/>
    <cellStyle name="Normal 6 4 2 3 3 2 2" xfId="1605" xr:uid="{8881E225-613B-4852-B988-9368A5A62411}"/>
    <cellStyle name="Normal 6 4 2 3 3 3" xfId="1606" xr:uid="{48E1ADF5-A03A-44E9-AC0C-0C9F6352F7D8}"/>
    <cellStyle name="Normal 6 4 2 3 3 4" xfId="3182" xr:uid="{2F4A800C-C994-4534-B77A-A30782AED7D2}"/>
    <cellStyle name="Normal 6 4 2 3 4" xfId="1607" xr:uid="{C3FBA5A2-036F-49CB-A00C-DE0C6E9EDB3B}"/>
    <cellStyle name="Normal 6 4 2 3 4 2" xfId="1608" xr:uid="{4864BF1A-EBFF-4FF7-9359-C736480F11A2}"/>
    <cellStyle name="Normal 6 4 2 3 5" xfId="1609" xr:uid="{651DD3DE-7B94-46A1-8275-79EB456C4343}"/>
    <cellStyle name="Normal 6 4 2 3 6" xfId="3183" xr:uid="{A3BA1A09-B852-4120-9066-EA3B5E642831}"/>
    <cellStyle name="Normal 6 4 2 4" xfId="335" xr:uid="{37A54D19-F118-4300-B2EB-B0C94A70A82D}"/>
    <cellStyle name="Normal 6 4 2 4 2" xfId="643" xr:uid="{F05E6EED-65D1-43C8-A2F1-DD91A71D6A18}"/>
    <cellStyle name="Normal 6 4 2 4 2 2" xfId="1610" xr:uid="{630ABBAD-D891-488F-A68E-24FA9D3DA826}"/>
    <cellStyle name="Normal 6 4 2 4 2 2 2" xfId="1611" xr:uid="{13F174FA-C732-47E5-B8D6-2A2C82D49C24}"/>
    <cellStyle name="Normal 6 4 2 4 2 3" xfId="1612" xr:uid="{4D7B6578-540B-4338-A95C-AE5008C086B9}"/>
    <cellStyle name="Normal 6 4 2 4 2 4" xfId="3184" xr:uid="{CED46646-D0F2-46C2-8D8E-4EBA425C62ED}"/>
    <cellStyle name="Normal 6 4 2 4 3" xfId="1613" xr:uid="{E830305A-7D07-40F6-9C10-98C7A85B83CD}"/>
    <cellStyle name="Normal 6 4 2 4 3 2" xfId="1614" xr:uid="{03234EFB-61A2-466A-A255-0098DD23704B}"/>
    <cellStyle name="Normal 6 4 2 4 4" xfId="1615" xr:uid="{7BB8F170-E517-4755-BD0A-0D321F87FE74}"/>
    <cellStyle name="Normal 6 4 2 4 5" xfId="3185" xr:uid="{348AD0B9-5C3C-4B73-AF1D-E6FD070A262A}"/>
    <cellStyle name="Normal 6 4 2 5" xfId="336" xr:uid="{754245EF-6E8C-4E27-A23A-ADE6824F91BE}"/>
    <cellStyle name="Normal 6 4 2 5 2" xfId="1616" xr:uid="{D2884FD2-79A1-46EF-BD3B-3A7432B7A06A}"/>
    <cellStyle name="Normal 6 4 2 5 2 2" xfId="1617" xr:uid="{ACCF9184-956A-4612-BE40-710DA823F382}"/>
    <cellStyle name="Normal 6 4 2 5 3" xfId="1618" xr:uid="{CB5C4581-71D6-4577-9AEE-8C08CB8372BE}"/>
    <cellStyle name="Normal 6 4 2 5 4" xfId="3186" xr:uid="{05333782-6A85-4879-9A0F-A2502D2C79C0}"/>
    <cellStyle name="Normal 6 4 2 6" xfId="1619" xr:uid="{2F5F225C-42B3-4A77-AB0E-4BBA28896C3B}"/>
    <cellStyle name="Normal 6 4 2 6 2" xfId="1620" xr:uid="{2F646AD2-C64C-4398-B2F3-27210D7B09EC}"/>
    <cellStyle name="Normal 6 4 2 6 3" xfId="3187" xr:uid="{C68756D6-7AB6-451B-A6C3-BE8D9743BFC6}"/>
    <cellStyle name="Normal 6 4 2 6 4" xfId="3188" xr:uid="{84FD6AFD-A776-4AD7-ACF5-A49F5CE3F2FA}"/>
    <cellStyle name="Normal 6 4 2 7" xfId="1621" xr:uid="{86778CE5-0200-4BB8-B003-684FDDA0E16E}"/>
    <cellStyle name="Normal 6 4 2 8" xfId="3189" xr:uid="{72575995-233F-49B0-91A6-46ADCA226CB1}"/>
    <cellStyle name="Normal 6 4 2 9" xfId="3190" xr:uid="{433FA449-8148-4AE8-BE77-F16EAC1EE5C4}"/>
    <cellStyle name="Normal 6 4 3" xfId="122" xr:uid="{5172B7A0-BA0A-4F96-9E57-D2E1F608A6B0}"/>
    <cellStyle name="Normal 6 4 3 2" xfId="123" xr:uid="{3D82AE78-181C-4A33-A0BF-78F822F5346D}"/>
    <cellStyle name="Normal 6 4 3 2 2" xfId="644" xr:uid="{8EA29953-8DD1-4C72-9095-62BB3E9C8167}"/>
    <cellStyle name="Normal 6 4 3 2 2 2" xfId="1622" xr:uid="{AC75D4D5-2EAC-42C9-B794-41B205210A7F}"/>
    <cellStyle name="Normal 6 4 3 2 2 2 2" xfId="1623" xr:uid="{27231A26-2178-44C2-A508-837E60C4D35F}"/>
    <cellStyle name="Normal 6 4 3 2 2 3" xfId="1624" xr:uid="{98BD1214-EA72-41D9-B8AD-74CF0B9E867F}"/>
    <cellStyle name="Normal 6 4 3 2 2 4" xfId="3191" xr:uid="{B191B03D-8A85-49FE-920D-8655D3107A19}"/>
    <cellStyle name="Normal 6 4 3 2 3" xfId="1625" xr:uid="{8641EC41-3D95-41DE-ADC0-85CF083E103A}"/>
    <cellStyle name="Normal 6 4 3 2 3 2" xfId="1626" xr:uid="{E88ABBBE-6462-4B65-8C46-C7932BF8EFFD}"/>
    <cellStyle name="Normal 6 4 3 2 3 3" xfId="3192" xr:uid="{30A04595-5188-4B3B-87F6-5EB878B0BB00}"/>
    <cellStyle name="Normal 6 4 3 2 3 4" xfId="3193" xr:uid="{ED249D04-425C-4C39-8A8E-EB1E5441C348}"/>
    <cellStyle name="Normal 6 4 3 2 4" xfId="1627" xr:uid="{D5CD3506-2503-4171-91D7-6597D099D812}"/>
    <cellStyle name="Normal 6 4 3 2 5" xfId="3194" xr:uid="{413D079C-1FDC-489E-BD47-32DF5C585C1D}"/>
    <cellStyle name="Normal 6 4 3 2 6" xfId="3195" xr:uid="{178AC3AE-ED3F-4625-AE0F-86F93C68A691}"/>
    <cellStyle name="Normal 6 4 3 3" xfId="337" xr:uid="{D5DABA1E-0731-4218-B82E-5A600056D721}"/>
    <cellStyle name="Normal 6 4 3 3 2" xfId="1628" xr:uid="{A22835F4-C09D-47DE-9488-ABE43968EE57}"/>
    <cellStyle name="Normal 6 4 3 3 2 2" xfId="1629" xr:uid="{1141D224-5395-4671-BA43-21470575BFB0}"/>
    <cellStyle name="Normal 6 4 3 3 2 3" xfId="3196" xr:uid="{9A9741EE-7C1A-4AD6-8270-31FE0995D297}"/>
    <cellStyle name="Normal 6 4 3 3 2 4" xfId="3197" xr:uid="{CD5750BA-D31D-4944-9D5F-576A1B14C6A2}"/>
    <cellStyle name="Normal 6 4 3 3 3" xfId="1630" xr:uid="{DB5B2002-4DB2-4136-B293-16ED31CC0A97}"/>
    <cellStyle name="Normal 6 4 3 3 4" xfId="3198" xr:uid="{54A41282-A2D2-4E59-BEB4-2D06D26D3919}"/>
    <cellStyle name="Normal 6 4 3 3 5" xfId="3199" xr:uid="{55F08378-A479-43DF-85C4-74C166B9C5A3}"/>
    <cellStyle name="Normal 6 4 3 4" xfId="1631" xr:uid="{669CFCE4-D4D2-4328-9621-A268F6357A19}"/>
    <cellStyle name="Normal 6 4 3 4 2" xfId="1632" xr:uid="{A726EE00-FC5A-4280-BD12-DEEB108E6103}"/>
    <cellStyle name="Normal 6 4 3 4 3" xfId="3200" xr:uid="{CEAEBB25-47CA-4675-9E3D-F5A543857CCB}"/>
    <cellStyle name="Normal 6 4 3 4 4" xfId="3201" xr:uid="{ECE3815A-6530-492D-863D-0FA8E2870BB0}"/>
    <cellStyle name="Normal 6 4 3 5" xfId="1633" xr:uid="{36549825-4B5C-41C5-914A-896D38865A8A}"/>
    <cellStyle name="Normal 6 4 3 5 2" xfId="3202" xr:uid="{49BCB5D2-4F11-42F5-9882-3781CB4041AC}"/>
    <cellStyle name="Normal 6 4 3 5 3" xfId="3203" xr:uid="{BDF03D73-CBB7-4D6D-AD3C-34C109C9525D}"/>
    <cellStyle name="Normal 6 4 3 5 4" xfId="3204" xr:uid="{5B0C9D0E-9FE0-4A3E-B90F-CE4504CE6B65}"/>
    <cellStyle name="Normal 6 4 3 6" xfId="3205" xr:uid="{5CE5520D-E4B6-4329-8DBD-9A04EE50A13A}"/>
    <cellStyle name="Normal 6 4 3 7" xfId="3206" xr:uid="{9C2A8BF1-40AA-4163-BC3D-BF8C5210BFE5}"/>
    <cellStyle name="Normal 6 4 3 8" xfId="3207" xr:uid="{668955EC-5C31-4084-A4EA-AF01655FADBE}"/>
    <cellStyle name="Normal 6 4 4" xfId="124" xr:uid="{892EF79A-324C-490C-8002-EDBBE8DC462B}"/>
    <cellStyle name="Normal 6 4 4 2" xfId="645" xr:uid="{AEB09367-6B9E-4B67-952F-E7477505B1B6}"/>
    <cellStyle name="Normal 6 4 4 2 2" xfId="646" xr:uid="{4103280C-0A4B-45E0-8FA2-7DFE2739B2A4}"/>
    <cellStyle name="Normal 6 4 4 2 2 2" xfId="1634" xr:uid="{1E4E4936-4950-4421-ACAB-8D4FF9159183}"/>
    <cellStyle name="Normal 6 4 4 2 2 2 2" xfId="1635" xr:uid="{E0E1D92B-05D1-423E-8296-A7A02CD1CF86}"/>
    <cellStyle name="Normal 6 4 4 2 2 3" xfId="1636" xr:uid="{C6A7FB6F-3E6D-45B5-9236-E9F0291A23DC}"/>
    <cellStyle name="Normal 6 4 4 2 2 4" xfId="3208" xr:uid="{FE3FEC7B-9B5C-4DFE-8BBF-69CBABB331C4}"/>
    <cellStyle name="Normal 6 4 4 2 3" xfId="1637" xr:uid="{0FB6C619-9D64-4C5A-B340-2DBF31569CD7}"/>
    <cellStyle name="Normal 6 4 4 2 3 2" xfId="1638" xr:uid="{070E7A7E-0C8F-4C56-AC71-5EC35815553C}"/>
    <cellStyle name="Normal 6 4 4 2 4" xfId="1639" xr:uid="{0CC7782C-16C5-407C-8354-478BB8EAFA8A}"/>
    <cellStyle name="Normal 6 4 4 2 5" xfId="3209" xr:uid="{3915C2F1-4B2B-4B3F-AE27-BC9D19167FC4}"/>
    <cellStyle name="Normal 6 4 4 3" xfId="647" xr:uid="{1C6FED60-3870-4180-9631-FF2AFB900165}"/>
    <cellStyle name="Normal 6 4 4 3 2" xfId="1640" xr:uid="{91024E63-6F83-4C89-B510-9C4E00A09CBE}"/>
    <cellStyle name="Normal 6 4 4 3 2 2" xfId="1641" xr:uid="{3044EA24-C116-442F-884C-929D3664B426}"/>
    <cellStyle name="Normal 6 4 4 3 3" xfId="1642" xr:uid="{0313D018-B147-4622-894A-765B49ACB949}"/>
    <cellStyle name="Normal 6 4 4 3 4" xfId="3210" xr:uid="{BC77F094-EB4F-41CF-AAF3-DA4DE606FF8C}"/>
    <cellStyle name="Normal 6 4 4 4" xfId="1643" xr:uid="{342E295A-BB5A-4CAD-9F35-3818F53E1826}"/>
    <cellStyle name="Normal 6 4 4 4 2" xfId="1644" xr:uid="{A7E7D0E5-D52D-44DE-85FC-779FD4A8BAF1}"/>
    <cellStyle name="Normal 6 4 4 4 3" xfId="3211" xr:uid="{E325B82C-7E49-4BA6-9B27-11002CA36766}"/>
    <cellStyle name="Normal 6 4 4 4 4" xfId="3212" xr:uid="{FD9DBD95-7BCC-4B8C-92F7-4378194E93A6}"/>
    <cellStyle name="Normal 6 4 4 5" xfId="1645" xr:uid="{D29077A4-BD8E-403F-80AD-01D2C2C315C8}"/>
    <cellStyle name="Normal 6 4 4 6" xfId="3213" xr:uid="{F4A0E710-3538-4AD6-A25C-8935F34A58F4}"/>
    <cellStyle name="Normal 6 4 4 7" xfId="3214" xr:uid="{868A9B05-BCDE-46A4-8C80-794F59ECD253}"/>
    <cellStyle name="Normal 6 4 5" xfId="338" xr:uid="{A5AC7802-434A-423A-BDFA-77EECEA057E6}"/>
    <cellStyle name="Normal 6 4 5 2" xfId="648" xr:uid="{2A2085A8-F703-4B8E-9BCB-8D0D79742C87}"/>
    <cellStyle name="Normal 6 4 5 2 2" xfId="1646" xr:uid="{9AD714E7-4ED3-4910-A5CC-810544384B1D}"/>
    <cellStyle name="Normal 6 4 5 2 2 2" xfId="1647" xr:uid="{9565C876-4385-43B4-8C41-D870B5B874D3}"/>
    <cellStyle name="Normal 6 4 5 2 3" xfId="1648" xr:uid="{FED97769-0285-40FA-AE2E-BC49696BE5C0}"/>
    <cellStyle name="Normal 6 4 5 2 4" xfId="3215" xr:uid="{26765656-AB83-46D3-AE62-34BEB85D98D7}"/>
    <cellStyle name="Normal 6 4 5 3" xfId="1649" xr:uid="{00C03BFA-20D2-4CFE-BA75-54382222223B}"/>
    <cellStyle name="Normal 6 4 5 3 2" xfId="1650" xr:uid="{80BC25F2-4FDE-4DED-ABD2-44574D841733}"/>
    <cellStyle name="Normal 6 4 5 3 3" xfId="3216" xr:uid="{9E40B1F4-9641-441F-B0E4-E151928E1741}"/>
    <cellStyle name="Normal 6 4 5 3 4" xfId="3217" xr:uid="{9B2E2721-8092-401C-80AA-BA6E70B0B795}"/>
    <cellStyle name="Normal 6 4 5 4" xfId="1651" xr:uid="{D8E832DB-97B4-46D3-AA25-5A4A85634779}"/>
    <cellStyle name="Normal 6 4 5 5" xfId="3218" xr:uid="{DF994485-8969-403B-B4D1-675C51A37DBE}"/>
    <cellStyle name="Normal 6 4 5 6" xfId="3219" xr:uid="{95F9EB75-73D3-4F08-8104-AB65704C24EE}"/>
    <cellStyle name="Normal 6 4 6" xfId="339" xr:uid="{35730105-CA38-419F-9ABD-95908F67BD66}"/>
    <cellStyle name="Normal 6 4 6 2" xfId="1652" xr:uid="{8248230E-AB59-40AC-AB18-08AE4B9A4C13}"/>
    <cellStyle name="Normal 6 4 6 2 2" xfId="1653" xr:uid="{8E849E1C-24D8-486F-B20C-AD3606900A0D}"/>
    <cellStyle name="Normal 6 4 6 2 3" xfId="3220" xr:uid="{62FD019B-1BC5-4375-B26B-6FAE005B546D}"/>
    <cellStyle name="Normal 6 4 6 2 4" xfId="3221" xr:uid="{0EFCB6C4-DDE4-4B2D-B93B-E93B4AC26C1D}"/>
    <cellStyle name="Normal 6 4 6 3" xfId="1654" xr:uid="{D8EFAFB5-7CD3-459D-A438-97313213E7F2}"/>
    <cellStyle name="Normal 6 4 6 4" xfId="3222" xr:uid="{2AE83BF3-0B88-4BA0-83FE-1BC3E2A3620E}"/>
    <cellStyle name="Normal 6 4 6 5" xfId="3223" xr:uid="{B866D11C-64F2-4A9B-9195-7476E313022F}"/>
    <cellStyle name="Normal 6 4 7" xfId="1655" xr:uid="{7D005EFF-CCE9-4757-934E-10EC90A8D4F0}"/>
    <cellStyle name="Normal 6 4 7 2" xfId="1656" xr:uid="{97EA1D39-4DE8-4DB5-98A7-1D6D4C50B466}"/>
    <cellStyle name="Normal 6 4 7 3" xfId="3224" xr:uid="{F0BB260A-D689-45A9-89BE-3A58CA990725}"/>
    <cellStyle name="Normal 6 4 7 3 2" xfId="4410" xr:uid="{5CDE1258-FA5F-40C5-B74F-A7B5B87C4E47}"/>
    <cellStyle name="Normal 6 4 7 4" xfId="3225" xr:uid="{8130047D-812C-4815-8811-295770B6DBBC}"/>
    <cellStyle name="Normal 6 4 8" xfId="1657" xr:uid="{1E7ADB59-CBA1-4360-8BA9-F6935F65A418}"/>
    <cellStyle name="Normal 6 4 8 2" xfId="3226" xr:uid="{E8B3442E-054C-4A9A-950C-B83AB560D88D}"/>
    <cellStyle name="Normal 6 4 8 3" xfId="3227" xr:uid="{4F50B9FA-EA67-41DC-9B86-0D24830000C7}"/>
    <cellStyle name="Normal 6 4 8 4" xfId="3228" xr:uid="{F6B03594-F562-4AFF-8AA0-6A97E46A7FC7}"/>
    <cellStyle name="Normal 6 4 9" xfId="3229" xr:uid="{8CC220C0-288E-4938-AA3C-900FEFEB9060}"/>
    <cellStyle name="Normal 6 5" xfId="125" xr:uid="{E1EB2111-37C4-45AD-AF2B-FF0299E3105A}"/>
    <cellStyle name="Normal 6 5 10" xfId="3230" xr:uid="{44E99167-6DE3-48A7-9FE8-2A6427FBBA29}"/>
    <cellStyle name="Normal 6 5 11" xfId="3231" xr:uid="{198058BF-22CE-4F25-BEDA-C6FBC6D642BE}"/>
    <cellStyle name="Normal 6 5 2" xfId="126" xr:uid="{0C43E12F-A53A-4158-B3A8-8BE537C4E9EF}"/>
    <cellStyle name="Normal 6 5 2 2" xfId="340" xr:uid="{01EF265E-2867-4944-A4BD-F8DCA0B84C12}"/>
    <cellStyle name="Normal 6 5 2 2 2" xfId="649" xr:uid="{109B92A0-A339-4DF8-9FFB-DB90684D4196}"/>
    <cellStyle name="Normal 6 5 2 2 2 2" xfId="650" xr:uid="{59900FB7-7FDC-4B07-B650-C180F5CE9122}"/>
    <cellStyle name="Normal 6 5 2 2 2 2 2" xfId="1658" xr:uid="{C358E946-1D95-45FB-9D40-C30837FF40A6}"/>
    <cellStyle name="Normal 6 5 2 2 2 2 3" xfId="3232" xr:uid="{55FF2E38-EC2B-4D05-B4F5-8A0A73F52908}"/>
    <cellStyle name="Normal 6 5 2 2 2 2 4" xfId="3233" xr:uid="{BC5FF6C7-5926-45A9-83F0-2FA9DCE7C0C5}"/>
    <cellStyle name="Normal 6 5 2 2 2 3" xfId="1659" xr:uid="{ECEB53D8-AEBF-46D7-BB84-5A0B82BD1105}"/>
    <cellStyle name="Normal 6 5 2 2 2 3 2" xfId="3234" xr:uid="{BBA546EA-D0AB-457D-8E2E-7361222377EE}"/>
    <cellStyle name="Normal 6 5 2 2 2 3 3" xfId="3235" xr:uid="{07F259B8-87F2-48FE-9B0F-BAE355D41722}"/>
    <cellStyle name="Normal 6 5 2 2 2 3 4" xfId="3236" xr:uid="{1E5ABF41-B49D-43EA-A183-9B5A59BF7D8F}"/>
    <cellStyle name="Normal 6 5 2 2 2 4" xfId="3237" xr:uid="{688BC287-78DC-48C8-87C9-9603F2640BD8}"/>
    <cellStyle name="Normal 6 5 2 2 2 5" xfId="3238" xr:uid="{E0DD054F-5363-4230-BB61-D0BCA1FE0899}"/>
    <cellStyle name="Normal 6 5 2 2 2 6" xfId="3239" xr:uid="{093E91CD-3272-4961-9F2F-D0B606A750E7}"/>
    <cellStyle name="Normal 6 5 2 2 3" xfId="651" xr:uid="{9C393CF0-D1C9-46FD-98AE-B2D0168CC201}"/>
    <cellStyle name="Normal 6 5 2 2 3 2" xfId="1660" xr:uid="{19329693-563E-4906-9CB7-43141D72762E}"/>
    <cellStyle name="Normal 6 5 2 2 3 2 2" xfId="3240" xr:uid="{D373489C-1DD0-4BC1-883D-3979789233E1}"/>
    <cellStyle name="Normal 6 5 2 2 3 2 3" xfId="3241" xr:uid="{CD2DB8C9-063C-425F-BC2F-B7A7D74F5F9E}"/>
    <cellStyle name="Normal 6 5 2 2 3 2 4" xfId="3242" xr:uid="{D59F490F-E512-4670-A453-0122F2ED04CC}"/>
    <cellStyle name="Normal 6 5 2 2 3 3" xfId="3243" xr:uid="{AF134740-728C-4545-B5E9-9519ABEBA08D}"/>
    <cellStyle name="Normal 6 5 2 2 3 4" xfId="3244" xr:uid="{91DD1A85-4AC3-467B-88A0-544831DF8C61}"/>
    <cellStyle name="Normal 6 5 2 2 3 5" xfId="3245" xr:uid="{A436E6D1-CAFE-4C64-B4D1-83D1B9C86D39}"/>
    <cellStyle name="Normal 6 5 2 2 4" xfId="1661" xr:uid="{6DA792DC-A782-4D22-84BE-784953DA49DE}"/>
    <cellStyle name="Normal 6 5 2 2 4 2" xfId="3246" xr:uid="{16A4C1FD-B27D-409B-97BC-F7A9042A81F3}"/>
    <cellStyle name="Normal 6 5 2 2 4 3" xfId="3247" xr:uid="{A72DF5F8-5C22-4204-8FF9-3022D7965734}"/>
    <cellStyle name="Normal 6 5 2 2 4 4" xfId="3248" xr:uid="{67B0825A-B002-4359-ACCE-837DA31CD618}"/>
    <cellStyle name="Normal 6 5 2 2 5" xfId="3249" xr:uid="{D896EFAA-C1D1-4B6E-AE59-2A4CBAF16EC2}"/>
    <cellStyle name="Normal 6 5 2 2 5 2" xfId="3250" xr:uid="{24E4D536-3E0A-4614-97EC-06A0C0EBB0B7}"/>
    <cellStyle name="Normal 6 5 2 2 5 3" xfId="3251" xr:uid="{9A256120-1BEA-473F-87CF-163C45290A3B}"/>
    <cellStyle name="Normal 6 5 2 2 5 4" xfId="3252" xr:uid="{2DF57A70-0FF4-4F5D-8962-6DFA0C0CF0A7}"/>
    <cellStyle name="Normal 6 5 2 2 6" xfId="3253" xr:uid="{B2D8F783-652A-46D9-8EEF-9515F3B198EF}"/>
    <cellStyle name="Normal 6 5 2 2 7" xfId="3254" xr:uid="{4F3AA0EE-67BC-4B42-9C8E-E2B11A64868B}"/>
    <cellStyle name="Normal 6 5 2 2 8" xfId="3255" xr:uid="{F43FEC13-FF7F-4E20-B085-ED7E6E0B5FBB}"/>
    <cellStyle name="Normal 6 5 2 3" xfId="652" xr:uid="{BB0DD187-8270-42DF-BEF4-917441AEC787}"/>
    <cellStyle name="Normal 6 5 2 3 2" xfId="653" xr:uid="{9BE3A063-56E3-4D77-80E3-1EAA10742873}"/>
    <cellStyle name="Normal 6 5 2 3 2 2" xfId="654" xr:uid="{9FCB8190-967E-402A-B861-AA547BE3D520}"/>
    <cellStyle name="Normal 6 5 2 3 2 3" xfId="3256" xr:uid="{68046F48-C36C-4E93-8D93-5E91A0285597}"/>
    <cellStyle name="Normal 6 5 2 3 2 4" xfId="3257" xr:uid="{3DD52FC2-685B-49EF-BD74-F361BA0B5E86}"/>
    <cellStyle name="Normal 6 5 2 3 3" xfId="655" xr:uid="{D2DA3378-BB41-4206-8B66-BA614B196CAE}"/>
    <cellStyle name="Normal 6 5 2 3 3 2" xfId="3258" xr:uid="{609FFE6F-FA6D-4817-8B90-CD9B454DF2B8}"/>
    <cellStyle name="Normal 6 5 2 3 3 3" xfId="3259" xr:uid="{E1737609-4D10-46FF-97AC-56510C99A391}"/>
    <cellStyle name="Normal 6 5 2 3 3 4" xfId="3260" xr:uid="{DA8191EC-752E-4F74-B41D-C74917492401}"/>
    <cellStyle name="Normal 6 5 2 3 4" xfId="3261" xr:uid="{311D9B1D-21BF-4CA6-9A93-D36DD7D8EA2C}"/>
    <cellStyle name="Normal 6 5 2 3 5" xfId="3262" xr:uid="{4DDECC49-D7D3-42B9-AAB1-C9D345D82B3C}"/>
    <cellStyle name="Normal 6 5 2 3 6" xfId="3263" xr:uid="{C38376DF-6CC0-41A8-B9FA-3CCF3A014078}"/>
    <cellStyle name="Normal 6 5 2 4" xfId="656" xr:uid="{E18F3E6E-18A9-48E5-825A-8EF5853FE1EB}"/>
    <cellStyle name="Normal 6 5 2 4 2" xfId="657" xr:uid="{D7E1891C-DDF4-4B30-97C0-F1D78ED239DD}"/>
    <cellStyle name="Normal 6 5 2 4 2 2" xfId="3264" xr:uid="{A92300FF-9142-4D4D-9738-8BC4DEE38CC1}"/>
    <cellStyle name="Normal 6 5 2 4 2 3" xfId="3265" xr:uid="{FAA15A17-12FA-4732-B323-448DF9E5BCB8}"/>
    <cellStyle name="Normal 6 5 2 4 2 4" xfId="3266" xr:uid="{56AA818B-C5FF-489F-81AD-132F6AF67683}"/>
    <cellStyle name="Normal 6 5 2 4 3" xfId="3267" xr:uid="{19BE7DC7-EA07-4624-963A-7DED1DCD540F}"/>
    <cellStyle name="Normal 6 5 2 4 4" xfId="3268" xr:uid="{9D6CA3E3-8AE5-4A0C-B9C2-047E0B6D1EE4}"/>
    <cellStyle name="Normal 6 5 2 4 5" xfId="3269" xr:uid="{A6056E4B-0FC5-4949-9120-5AEA57930356}"/>
    <cellStyle name="Normal 6 5 2 5" xfId="658" xr:uid="{EB6EB0E6-76CC-477D-BC24-40FD16B4B3C7}"/>
    <cellStyle name="Normal 6 5 2 5 2" xfId="3270" xr:uid="{1061E524-70B3-401D-951D-CFFC4838D20A}"/>
    <cellStyle name="Normal 6 5 2 5 3" xfId="3271" xr:uid="{5AE8FB70-3D90-4D44-97CF-AC6BCA9806BD}"/>
    <cellStyle name="Normal 6 5 2 5 4" xfId="3272" xr:uid="{2E467177-41DE-4F38-82FD-55CA5DDBEC9A}"/>
    <cellStyle name="Normal 6 5 2 6" xfId="3273" xr:uid="{D75B7D7E-4982-4B27-8F3D-108498261944}"/>
    <cellStyle name="Normal 6 5 2 6 2" xfId="3274" xr:uid="{D73A20F5-16CF-45F5-9750-6900F8A08C01}"/>
    <cellStyle name="Normal 6 5 2 6 3" xfId="3275" xr:uid="{A0B91209-A272-4D35-9D55-A33212D1CEE3}"/>
    <cellStyle name="Normal 6 5 2 6 4" xfId="3276" xr:uid="{218E7EBF-88EA-4799-BEB0-E1376C3C3249}"/>
    <cellStyle name="Normal 6 5 2 7" xfId="3277" xr:uid="{B3652F43-2BC7-4FCA-828A-BE1500AAD921}"/>
    <cellStyle name="Normal 6 5 2 8" xfId="3278" xr:uid="{96BB75AB-4E0A-4373-A868-B37C412A7339}"/>
    <cellStyle name="Normal 6 5 2 9" xfId="3279" xr:uid="{53584DDF-8A1E-4971-B4CF-9655A1225C07}"/>
    <cellStyle name="Normal 6 5 3" xfId="341" xr:uid="{D6C2524B-0DF2-4955-93CC-BB27A3DC54AB}"/>
    <cellStyle name="Normal 6 5 3 2" xfId="659" xr:uid="{DB7EA8FD-2B64-449B-9458-11CD1BC082E7}"/>
    <cellStyle name="Normal 6 5 3 2 2" xfId="660" xr:uid="{3558168B-0403-419E-A0EA-E44EB48414B8}"/>
    <cellStyle name="Normal 6 5 3 2 2 2" xfId="1662" xr:uid="{F888C81C-B0B1-4CA6-B0FA-0F25420CFAAB}"/>
    <cellStyle name="Normal 6 5 3 2 2 2 2" xfId="1663" xr:uid="{DA7D7513-DA34-4B05-8887-F2148ED37B19}"/>
    <cellStyle name="Normal 6 5 3 2 2 3" xfId="1664" xr:uid="{FEC38530-8192-4926-951A-A7FDFFE23562}"/>
    <cellStyle name="Normal 6 5 3 2 2 4" xfId="3280" xr:uid="{2BD8C00A-9100-4EAD-8FCE-D42884977054}"/>
    <cellStyle name="Normal 6 5 3 2 3" xfId="1665" xr:uid="{6390D313-19F0-4325-B936-9C0972757851}"/>
    <cellStyle name="Normal 6 5 3 2 3 2" xfId="1666" xr:uid="{17A28E7C-17DC-4CA0-B29B-FD8494B707C7}"/>
    <cellStyle name="Normal 6 5 3 2 3 3" xfId="3281" xr:uid="{B4D81C5D-D683-4BFF-B362-B6D064F9BEE4}"/>
    <cellStyle name="Normal 6 5 3 2 3 4" xfId="3282" xr:uid="{F479165F-2974-482F-8508-B52CB33E929D}"/>
    <cellStyle name="Normal 6 5 3 2 4" xfId="1667" xr:uid="{09920CE4-175F-4FE1-9574-0652D35D3B15}"/>
    <cellStyle name="Normal 6 5 3 2 5" xfId="3283" xr:uid="{DC9FF5DE-6280-4519-A816-CD2EC7CC1ABE}"/>
    <cellStyle name="Normal 6 5 3 2 6" xfId="3284" xr:uid="{C91E7B9D-9A28-460F-A670-92A6A9EF9A45}"/>
    <cellStyle name="Normal 6 5 3 3" xfId="661" xr:uid="{4F634DFD-6408-4A44-8514-C0847FE1E98D}"/>
    <cellStyle name="Normal 6 5 3 3 2" xfId="1668" xr:uid="{654DD113-D7A0-4BCA-A3D0-655A7E709F61}"/>
    <cellStyle name="Normal 6 5 3 3 2 2" xfId="1669" xr:uid="{7FA1DEA2-6FCD-4D0F-AFF5-7C7201D4ADE9}"/>
    <cellStyle name="Normal 6 5 3 3 2 3" xfId="3285" xr:uid="{8C0546FC-3854-48EA-AF44-F48AFC7828B8}"/>
    <cellStyle name="Normal 6 5 3 3 2 4" xfId="3286" xr:uid="{B86126C3-682A-4AF0-BA14-047FC9EBC652}"/>
    <cellStyle name="Normal 6 5 3 3 3" xfId="1670" xr:uid="{4E386325-8850-48A8-9F2F-F34B0A122ADB}"/>
    <cellStyle name="Normal 6 5 3 3 4" xfId="3287" xr:uid="{D984C7E0-3704-416A-94B4-D7AD6E5CC667}"/>
    <cellStyle name="Normal 6 5 3 3 5" xfId="3288" xr:uid="{1E15B663-7C1A-43A0-A685-AF514D07ED83}"/>
    <cellStyle name="Normal 6 5 3 4" xfId="1671" xr:uid="{F81A7157-86C6-4BC6-B7EC-D3F2C69CD7D9}"/>
    <cellStyle name="Normal 6 5 3 4 2" xfId="1672" xr:uid="{8FA4E2CF-375A-40DB-AA02-C76A5A13F14D}"/>
    <cellStyle name="Normal 6 5 3 4 3" xfId="3289" xr:uid="{1DB623FD-33DC-4F9C-854B-EA8FB4141906}"/>
    <cellStyle name="Normal 6 5 3 4 4" xfId="3290" xr:uid="{3F5985B6-F6CF-461F-864D-1F31EDFC439C}"/>
    <cellStyle name="Normal 6 5 3 5" xfId="1673" xr:uid="{95D0887D-AE7D-4194-8B07-058E6673686D}"/>
    <cellStyle name="Normal 6 5 3 5 2" xfId="3291" xr:uid="{291CAE76-7A3D-4A53-BE6F-8F581E07042C}"/>
    <cellStyle name="Normal 6 5 3 5 3" xfId="3292" xr:uid="{0550C06F-0DF7-4E3F-A9B5-C0DFCEB68C8F}"/>
    <cellStyle name="Normal 6 5 3 5 4" xfId="3293" xr:uid="{F9A062A5-F78B-4368-AC26-7DDE80AF370F}"/>
    <cellStyle name="Normal 6 5 3 6" xfId="3294" xr:uid="{B4DEF9EB-C94C-4815-ABFE-24F0DE959729}"/>
    <cellStyle name="Normal 6 5 3 7" xfId="3295" xr:uid="{C7356144-9051-4CD8-A28A-415B04A0B0A2}"/>
    <cellStyle name="Normal 6 5 3 8" xfId="3296" xr:uid="{05115701-DF0E-47DF-B62A-BEDDCD1F48E9}"/>
    <cellStyle name="Normal 6 5 4" xfId="342" xr:uid="{EB882BCB-1743-4EE7-81C8-BF1159F8651C}"/>
    <cellStyle name="Normal 6 5 4 2" xfId="662" xr:uid="{E9EDF90A-EB15-4DAA-8885-CB4C39F30E45}"/>
    <cellStyle name="Normal 6 5 4 2 2" xfId="663" xr:uid="{C36A37D9-5F80-4D68-A548-52C7665533C6}"/>
    <cellStyle name="Normal 6 5 4 2 2 2" xfId="1674" xr:uid="{89B3D47A-74B6-4829-8882-5061BD2BED27}"/>
    <cellStyle name="Normal 6 5 4 2 2 3" xfId="3297" xr:uid="{B122965D-C67C-47B9-A7EA-5C0FE79DADC2}"/>
    <cellStyle name="Normal 6 5 4 2 2 4" xfId="3298" xr:uid="{DB458D3D-85AD-4493-B5A0-A6F68F0DEA81}"/>
    <cellStyle name="Normal 6 5 4 2 3" xfId="1675" xr:uid="{2E97AE84-7AFC-430F-A461-8E1D1ADFCF61}"/>
    <cellStyle name="Normal 6 5 4 2 4" xfId="3299" xr:uid="{870F6279-C848-4E4A-9050-3D931D5DC07C}"/>
    <cellStyle name="Normal 6 5 4 2 5" xfId="3300" xr:uid="{BD07FE0E-335A-4342-9072-19B536F97186}"/>
    <cellStyle name="Normal 6 5 4 3" xfId="664" xr:uid="{CFC61447-C905-4698-977E-0768B06CB6F4}"/>
    <cellStyle name="Normal 6 5 4 3 2" xfId="1676" xr:uid="{338ED6DF-38DD-415E-BD4E-29C2E7C0D555}"/>
    <cellStyle name="Normal 6 5 4 3 3" xfId="3301" xr:uid="{36FB8C1E-DACE-4107-AB98-246486C254C9}"/>
    <cellStyle name="Normal 6 5 4 3 4" xfId="3302" xr:uid="{7257D8D1-D5AD-4118-AB7D-C063B8177515}"/>
    <cellStyle name="Normal 6 5 4 4" xfId="1677" xr:uid="{819ED9CD-1A13-4B63-AA00-DFA346E35B16}"/>
    <cellStyle name="Normal 6 5 4 4 2" xfId="3303" xr:uid="{43B105E5-E53B-4685-9DD2-65E3616FBB36}"/>
    <cellStyle name="Normal 6 5 4 4 3" xfId="3304" xr:uid="{0674C984-A31C-4761-AA19-745DB11DAB0B}"/>
    <cellStyle name="Normal 6 5 4 4 4" xfId="3305" xr:uid="{70F65E0B-A510-4F63-A87D-C1D4EFF9CFED}"/>
    <cellStyle name="Normal 6 5 4 5" xfId="3306" xr:uid="{BC4DDC07-5E03-4FE4-AE1C-A1FD43CB14D2}"/>
    <cellStyle name="Normal 6 5 4 6" xfId="3307" xr:uid="{F01C8E0A-0286-406E-9077-97CA940CD200}"/>
    <cellStyle name="Normal 6 5 4 7" xfId="3308" xr:uid="{4A17870D-5CC1-4E87-878E-205A29BFF006}"/>
    <cellStyle name="Normal 6 5 5" xfId="343" xr:uid="{85BA50A0-E1CC-40F9-AE1A-B8F22EAE0219}"/>
    <cellStyle name="Normal 6 5 5 2" xfId="665" xr:uid="{8AE2BEC9-8C17-49C2-8553-A0D467CB06EB}"/>
    <cellStyle name="Normal 6 5 5 2 2" xfId="1678" xr:uid="{D885F988-AB62-48E7-BFC8-57C7C354BDAA}"/>
    <cellStyle name="Normal 6 5 5 2 3" xfId="3309" xr:uid="{616499A6-6092-4EC9-A496-3E9F9B4A1C35}"/>
    <cellStyle name="Normal 6 5 5 2 4" xfId="3310" xr:uid="{37B994C6-B5E1-46F5-A41E-D74B0E992011}"/>
    <cellStyle name="Normal 6 5 5 3" xfId="1679" xr:uid="{B84BC005-6104-43F2-BAA2-F21B40307070}"/>
    <cellStyle name="Normal 6 5 5 3 2" xfId="3311" xr:uid="{DD0040D9-DFFC-48A9-BBEA-01B010FADFBD}"/>
    <cellStyle name="Normal 6 5 5 3 3" xfId="3312" xr:uid="{512FFB79-29E8-4B2C-A6A0-84A8171755B0}"/>
    <cellStyle name="Normal 6 5 5 3 4" xfId="3313" xr:uid="{1C1A4C14-9C91-45DD-94A4-B60182495FCD}"/>
    <cellStyle name="Normal 6 5 5 4" xfId="3314" xr:uid="{BBC859BF-0330-4EF4-8570-8B1F80AFCE3B}"/>
    <cellStyle name="Normal 6 5 5 5" xfId="3315" xr:uid="{3C05FBFA-F99F-49CC-BB05-00EBC8293664}"/>
    <cellStyle name="Normal 6 5 5 6" xfId="3316" xr:uid="{3A591BB9-8AA5-4F20-93D9-A3ACE9B6EEEC}"/>
    <cellStyle name="Normal 6 5 6" xfId="666" xr:uid="{74C69C78-90AA-4E4A-B26F-8FE24D0AAA3F}"/>
    <cellStyle name="Normal 6 5 6 2" xfId="1680" xr:uid="{60648E99-8BD1-491B-8699-E9F2B89EAA65}"/>
    <cellStyle name="Normal 6 5 6 2 2" xfId="3317" xr:uid="{50BE0B9E-8DBC-4309-BD59-509F84CCB801}"/>
    <cellStyle name="Normal 6 5 6 2 3" xfId="3318" xr:uid="{F8F42500-65E9-44E0-ACD1-828A8996E6E3}"/>
    <cellStyle name="Normal 6 5 6 2 4" xfId="3319" xr:uid="{E20B1513-75EE-40EE-9D01-17E0164018A7}"/>
    <cellStyle name="Normal 6 5 6 3" xfId="3320" xr:uid="{94AE8E04-5D81-49F1-9E24-83E6C1E765FC}"/>
    <cellStyle name="Normal 6 5 6 4" xfId="3321" xr:uid="{7BCEFB15-8DBF-4E27-9ADB-CFB8A342BC11}"/>
    <cellStyle name="Normal 6 5 6 5" xfId="3322" xr:uid="{6D0A4089-5A97-4352-AD55-A2BB6C775AC0}"/>
    <cellStyle name="Normal 6 5 7" xfId="1681" xr:uid="{82751F45-AD4F-4F0A-AF73-1DE6881FA02E}"/>
    <cellStyle name="Normal 6 5 7 2" xfId="3323" xr:uid="{AECB592E-57A0-4B7A-BDA4-564721DE1676}"/>
    <cellStyle name="Normal 6 5 7 3" xfId="3324" xr:uid="{CE47D7B0-D149-421E-B6FC-74FCBAFA86F0}"/>
    <cellStyle name="Normal 6 5 7 4" xfId="3325" xr:uid="{2E31CA1F-0938-4FFF-91E3-714DEEBF507B}"/>
    <cellStyle name="Normal 6 5 8" xfId="3326" xr:uid="{EB67809A-A726-4CB3-84E4-1C4FBF0BDE8B}"/>
    <cellStyle name="Normal 6 5 8 2" xfId="3327" xr:uid="{CAC27E24-37C8-4BA5-B97E-74B4C67562DE}"/>
    <cellStyle name="Normal 6 5 8 3" xfId="3328" xr:uid="{BDB82258-A41A-4F1F-8C74-1EBEC6FB147F}"/>
    <cellStyle name="Normal 6 5 8 4" xfId="3329" xr:uid="{99491C8E-0D20-4986-9EF2-E29F0268FACF}"/>
    <cellStyle name="Normal 6 5 9" xfId="3330" xr:uid="{54E3952B-7FD8-4525-88B2-BD405BE91BE2}"/>
    <cellStyle name="Normal 6 6" xfId="127" xr:uid="{0D0B9044-7CF4-4642-AED7-CCBFCDC10845}"/>
    <cellStyle name="Normal 6 6 2" xfId="128" xr:uid="{4FF285FA-B693-4E95-860B-C40FC10609B5}"/>
    <cellStyle name="Normal 6 6 2 2" xfId="344" xr:uid="{5CD128B7-D26E-4CA8-A9DA-A4EB39E1F8EF}"/>
    <cellStyle name="Normal 6 6 2 2 2" xfId="667" xr:uid="{7286B9C3-C96D-4DBD-91F2-2A04E8D620BE}"/>
    <cellStyle name="Normal 6 6 2 2 2 2" xfId="1682" xr:uid="{5FEF4EDD-26CF-4C8E-8297-CD868259F02B}"/>
    <cellStyle name="Normal 6 6 2 2 2 3" xfId="3331" xr:uid="{FDA662DD-123F-437D-ABDF-8B190654FCCF}"/>
    <cellStyle name="Normal 6 6 2 2 2 4" xfId="3332" xr:uid="{181D4179-4A29-457E-9FF8-C0433750C54D}"/>
    <cellStyle name="Normal 6 6 2 2 3" xfId="1683" xr:uid="{DEFF1898-0FD6-40DB-9AB3-DFC248571636}"/>
    <cellStyle name="Normal 6 6 2 2 3 2" xfId="3333" xr:uid="{5F523CA3-B1D0-4C2E-A0EE-DD1BD2FD69D1}"/>
    <cellStyle name="Normal 6 6 2 2 3 3" xfId="3334" xr:uid="{49C5E7A4-9A0D-4B95-8551-0BD8B174AC7E}"/>
    <cellStyle name="Normal 6 6 2 2 3 4" xfId="3335" xr:uid="{B171B3D3-16B6-4582-9AC0-59E453FD1FE1}"/>
    <cellStyle name="Normal 6 6 2 2 4" xfId="3336" xr:uid="{72FE0C53-7A99-483E-AD25-AD17AB543139}"/>
    <cellStyle name="Normal 6 6 2 2 5" xfId="3337" xr:uid="{804CA218-FB09-4A64-9981-1EE26F73F6B2}"/>
    <cellStyle name="Normal 6 6 2 2 6" xfId="3338" xr:uid="{5DF82421-D265-49DA-BAFD-E54E63992486}"/>
    <cellStyle name="Normal 6 6 2 3" xfId="668" xr:uid="{266D2A77-DD0B-4ED8-BEE0-AE11A5F70AAC}"/>
    <cellStyle name="Normal 6 6 2 3 2" xfId="1684" xr:uid="{5BC5D28B-0CA9-4779-A12A-94867D3446D7}"/>
    <cellStyle name="Normal 6 6 2 3 2 2" xfId="3339" xr:uid="{0CA25AE5-ABEF-442A-975B-7D53D0FABABB}"/>
    <cellStyle name="Normal 6 6 2 3 2 3" xfId="3340" xr:uid="{2D18EFC9-BC8E-4F94-9704-7CC4EC8AF311}"/>
    <cellStyle name="Normal 6 6 2 3 2 4" xfId="3341" xr:uid="{580EB20F-7CE3-44CB-AB37-222A4EA74F71}"/>
    <cellStyle name="Normal 6 6 2 3 3" xfId="3342" xr:uid="{78E253AC-0935-432D-B3AD-A6D530B14B3C}"/>
    <cellStyle name="Normal 6 6 2 3 4" xfId="3343" xr:uid="{89435596-E6DA-4080-9DB6-B23775DA3252}"/>
    <cellStyle name="Normal 6 6 2 3 5" xfId="3344" xr:uid="{89229245-FD08-4957-8A11-EDB07F1E53E8}"/>
    <cellStyle name="Normal 6 6 2 4" xfId="1685" xr:uid="{CBF55036-6032-4749-AC3D-B8E85A280D6C}"/>
    <cellStyle name="Normal 6 6 2 4 2" xfId="3345" xr:uid="{0C6C8DCB-A29C-408E-9E89-C52611DD748D}"/>
    <cellStyle name="Normal 6 6 2 4 3" xfId="3346" xr:uid="{4928C226-3C9C-434B-8B13-A4ACA3396B24}"/>
    <cellStyle name="Normal 6 6 2 4 4" xfId="3347" xr:uid="{53CC4956-C6B3-437C-A090-206456E7320E}"/>
    <cellStyle name="Normal 6 6 2 5" xfId="3348" xr:uid="{685EF1CB-8004-47AB-8496-F45C2018BA67}"/>
    <cellStyle name="Normal 6 6 2 5 2" xfId="3349" xr:uid="{6597C512-CDF3-461E-BE79-3071296C907A}"/>
    <cellStyle name="Normal 6 6 2 5 3" xfId="3350" xr:uid="{79F9E674-BE15-442E-A1F8-479F8E06A417}"/>
    <cellStyle name="Normal 6 6 2 5 4" xfId="3351" xr:uid="{0C96F9E9-BAAD-4087-93B4-64A6CA80539B}"/>
    <cellStyle name="Normal 6 6 2 6" xfId="3352" xr:uid="{F98CBC1E-6BF1-434B-934F-0787E1BB8C1E}"/>
    <cellStyle name="Normal 6 6 2 7" xfId="3353" xr:uid="{13169A55-BFD9-456F-B4B3-AA1F797757B6}"/>
    <cellStyle name="Normal 6 6 2 8" xfId="3354" xr:uid="{0BD32762-9F01-4CFA-8F32-F03B0B802307}"/>
    <cellStyle name="Normal 6 6 3" xfId="345" xr:uid="{DA40BB7A-D749-4B9A-B464-A3B49C7C6EC0}"/>
    <cellStyle name="Normal 6 6 3 2" xfId="669" xr:uid="{1B8C0FE3-A2E2-4412-ABBB-451B64E7A3A8}"/>
    <cellStyle name="Normal 6 6 3 2 2" xfId="670" xr:uid="{9B0BF3B2-8E01-4507-A1C2-69B9BD0D8760}"/>
    <cellStyle name="Normal 6 6 3 2 3" xfId="3355" xr:uid="{502AC3EB-50C6-4812-8AA4-80C8619C8803}"/>
    <cellStyle name="Normal 6 6 3 2 4" xfId="3356" xr:uid="{AF839189-91CC-41F5-BB55-E1FE249E4D9D}"/>
    <cellStyle name="Normal 6 6 3 3" xfId="671" xr:uid="{4D459472-559D-45A0-8CE2-C416F3C6AE88}"/>
    <cellStyle name="Normal 6 6 3 3 2" xfId="3357" xr:uid="{3AE2E114-B53F-4A04-98FD-AF8368183724}"/>
    <cellStyle name="Normal 6 6 3 3 3" xfId="3358" xr:uid="{D3FD3042-6345-4D3B-9CF8-986EE5528833}"/>
    <cellStyle name="Normal 6 6 3 3 4" xfId="3359" xr:uid="{CB063D51-D184-426C-ADE4-7CD5D0063F39}"/>
    <cellStyle name="Normal 6 6 3 4" xfId="3360" xr:uid="{94CFC81F-65E8-49D5-B1A3-24EDF35D696C}"/>
    <cellStyle name="Normal 6 6 3 5" xfId="3361" xr:uid="{CD23207D-D5D6-4CEC-8DB7-ED3BACCABD98}"/>
    <cellStyle name="Normal 6 6 3 6" xfId="3362" xr:uid="{669A68CE-CE58-4EE7-9C3A-24AF321EED79}"/>
    <cellStyle name="Normal 6 6 4" xfId="346" xr:uid="{9F8876C7-8536-462E-B56C-DEDE0F4C76BD}"/>
    <cellStyle name="Normal 6 6 4 2" xfId="672" xr:uid="{AC2A40B1-D2E2-4CE4-97F8-38E976033365}"/>
    <cellStyle name="Normal 6 6 4 2 2" xfId="3363" xr:uid="{326CF4E0-D301-4345-B65B-1DECBDA55E32}"/>
    <cellStyle name="Normal 6 6 4 2 3" xfId="3364" xr:uid="{FAC93754-76BC-4E1A-9C41-637AF05EF382}"/>
    <cellStyle name="Normal 6 6 4 2 4" xfId="3365" xr:uid="{88C9AD66-E21D-42D6-BA3F-5490C295082C}"/>
    <cellStyle name="Normal 6 6 4 3" xfId="3366" xr:uid="{A517F972-43CB-461C-BCF7-73FAA42FB4EA}"/>
    <cellStyle name="Normal 6 6 4 4" xfId="3367" xr:uid="{0AD383AF-5B23-4563-99C6-439FE7AE1106}"/>
    <cellStyle name="Normal 6 6 4 5" xfId="3368" xr:uid="{757C51CE-1B1B-4F37-9F00-7CF4115AF956}"/>
    <cellStyle name="Normal 6 6 5" xfId="673" xr:uid="{F605702A-1D98-4E64-A202-1468F78F13D9}"/>
    <cellStyle name="Normal 6 6 5 2" xfId="3369" xr:uid="{F130EE9B-C6DE-4E9A-9765-4643247EC004}"/>
    <cellStyle name="Normal 6 6 5 3" xfId="3370" xr:uid="{90314E3A-7CB3-46FB-AD7E-1BA3D6C00ABC}"/>
    <cellStyle name="Normal 6 6 5 4" xfId="3371" xr:uid="{9A16C579-5A2E-40E7-B4D8-E3BC2ACF240F}"/>
    <cellStyle name="Normal 6 6 6" xfId="3372" xr:uid="{6C5CA43A-737B-4D68-B232-0E5FF4662F6A}"/>
    <cellStyle name="Normal 6 6 6 2" xfId="3373" xr:uid="{5738D5A3-5A77-4728-83A9-9BC20A9223F0}"/>
    <cellStyle name="Normal 6 6 6 3" xfId="3374" xr:uid="{641E79F5-7695-4950-AE8E-933AB3D802A2}"/>
    <cellStyle name="Normal 6 6 6 4" xfId="3375" xr:uid="{7C6F52FF-C2DB-4E9B-AB78-A12DF9E656B6}"/>
    <cellStyle name="Normal 6 6 7" xfId="3376" xr:uid="{6D13EDCB-F370-4C87-B6B2-0BA7441AB00C}"/>
    <cellStyle name="Normal 6 6 8" xfId="3377" xr:uid="{0B3B8148-E3E2-4C59-8971-84BBE7E1FA99}"/>
    <cellStyle name="Normal 6 6 9" xfId="3378" xr:uid="{5FE7D90D-2222-41D0-9931-D11D325D91AB}"/>
    <cellStyle name="Normal 6 7" xfId="129" xr:uid="{B7DB3954-172B-4325-90B2-99F3EB70A398}"/>
    <cellStyle name="Normal 6 7 2" xfId="347" xr:uid="{37721D6E-BF06-4CCF-8224-0921638B549D}"/>
    <cellStyle name="Normal 6 7 2 2" xfId="674" xr:uid="{2B6DB883-ACCB-4FFC-9236-13F41E20BE8C}"/>
    <cellStyle name="Normal 6 7 2 2 2" xfId="1686" xr:uid="{D994A6D3-C663-4788-8323-DF5281DC96BD}"/>
    <cellStyle name="Normal 6 7 2 2 2 2" xfId="1687" xr:uid="{818D02D8-DBB6-4DF0-814B-9F78B4DF333C}"/>
    <cellStyle name="Normal 6 7 2 2 3" xfId="1688" xr:uid="{7D8F3D19-2C17-48B7-A2CB-BF8D68253BBC}"/>
    <cellStyle name="Normal 6 7 2 2 4" xfId="3379" xr:uid="{F2763AC3-082D-4A49-972B-01C11CFCA825}"/>
    <cellStyle name="Normal 6 7 2 3" xfId="1689" xr:uid="{87BC336D-DA9D-4CA1-AB65-21303B9E80FB}"/>
    <cellStyle name="Normal 6 7 2 3 2" xfId="1690" xr:uid="{DDC392AA-3DE6-4755-B6A5-EBF8C4FEB480}"/>
    <cellStyle name="Normal 6 7 2 3 3" xfId="3380" xr:uid="{7B925F5E-DE96-4AE2-8CBF-1B8E22B393B6}"/>
    <cellStyle name="Normal 6 7 2 3 4" xfId="3381" xr:uid="{0CE4A880-692D-46E7-BF2A-7E075670C6DA}"/>
    <cellStyle name="Normal 6 7 2 4" xfId="1691" xr:uid="{D728B051-6C51-4E62-AC29-9BA2D608AA4E}"/>
    <cellStyle name="Normal 6 7 2 5" xfId="3382" xr:uid="{A2CF1E22-7ACF-4D53-A028-62590F987699}"/>
    <cellStyle name="Normal 6 7 2 6" xfId="3383" xr:uid="{C69C7B08-0631-49EA-A59E-113323408678}"/>
    <cellStyle name="Normal 6 7 3" xfId="675" xr:uid="{009576CA-D3CF-4AE2-A604-9F929ACA3DEF}"/>
    <cellStyle name="Normal 6 7 3 2" xfId="1692" xr:uid="{6D654E20-0BFE-4174-875A-CE4FBFC86B05}"/>
    <cellStyle name="Normal 6 7 3 2 2" xfId="1693" xr:uid="{B93969A4-F4B4-4C07-88AC-FA1494ED3424}"/>
    <cellStyle name="Normal 6 7 3 2 3" xfId="3384" xr:uid="{668D5CD2-E0AC-4910-B4D2-6AE2789AD9A6}"/>
    <cellStyle name="Normal 6 7 3 2 4" xfId="3385" xr:uid="{92B82DE1-1972-4DA3-B642-A3AB7D4FF354}"/>
    <cellStyle name="Normal 6 7 3 3" xfId="1694" xr:uid="{49B10C6C-FA37-4747-A4AC-BFFE935DEA9E}"/>
    <cellStyle name="Normal 6 7 3 4" xfId="3386" xr:uid="{8E21B485-3588-4CE3-A221-E1A409358DC7}"/>
    <cellStyle name="Normal 6 7 3 5" xfId="3387" xr:uid="{6EC62896-CDF5-4AEB-AC33-0049201F6897}"/>
    <cellStyle name="Normal 6 7 4" xfId="1695" xr:uid="{21C9E68D-1D52-4BFF-A8BF-155E7B6B967E}"/>
    <cellStyle name="Normal 6 7 4 2" xfId="1696" xr:uid="{FEA86539-630F-44F7-A63C-ABDE0A4AB358}"/>
    <cellStyle name="Normal 6 7 4 3" xfId="3388" xr:uid="{341E4269-892F-4ADC-99A2-5B5157A44FC8}"/>
    <cellStyle name="Normal 6 7 4 4" xfId="3389" xr:uid="{66C3029E-5B67-42DB-9851-C0D0EF0368FB}"/>
    <cellStyle name="Normal 6 7 5" xfId="1697" xr:uid="{EE53B679-89EC-41DD-8554-0C5DA71ED569}"/>
    <cellStyle name="Normal 6 7 5 2" xfId="3390" xr:uid="{D09490FB-A8F8-4836-8E1E-7EBCB1F8146B}"/>
    <cellStyle name="Normal 6 7 5 3" xfId="3391" xr:uid="{572D8DF2-C52C-43CD-9119-5155199D1C53}"/>
    <cellStyle name="Normal 6 7 5 4" xfId="3392" xr:uid="{6D079AC5-DAC6-48E2-A2E4-AA36DC9DAD77}"/>
    <cellStyle name="Normal 6 7 6" xfId="3393" xr:uid="{D9995AF1-1143-4C48-B9B2-22F78ACFAA67}"/>
    <cellStyle name="Normal 6 7 7" xfId="3394" xr:uid="{275C508F-BF8F-420E-A277-2404A4EF0F8B}"/>
    <cellStyle name="Normal 6 7 8" xfId="3395" xr:uid="{BA4FB7F8-635E-4790-B42B-3CF4E4C9D87F}"/>
    <cellStyle name="Normal 6 8" xfId="348" xr:uid="{B009EDA8-F861-4941-B888-BA8F854EEE79}"/>
    <cellStyle name="Normal 6 8 2" xfId="676" xr:uid="{943AFC88-0ACD-49AA-83F8-5F72E9B87326}"/>
    <cellStyle name="Normal 6 8 2 2" xfId="677" xr:uid="{6CAFFF86-2F68-400F-A68F-9321B7B489C1}"/>
    <cellStyle name="Normal 6 8 2 2 2" xfId="1698" xr:uid="{A87B4001-479B-4B99-ADB7-08D438E53810}"/>
    <cellStyle name="Normal 6 8 2 2 3" xfId="3396" xr:uid="{BAA8A944-9015-4B40-BC30-F69533E839F9}"/>
    <cellStyle name="Normal 6 8 2 2 4" xfId="3397" xr:uid="{9539BFFC-15B7-4F34-B68B-D0930ABDBD13}"/>
    <cellStyle name="Normal 6 8 2 3" xfId="1699" xr:uid="{7640D538-466B-4DF6-B700-F75EDB7C35D8}"/>
    <cellStyle name="Normal 6 8 2 4" xfId="3398" xr:uid="{710BB449-5ADB-45E7-936B-231A70FB3876}"/>
    <cellStyle name="Normal 6 8 2 5" xfId="3399" xr:uid="{FA0738DC-71E8-450E-BFB1-927B475C8A54}"/>
    <cellStyle name="Normal 6 8 3" xfId="678" xr:uid="{B2ABD7B4-1FAA-40B5-AB02-862FD85CD2B3}"/>
    <cellStyle name="Normal 6 8 3 2" xfId="1700" xr:uid="{F566C33E-056B-4378-B7EA-5CAC7C18E126}"/>
    <cellStyle name="Normal 6 8 3 3" xfId="3400" xr:uid="{C56A9763-1AA0-42D2-9285-987303BE569F}"/>
    <cellStyle name="Normal 6 8 3 4" xfId="3401" xr:uid="{83AA92EA-D26E-4255-8EAA-8C015662D048}"/>
    <cellStyle name="Normal 6 8 4" xfId="1701" xr:uid="{A7743DB4-3949-45B5-8745-FFDD19C036C7}"/>
    <cellStyle name="Normal 6 8 4 2" xfId="3402" xr:uid="{04CF43B1-040C-45EF-9674-0081DFCC81BE}"/>
    <cellStyle name="Normal 6 8 4 3" xfId="3403" xr:uid="{611B7E9B-BBED-4CF0-9323-7503E03CC268}"/>
    <cellStyle name="Normal 6 8 4 4" xfId="3404" xr:uid="{4CB83682-A026-44BC-BEAD-6DF94F87F127}"/>
    <cellStyle name="Normal 6 8 5" xfId="3405" xr:uid="{0ED8CA23-CEBD-4A35-A801-864A45021953}"/>
    <cellStyle name="Normal 6 8 6" xfId="3406" xr:uid="{76CF1E96-A3DA-4E31-B67D-61C66E4CEA8A}"/>
    <cellStyle name="Normal 6 8 7" xfId="3407" xr:uid="{A2C7331F-D1F8-4DDA-B24C-58DE85FDF056}"/>
    <cellStyle name="Normal 6 9" xfId="349" xr:uid="{8DF70DFD-17BF-48A7-996B-0395F13BFA57}"/>
    <cellStyle name="Normal 6 9 2" xfId="679" xr:uid="{FC437CE6-2827-4FAD-9A50-A4E4230E1227}"/>
    <cellStyle name="Normal 6 9 2 2" xfId="1702" xr:uid="{0556EA46-CC13-4DA6-88E5-8DCF88F16C4E}"/>
    <cellStyle name="Normal 6 9 2 3" xfId="3408" xr:uid="{74002DBD-000A-480E-AC02-7C98D8FBE2A2}"/>
    <cellStyle name="Normal 6 9 2 4" xfId="3409" xr:uid="{2BF8D915-5AC0-42B7-A33A-861FB25A78DD}"/>
    <cellStyle name="Normal 6 9 3" xfId="1703" xr:uid="{3518BEF2-10DA-47B3-A1F1-56DBDC8B4FF1}"/>
    <cellStyle name="Normal 6 9 3 2" xfId="3410" xr:uid="{9746AF34-3665-4215-9DEA-F7640563EF3A}"/>
    <cellStyle name="Normal 6 9 3 3" xfId="3411" xr:uid="{2127DAB5-640F-4346-A04B-7C902FE0F53B}"/>
    <cellStyle name="Normal 6 9 3 4" xfId="3412" xr:uid="{98D1D538-05B9-4947-B79B-A682CB69532B}"/>
    <cellStyle name="Normal 6 9 4" xfId="3413" xr:uid="{8D3D6CF5-7DCF-4EDE-AECB-5AA54E032FB3}"/>
    <cellStyle name="Normal 6 9 5" xfId="3414" xr:uid="{C17B4891-48E0-4138-8E77-C087D7A3B28B}"/>
    <cellStyle name="Normal 6 9 6" xfId="3415" xr:uid="{72F270AB-1DC0-4705-9DB9-037AFADEC59B}"/>
    <cellStyle name="Normal 7" xfId="130" xr:uid="{16717CED-1D86-40E7-A8CD-124ED9964641}"/>
    <cellStyle name="Normal 7 10" xfId="1704" xr:uid="{8A1544B2-7E3C-48B3-8522-E22C80F5EABD}"/>
    <cellStyle name="Normal 7 10 2" xfId="3416" xr:uid="{5F154A5B-6274-4A05-A33C-92642E8844F9}"/>
    <cellStyle name="Normal 7 10 3" xfId="3417" xr:uid="{B940D7FB-640B-4AC9-84AB-741E0FDC0C49}"/>
    <cellStyle name="Normal 7 10 4" xfId="3418" xr:uid="{5E2177F6-1857-42A6-B35A-F71437745E17}"/>
    <cellStyle name="Normal 7 11" xfId="3419" xr:uid="{BA58E0BF-F1AC-4D9D-B604-50CE2003633B}"/>
    <cellStyle name="Normal 7 11 2" xfId="3420" xr:uid="{55A44E37-B674-4045-B187-ED5EC57B4777}"/>
    <cellStyle name="Normal 7 11 3" xfId="3421" xr:uid="{4665F6A6-3ABD-408D-8736-7986E571E88D}"/>
    <cellStyle name="Normal 7 11 4" xfId="3422" xr:uid="{67EE2EF8-1B0D-4216-9333-A969E4A8B523}"/>
    <cellStyle name="Normal 7 12" xfId="3423" xr:uid="{D9735226-E8EB-44D2-BA7E-CCC1C574C92A}"/>
    <cellStyle name="Normal 7 12 2" xfId="3424" xr:uid="{7CFD5629-C329-4925-8B1E-6857F0075403}"/>
    <cellStyle name="Normal 7 13" xfId="3425" xr:uid="{52E34A6F-85E7-44C8-AB51-9990D31D3F71}"/>
    <cellStyle name="Normal 7 14" xfId="3426" xr:uid="{B6E0F5B7-F0DD-4DF3-9773-DC437B736FBC}"/>
    <cellStyle name="Normal 7 15" xfId="3427" xr:uid="{3A10D295-2FB4-4AD8-B56A-A3C712FD4609}"/>
    <cellStyle name="Normal 7 2" xfId="131" xr:uid="{6B9CC91D-11B2-448B-9FF0-E3382F007312}"/>
    <cellStyle name="Normal 7 2 10" xfId="3428" xr:uid="{16DD0266-F4CE-4E59-AE3A-91B84842636E}"/>
    <cellStyle name="Normal 7 2 11" xfId="3429" xr:uid="{A9C1622D-BFAE-441B-9CD6-16743ADCA6A7}"/>
    <cellStyle name="Normal 7 2 2" xfId="132" xr:uid="{85A6BC9C-3E2C-496D-995B-F3A2C7B79692}"/>
    <cellStyle name="Normal 7 2 2 2" xfId="133" xr:uid="{C826E22C-1069-4FA4-BF78-302763AD4CF9}"/>
    <cellStyle name="Normal 7 2 2 2 2" xfId="350" xr:uid="{BE20969C-088E-4E6F-8755-E544AC128E22}"/>
    <cellStyle name="Normal 7 2 2 2 2 2" xfId="680" xr:uid="{A9D472A9-B3E7-40B5-A0B9-A389C3716AD8}"/>
    <cellStyle name="Normal 7 2 2 2 2 2 2" xfId="681" xr:uid="{BBE8FA92-F10C-414F-B433-91A8FED43806}"/>
    <cellStyle name="Normal 7 2 2 2 2 2 2 2" xfId="1705" xr:uid="{FDFE6728-550D-4462-8187-7F517B155777}"/>
    <cellStyle name="Normal 7 2 2 2 2 2 2 2 2" xfId="1706" xr:uid="{5515C688-F337-4105-A71D-28A217020730}"/>
    <cellStyle name="Normal 7 2 2 2 2 2 2 3" xfId="1707" xr:uid="{D3AA1289-3C1D-4F5C-BB85-ED21D9917F83}"/>
    <cellStyle name="Normal 7 2 2 2 2 2 3" xfId="1708" xr:uid="{8BC07C5A-4B13-4982-9E64-E92CC33F90AE}"/>
    <cellStyle name="Normal 7 2 2 2 2 2 3 2" xfId="1709" xr:uid="{5BDC3F40-E838-4ADF-B108-DC361E360B90}"/>
    <cellStyle name="Normal 7 2 2 2 2 2 4" xfId="1710" xr:uid="{1C1A7283-6A9C-4D67-8764-8A464BCFE7F9}"/>
    <cellStyle name="Normal 7 2 2 2 2 3" xfId="682" xr:uid="{DF400279-21F3-482B-AFA0-791E74219939}"/>
    <cellStyle name="Normal 7 2 2 2 2 3 2" xfId="1711" xr:uid="{A3569606-4374-49FF-904C-C2777C2FD55C}"/>
    <cellStyle name="Normal 7 2 2 2 2 3 2 2" xfId="1712" xr:uid="{635A52A9-316C-40F9-AD1F-69F86ABECBC0}"/>
    <cellStyle name="Normal 7 2 2 2 2 3 3" xfId="1713" xr:uid="{0B5037A0-0FEC-46D7-B4CB-95BE52967040}"/>
    <cellStyle name="Normal 7 2 2 2 2 3 4" xfId="3430" xr:uid="{C7627C2F-50DB-4D08-BF9E-DE0EF6A7F743}"/>
    <cellStyle name="Normal 7 2 2 2 2 4" xfId="1714" xr:uid="{50828807-A660-46F2-A899-E5118221DB70}"/>
    <cellStyle name="Normal 7 2 2 2 2 4 2" xfId="1715" xr:uid="{F2BE16DD-0248-4624-AA4B-78AE16211213}"/>
    <cellStyle name="Normal 7 2 2 2 2 5" xfId="1716" xr:uid="{87D7A495-19BD-4B0D-B5B5-8C50080CA9C0}"/>
    <cellStyle name="Normal 7 2 2 2 2 6" xfId="3431" xr:uid="{081C2ED3-3811-4DC9-A363-36B473CBCC71}"/>
    <cellStyle name="Normal 7 2 2 2 3" xfId="351" xr:uid="{E276AAA4-1A7B-42E5-83B5-FBEDA7BE2C47}"/>
    <cellStyle name="Normal 7 2 2 2 3 2" xfId="683" xr:uid="{55109BDE-84A4-4884-A325-848CEEC74F65}"/>
    <cellStyle name="Normal 7 2 2 2 3 2 2" xfId="684" xr:uid="{8624E328-B987-4BCB-9201-8E5025D496F7}"/>
    <cellStyle name="Normal 7 2 2 2 3 2 2 2" xfId="1717" xr:uid="{79963706-8666-43E2-9162-6B304540BE89}"/>
    <cellStyle name="Normal 7 2 2 2 3 2 2 2 2" xfId="1718" xr:uid="{D02365FA-7BF0-4B8F-A589-CBEBAC71F44A}"/>
    <cellStyle name="Normal 7 2 2 2 3 2 2 3" xfId="1719" xr:uid="{E30F860A-6237-4BB7-AC58-4AE20DCC43A4}"/>
    <cellStyle name="Normal 7 2 2 2 3 2 3" xfId="1720" xr:uid="{F0C5A363-9459-47B8-B59B-CE9ADD6AC0DC}"/>
    <cellStyle name="Normal 7 2 2 2 3 2 3 2" xfId="1721" xr:uid="{CEACE01B-6A2D-4F40-BA09-FD7E05FA92CE}"/>
    <cellStyle name="Normal 7 2 2 2 3 2 4" xfId="1722" xr:uid="{7DF45400-B229-4236-A53D-E19EFC7CA46E}"/>
    <cellStyle name="Normal 7 2 2 2 3 3" xfId="685" xr:uid="{ECA25492-5F1B-4A05-B180-ED84F6E53E50}"/>
    <cellStyle name="Normal 7 2 2 2 3 3 2" xfId="1723" xr:uid="{6FC69BC4-8039-4993-8AC6-C8501D80E4FA}"/>
    <cellStyle name="Normal 7 2 2 2 3 3 2 2" xfId="1724" xr:uid="{E126B3E8-3469-4452-8571-782152B9EFFF}"/>
    <cellStyle name="Normal 7 2 2 2 3 3 3" xfId="1725" xr:uid="{E47DAA07-60D9-496B-912E-19CC56C38A2F}"/>
    <cellStyle name="Normal 7 2 2 2 3 4" xfId="1726" xr:uid="{6CB28ADC-5BBF-4A57-A9A1-D7FAA948B1F9}"/>
    <cellStyle name="Normal 7 2 2 2 3 4 2" xfId="1727" xr:uid="{95ADFA54-F5DD-4837-926B-1EFE877DD40D}"/>
    <cellStyle name="Normal 7 2 2 2 3 5" xfId="1728" xr:uid="{7AFED509-C7AB-465A-B7A7-840A10BF862F}"/>
    <cellStyle name="Normal 7 2 2 2 4" xfId="686" xr:uid="{5FF3432C-0325-4222-B1BF-D5ACCF89CCB0}"/>
    <cellStyle name="Normal 7 2 2 2 4 2" xfId="687" xr:uid="{2A7F0106-A21E-46A9-B37A-AA61F3562783}"/>
    <cellStyle name="Normal 7 2 2 2 4 2 2" xfId="1729" xr:uid="{38FEF71C-FE48-4951-998E-3D5CEC90EFF6}"/>
    <cellStyle name="Normal 7 2 2 2 4 2 2 2" xfId="1730" xr:uid="{9AE0AEAF-4608-436B-A677-8A00B63B1823}"/>
    <cellStyle name="Normal 7 2 2 2 4 2 3" xfId="1731" xr:uid="{DB75E638-64EA-43EE-9D95-360351E56255}"/>
    <cellStyle name="Normal 7 2 2 2 4 3" xfId="1732" xr:uid="{BF3D3FBF-A068-4928-A259-A1AACCFDC423}"/>
    <cellStyle name="Normal 7 2 2 2 4 3 2" xfId="1733" xr:uid="{191B2C10-C282-4D53-AB44-2ADE5376C642}"/>
    <cellStyle name="Normal 7 2 2 2 4 4" xfId="1734" xr:uid="{4010F8BB-D577-45AB-B446-2C23B81BFE59}"/>
    <cellStyle name="Normal 7 2 2 2 5" xfId="688" xr:uid="{C3799C59-4095-43BF-B70B-0EA3DFEF01D4}"/>
    <cellStyle name="Normal 7 2 2 2 5 2" xfId="1735" xr:uid="{17DB0208-7B0D-493B-BEF2-7231B66BE5E9}"/>
    <cellStyle name="Normal 7 2 2 2 5 2 2" xfId="1736" xr:uid="{368843DC-06C7-40D2-BD38-2B943BAF5D72}"/>
    <cellStyle name="Normal 7 2 2 2 5 3" xfId="1737" xr:uid="{F27705B7-F7C6-457B-8E01-E7DA9C10497D}"/>
    <cellStyle name="Normal 7 2 2 2 5 4" xfId="3432" xr:uid="{B1096759-550F-45E9-86A3-62AC43367250}"/>
    <cellStyle name="Normal 7 2 2 2 6" xfId="1738" xr:uid="{9C2574DD-28DB-436F-A7EB-1FCF8BFD73D0}"/>
    <cellStyle name="Normal 7 2 2 2 6 2" xfId="1739" xr:uid="{31F66B79-6801-44C2-BF0A-99579D229DF5}"/>
    <cellStyle name="Normal 7 2 2 2 7" xfId="1740" xr:uid="{969FD8EC-41B1-4871-91AA-1FCEE1CC2F0B}"/>
    <cellStyle name="Normal 7 2 2 2 8" xfId="3433" xr:uid="{1D8C3374-23AA-460C-BE27-849FE7D3B724}"/>
    <cellStyle name="Normal 7 2 2 3" xfId="352" xr:uid="{BAD1A0D1-A7DE-4A6D-A69F-9EF7DA195ACE}"/>
    <cellStyle name="Normal 7 2 2 3 2" xfId="689" xr:uid="{4C95578A-BC87-498E-8446-9DAA89B6896C}"/>
    <cellStyle name="Normal 7 2 2 3 2 2" xfId="690" xr:uid="{CF767A1D-1CF3-406B-8E7C-2543F091BB35}"/>
    <cellStyle name="Normal 7 2 2 3 2 2 2" xfId="1741" xr:uid="{7D78AEC3-C978-4AA3-B15E-AC903C9AC5E1}"/>
    <cellStyle name="Normal 7 2 2 3 2 2 2 2" xfId="1742" xr:uid="{24DEE3A1-799B-447F-976D-EA79F3ACA640}"/>
    <cellStyle name="Normal 7 2 2 3 2 2 3" xfId="1743" xr:uid="{C002B248-1103-4E5F-B469-265B12105E1E}"/>
    <cellStyle name="Normal 7 2 2 3 2 3" xfId="1744" xr:uid="{D995ACD7-F00F-4C60-84A8-71306B4920DB}"/>
    <cellStyle name="Normal 7 2 2 3 2 3 2" xfId="1745" xr:uid="{029147D9-66E4-42E3-B8FA-3F265A7A1223}"/>
    <cellStyle name="Normal 7 2 2 3 2 4" xfId="1746" xr:uid="{00AD54B9-41ED-4F43-96AD-4021FB1E4856}"/>
    <cellStyle name="Normal 7 2 2 3 3" xfId="691" xr:uid="{D68179FE-311F-479C-B445-2C51B81F6391}"/>
    <cellStyle name="Normal 7 2 2 3 3 2" xfId="1747" xr:uid="{106E8CF0-2693-4CB9-8615-711CDD3200D6}"/>
    <cellStyle name="Normal 7 2 2 3 3 2 2" xfId="1748" xr:uid="{7F1772B2-7975-4EB3-85E8-2E709A663C0E}"/>
    <cellStyle name="Normal 7 2 2 3 3 3" xfId="1749" xr:uid="{799492AD-514C-4728-99AC-009973F9ADAD}"/>
    <cellStyle name="Normal 7 2 2 3 3 4" xfId="3434" xr:uid="{4C650BE6-FFBF-46B4-B859-10D05F2BA850}"/>
    <cellStyle name="Normal 7 2 2 3 4" xfId="1750" xr:uid="{575E0CEB-D95B-4F35-AA75-07AC5CC7E65E}"/>
    <cellStyle name="Normal 7 2 2 3 4 2" xfId="1751" xr:uid="{06393C36-98B0-4DCD-B7F4-DCBF98FE517F}"/>
    <cellStyle name="Normal 7 2 2 3 5" xfId="1752" xr:uid="{86177684-E2AF-4ACF-B286-FC4CEDA045C3}"/>
    <cellStyle name="Normal 7 2 2 3 6" xfId="3435" xr:uid="{AADE882B-D3F4-4951-829E-D25DC15BD3DD}"/>
    <cellStyle name="Normal 7 2 2 4" xfId="353" xr:uid="{8556B113-FB98-4A71-9174-B5A2D1EC3742}"/>
    <cellStyle name="Normal 7 2 2 4 2" xfId="692" xr:uid="{5F0730ED-C00E-4210-B278-DBE606FCCC7F}"/>
    <cellStyle name="Normal 7 2 2 4 2 2" xfId="693" xr:uid="{5DD0BE42-E736-4206-8651-9DC28C6B4085}"/>
    <cellStyle name="Normal 7 2 2 4 2 2 2" xfId="1753" xr:uid="{BA08F3FC-E91D-4D83-99E1-7CC1C04B61B1}"/>
    <cellStyle name="Normal 7 2 2 4 2 2 2 2" xfId="1754" xr:uid="{9A935A8C-AFA9-47B6-BA0B-4ADF94194D92}"/>
    <cellStyle name="Normal 7 2 2 4 2 2 3" xfId="1755" xr:uid="{2C5021C6-AC41-4E54-A0B0-7B32AE5533E3}"/>
    <cellStyle name="Normal 7 2 2 4 2 3" xfId="1756" xr:uid="{CC6C40EC-3BFE-442F-AEDC-76F8FD4D8047}"/>
    <cellStyle name="Normal 7 2 2 4 2 3 2" xfId="1757" xr:uid="{57D745BC-A704-4CB5-8ED0-B811DA7AE3FB}"/>
    <cellStyle name="Normal 7 2 2 4 2 4" xfId="1758" xr:uid="{A67488FD-E894-4B3B-85EF-F8C2C776DA15}"/>
    <cellStyle name="Normal 7 2 2 4 3" xfId="694" xr:uid="{A95E3EB2-1D17-4F91-B635-1D5CD83BD4B7}"/>
    <cellStyle name="Normal 7 2 2 4 3 2" xfId="1759" xr:uid="{C0BC12D4-701C-4343-9FF5-335D8D8342C7}"/>
    <cellStyle name="Normal 7 2 2 4 3 2 2" xfId="1760" xr:uid="{F42147E2-329F-48B6-ADC4-EBD369ED26B5}"/>
    <cellStyle name="Normal 7 2 2 4 3 3" xfId="1761" xr:uid="{B91D4FDC-CF60-41D8-8212-5712272FD04B}"/>
    <cellStyle name="Normal 7 2 2 4 4" xfId="1762" xr:uid="{E90C9D3F-F081-4330-A42D-969768726870}"/>
    <cellStyle name="Normal 7 2 2 4 4 2" xfId="1763" xr:uid="{CDF25470-7B52-43AF-81EB-EFEC5B96AA47}"/>
    <cellStyle name="Normal 7 2 2 4 5" xfId="1764" xr:uid="{CCA448D5-D835-4D38-932D-BF44889F29E6}"/>
    <cellStyle name="Normal 7 2 2 5" xfId="354" xr:uid="{6403DFD8-7B44-4EFC-A4CC-1AD2AE362F8D}"/>
    <cellStyle name="Normal 7 2 2 5 2" xfId="695" xr:uid="{0B84290E-D598-4396-9177-2734A0F4F86F}"/>
    <cellStyle name="Normal 7 2 2 5 2 2" xfId="1765" xr:uid="{6081322B-C181-44D6-B178-B9CA94666382}"/>
    <cellStyle name="Normal 7 2 2 5 2 2 2" xfId="1766" xr:uid="{E8EE542B-10DD-4F32-A0DB-459BD33457D2}"/>
    <cellStyle name="Normal 7 2 2 5 2 3" xfId="1767" xr:uid="{E83DB667-E078-4BD9-85BC-FA61751A7230}"/>
    <cellStyle name="Normal 7 2 2 5 3" xfId="1768" xr:uid="{3062A07B-E29C-4134-AF87-15E215C2F923}"/>
    <cellStyle name="Normal 7 2 2 5 3 2" xfId="1769" xr:uid="{A1F4CAB8-E308-4061-BFEB-F9C35CB3F833}"/>
    <cellStyle name="Normal 7 2 2 5 4" xfId="1770" xr:uid="{29938416-1C2F-4B4A-8049-32989BFEE60C}"/>
    <cellStyle name="Normal 7 2 2 6" xfId="696" xr:uid="{DEAAC9E6-4066-4A78-BB9E-ABE74D574733}"/>
    <cellStyle name="Normal 7 2 2 6 2" xfId="1771" xr:uid="{CBCE75A1-387F-44C8-AE20-4F6508FA72EC}"/>
    <cellStyle name="Normal 7 2 2 6 2 2" xfId="1772" xr:uid="{31DCE7D8-5BD7-45FA-A473-0A365115A717}"/>
    <cellStyle name="Normal 7 2 2 6 3" xfId="1773" xr:uid="{00F82569-059E-45B5-8D79-80239FABB52C}"/>
    <cellStyle name="Normal 7 2 2 6 4" xfId="3436" xr:uid="{E6E589EC-3275-4932-A45F-19BA2C4E7CAA}"/>
    <cellStyle name="Normal 7 2 2 7" xfId="1774" xr:uid="{AB78A9BB-A436-4A91-9EB0-C4F6CAD8E9A2}"/>
    <cellStyle name="Normal 7 2 2 7 2" xfId="1775" xr:uid="{EADFE653-FFF9-4CE6-A074-90A10A5E4E1A}"/>
    <cellStyle name="Normal 7 2 2 8" xfId="1776" xr:uid="{45D3733D-5EC3-4FBF-A23E-B02010A24733}"/>
    <cellStyle name="Normal 7 2 2 9" xfId="3437" xr:uid="{C783B574-E3BD-404F-B058-A9CC0B43DEF3}"/>
    <cellStyle name="Normal 7 2 3" xfId="134" xr:uid="{BC78CD5E-06BC-4DC0-B18C-BE453B817166}"/>
    <cellStyle name="Normal 7 2 3 2" xfId="135" xr:uid="{C3C2EC3B-B8C6-4A06-8BC1-986F4E8E9A04}"/>
    <cellStyle name="Normal 7 2 3 2 2" xfId="697" xr:uid="{61DBC921-D6BD-44B4-ACB1-B21BE080E18C}"/>
    <cellStyle name="Normal 7 2 3 2 2 2" xfId="698" xr:uid="{45866E2A-1BC7-4068-ACA0-677F62F6DA92}"/>
    <cellStyle name="Normal 7 2 3 2 2 2 2" xfId="1777" xr:uid="{2D7A2B02-D4D2-4BB3-ADF4-79C795CAABC3}"/>
    <cellStyle name="Normal 7 2 3 2 2 2 2 2" xfId="1778" xr:uid="{F083CFFC-8270-48E5-BE8B-7997C52EC6F3}"/>
    <cellStyle name="Normal 7 2 3 2 2 2 3" xfId="1779" xr:uid="{421FA1DC-11C5-4BDC-9A3F-94329E66F674}"/>
    <cellStyle name="Normal 7 2 3 2 2 3" xfId="1780" xr:uid="{323AA992-41EB-4736-BE1D-611EDE068934}"/>
    <cellStyle name="Normal 7 2 3 2 2 3 2" xfId="1781" xr:uid="{8D21C852-AF96-4FC6-80F8-02D9BF40BCF6}"/>
    <cellStyle name="Normal 7 2 3 2 2 4" xfId="1782" xr:uid="{26AC8E68-DFD7-4822-A5FD-646A576C8AAE}"/>
    <cellStyle name="Normal 7 2 3 2 3" xfId="699" xr:uid="{24D1F45B-5F30-4315-8AD1-8538F6C37861}"/>
    <cellStyle name="Normal 7 2 3 2 3 2" xfId="1783" xr:uid="{8A4696E3-13CF-44D7-9971-AD349443F521}"/>
    <cellStyle name="Normal 7 2 3 2 3 2 2" xfId="1784" xr:uid="{B30C7CC5-98C9-498C-BCEA-6F9C032F2B1D}"/>
    <cellStyle name="Normal 7 2 3 2 3 3" xfId="1785" xr:uid="{B4E290EE-6F86-43E1-B0C6-222897996E8D}"/>
    <cellStyle name="Normal 7 2 3 2 3 4" xfId="3438" xr:uid="{B9EEC8B7-3756-4225-91B6-722A49BABA5F}"/>
    <cellStyle name="Normal 7 2 3 2 4" xfId="1786" xr:uid="{8290BE60-97F7-4E3B-BA4A-6B3D34ED1784}"/>
    <cellStyle name="Normal 7 2 3 2 4 2" xfId="1787" xr:uid="{1F679658-51FF-42B5-83B4-1D240C9F2A0E}"/>
    <cellStyle name="Normal 7 2 3 2 5" xfId="1788" xr:uid="{25630339-1D5C-434E-BDE7-DB7BD8BA6461}"/>
    <cellStyle name="Normal 7 2 3 2 6" xfId="3439" xr:uid="{F402298E-E33A-49E0-8886-F0CFC8E2E865}"/>
    <cellStyle name="Normal 7 2 3 3" xfId="355" xr:uid="{B06E07B1-884E-4165-8A9B-E6DD9BF366A8}"/>
    <cellStyle name="Normal 7 2 3 3 2" xfId="700" xr:uid="{F2F124C9-EECC-474A-B9FE-3A126E941360}"/>
    <cellStyle name="Normal 7 2 3 3 2 2" xfId="701" xr:uid="{9FD44D31-F959-46DF-8FB8-EF33E89AF2B9}"/>
    <cellStyle name="Normal 7 2 3 3 2 2 2" xfId="1789" xr:uid="{49E6F64F-DC7A-4140-9603-8F707298E5B0}"/>
    <cellStyle name="Normal 7 2 3 3 2 2 2 2" xfId="1790" xr:uid="{0850513E-7AEC-4316-83A7-B5933692179C}"/>
    <cellStyle name="Normal 7 2 3 3 2 2 3" xfId="1791" xr:uid="{6690AE2A-252B-4FA4-8F1A-3F90FAA487DD}"/>
    <cellStyle name="Normal 7 2 3 3 2 3" xfId="1792" xr:uid="{549CBC52-5877-4D53-A369-D501AD81A27E}"/>
    <cellStyle name="Normal 7 2 3 3 2 3 2" xfId="1793" xr:uid="{0939258C-B401-463B-B1D3-B8562D428DEC}"/>
    <cellStyle name="Normal 7 2 3 3 2 4" xfId="1794" xr:uid="{8C2E9D9E-FF5C-4B99-A919-0D826A6877D2}"/>
    <cellStyle name="Normal 7 2 3 3 3" xfId="702" xr:uid="{9BB845D4-FB22-4DB2-9E06-252007CB6595}"/>
    <cellStyle name="Normal 7 2 3 3 3 2" xfId="1795" xr:uid="{BE4CCB6A-14A7-4532-BD08-53BED2D09370}"/>
    <cellStyle name="Normal 7 2 3 3 3 2 2" xfId="1796" xr:uid="{EB51116D-5B16-436C-9C02-7D3F6B89FA38}"/>
    <cellStyle name="Normal 7 2 3 3 3 3" xfId="1797" xr:uid="{6282CD22-02AF-4A3A-855A-37EC0E8581F8}"/>
    <cellStyle name="Normal 7 2 3 3 4" xfId="1798" xr:uid="{E770096C-90F9-46F7-AFB5-3B0ABB34EFD8}"/>
    <cellStyle name="Normal 7 2 3 3 4 2" xfId="1799" xr:uid="{24A25448-BF95-44CB-BFDE-F85BA9B2C9B1}"/>
    <cellStyle name="Normal 7 2 3 3 5" xfId="1800" xr:uid="{449F4524-94C6-4955-B50E-77A09751810F}"/>
    <cellStyle name="Normal 7 2 3 4" xfId="356" xr:uid="{E6CF5D11-3C16-4302-A06C-18DB385FBD28}"/>
    <cellStyle name="Normal 7 2 3 4 2" xfId="703" xr:uid="{87F73268-3E00-4C4C-A801-F84CA1FC4730}"/>
    <cellStyle name="Normal 7 2 3 4 2 2" xfId="1801" xr:uid="{E587EABA-D61C-4D80-A4E8-00BA87FB0633}"/>
    <cellStyle name="Normal 7 2 3 4 2 2 2" xfId="1802" xr:uid="{FC1BCCC7-3925-45A6-985B-591364F932A2}"/>
    <cellStyle name="Normal 7 2 3 4 2 3" xfId="1803" xr:uid="{BF082B89-500B-4DA8-ABD7-769ACF5FE2A0}"/>
    <cellStyle name="Normal 7 2 3 4 3" xfId="1804" xr:uid="{A6311729-1AAB-4372-8AD1-0EF9CC2A4BBE}"/>
    <cellStyle name="Normal 7 2 3 4 3 2" xfId="1805" xr:uid="{999BF75D-40D7-4AF0-8F7D-93264C3594A9}"/>
    <cellStyle name="Normal 7 2 3 4 4" xfId="1806" xr:uid="{C0A58209-A3BF-48C2-96E9-83412400AC80}"/>
    <cellStyle name="Normal 7 2 3 5" xfId="704" xr:uid="{E90D9F3C-7A77-49CF-A171-10390A30F241}"/>
    <cellStyle name="Normal 7 2 3 5 2" xfId="1807" xr:uid="{3E676EEE-E1CC-4802-81BA-7091841F3241}"/>
    <cellStyle name="Normal 7 2 3 5 2 2" xfId="1808" xr:uid="{97E9FBC1-97A4-422C-B5A7-1905640A5A9E}"/>
    <cellStyle name="Normal 7 2 3 5 3" xfId="1809" xr:uid="{4F58127B-1C87-4C04-BBAE-F30960E8AEFE}"/>
    <cellStyle name="Normal 7 2 3 5 4" xfId="3440" xr:uid="{61A4CAEC-8955-4739-8199-B371D34019BA}"/>
    <cellStyle name="Normal 7 2 3 6" xfId="1810" xr:uid="{8C8E803F-BCAB-4938-A670-FB027396B7DD}"/>
    <cellStyle name="Normal 7 2 3 6 2" xfId="1811" xr:uid="{199269E7-7AFB-4C01-AD9A-5A10DBDCCE94}"/>
    <cellStyle name="Normal 7 2 3 7" xfId="1812" xr:uid="{D17FABE5-3D21-4A64-AE5E-1D49F14D8774}"/>
    <cellStyle name="Normal 7 2 3 8" xfId="3441" xr:uid="{3AC59293-0486-421B-BBE9-DB3E92203FF2}"/>
    <cellStyle name="Normal 7 2 4" xfId="136" xr:uid="{636D6150-DBC1-4189-85F7-50B8091435C2}"/>
    <cellStyle name="Normal 7 2 4 2" xfId="451" xr:uid="{B03B06F4-49AA-4CD6-8959-F980109FE043}"/>
    <cellStyle name="Normal 7 2 4 2 2" xfId="705" xr:uid="{125403B6-BDA9-40BF-94C4-8DF4633F6927}"/>
    <cellStyle name="Normal 7 2 4 2 2 2" xfId="1813" xr:uid="{DAB33D68-5506-48AC-B965-0DEB09D4B1AF}"/>
    <cellStyle name="Normal 7 2 4 2 2 2 2" xfId="1814" xr:uid="{F0D7D3F7-F2D8-4B47-943D-E1A5882F6DA2}"/>
    <cellStyle name="Normal 7 2 4 2 2 3" xfId="1815" xr:uid="{44AE8079-896C-44B4-8A3C-97CC9D9B5E1A}"/>
    <cellStyle name="Normal 7 2 4 2 2 4" xfId="3442" xr:uid="{FB1011ED-F207-43E0-953A-6E956B992FD0}"/>
    <cellStyle name="Normal 7 2 4 2 3" xfId="1816" xr:uid="{B7311371-EA6A-4E01-A4B2-8732BCB181EF}"/>
    <cellStyle name="Normal 7 2 4 2 3 2" xfId="1817" xr:uid="{6AAB3C66-5F55-40C4-A209-074A91273F3A}"/>
    <cellStyle name="Normal 7 2 4 2 4" xfId="1818" xr:uid="{49E01C4C-6DFE-4C01-A628-BDF4291BB215}"/>
    <cellStyle name="Normal 7 2 4 2 5" xfId="3443" xr:uid="{682522B6-EA6B-4DC6-BBFC-AD4931619C4C}"/>
    <cellStyle name="Normal 7 2 4 3" xfId="706" xr:uid="{2D55C586-E44F-4EFB-B38B-15122888CE45}"/>
    <cellStyle name="Normal 7 2 4 3 2" xfId="1819" xr:uid="{B6B6DE18-66C4-4766-8BA3-6BEE8B974F18}"/>
    <cellStyle name="Normal 7 2 4 3 2 2" xfId="1820" xr:uid="{D7CF51DB-6E5E-4D19-AED7-A4C614338CB6}"/>
    <cellStyle name="Normal 7 2 4 3 3" xfId="1821" xr:uid="{51F27F0E-DECC-480D-BA8E-C70F0319C750}"/>
    <cellStyle name="Normal 7 2 4 3 4" xfId="3444" xr:uid="{F524198D-4579-4F87-866E-1DC31ADF39F3}"/>
    <cellStyle name="Normal 7 2 4 4" xfId="1822" xr:uid="{417D31BC-D978-49A8-BA7A-CB296F85C12C}"/>
    <cellStyle name="Normal 7 2 4 4 2" xfId="1823" xr:uid="{08828B07-6F6B-4039-BF94-0381077785D7}"/>
    <cellStyle name="Normal 7 2 4 4 3" xfId="3445" xr:uid="{4CEC5CC8-9867-46C7-9172-0B6BA576FF6D}"/>
    <cellStyle name="Normal 7 2 4 4 4" xfId="3446" xr:uid="{E45854DD-3D04-475E-9127-5CA6AECC0F02}"/>
    <cellStyle name="Normal 7 2 4 5" xfId="1824" xr:uid="{ED2906C4-45F3-42D7-AC3F-B54DF61776F5}"/>
    <cellStyle name="Normal 7 2 4 6" xfId="3447" xr:uid="{C718B5AF-87AF-46F9-B67A-6C45CA6573A8}"/>
    <cellStyle name="Normal 7 2 4 7" xfId="3448" xr:uid="{E6684F20-C572-42BC-9482-720BCEC70BB8}"/>
    <cellStyle name="Normal 7 2 5" xfId="357" xr:uid="{2B2BAFF0-4AB7-45E7-A722-D752D461B1E6}"/>
    <cellStyle name="Normal 7 2 5 2" xfId="707" xr:uid="{810DA9B0-F93F-453C-9F80-3AD4FE7D6443}"/>
    <cellStyle name="Normal 7 2 5 2 2" xfId="708" xr:uid="{6B9696FA-1921-4770-A6FE-29476EEE93C5}"/>
    <cellStyle name="Normal 7 2 5 2 2 2" xfId="1825" xr:uid="{387BC810-217F-4B04-AE8B-B1E594A67CFB}"/>
    <cellStyle name="Normal 7 2 5 2 2 2 2" xfId="1826" xr:uid="{1DFE75E3-0067-4189-A574-AE6783FBDDBC}"/>
    <cellStyle name="Normal 7 2 5 2 2 3" xfId="1827" xr:uid="{90C4FC17-0CEA-4C45-AA3A-36ED53D3279B}"/>
    <cellStyle name="Normal 7 2 5 2 3" xfId="1828" xr:uid="{374E92BD-EF76-4335-8E5A-41E37FC5A94C}"/>
    <cellStyle name="Normal 7 2 5 2 3 2" xfId="1829" xr:uid="{F1F6F8B3-4961-4939-B172-84286DF98B9E}"/>
    <cellStyle name="Normal 7 2 5 2 4" xfId="1830" xr:uid="{A0A1C1DB-DFEA-4620-A3E4-7C87F640B14E}"/>
    <cellStyle name="Normal 7 2 5 3" xfId="709" xr:uid="{800B4696-8472-4263-B228-79499D4B754F}"/>
    <cellStyle name="Normal 7 2 5 3 2" xfId="1831" xr:uid="{A1DCA773-EF25-48E7-B332-7D12AE181D6B}"/>
    <cellStyle name="Normal 7 2 5 3 2 2" xfId="1832" xr:uid="{3F7FD323-2461-47A4-AC90-910450D87918}"/>
    <cellStyle name="Normal 7 2 5 3 3" xfId="1833" xr:uid="{6036394A-A2D6-41E0-A5A4-6F3A3B399AED}"/>
    <cellStyle name="Normal 7 2 5 3 4" xfId="3449" xr:uid="{A1EBC756-60E5-4CCA-8B5B-4E711715808B}"/>
    <cellStyle name="Normal 7 2 5 4" xfId="1834" xr:uid="{736E09B7-310B-43BF-99D5-D34A093F5332}"/>
    <cellStyle name="Normal 7 2 5 4 2" xfId="1835" xr:uid="{6C35B9D4-D831-460F-AC40-723787EC8FE1}"/>
    <cellStyle name="Normal 7 2 5 5" xfId="1836" xr:uid="{81D872F2-C1B2-4523-B346-C2DA7B4B4213}"/>
    <cellStyle name="Normal 7 2 5 6" xfId="3450" xr:uid="{0D384D1F-63DF-4799-87B0-829E8B279788}"/>
    <cellStyle name="Normal 7 2 6" xfId="358" xr:uid="{82520A0B-61B5-487D-B340-94F833934A35}"/>
    <cellStyle name="Normal 7 2 6 2" xfId="710" xr:uid="{FEAA34DD-264D-43CF-B669-002C65DF6B45}"/>
    <cellStyle name="Normal 7 2 6 2 2" xfId="1837" xr:uid="{45346E93-F90F-40F0-935D-6F7E5AD3E393}"/>
    <cellStyle name="Normal 7 2 6 2 2 2" xfId="1838" xr:uid="{D0AAB7F1-0322-4013-982E-904FC30BD413}"/>
    <cellStyle name="Normal 7 2 6 2 3" xfId="1839" xr:uid="{80C35068-3107-4A27-9D8B-C70E5B67714A}"/>
    <cellStyle name="Normal 7 2 6 2 4" xfId="3451" xr:uid="{7F0E418B-63A6-474D-AF99-B7886B0C4A11}"/>
    <cellStyle name="Normal 7 2 6 3" xfId="1840" xr:uid="{5E3EFBB3-09BD-40E7-A445-C144C1C61170}"/>
    <cellStyle name="Normal 7 2 6 3 2" xfId="1841" xr:uid="{3820ABD8-A1FC-4B6A-A5F3-AE34C26964E2}"/>
    <cellStyle name="Normal 7 2 6 4" xfId="1842" xr:uid="{246133E5-B840-4FD7-BE25-E67782A214AD}"/>
    <cellStyle name="Normal 7 2 6 5" xfId="3452" xr:uid="{17AFD8F4-DBD6-4FF5-BBD0-74D7EF1D53A3}"/>
    <cellStyle name="Normal 7 2 7" xfId="711" xr:uid="{875AF27A-FA10-474B-97A9-761D238282DD}"/>
    <cellStyle name="Normal 7 2 7 2" xfId="1843" xr:uid="{568EAB10-AFF6-489E-A429-5C459715807D}"/>
    <cellStyle name="Normal 7 2 7 2 2" xfId="1844" xr:uid="{0D332F8C-5547-415D-9BD1-617306E9CC62}"/>
    <cellStyle name="Normal 7 2 7 2 3" xfId="4412" xr:uid="{32731CCA-108C-4370-BA65-6469AB42399F}"/>
    <cellStyle name="Normal 7 2 7 3" xfId="1845" xr:uid="{FD5ABFB7-92C1-46C4-A6EA-0BC71FA66DC9}"/>
    <cellStyle name="Normal 7 2 7 4" xfId="3453" xr:uid="{0E6083B6-3E08-4D70-83E5-61DA40F12CE5}"/>
    <cellStyle name="Normal 7 2 8" xfId="1846" xr:uid="{57992D49-A2FC-4532-BCA1-2201D14B42E0}"/>
    <cellStyle name="Normal 7 2 8 2" xfId="1847" xr:uid="{621ED37A-8C01-4653-A5B8-CFB8A9839DD9}"/>
    <cellStyle name="Normal 7 2 8 3" xfId="3454" xr:uid="{B54D7487-7D1B-4B88-970C-383606C7B077}"/>
    <cellStyle name="Normal 7 2 8 4" xfId="3455" xr:uid="{E03A7A28-16E1-4048-B77D-C026B8D70471}"/>
    <cellStyle name="Normal 7 2 9" xfId="1848" xr:uid="{7C6023C9-56EE-44B9-8D39-249BD2E69B49}"/>
    <cellStyle name="Normal 7 3" xfId="137" xr:uid="{88FCB2C0-3B4A-416D-A8D0-9F78DD0C3041}"/>
    <cellStyle name="Normal 7 3 10" xfId="3456" xr:uid="{2E3EBD8F-5BE4-403B-BA6B-47F9ED211C79}"/>
    <cellStyle name="Normal 7 3 11" xfId="3457" xr:uid="{C31B7B17-9C8A-4772-A7A0-66CD7EA2F310}"/>
    <cellStyle name="Normal 7 3 2" xfId="138" xr:uid="{BC11E373-C256-4822-BAC3-B1C7E37913F7}"/>
    <cellStyle name="Normal 7 3 2 2" xfId="139" xr:uid="{12F33DE1-D032-45AE-8951-2BE42FC405E0}"/>
    <cellStyle name="Normal 7 3 2 2 2" xfId="359" xr:uid="{C246237E-7BC6-4CB3-B05F-80549FF102BF}"/>
    <cellStyle name="Normal 7 3 2 2 2 2" xfId="712" xr:uid="{3D56BE61-1435-409D-9996-5598DDA03A46}"/>
    <cellStyle name="Normal 7 3 2 2 2 2 2" xfId="1849" xr:uid="{FD98C868-3818-4E39-8B55-C77FEA814C51}"/>
    <cellStyle name="Normal 7 3 2 2 2 2 2 2" xfId="1850" xr:uid="{242A3E81-D74B-4C6B-807A-6D32B6809B42}"/>
    <cellStyle name="Normal 7 3 2 2 2 2 3" xfId="1851" xr:uid="{3A0E8616-4B6F-4C9D-A9A3-7EC70F312907}"/>
    <cellStyle name="Normal 7 3 2 2 2 2 4" xfId="3458" xr:uid="{2DC2288E-8179-4F3E-969B-137A8B924136}"/>
    <cellStyle name="Normal 7 3 2 2 2 3" xfId="1852" xr:uid="{0990CEA0-C672-4609-8E6A-03372C50E4A1}"/>
    <cellStyle name="Normal 7 3 2 2 2 3 2" xfId="1853" xr:uid="{5AB1A6BA-9631-415F-AC06-443915CE0E78}"/>
    <cellStyle name="Normal 7 3 2 2 2 3 3" xfId="3459" xr:uid="{2E40268F-7BD7-46E7-9737-5026F043C862}"/>
    <cellStyle name="Normal 7 3 2 2 2 3 4" xfId="3460" xr:uid="{F87A67BA-9BC9-4D89-BF92-4D6AC0A4F1C0}"/>
    <cellStyle name="Normal 7 3 2 2 2 4" xfId="1854" xr:uid="{D4C3DAC4-F47E-41B6-B6D5-0BFD3415683A}"/>
    <cellStyle name="Normal 7 3 2 2 2 5" xfId="3461" xr:uid="{281B39FB-424B-4A47-A94A-ACEE5633BA6D}"/>
    <cellStyle name="Normal 7 3 2 2 2 6" xfId="3462" xr:uid="{ABBEFEF1-FF32-4D9A-B59B-21857B785792}"/>
    <cellStyle name="Normal 7 3 2 2 3" xfId="713" xr:uid="{112A563E-A564-46EA-A0BA-53B1EB15C1E2}"/>
    <cellStyle name="Normal 7 3 2 2 3 2" xfId="1855" xr:uid="{4CA85DF7-961D-450C-81E4-D154B8777919}"/>
    <cellStyle name="Normal 7 3 2 2 3 2 2" xfId="1856" xr:uid="{FAAF0682-A26B-455C-BCFB-86C29D2E0F40}"/>
    <cellStyle name="Normal 7 3 2 2 3 2 3" xfId="3463" xr:uid="{72E07834-0657-4D33-8ED1-C39517488AE9}"/>
    <cellStyle name="Normal 7 3 2 2 3 2 4" xfId="3464" xr:uid="{531ADEA9-8DFA-4FE9-9A55-89F8A8EA6717}"/>
    <cellStyle name="Normal 7 3 2 2 3 3" xfId="1857" xr:uid="{DD8C9CBF-5FA3-44B8-8E1D-6B61968A46B9}"/>
    <cellStyle name="Normal 7 3 2 2 3 4" xfId="3465" xr:uid="{90AD53BE-5FC6-4DA6-90EA-1422ACC5B21C}"/>
    <cellStyle name="Normal 7 3 2 2 3 5" xfId="3466" xr:uid="{C769D0B2-2BA4-45CC-813F-9D7868A29CBF}"/>
    <cellStyle name="Normal 7 3 2 2 4" xfId="1858" xr:uid="{CBB3F435-B13A-4F9F-8DC2-24FC7E2F11A9}"/>
    <cellStyle name="Normal 7 3 2 2 4 2" xfId="1859" xr:uid="{C4B9E7BC-B147-4368-A4C6-9863F25DEF81}"/>
    <cellStyle name="Normal 7 3 2 2 4 3" xfId="3467" xr:uid="{09642C3B-99B3-4650-8158-F3BD95304E5D}"/>
    <cellStyle name="Normal 7 3 2 2 4 4" xfId="3468" xr:uid="{808D5BF3-8A28-4133-A1AB-3E756E7FBFFD}"/>
    <cellStyle name="Normal 7 3 2 2 5" xfId="1860" xr:uid="{B213AACC-2067-4A84-ABE7-047047E6D8F0}"/>
    <cellStyle name="Normal 7 3 2 2 5 2" xfId="3469" xr:uid="{F32D051B-DCAB-4865-81E5-F51BD68DEC46}"/>
    <cellStyle name="Normal 7 3 2 2 5 3" xfId="3470" xr:uid="{3C492776-B5A7-43DD-A5B9-E0E30DA98C7A}"/>
    <cellStyle name="Normal 7 3 2 2 5 4" xfId="3471" xr:uid="{D55F77CA-9800-4102-B1F0-17B7D47F6AE8}"/>
    <cellStyle name="Normal 7 3 2 2 6" xfId="3472" xr:uid="{ADA0197B-3456-41D7-B37D-7D532C1EEB36}"/>
    <cellStyle name="Normal 7 3 2 2 7" xfId="3473" xr:uid="{477A59FA-BBDA-4FE7-AB5E-C67CA4A631CF}"/>
    <cellStyle name="Normal 7 3 2 2 8" xfId="3474" xr:uid="{C3B2293A-16B0-4DC8-A752-874FA809E744}"/>
    <cellStyle name="Normal 7 3 2 3" xfId="360" xr:uid="{F06BDCCB-8D3A-4D6F-959A-B261E1099860}"/>
    <cellStyle name="Normal 7 3 2 3 2" xfId="714" xr:uid="{F8E08E1E-1D40-41D2-9F3F-C7D8B8783DD5}"/>
    <cellStyle name="Normal 7 3 2 3 2 2" xfId="715" xr:uid="{C2EC69FB-6C6C-4231-9F85-D5BC4DCA3670}"/>
    <cellStyle name="Normal 7 3 2 3 2 2 2" xfId="1861" xr:uid="{CB3A455B-E766-465B-8C66-D4D9A033B66C}"/>
    <cellStyle name="Normal 7 3 2 3 2 2 2 2" xfId="1862" xr:uid="{B20D3FAA-1C78-43A6-BD34-655E49379671}"/>
    <cellStyle name="Normal 7 3 2 3 2 2 3" xfId="1863" xr:uid="{559BE86C-7E3F-4E87-B079-34034BED4E2B}"/>
    <cellStyle name="Normal 7 3 2 3 2 3" xfId="1864" xr:uid="{CB8C7A1C-570B-400E-AC61-147E9AFDB1EA}"/>
    <cellStyle name="Normal 7 3 2 3 2 3 2" xfId="1865" xr:uid="{F0934399-63DE-4E09-AF98-82E32D52B148}"/>
    <cellStyle name="Normal 7 3 2 3 2 4" xfId="1866" xr:uid="{8CF6B8E4-2550-4C44-B415-CBF5677D03E6}"/>
    <cellStyle name="Normal 7 3 2 3 3" xfId="716" xr:uid="{5049BC9B-101C-4D6A-A4A9-3960538D1089}"/>
    <cellStyle name="Normal 7 3 2 3 3 2" xfId="1867" xr:uid="{12F63351-F9FD-4B30-8743-CA7A8CDDAD6E}"/>
    <cellStyle name="Normal 7 3 2 3 3 2 2" xfId="1868" xr:uid="{D2A50892-AC60-499F-AE63-10450E3E9A3A}"/>
    <cellStyle name="Normal 7 3 2 3 3 3" xfId="1869" xr:uid="{8A92C45D-D26B-49DA-ACFC-2B7176530194}"/>
    <cellStyle name="Normal 7 3 2 3 3 4" xfId="3475" xr:uid="{53BA2F7B-5B40-446C-A258-666B70764462}"/>
    <cellStyle name="Normal 7 3 2 3 4" xfId="1870" xr:uid="{FE20F244-C4E8-43A3-8540-43B094C19181}"/>
    <cellStyle name="Normal 7 3 2 3 4 2" xfId="1871" xr:uid="{481B46B8-99EA-4C6A-A95F-F242C994D845}"/>
    <cellStyle name="Normal 7 3 2 3 5" xfId="1872" xr:uid="{A9FA8C68-F118-4535-936A-FF2F1CD010EB}"/>
    <cellStyle name="Normal 7 3 2 3 6" xfId="3476" xr:uid="{454639A1-CDC9-4D69-84E9-D88810C1EA10}"/>
    <cellStyle name="Normal 7 3 2 4" xfId="361" xr:uid="{C1FAEA76-67B8-439B-9586-296AB9F711D3}"/>
    <cellStyle name="Normal 7 3 2 4 2" xfId="717" xr:uid="{FB3407AD-0BD6-43CC-B3B1-A9AF7CB050A9}"/>
    <cellStyle name="Normal 7 3 2 4 2 2" xfId="1873" xr:uid="{A8F1DAE6-20E8-468C-AB4B-323232D5168A}"/>
    <cellStyle name="Normal 7 3 2 4 2 2 2" xfId="1874" xr:uid="{79E55B73-9C6B-496F-A2E3-4BAC307F7652}"/>
    <cellStyle name="Normal 7 3 2 4 2 3" xfId="1875" xr:uid="{F3586F3B-EA05-4096-9325-4A489D3A73FA}"/>
    <cellStyle name="Normal 7 3 2 4 2 4" xfId="3477" xr:uid="{CD4FA061-3AA6-4AD0-94C0-194BC16FD8A4}"/>
    <cellStyle name="Normal 7 3 2 4 3" xfId="1876" xr:uid="{253ACFD4-23A2-46FB-A192-303C9BD2DDF8}"/>
    <cellStyle name="Normal 7 3 2 4 3 2" xfId="1877" xr:uid="{F7EEBC2F-74C7-40F2-A46C-855F288AA61E}"/>
    <cellStyle name="Normal 7 3 2 4 4" xfId="1878" xr:uid="{806448C3-AA6B-4FBB-B570-DBC95FD94FD3}"/>
    <cellStyle name="Normal 7 3 2 4 5" xfId="3478" xr:uid="{DB00E1AD-2CC3-4D7B-9F9F-B90F7458A0F4}"/>
    <cellStyle name="Normal 7 3 2 5" xfId="362" xr:uid="{6B0C7158-3C4E-4D43-8425-1A3CF814CCF4}"/>
    <cellStyle name="Normal 7 3 2 5 2" xfId="1879" xr:uid="{98352C72-FC05-4846-BDBD-3AAEC3175EA1}"/>
    <cellStyle name="Normal 7 3 2 5 2 2" xfId="1880" xr:uid="{A92C43BD-6210-450F-A47A-BEF2052322A2}"/>
    <cellStyle name="Normal 7 3 2 5 3" xfId="1881" xr:uid="{37FA5073-662D-4290-94AC-E58A156E18FE}"/>
    <cellStyle name="Normal 7 3 2 5 4" xfId="3479" xr:uid="{18E40AFB-8058-476B-A5EB-731039095FB5}"/>
    <cellStyle name="Normal 7 3 2 6" xfId="1882" xr:uid="{F8C19F1A-F94C-47CA-9C7F-E5D5B5C3FE90}"/>
    <cellStyle name="Normal 7 3 2 6 2" xfId="1883" xr:uid="{88DB9203-2711-47C0-B937-CFD4D1B0AC67}"/>
    <cellStyle name="Normal 7 3 2 6 3" xfId="3480" xr:uid="{20E45783-2F86-4C61-BD6D-EE2D01618434}"/>
    <cellStyle name="Normal 7 3 2 6 4" xfId="3481" xr:uid="{24AB2809-E009-47B4-AD30-58753C32F86B}"/>
    <cellStyle name="Normal 7 3 2 7" xfId="1884" xr:uid="{4FCE6E50-7E36-4C69-9763-87703D6C4EAB}"/>
    <cellStyle name="Normal 7 3 2 8" xfId="3482" xr:uid="{F8E52D60-FA53-4ADC-8801-3EE66BD711A3}"/>
    <cellStyle name="Normal 7 3 2 9" xfId="3483" xr:uid="{1E6002E0-64E7-46F5-A5F7-AA6F61E97C70}"/>
    <cellStyle name="Normal 7 3 3" xfId="140" xr:uid="{005D317F-02F3-41C9-9D60-287282E6E26B}"/>
    <cellStyle name="Normal 7 3 3 2" xfId="141" xr:uid="{D86001EA-4F3F-48AF-9E2F-E895CD5373EA}"/>
    <cellStyle name="Normal 7 3 3 2 2" xfId="718" xr:uid="{218613F3-BCEF-4AFF-A691-3C79147C0894}"/>
    <cellStyle name="Normal 7 3 3 2 2 2" xfId="1885" xr:uid="{B9930751-0429-4CA4-9833-4C30B2F73A3A}"/>
    <cellStyle name="Normal 7 3 3 2 2 2 2" xfId="1886" xr:uid="{87B1C514-DF7E-4239-94BF-34B0422733B0}"/>
    <cellStyle name="Normal 7 3 3 2 2 3" xfId="1887" xr:uid="{BC1B4C5E-BDF2-40C7-AB3C-A0A73BFA938C}"/>
    <cellStyle name="Normal 7 3 3 2 2 4" xfId="3484" xr:uid="{3F2A47E3-178E-4EC8-995B-114630606597}"/>
    <cellStyle name="Normal 7 3 3 2 3" xfId="1888" xr:uid="{5383418F-DD46-42D8-B919-AA518B54CE92}"/>
    <cellStyle name="Normal 7 3 3 2 3 2" xfId="1889" xr:uid="{2986930C-7418-4253-B20C-2BF3207AA1E2}"/>
    <cellStyle name="Normal 7 3 3 2 3 3" xfId="3485" xr:uid="{6F20A693-5E48-42A0-BDF5-BE7431155026}"/>
    <cellStyle name="Normal 7 3 3 2 3 4" xfId="3486" xr:uid="{55ACE907-3409-4453-9A9D-4A33FA134098}"/>
    <cellStyle name="Normal 7 3 3 2 4" xfId="1890" xr:uid="{0ED2CE06-2BB3-4689-85D9-A14AD7DC04FE}"/>
    <cellStyle name="Normal 7 3 3 2 5" xfId="3487" xr:uid="{2FE0B4BE-8BE6-498C-9820-D00C4C90E238}"/>
    <cellStyle name="Normal 7 3 3 2 6" xfId="3488" xr:uid="{7CC28F9D-CAC6-4144-8D54-E905E30EFC54}"/>
    <cellStyle name="Normal 7 3 3 3" xfId="363" xr:uid="{CC74A25D-F278-46BD-87B0-681B0B02247F}"/>
    <cellStyle name="Normal 7 3 3 3 2" xfId="1891" xr:uid="{1405F234-AD5E-4804-86C3-EA4B7D3B9DCD}"/>
    <cellStyle name="Normal 7 3 3 3 2 2" xfId="1892" xr:uid="{9F23E9FD-B6C8-4EEC-B3A8-F4431B8533B4}"/>
    <cellStyle name="Normal 7 3 3 3 2 3" xfId="3489" xr:uid="{90D6A8E1-1171-4836-A1DA-3061A69C4EDD}"/>
    <cellStyle name="Normal 7 3 3 3 2 4" xfId="3490" xr:uid="{918E28EC-B628-4E66-9773-0D7536C86A85}"/>
    <cellStyle name="Normal 7 3 3 3 3" xfId="1893" xr:uid="{EE9CEDCF-0937-4062-8439-58D96A5236FA}"/>
    <cellStyle name="Normal 7 3 3 3 4" xfId="3491" xr:uid="{90134002-4C6F-4B5F-9DD1-F0FE46F4187A}"/>
    <cellStyle name="Normal 7 3 3 3 5" xfId="3492" xr:uid="{13B58609-3479-4B84-B495-D1C98D87790B}"/>
    <cellStyle name="Normal 7 3 3 4" xfId="1894" xr:uid="{56F63977-E407-4209-BA0E-A8107D309412}"/>
    <cellStyle name="Normal 7 3 3 4 2" xfId="1895" xr:uid="{782CFDC0-97F3-4FC9-A846-69284AAB2E9B}"/>
    <cellStyle name="Normal 7 3 3 4 3" xfId="3493" xr:uid="{01D4CCC0-ED37-45CA-966F-FD9B237D9360}"/>
    <cellStyle name="Normal 7 3 3 4 4" xfId="3494" xr:uid="{FDBDF4CB-0C01-4113-BB01-CE75A1D027AD}"/>
    <cellStyle name="Normal 7 3 3 5" xfId="1896" xr:uid="{41F9F2A5-F712-4040-AF2B-37B7A53E8CCC}"/>
    <cellStyle name="Normal 7 3 3 5 2" xfId="3495" xr:uid="{CE2E4BD9-6A67-467E-B80D-6896B27B9FAB}"/>
    <cellStyle name="Normal 7 3 3 5 3" xfId="3496" xr:uid="{C746801D-6B01-4EA1-80A3-75622455CEAD}"/>
    <cellStyle name="Normal 7 3 3 5 4" xfId="3497" xr:uid="{2D799BDF-E583-4239-81FB-1C810984424D}"/>
    <cellStyle name="Normal 7 3 3 6" xfId="3498" xr:uid="{9034F7A5-EE06-410B-B685-A9A4DA069852}"/>
    <cellStyle name="Normal 7 3 3 7" xfId="3499" xr:uid="{21EC8A14-75EF-49BE-8268-E67F2F07C17D}"/>
    <cellStyle name="Normal 7 3 3 8" xfId="3500" xr:uid="{BF485065-7D26-4A67-BCE7-B4CC82AB5468}"/>
    <cellStyle name="Normal 7 3 4" xfId="142" xr:uid="{C7F36728-03FE-4C45-A469-F91D8F944FD0}"/>
    <cellStyle name="Normal 7 3 4 2" xfId="719" xr:uid="{3214586B-6ED3-400A-BA36-2942DD386314}"/>
    <cellStyle name="Normal 7 3 4 2 2" xfId="720" xr:uid="{81E1B3BE-7095-4FD0-B0FD-6F4D29ADC589}"/>
    <cellStyle name="Normal 7 3 4 2 2 2" xfId="1897" xr:uid="{AF7FFF7A-E4E1-46F3-BCEC-679F9D9AA5AB}"/>
    <cellStyle name="Normal 7 3 4 2 2 2 2" xfId="1898" xr:uid="{61AF9FE7-E762-407B-AFAA-99469B663FB5}"/>
    <cellStyle name="Normal 7 3 4 2 2 3" xfId="1899" xr:uid="{9F9DE9C2-D24E-40B9-A777-AC9646D501C4}"/>
    <cellStyle name="Normal 7 3 4 2 2 4" xfId="3501" xr:uid="{7E738338-C7A3-4515-844E-2A47B2D19E69}"/>
    <cellStyle name="Normal 7 3 4 2 3" xfId="1900" xr:uid="{0BF98D3A-E223-45CC-AF76-121864572211}"/>
    <cellStyle name="Normal 7 3 4 2 3 2" xfId="1901" xr:uid="{B691FBED-A60E-4ADB-B58A-02C64C107C2B}"/>
    <cellStyle name="Normal 7 3 4 2 4" xfId="1902" xr:uid="{BDF8AA80-2FA4-4A1C-824C-162BDB0E8FB4}"/>
    <cellStyle name="Normal 7 3 4 2 5" xfId="3502" xr:uid="{97B37E99-9889-4E3A-9C4E-E449EA2CA8BA}"/>
    <cellStyle name="Normal 7 3 4 3" xfId="721" xr:uid="{EDBCD8C8-FDEC-4B96-ABDB-9A65103FCD79}"/>
    <cellStyle name="Normal 7 3 4 3 2" xfId="1903" xr:uid="{2847FE4F-77F1-4368-B732-29F38750877E}"/>
    <cellStyle name="Normal 7 3 4 3 2 2" xfId="1904" xr:uid="{87E46E18-FA93-49F4-9594-5619D40CFE61}"/>
    <cellStyle name="Normal 7 3 4 3 3" xfId="1905" xr:uid="{B582A2F7-D31E-45B4-A08A-B4C155F7FE96}"/>
    <cellStyle name="Normal 7 3 4 3 4" xfId="3503" xr:uid="{69B720AB-B2E0-44F6-A964-F74917B993E2}"/>
    <cellStyle name="Normal 7 3 4 4" xfId="1906" xr:uid="{B26130A9-D3DC-4BFD-82C1-33E3C240A3EE}"/>
    <cellStyle name="Normal 7 3 4 4 2" xfId="1907" xr:uid="{AAF62A63-0584-4B32-9911-BE97F2A30BD0}"/>
    <cellStyle name="Normal 7 3 4 4 3" xfId="3504" xr:uid="{7E8C5BD6-7E19-490B-9CF1-DDEDA78616D2}"/>
    <cellStyle name="Normal 7 3 4 4 4" xfId="3505" xr:uid="{0BACE269-F1D2-46BA-8AEE-B54CFBDE2834}"/>
    <cellStyle name="Normal 7 3 4 5" xfId="1908" xr:uid="{A33A1C80-10B2-430F-A96A-214E83482982}"/>
    <cellStyle name="Normal 7 3 4 6" xfId="3506" xr:uid="{B33960A7-70A6-4DC6-9196-A5FE6AB017CA}"/>
    <cellStyle name="Normal 7 3 4 7" xfId="3507" xr:uid="{1927EA6D-8373-45A1-88CA-26C92FF03209}"/>
    <cellStyle name="Normal 7 3 5" xfId="364" xr:uid="{EE1038FF-07FA-425C-A817-DCF91F52F0A2}"/>
    <cellStyle name="Normal 7 3 5 2" xfId="722" xr:uid="{8A0327E4-661F-432D-9BB8-F49C3FED017C}"/>
    <cellStyle name="Normal 7 3 5 2 2" xfId="1909" xr:uid="{01081103-1970-4A8C-B5B0-9A74CC27A946}"/>
    <cellStyle name="Normal 7 3 5 2 2 2" xfId="1910" xr:uid="{070085CC-82BF-476B-80E1-8C25C0F498BE}"/>
    <cellStyle name="Normal 7 3 5 2 3" xfId="1911" xr:uid="{6997CC46-E0BE-44E0-B872-91C6949263AC}"/>
    <cellStyle name="Normal 7 3 5 2 4" xfId="3508" xr:uid="{9F60FB36-946E-4AD6-85B8-32D1BB52400C}"/>
    <cellStyle name="Normal 7 3 5 3" xfId="1912" xr:uid="{2B45E225-B79D-4DA2-9C62-AD71E18D9408}"/>
    <cellStyle name="Normal 7 3 5 3 2" xfId="1913" xr:uid="{099BFDB1-612E-4EFC-9F06-DA25F961AA30}"/>
    <cellStyle name="Normal 7 3 5 3 3" xfId="3509" xr:uid="{01E09612-470C-4386-AABE-17B86061DA79}"/>
    <cellStyle name="Normal 7 3 5 3 4" xfId="3510" xr:uid="{2237B037-271A-4EC4-BCE7-67F8CEE566FD}"/>
    <cellStyle name="Normal 7 3 5 4" xfId="1914" xr:uid="{812D2277-2CC9-4E9D-90D8-518E09CB605D}"/>
    <cellStyle name="Normal 7 3 5 5" xfId="3511" xr:uid="{DBCD2591-AD87-4465-BA69-10D976FD45F7}"/>
    <cellStyle name="Normal 7 3 5 6" xfId="3512" xr:uid="{118CEA30-EE20-4931-823D-FA1DA35F38BC}"/>
    <cellStyle name="Normal 7 3 6" xfId="365" xr:uid="{5817709D-D191-4C7E-80B5-B9AFBF5A2DC2}"/>
    <cellStyle name="Normal 7 3 6 2" xfId="1915" xr:uid="{15A07327-63A1-49DE-A478-0C889E94F1C1}"/>
    <cellStyle name="Normal 7 3 6 2 2" xfId="1916" xr:uid="{3D831C51-8021-4113-99AC-13B679B8BB07}"/>
    <cellStyle name="Normal 7 3 6 2 3" xfId="3513" xr:uid="{06480964-CFFA-4AE9-AA30-B2AD19698361}"/>
    <cellStyle name="Normal 7 3 6 2 4" xfId="3514" xr:uid="{11555E1C-FF1C-43E7-8912-9E2134C8E155}"/>
    <cellStyle name="Normal 7 3 6 3" xfId="1917" xr:uid="{ED3BC991-4245-4F15-9FE8-87D4DA263FFF}"/>
    <cellStyle name="Normal 7 3 6 4" xfId="3515" xr:uid="{4135F3DB-C3D3-4259-9FB3-476F529CAD69}"/>
    <cellStyle name="Normal 7 3 6 5" xfId="3516" xr:uid="{27C6FCCB-0D62-4564-AD02-9302CBEF4AA6}"/>
    <cellStyle name="Normal 7 3 7" xfId="1918" xr:uid="{E04B0969-E4D1-4C03-B865-FA015F20447A}"/>
    <cellStyle name="Normal 7 3 7 2" xfId="1919" xr:uid="{CBD92F0A-007D-4330-9C9B-CEE9D1ACE07F}"/>
    <cellStyle name="Normal 7 3 7 3" xfId="3517" xr:uid="{FE095986-2467-4428-B5C9-640A940460A4}"/>
    <cellStyle name="Normal 7 3 7 4" xfId="3518" xr:uid="{50D6D58F-7E86-4A96-8585-598ADCA408E7}"/>
    <cellStyle name="Normal 7 3 8" xfId="1920" xr:uid="{5C7355EA-6590-4F68-9BD2-32B679E7A1FB}"/>
    <cellStyle name="Normal 7 3 8 2" xfId="3519" xr:uid="{75B33861-CF33-4190-9274-3019265F8D50}"/>
    <cellStyle name="Normal 7 3 8 3" xfId="3520" xr:uid="{56AA9E76-E0B8-4EE8-9FEC-E52EA36296D4}"/>
    <cellStyle name="Normal 7 3 8 4" xfId="3521" xr:uid="{CE623041-D0F7-4160-BC4A-DA0599769DD4}"/>
    <cellStyle name="Normal 7 3 9" xfId="3522" xr:uid="{0918F8E2-9F73-49D6-9E02-1FA88F5388D1}"/>
    <cellStyle name="Normal 7 4" xfId="143" xr:uid="{0EEB4060-9E1B-46D6-AE54-C4DDB91FF25D}"/>
    <cellStyle name="Normal 7 4 10" xfId="3523" xr:uid="{6BE07EBC-6CBF-459B-B9C0-4AC3CAE32B2E}"/>
    <cellStyle name="Normal 7 4 11" xfId="3524" xr:uid="{91DFEE91-70CF-4B36-9DC0-F5396E4F6461}"/>
    <cellStyle name="Normal 7 4 2" xfId="144" xr:uid="{7465E36C-E0C2-4512-A789-C9992AD245CC}"/>
    <cellStyle name="Normal 7 4 2 2" xfId="366" xr:uid="{C49F5BF1-E144-49B5-AD88-9B23BFA380E0}"/>
    <cellStyle name="Normal 7 4 2 2 2" xfId="723" xr:uid="{124B8B9D-4AD8-4463-ADF1-264A20B30018}"/>
    <cellStyle name="Normal 7 4 2 2 2 2" xfId="724" xr:uid="{1ECA3FD6-251F-48A5-9B19-7CC1E22CB14A}"/>
    <cellStyle name="Normal 7 4 2 2 2 2 2" xfId="1921" xr:uid="{35B4FB42-70D8-4BDA-82EE-1437CCD237C5}"/>
    <cellStyle name="Normal 7 4 2 2 2 2 3" xfId="3525" xr:uid="{EEBB961E-500D-4818-9ACD-22681FFE4BC2}"/>
    <cellStyle name="Normal 7 4 2 2 2 2 4" xfId="3526" xr:uid="{A560352B-0B86-475D-9131-1C93A3F76BA7}"/>
    <cellStyle name="Normal 7 4 2 2 2 3" xfId="1922" xr:uid="{947810A7-1681-4ED5-97B7-B224E98449C1}"/>
    <cellStyle name="Normal 7 4 2 2 2 3 2" xfId="3527" xr:uid="{6835F02B-BDB0-4205-821B-51E06F7786D3}"/>
    <cellStyle name="Normal 7 4 2 2 2 3 3" xfId="3528" xr:uid="{309334C5-1B4B-4058-8E8C-2C9FC637D317}"/>
    <cellStyle name="Normal 7 4 2 2 2 3 4" xfId="3529" xr:uid="{1A94A092-F413-4B11-95F5-928B6E47C6C9}"/>
    <cellStyle name="Normal 7 4 2 2 2 4" xfId="3530" xr:uid="{C9668ACA-E936-4645-897B-97D7ABA31724}"/>
    <cellStyle name="Normal 7 4 2 2 2 5" xfId="3531" xr:uid="{2316F7E8-97DC-47CD-B265-AFF1604A4157}"/>
    <cellStyle name="Normal 7 4 2 2 2 6" xfId="3532" xr:uid="{93D19E36-3308-42F2-B4D8-13501C9730DE}"/>
    <cellStyle name="Normal 7 4 2 2 3" xfId="725" xr:uid="{6C5E3168-B83A-404E-9765-A9022F9A9DF3}"/>
    <cellStyle name="Normal 7 4 2 2 3 2" xfId="1923" xr:uid="{FDADD836-B7D1-4649-B570-29EAB70E3192}"/>
    <cellStyle name="Normal 7 4 2 2 3 2 2" xfId="3533" xr:uid="{66FE7DAF-C961-4D30-9F3A-C45A71B5F011}"/>
    <cellStyle name="Normal 7 4 2 2 3 2 3" xfId="3534" xr:uid="{840E7CFC-04CB-4728-9507-AE73BC71287B}"/>
    <cellStyle name="Normal 7 4 2 2 3 2 4" xfId="3535" xr:uid="{EF946B8A-4189-4CC4-998F-C39AFE220B28}"/>
    <cellStyle name="Normal 7 4 2 2 3 3" xfId="3536" xr:uid="{1FB4417F-66FB-427A-8D26-EEF07FC87846}"/>
    <cellStyle name="Normal 7 4 2 2 3 4" xfId="3537" xr:uid="{482E9A9F-E05C-4F8B-B1C6-321842B035FF}"/>
    <cellStyle name="Normal 7 4 2 2 3 5" xfId="3538" xr:uid="{E6FA9FD2-B3FB-4223-9D11-E0BE6F23323D}"/>
    <cellStyle name="Normal 7 4 2 2 4" xfId="1924" xr:uid="{53DD36C0-206A-4E23-A802-9243F61AF989}"/>
    <cellStyle name="Normal 7 4 2 2 4 2" xfId="3539" xr:uid="{8489EDC3-6BF2-499D-BFCE-BCD99C25CB6E}"/>
    <cellStyle name="Normal 7 4 2 2 4 3" xfId="3540" xr:uid="{D82F7D78-80F8-429B-8D86-B5A1A6D89131}"/>
    <cellStyle name="Normal 7 4 2 2 4 4" xfId="3541" xr:uid="{6684C149-2C34-4C28-92D2-9D698F8C8ABE}"/>
    <cellStyle name="Normal 7 4 2 2 5" xfId="3542" xr:uid="{E83BB8BF-7283-46B1-8302-0D406CA78CE8}"/>
    <cellStyle name="Normal 7 4 2 2 5 2" xfId="3543" xr:uid="{17A2B16C-F907-404B-8A2F-06F47C24CC51}"/>
    <cellStyle name="Normal 7 4 2 2 5 3" xfId="3544" xr:uid="{9366B83B-B1A1-4EBC-98FA-97440ECEA448}"/>
    <cellStyle name="Normal 7 4 2 2 5 4" xfId="3545" xr:uid="{17C765B0-8EA8-4E9E-9A98-6D148DDF6729}"/>
    <cellStyle name="Normal 7 4 2 2 6" xfId="3546" xr:uid="{E1C85402-70DA-46F6-8C39-0E8453C03A53}"/>
    <cellStyle name="Normal 7 4 2 2 7" xfId="3547" xr:uid="{57DB9CEC-98AF-4458-BA67-5E390301353C}"/>
    <cellStyle name="Normal 7 4 2 2 8" xfId="3548" xr:uid="{9225C3D2-448E-4FB0-A0D9-BCCE3F6C2808}"/>
    <cellStyle name="Normal 7 4 2 3" xfId="726" xr:uid="{81CD1A18-1456-4250-B492-F9133CE28DC3}"/>
    <cellStyle name="Normal 7 4 2 3 2" xfId="727" xr:uid="{434959F2-3497-404C-A70F-18C920FDF634}"/>
    <cellStyle name="Normal 7 4 2 3 2 2" xfId="728" xr:uid="{DA4F7A10-4292-42C0-AB06-2097F0B045DB}"/>
    <cellStyle name="Normal 7 4 2 3 2 3" xfId="3549" xr:uid="{39059966-298B-4098-A98E-661FF68500E0}"/>
    <cellStyle name="Normal 7 4 2 3 2 4" xfId="3550" xr:uid="{B7BE7105-E7CF-475D-9283-E05C09330F88}"/>
    <cellStyle name="Normal 7 4 2 3 3" xfId="729" xr:uid="{85D67452-BF4F-42B8-AC66-46326A61B095}"/>
    <cellStyle name="Normal 7 4 2 3 3 2" xfId="3551" xr:uid="{09291315-D6EF-4BBD-B7D9-10165016FB00}"/>
    <cellStyle name="Normal 7 4 2 3 3 3" xfId="3552" xr:uid="{BEE9416F-CACC-436A-A570-D825A3F33612}"/>
    <cellStyle name="Normal 7 4 2 3 3 4" xfId="3553" xr:uid="{5488AA74-777D-4369-91A4-EC6F2B4ABF1E}"/>
    <cellStyle name="Normal 7 4 2 3 4" xfId="3554" xr:uid="{4D34E743-5B01-4F6B-8C6C-75C13D5DFED0}"/>
    <cellStyle name="Normal 7 4 2 3 5" xfId="3555" xr:uid="{2B5FE5DA-02CD-498D-9CF4-D4E38222C24D}"/>
    <cellStyle name="Normal 7 4 2 3 6" xfId="3556" xr:uid="{E73EB5FA-34B1-4530-8122-86A023414B69}"/>
    <cellStyle name="Normal 7 4 2 4" xfId="730" xr:uid="{87D7DDFD-9510-4045-844D-6E58165857A6}"/>
    <cellStyle name="Normal 7 4 2 4 2" xfId="731" xr:uid="{9DFB8779-B4FC-47B6-BD0C-3E44C63B1F5D}"/>
    <cellStyle name="Normal 7 4 2 4 2 2" xfId="3557" xr:uid="{C78C0195-6009-4E09-BEF7-C7C4621373FB}"/>
    <cellStyle name="Normal 7 4 2 4 2 3" xfId="3558" xr:uid="{96074232-904C-4469-9312-1C2036221DEA}"/>
    <cellStyle name="Normal 7 4 2 4 2 4" xfId="3559" xr:uid="{9F88FC9C-6865-4ADB-9F08-226C67B62DAD}"/>
    <cellStyle name="Normal 7 4 2 4 3" xfId="3560" xr:uid="{47B2A50B-CFE6-48BF-8F40-95CFD2A5C634}"/>
    <cellStyle name="Normal 7 4 2 4 4" xfId="3561" xr:uid="{2D9F309C-FAB8-4039-90CB-2139179B59CF}"/>
    <cellStyle name="Normal 7 4 2 4 5" xfId="3562" xr:uid="{E9744A0D-E940-4193-84C5-AFA7B5313A54}"/>
    <cellStyle name="Normal 7 4 2 5" xfId="732" xr:uid="{15EAC235-24BE-403F-99F6-B82C3CEF11B2}"/>
    <cellStyle name="Normal 7 4 2 5 2" xfId="3563" xr:uid="{39A70BD5-4996-482F-948C-002FC3FCB018}"/>
    <cellStyle name="Normal 7 4 2 5 3" xfId="3564" xr:uid="{D88C7A34-F73C-4482-88E7-8B275A1F52A2}"/>
    <cellStyle name="Normal 7 4 2 5 4" xfId="3565" xr:uid="{0B6B3308-3FEB-49E1-8E08-D51B40DFA36E}"/>
    <cellStyle name="Normal 7 4 2 6" xfId="3566" xr:uid="{49C88C8A-B1C9-40FF-A5CB-FE7415D2F169}"/>
    <cellStyle name="Normal 7 4 2 6 2" xfId="3567" xr:uid="{2A94C1C9-945C-4870-AF02-EBFA722C0AB9}"/>
    <cellStyle name="Normal 7 4 2 6 3" xfId="3568" xr:uid="{1BFBE4F1-A871-4A90-BA1D-43CC1B376B1C}"/>
    <cellStyle name="Normal 7 4 2 6 4" xfId="3569" xr:uid="{30309509-4D5A-4EBD-AEEE-3E1A1961B905}"/>
    <cellStyle name="Normal 7 4 2 7" xfId="3570" xr:uid="{9B69147F-89DC-4279-90F4-93ED02900E76}"/>
    <cellStyle name="Normal 7 4 2 8" xfId="3571" xr:uid="{65BDD4B9-77B6-481D-AA1C-DD263FEF0C11}"/>
    <cellStyle name="Normal 7 4 2 9" xfId="3572" xr:uid="{54860F9A-BBF1-47C2-B163-31B83A9B4D00}"/>
    <cellStyle name="Normal 7 4 3" xfId="367" xr:uid="{75F3C96D-8711-44B8-B9B1-0201F101D597}"/>
    <cellStyle name="Normal 7 4 3 2" xfId="733" xr:uid="{2A53712C-2132-444D-BE09-80F4EBEC3273}"/>
    <cellStyle name="Normal 7 4 3 2 2" xfId="734" xr:uid="{6F0A0C43-70DD-46C0-852B-5176093B59C4}"/>
    <cellStyle name="Normal 7 4 3 2 2 2" xfId="1925" xr:uid="{3717EB25-E705-4150-9892-99750A036C1C}"/>
    <cellStyle name="Normal 7 4 3 2 2 2 2" xfId="1926" xr:uid="{963B2AAB-D1BA-4CC4-B5EB-A2F38A724107}"/>
    <cellStyle name="Normal 7 4 3 2 2 3" xfId="1927" xr:uid="{6EEA7AD1-31C9-463A-A6E9-E626B4C431C3}"/>
    <cellStyle name="Normal 7 4 3 2 2 4" xfId="3573" xr:uid="{57106F94-6447-4E0A-8EBB-6F58496136EF}"/>
    <cellStyle name="Normal 7 4 3 2 3" xfId="1928" xr:uid="{CEA71EB9-484A-4D5E-9E51-336E428171F1}"/>
    <cellStyle name="Normal 7 4 3 2 3 2" xfId="1929" xr:uid="{CC141431-BBB9-4055-AA3B-AA0991A32C5D}"/>
    <cellStyle name="Normal 7 4 3 2 3 3" xfId="3574" xr:uid="{34234C18-3584-4A50-B6AB-58619B0FA012}"/>
    <cellStyle name="Normal 7 4 3 2 3 4" xfId="3575" xr:uid="{8CCCB1E1-90DB-4E2E-ACE9-2D2412351565}"/>
    <cellStyle name="Normal 7 4 3 2 4" xfId="1930" xr:uid="{36A65B97-9C7D-460E-9436-77C33F243F94}"/>
    <cellStyle name="Normal 7 4 3 2 5" xfId="3576" xr:uid="{D184E11C-331B-4043-855D-CF2BEB25420A}"/>
    <cellStyle name="Normal 7 4 3 2 6" xfId="3577" xr:uid="{B5A86BDB-8AD8-4C56-9F43-C5ECF26662CC}"/>
    <cellStyle name="Normal 7 4 3 3" xfId="735" xr:uid="{68181FF0-A991-47E0-8D01-DD2C8F8577A8}"/>
    <cellStyle name="Normal 7 4 3 3 2" xfId="1931" xr:uid="{8E5452A1-03DE-4F64-94C9-EF68B90B7B16}"/>
    <cellStyle name="Normal 7 4 3 3 2 2" xfId="1932" xr:uid="{F9D0F05D-FA17-4F6B-8FD6-2A4BBF97C54D}"/>
    <cellStyle name="Normal 7 4 3 3 2 3" xfId="3578" xr:uid="{75962D08-9350-4499-AD51-FFAE1EFE3EDC}"/>
    <cellStyle name="Normal 7 4 3 3 2 4" xfId="3579" xr:uid="{90F5BEBF-0CB7-4EB1-A8E7-BBF6C26993ED}"/>
    <cellStyle name="Normal 7 4 3 3 3" xfId="1933" xr:uid="{E1EF7CF2-EE1B-4182-8E3E-7429314A8F16}"/>
    <cellStyle name="Normal 7 4 3 3 4" xfId="3580" xr:uid="{9C0A94B6-2C9C-4EFD-A79D-A94426CA8158}"/>
    <cellStyle name="Normal 7 4 3 3 5" xfId="3581" xr:uid="{076F3289-7405-4452-80D7-2EBA54B86C2F}"/>
    <cellStyle name="Normal 7 4 3 4" xfId="1934" xr:uid="{2E24643E-34AB-4514-A2CE-9746B2B750B7}"/>
    <cellStyle name="Normal 7 4 3 4 2" xfId="1935" xr:uid="{A7D9962D-84BE-4A7B-BCBD-CF161F99A17E}"/>
    <cellStyle name="Normal 7 4 3 4 3" xfId="3582" xr:uid="{9EF825CF-440B-4B6D-9EF4-4EFDB16387C9}"/>
    <cellStyle name="Normal 7 4 3 4 4" xfId="3583" xr:uid="{7FC36FC6-EE13-43AC-BD5A-3DD1EB5FE268}"/>
    <cellStyle name="Normal 7 4 3 5" xfId="1936" xr:uid="{564B965C-18DC-4C5F-8B4E-BDF49A3F72D8}"/>
    <cellStyle name="Normal 7 4 3 5 2" xfId="3584" xr:uid="{271FBABC-50AC-45B9-82E7-8B6B461FEB3E}"/>
    <cellStyle name="Normal 7 4 3 5 3" xfId="3585" xr:uid="{4883A3DD-A46C-42CF-8A16-1375EF8C19BC}"/>
    <cellStyle name="Normal 7 4 3 5 4" xfId="3586" xr:uid="{B01A7F3C-7541-4B17-88EA-4CFD00E1D05A}"/>
    <cellStyle name="Normal 7 4 3 6" xfId="3587" xr:uid="{61BBF879-EE8D-4D18-8CAA-F320B6D71F85}"/>
    <cellStyle name="Normal 7 4 3 7" xfId="3588" xr:uid="{1C01AC1F-98FA-4F3A-9BA8-60FE70E3D04E}"/>
    <cellStyle name="Normal 7 4 3 8" xfId="3589" xr:uid="{5C3BFC9E-F262-491E-A2F8-596C1F06A811}"/>
    <cellStyle name="Normal 7 4 4" xfId="368" xr:uid="{E969000A-9FD5-4F44-8B91-366ABAAFCE33}"/>
    <cellStyle name="Normal 7 4 4 2" xfId="736" xr:uid="{DD37C489-EF89-4EFC-B34A-EE43B5D57F49}"/>
    <cellStyle name="Normal 7 4 4 2 2" xfId="737" xr:uid="{748C3054-1B4F-4E4C-8B13-768F8849491D}"/>
    <cellStyle name="Normal 7 4 4 2 2 2" xfId="1937" xr:uid="{A04593E3-3A6C-47D0-A7FA-A44D3499DCB0}"/>
    <cellStyle name="Normal 7 4 4 2 2 3" xfId="3590" xr:uid="{7392CFEF-5908-480D-8F06-9747DF67EFB9}"/>
    <cellStyle name="Normal 7 4 4 2 2 4" xfId="3591" xr:uid="{85CA90DB-7A6A-4E36-AB97-8AB5FDDC1E15}"/>
    <cellStyle name="Normal 7 4 4 2 3" xfId="1938" xr:uid="{E9C03917-EC37-4F8A-854C-CFF94D11B5F7}"/>
    <cellStyle name="Normal 7 4 4 2 4" xfId="3592" xr:uid="{E495E814-8DD6-49EB-A5FD-9D29507DB676}"/>
    <cellStyle name="Normal 7 4 4 2 5" xfId="3593" xr:uid="{D00E9591-EB82-48D4-8EB7-17E8569C9D3B}"/>
    <cellStyle name="Normal 7 4 4 3" xfId="738" xr:uid="{2DE4DBE0-1CA3-4C0B-A9FB-19E3EDC63060}"/>
    <cellStyle name="Normal 7 4 4 3 2" xfId="1939" xr:uid="{FD0E71BB-4646-4F35-956A-675715D2CB88}"/>
    <cellStyle name="Normal 7 4 4 3 3" xfId="3594" xr:uid="{AE7ACFAF-DCF6-4B76-97EB-856425339183}"/>
    <cellStyle name="Normal 7 4 4 3 4" xfId="3595" xr:uid="{375869EA-2FFF-424C-8A35-39FB45E4B4B8}"/>
    <cellStyle name="Normal 7 4 4 4" xfId="1940" xr:uid="{411803AD-348F-4A88-937A-D95E2DB2720D}"/>
    <cellStyle name="Normal 7 4 4 4 2" xfId="3596" xr:uid="{2100F158-AA8F-46B2-8052-E159F29842EA}"/>
    <cellStyle name="Normal 7 4 4 4 3" xfId="3597" xr:uid="{FB94E00B-3C38-425E-8B12-730678FFD390}"/>
    <cellStyle name="Normal 7 4 4 4 4" xfId="3598" xr:uid="{7F25F3A4-94B8-469E-B174-0D4574231975}"/>
    <cellStyle name="Normal 7 4 4 5" xfId="3599" xr:uid="{E5F2DACF-C915-46B8-9682-0E6B76604A22}"/>
    <cellStyle name="Normal 7 4 4 6" xfId="3600" xr:uid="{BD98D53D-1EB7-4DE8-99A9-D2D4227D0A8B}"/>
    <cellStyle name="Normal 7 4 4 7" xfId="3601" xr:uid="{117B5E12-69BF-407C-9CD4-C5015DB3EA74}"/>
    <cellStyle name="Normal 7 4 5" xfId="369" xr:uid="{CFCCD608-F112-458E-A5BF-A3B4F6F6F0D8}"/>
    <cellStyle name="Normal 7 4 5 2" xfId="739" xr:uid="{2298E878-4FFB-41A0-A18F-4F5FE3FE0D3B}"/>
    <cellStyle name="Normal 7 4 5 2 2" xfId="1941" xr:uid="{A2DB60B2-B031-45F0-8AE3-C40D38064F27}"/>
    <cellStyle name="Normal 7 4 5 2 3" xfId="3602" xr:uid="{269BA3C4-5B77-40F5-AF63-DD03F0482A6D}"/>
    <cellStyle name="Normal 7 4 5 2 4" xfId="3603" xr:uid="{045CA6BF-2A85-46C5-B3D4-03D7954E75EE}"/>
    <cellStyle name="Normal 7 4 5 3" xfId="1942" xr:uid="{45664708-250F-465C-8046-3226FAF83741}"/>
    <cellStyle name="Normal 7 4 5 3 2" xfId="3604" xr:uid="{F2F8923A-7771-4F38-A0F6-93EFEF9F7302}"/>
    <cellStyle name="Normal 7 4 5 3 3" xfId="3605" xr:uid="{1960E7DA-3935-4E3D-AA37-4F313E6D2E2E}"/>
    <cellStyle name="Normal 7 4 5 3 4" xfId="3606" xr:uid="{A43BA5C1-4587-43A0-A838-0FF69A42B236}"/>
    <cellStyle name="Normal 7 4 5 4" xfId="3607" xr:uid="{D3A01113-D314-4AB8-AA70-5CABC6EADDD8}"/>
    <cellStyle name="Normal 7 4 5 5" xfId="3608" xr:uid="{86951F7E-FD1F-4503-B077-ED2851B7302A}"/>
    <cellStyle name="Normal 7 4 5 6" xfId="3609" xr:uid="{35A8D5E7-9F7A-4096-BF5A-F87C3003164C}"/>
    <cellStyle name="Normal 7 4 6" xfId="740" xr:uid="{F5D787B0-7717-48FF-9612-1A8CDE286EF4}"/>
    <cellStyle name="Normal 7 4 6 2" xfId="1943" xr:uid="{CA0B05AD-5AA4-4759-9712-DFDAE1FBE172}"/>
    <cellStyle name="Normal 7 4 6 2 2" xfId="3610" xr:uid="{834ACBD7-0D8C-468B-8074-C2F38C2C1C27}"/>
    <cellStyle name="Normal 7 4 6 2 3" xfId="3611" xr:uid="{DCD8FE95-B99C-4824-9D5E-2322A2FA70E4}"/>
    <cellStyle name="Normal 7 4 6 2 4" xfId="3612" xr:uid="{2526E81D-F92D-4F16-B016-E208BAAD05D8}"/>
    <cellStyle name="Normal 7 4 6 3" xfId="3613" xr:uid="{C9CE36A9-5B84-4199-BC1D-C5F971873FB8}"/>
    <cellStyle name="Normal 7 4 6 4" xfId="3614" xr:uid="{BB1239E4-7603-4005-9C94-8B481AA74115}"/>
    <cellStyle name="Normal 7 4 6 5" xfId="3615" xr:uid="{3DAFBD72-D086-4424-A2D7-8555A74F5ED5}"/>
    <cellStyle name="Normal 7 4 7" xfId="1944" xr:uid="{62247A09-20DE-4FF7-9630-4BB46757E93F}"/>
    <cellStyle name="Normal 7 4 7 2" xfId="3616" xr:uid="{00F268DC-B679-4F39-80D5-30B4A1AC2A4C}"/>
    <cellStyle name="Normal 7 4 7 3" xfId="3617" xr:uid="{7C90E3DE-D8E8-4093-B015-27B9B4814457}"/>
    <cellStyle name="Normal 7 4 7 4" xfId="3618" xr:uid="{E9FE1B88-4B3F-4517-9CEF-C79832C714CB}"/>
    <cellStyle name="Normal 7 4 8" xfId="3619" xr:uid="{ADF41D5C-F789-415F-BD1A-3FFCB5C6A9FE}"/>
    <cellStyle name="Normal 7 4 8 2" xfId="3620" xr:uid="{69CFF2FF-342C-4FC4-80C7-4715BF74DE8F}"/>
    <cellStyle name="Normal 7 4 8 3" xfId="3621" xr:uid="{F675B492-9D86-4BA4-9EFD-9C7FC57B6DF2}"/>
    <cellStyle name="Normal 7 4 8 4" xfId="3622" xr:uid="{106772EC-40DA-418F-BABB-64810F75BC6C}"/>
    <cellStyle name="Normal 7 4 9" xfId="3623" xr:uid="{03C46EC2-ADFA-4745-B1D1-10D1EB5DCBB6}"/>
    <cellStyle name="Normal 7 5" xfId="145" xr:uid="{225620EF-38A8-4070-AABC-E8C429CD1D4B}"/>
    <cellStyle name="Normal 7 5 2" xfId="146" xr:uid="{5B2AE4DD-63B2-434B-B763-65B6915FC480}"/>
    <cellStyle name="Normal 7 5 2 2" xfId="370" xr:uid="{26437042-8DBF-448E-B700-DEFC710C676B}"/>
    <cellStyle name="Normal 7 5 2 2 2" xfId="741" xr:uid="{B88B9D4C-A0AA-4A18-9606-8FA8F8B05C0B}"/>
    <cellStyle name="Normal 7 5 2 2 2 2" xfId="1945" xr:uid="{87D8C631-943F-4022-A808-47220BD282BF}"/>
    <cellStyle name="Normal 7 5 2 2 2 3" xfId="3624" xr:uid="{DAC540A0-EAF0-4E96-8A71-B3E2058D5494}"/>
    <cellStyle name="Normal 7 5 2 2 2 4" xfId="3625" xr:uid="{BD4BBC35-BC62-477C-B431-07D21D626935}"/>
    <cellStyle name="Normal 7 5 2 2 3" xfId="1946" xr:uid="{34862388-0070-404D-BFEB-5C62C2D64C5B}"/>
    <cellStyle name="Normal 7 5 2 2 3 2" xfId="3626" xr:uid="{2E6102C0-6AF3-4031-9EEA-6B257D474467}"/>
    <cellStyle name="Normal 7 5 2 2 3 3" xfId="3627" xr:uid="{C673D17B-18C3-4BCD-9801-4FCE9539459F}"/>
    <cellStyle name="Normal 7 5 2 2 3 4" xfId="3628" xr:uid="{AA25C3FE-4BED-45B9-8D4F-BB2E3E9794BF}"/>
    <cellStyle name="Normal 7 5 2 2 4" xfId="3629" xr:uid="{641CF741-8E81-4D66-AB70-51F6B0403CB6}"/>
    <cellStyle name="Normal 7 5 2 2 5" xfId="3630" xr:uid="{FD0701E0-D01A-4470-BDFA-7251504A110C}"/>
    <cellStyle name="Normal 7 5 2 2 6" xfId="3631" xr:uid="{585930AA-484B-40DF-959A-08A0E2DC6D32}"/>
    <cellStyle name="Normal 7 5 2 3" xfId="742" xr:uid="{8852703E-3720-43FE-B321-9253097E571D}"/>
    <cellStyle name="Normal 7 5 2 3 2" xfId="1947" xr:uid="{3245E308-AB51-454A-8A25-ACF7F960B7B8}"/>
    <cellStyle name="Normal 7 5 2 3 2 2" xfId="3632" xr:uid="{77870D4A-6066-4123-871A-9C7F528D6243}"/>
    <cellStyle name="Normal 7 5 2 3 2 3" xfId="3633" xr:uid="{5530D445-4DA7-4C93-8C1C-6F95CB11FB49}"/>
    <cellStyle name="Normal 7 5 2 3 2 4" xfId="3634" xr:uid="{53DB3AA5-4D4F-446F-925D-BF01F4E178C5}"/>
    <cellStyle name="Normal 7 5 2 3 3" xfId="3635" xr:uid="{11BAE7E6-B732-4B40-BDAF-1783F9866425}"/>
    <cellStyle name="Normal 7 5 2 3 4" xfId="3636" xr:uid="{DA697597-6423-406F-8ECD-FE0910D144CC}"/>
    <cellStyle name="Normal 7 5 2 3 5" xfId="3637" xr:uid="{A8C5FCD9-735E-442B-8312-92CAA00113F9}"/>
    <cellStyle name="Normal 7 5 2 4" xfId="1948" xr:uid="{7576CF7A-1E39-4576-B40D-0850A19907E0}"/>
    <cellStyle name="Normal 7 5 2 4 2" xfId="3638" xr:uid="{ECB7CF1E-902E-4C97-8B9E-DE5B4A862FE6}"/>
    <cellStyle name="Normal 7 5 2 4 3" xfId="3639" xr:uid="{A9E8202D-C9A4-4376-8D09-E6203775ACAC}"/>
    <cellStyle name="Normal 7 5 2 4 4" xfId="3640" xr:uid="{5E0E0DC2-AB57-4081-A475-B08C30153D07}"/>
    <cellStyle name="Normal 7 5 2 5" xfId="3641" xr:uid="{2689C793-9298-47A2-B886-573B8650CAB6}"/>
    <cellStyle name="Normal 7 5 2 5 2" xfId="3642" xr:uid="{8608A91A-7D26-4454-A64D-8A4B1B021E5A}"/>
    <cellStyle name="Normal 7 5 2 5 3" xfId="3643" xr:uid="{E4350E98-DB07-4EF9-BA2C-C2326F99EDBA}"/>
    <cellStyle name="Normal 7 5 2 5 4" xfId="3644" xr:uid="{558387EA-540D-4849-AEB6-26EFC470CBED}"/>
    <cellStyle name="Normal 7 5 2 6" xfId="3645" xr:uid="{B081A1C4-7C59-4A45-908A-B77A0933CEF1}"/>
    <cellStyle name="Normal 7 5 2 7" xfId="3646" xr:uid="{92CF855A-6BA7-4B00-9F8F-5518E75FA06C}"/>
    <cellStyle name="Normal 7 5 2 8" xfId="3647" xr:uid="{462CB311-C9E7-49C0-BC6C-69D1D6857125}"/>
    <cellStyle name="Normal 7 5 3" xfId="371" xr:uid="{0A24D09F-D12A-4E04-9B30-514ADA366DB6}"/>
    <cellStyle name="Normal 7 5 3 2" xfId="743" xr:uid="{5AD9EA73-4F3E-44A3-8E9C-E01B277D6E5A}"/>
    <cellStyle name="Normal 7 5 3 2 2" xfId="744" xr:uid="{CBA36B9F-D38E-44C4-802D-0150C78E4032}"/>
    <cellStyle name="Normal 7 5 3 2 3" xfId="3648" xr:uid="{6501645B-D16A-4DF3-AA08-8A02969B74F0}"/>
    <cellStyle name="Normal 7 5 3 2 4" xfId="3649" xr:uid="{A2A5A231-64FD-44FB-8D5B-11B9756309DB}"/>
    <cellStyle name="Normal 7 5 3 3" xfId="745" xr:uid="{EA85238A-7962-4E70-AF05-0759E1FB1AD7}"/>
    <cellStyle name="Normal 7 5 3 3 2" xfId="3650" xr:uid="{6DF2E720-64A3-427A-9C9D-476EEF8859AE}"/>
    <cellStyle name="Normal 7 5 3 3 3" xfId="3651" xr:uid="{B92AD2C5-A083-466B-B8A7-25A81A899B2B}"/>
    <cellStyle name="Normal 7 5 3 3 4" xfId="3652" xr:uid="{C7BAC2C0-D30C-4B39-816B-BD3E89722D27}"/>
    <cellStyle name="Normal 7 5 3 4" xfId="3653" xr:uid="{D3151075-1C87-416B-A364-A8A0FBEA9847}"/>
    <cellStyle name="Normal 7 5 3 5" xfId="3654" xr:uid="{E2983AE6-6C79-4842-B3B9-307B65A89D19}"/>
    <cellStyle name="Normal 7 5 3 6" xfId="3655" xr:uid="{9053DA69-4AC7-41B8-A198-EC4B9A3B62D7}"/>
    <cellStyle name="Normal 7 5 4" xfId="372" xr:uid="{C58E8E07-1440-46F7-9E4F-823E281CB0AD}"/>
    <cellStyle name="Normal 7 5 4 2" xfId="746" xr:uid="{918643F2-BC27-42B6-BC73-965E27CB4A62}"/>
    <cellStyle name="Normal 7 5 4 2 2" xfId="3656" xr:uid="{012C43C4-DDEA-4021-A4C1-8370A519131C}"/>
    <cellStyle name="Normal 7 5 4 2 3" xfId="3657" xr:uid="{1BE28483-DCC4-467A-B3A2-76ED8E93624A}"/>
    <cellStyle name="Normal 7 5 4 2 4" xfId="3658" xr:uid="{D050A5F6-1A5E-4744-A0AA-FA4075D50689}"/>
    <cellStyle name="Normal 7 5 4 3" xfId="3659" xr:uid="{6C637F0C-770B-46B0-9698-7B70372EBC71}"/>
    <cellStyle name="Normal 7 5 4 4" xfId="3660" xr:uid="{B55B9C6F-39CD-4400-AE8D-A0FBBB610BEC}"/>
    <cellStyle name="Normal 7 5 4 5" xfId="3661" xr:uid="{6054F853-7B8E-4410-BB0B-9CC1A892D91B}"/>
    <cellStyle name="Normal 7 5 5" xfId="747" xr:uid="{755A5E3B-3D8E-42B1-BFA0-D64A83E4335D}"/>
    <cellStyle name="Normal 7 5 5 2" xfId="3662" xr:uid="{F4F1C114-F2F9-4107-8FE2-4575AF67A759}"/>
    <cellStyle name="Normal 7 5 5 3" xfId="3663" xr:uid="{2AC906AF-71E9-4AFF-92BC-BFFF03966829}"/>
    <cellStyle name="Normal 7 5 5 4" xfId="3664" xr:uid="{D7F66068-4520-4F15-8AFC-B43C12730DFD}"/>
    <cellStyle name="Normal 7 5 6" xfId="3665" xr:uid="{592F2657-D656-4444-A6B1-41AEE44A058F}"/>
    <cellStyle name="Normal 7 5 6 2" xfId="3666" xr:uid="{586A35B6-1523-4CE8-B582-42ACBEC07BA6}"/>
    <cellStyle name="Normal 7 5 6 3" xfId="3667" xr:uid="{6B488F51-F3DB-49C3-B64F-4A54B1C8D467}"/>
    <cellStyle name="Normal 7 5 6 4" xfId="3668" xr:uid="{965FC08F-72A4-4208-B628-9EAA96B48841}"/>
    <cellStyle name="Normal 7 5 7" xfId="3669" xr:uid="{B26532D9-0D38-4E02-AB37-766983CCE5DF}"/>
    <cellStyle name="Normal 7 5 8" xfId="3670" xr:uid="{43F2A4F6-E94C-4B33-B1C3-1D078F805320}"/>
    <cellStyle name="Normal 7 5 9" xfId="3671" xr:uid="{01749A4A-AD38-40D4-8C61-723FA076742F}"/>
    <cellStyle name="Normal 7 6" xfId="147" xr:uid="{57F76332-9A1B-421D-B03C-E503B5FD9057}"/>
    <cellStyle name="Normal 7 6 2" xfId="373" xr:uid="{1529C2FB-1D31-4487-B930-39AA810050E4}"/>
    <cellStyle name="Normal 7 6 2 2" xfId="748" xr:uid="{3CFEAA9E-2615-4F99-B03E-F388C77488A3}"/>
    <cellStyle name="Normal 7 6 2 2 2" xfId="1949" xr:uid="{DF406031-0237-4EDE-B43C-02DD73C10AE7}"/>
    <cellStyle name="Normal 7 6 2 2 2 2" xfId="1950" xr:uid="{767FF85E-A1A7-445B-A6BD-EE38449AFEE4}"/>
    <cellStyle name="Normal 7 6 2 2 3" xfId="1951" xr:uid="{945A5EBB-6FFD-4BB8-B499-6D58EAAD1DD2}"/>
    <cellStyle name="Normal 7 6 2 2 4" xfId="3672" xr:uid="{3947E59A-085F-4622-A7FF-7978D3D71C1E}"/>
    <cellStyle name="Normal 7 6 2 3" xfId="1952" xr:uid="{B2B87AB3-FC6F-4A66-BABC-FE97B882EDCC}"/>
    <cellStyle name="Normal 7 6 2 3 2" xfId="1953" xr:uid="{049B58F9-AE27-45BC-B48F-D52F35C5CBE1}"/>
    <cellStyle name="Normal 7 6 2 3 3" xfId="3673" xr:uid="{1D17312B-7D67-4F4E-88CB-0BABD5256A54}"/>
    <cellStyle name="Normal 7 6 2 3 4" xfId="3674" xr:uid="{088072B6-0FBC-494B-A380-66295F8AE63F}"/>
    <cellStyle name="Normal 7 6 2 4" xfId="1954" xr:uid="{30390AE7-B48B-4F2E-90A4-03013E80C29D}"/>
    <cellStyle name="Normal 7 6 2 5" xfId="3675" xr:uid="{095505BD-261D-409F-916D-A11699E53501}"/>
    <cellStyle name="Normal 7 6 2 6" xfId="3676" xr:uid="{8E4B4288-224C-4537-9F57-1BE45316FF06}"/>
    <cellStyle name="Normal 7 6 3" xfId="749" xr:uid="{F2688408-798A-43BC-931B-67E4815CA5C4}"/>
    <cellStyle name="Normal 7 6 3 2" xfId="1955" xr:uid="{25E9AE2F-C9EB-4B34-8AE4-65CEC1810B4F}"/>
    <cellStyle name="Normal 7 6 3 2 2" xfId="1956" xr:uid="{832AEEA5-7CD0-4F96-A847-342B2F4C01DE}"/>
    <cellStyle name="Normal 7 6 3 2 3" xfId="3677" xr:uid="{30267928-AF98-4919-9D4F-C1E0AA413145}"/>
    <cellStyle name="Normal 7 6 3 2 4" xfId="3678" xr:uid="{2CA4AF7C-4731-4BA7-8EA1-6EAC8C2BF38B}"/>
    <cellStyle name="Normal 7 6 3 3" xfId="1957" xr:uid="{29F2F50A-8079-4324-8B80-5F0E80BBA72B}"/>
    <cellStyle name="Normal 7 6 3 4" xfId="3679" xr:uid="{CC072EF5-A3F0-42F8-898E-1F2B2847BD11}"/>
    <cellStyle name="Normal 7 6 3 5" xfId="3680" xr:uid="{45DFA56A-89AD-41DC-BFDF-1BD27B49F4A9}"/>
    <cellStyle name="Normal 7 6 4" xfId="1958" xr:uid="{3425B3B5-19D3-4FDC-A329-9688D78D2C84}"/>
    <cellStyle name="Normal 7 6 4 2" xfId="1959" xr:uid="{717A84F0-E3EB-44BB-B58F-6BF70CA61D6E}"/>
    <cellStyle name="Normal 7 6 4 3" xfId="3681" xr:uid="{22DB4A9E-07AE-4E61-AE55-C41FF1F2BA48}"/>
    <cellStyle name="Normal 7 6 4 4" xfId="3682" xr:uid="{8B6FA268-C1DA-4A2B-94DC-924386195820}"/>
    <cellStyle name="Normal 7 6 5" xfId="1960" xr:uid="{AE95341D-54B9-4E47-9841-C43E2F082260}"/>
    <cellStyle name="Normal 7 6 5 2" xfId="3683" xr:uid="{9CB1FD23-0369-4804-9153-19506DCC1FDA}"/>
    <cellStyle name="Normal 7 6 5 3" xfId="3684" xr:uid="{8E6B938E-6621-4997-8BA8-2BE0DFA9675F}"/>
    <cellStyle name="Normal 7 6 5 4" xfId="3685" xr:uid="{3134B0B6-A2EB-442A-A5E8-E0C446F68EA5}"/>
    <cellStyle name="Normal 7 6 6" xfId="3686" xr:uid="{7484DC5D-E225-43AD-9EFF-FD702C66F226}"/>
    <cellStyle name="Normal 7 6 7" xfId="3687" xr:uid="{BD6204E7-9F21-4E6F-AF9F-FF50E8A1286F}"/>
    <cellStyle name="Normal 7 6 8" xfId="3688" xr:uid="{0AA14751-AF34-439F-BEDA-EE4E45122572}"/>
    <cellStyle name="Normal 7 7" xfId="374" xr:uid="{971DB926-15FA-4D48-9063-17E9EDDDF044}"/>
    <cellStyle name="Normal 7 7 2" xfId="750" xr:uid="{C13911EA-DC83-4361-ACC4-E138C56A6A0C}"/>
    <cellStyle name="Normal 7 7 2 2" xfId="751" xr:uid="{4E3837A4-0B7E-4786-813E-34BA98755BB0}"/>
    <cellStyle name="Normal 7 7 2 2 2" xfId="1961" xr:uid="{690756B4-F84E-4258-9D96-3AC2BEAC8CC9}"/>
    <cellStyle name="Normal 7 7 2 2 3" xfId="3689" xr:uid="{AF961EFD-A6CD-4B36-97E7-CDBB69941316}"/>
    <cellStyle name="Normal 7 7 2 2 4" xfId="3690" xr:uid="{37629A9B-CE7D-4F7C-8C37-CD6BDB82D2FB}"/>
    <cellStyle name="Normal 7 7 2 3" xfId="1962" xr:uid="{EBAB1C24-6692-4A08-BF90-5A0D1EF293F2}"/>
    <cellStyle name="Normal 7 7 2 4" xfId="3691" xr:uid="{8E9A96E2-7B95-4976-B920-B2CC4F580E64}"/>
    <cellStyle name="Normal 7 7 2 5" xfId="3692" xr:uid="{5DB82BC3-E649-4BA1-9CDC-E5B0DD40AA4F}"/>
    <cellStyle name="Normal 7 7 3" xfId="752" xr:uid="{152CBFE3-2BD8-4F48-8FB6-43B42DF99775}"/>
    <cellStyle name="Normal 7 7 3 2" xfId="1963" xr:uid="{BE9A9891-0A4A-492C-BE3A-1912A38E5E04}"/>
    <cellStyle name="Normal 7 7 3 3" xfId="3693" xr:uid="{AA4B6A63-77B7-4B4E-8D7D-40DF03158391}"/>
    <cellStyle name="Normal 7 7 3 4" xfId="3694" xr:uid="{29913FF8-0A35-40E9-ACA1-89A3446A4076}"/>
    <cellStyle name="Normal 7 7 4" xfId="1964" xr:uid="{53612C09-4D92-4DDE-871F-070AA08D74C4}"/>
    <cellStyle name="Normal 7 7 4 2" xfId="3695" xr:uid="{588D16BE-A6AB-4F84-BBFD-0D886939B8CB}"/>
    <cellStyle name="Normal 7 7 4 3" xfId="3696" xr:uid="{11F4CA2A-3276-4AFE-A721-3B6B8F4E6039}"/>
    <cellStyle name="Normal 7 7 4 4" xfId="3697" xr:uid="{99CB93CF-2270-42EB-BAFC-ADC6FCEAD70C}"/>
    <cellStyle name="Normal 7 7 5" xfId="3698" xr:uid="{49E80D1C-C721-4369-94F7-B4490D93A25A}"/>
    <cellStyle name="Normal 7 7 6" xfId="3699" xr:uid="{CB124D85-75F1-4F5D-9BD1-0500EE752883}"/>
    <cellStyle name="Normal 7 7 7" xfId="3700" xr:uid="{5D21E888-16FC-47E1-92B0-624ACE93F837}"/>
    <cellStyle name="Normal 7 8" xfId="375" xr:uid="{8654DD41-1D88-4C4C-8586-8271600175C7}"/>
    <cellStyle name="Normal 7 8 2" xfId="753" xr:uid="{6A25D024-1F58-4F60-A0C5-A78F39F4FDD8}"/>
    <cellStyle name="Normal 7 8 2 2" xfId="1965" xr:uid="{7ACDA627-B8FC-415F-BF33-FCE036DD86D4}"/>
    <cellStyle name="Normal 7 8 2 3" xfId="3701" xr:uid="{68F6AB2F-56ED-486B-A573-B189C89C4A3F}"/>
    <cellStyle name="Normal 7 8 2 4" xfId="3702" xr:uid="{2C54A844-5920-4B63-860D-931DCD1D093B}"/>
    <cellStyle name="Normal 7 8 3" xfId="1966" xr:uid="{61D42B62-21D6-49E9-AA3A-CBD9840692B5}"/>
    <cellStyle name="Normal 7 8 3 2" xfId="3703" xr:uid="{B63E546B-7423-4303-8A03-FFC951F23B4C}"/>
    <cellStyle name="Normal 7 8 3 3" xfId="3704" xr:uid="{CDAD9113-B03D-4C00-9AC1-812CCC187D04}"/>
    <cellStyle name="Normal 7 8 3 4" xfId="3705" xr:uid="{297389DC-B211-4D96-BAEE-07EA4730C1CC}"/>
    <cellStyle name="Normal 7 8 4" xfId="3706" xr:uid="{37399C14-6D82-4302-8449-A2C1F2EF6544}"/>
    <cellStyle name="Normal 7 8 5" xfId="3707" xr:uid="{7D53FB54-6927-47AD-8E62-2AE62B6A67B2}"/>
    <cellStyle name="Normal 7 8 6" xfId="3708" xr:uid="{132F3C6A-3333-4067-B34D-A68B62DA783F}"/>
    <cellStyle name="Normal 7 9" xfId="376" xr:uid="{E1E5C8FA-D7E3-450A-8FA7-FAA7D79C0640}"/>
    <cellStyle name="Normal 7 9 2" xfId="1967" xr:uid="{DDEE65D4-7BDE-4BC4-A2B2-B6DEA673B87B}"/>
    <cellStyle name="Normal 7 9 2 2" xfId="3709" xr:uid="{68D8C7A2-3CAD-4C94-9D08-B0780F236C76}"/>
    <cellStyle name="Normal 7 9 2 2 2" xfId="4411" xr:uid="{3D986260-DAE1-4C49-9624-99507CD8423D}"/>
    <cellStyle name="Normal 7 9 2 3" xfId="3710" xr:uid="{E5C4748A-E395-4649-B0DC-83059B6A4A3F}"/>
    <cellStyle name="Normal 7 9 2 4" xfId="3711" xr:uid="{78136DB2-81AE-4D0A-AC96-FD13899489B3}"/>
    <cellStyle name="Normal 7 9 3" xfId="3712" xr:uid="{2D403AD7-576A-4032-8509-2AA20CE060CD}"/>
    <cellStyle name="Normal 7 9 4" xfId="3713" xr:uid="{A28FCFD7-4127-486B-8FBA-35D3D76213C1}"/>
    <cellStyle name="Normal 7 9 5" xfId="3714" xr:uid="{948DE428-3ECC-46C9-BF6A-CB7D9D2CC018}"/>
    <cellStyle name="Normal 8" xfId="148" xr:uid="{BAB7C047-4F49-43DC-9FC9-BC0191F55C7A}"/>
    <cellStyle name="Normal 8 10" xfId="1968" xr:uid="{690A886E-55BD-4963-B5D0-21CD13122535}"/>
    <cellStyle name="Normal 8 10 2" xfId="3715" xr:uid="{93942826-42BB-48FC-AE5D-A6A2E47A9FF2}"/>
    <cellStyle name="Normal 8 10 3" xfId="3716" xr:uid="{73F32A6F-7DEA-4F41-BCDA-846677F260C4}"/>
    <cellStyle name="Normal 8 10 4" xfId="3717" xr:uid="{7292F28A-9D21-43D0-B844-8CEB97D3DE7B}"/>
    <cellStyle name="Normal 8 11" xfId="3718" xr:uid="{AEC9ED58-33E9-4647-90AE-FA345A098543}"/>
    <cellStyle name="Normal 8 11 2" xfId="3719" xr:uid="{6BFBFC57-DC58-47D1-B10D-CABFD1709445}"/>
    <cellStyle name="Normal 8 11 3" xfId="3720" xr:uid="{76C52F0B-EACF-4244-B2AE-A773D2EB667B}"/>
    <cellStyle name="Normal 8 11 4" xfId="3721" xr:uid="{1EE0D5F9-C49B-446F-BF69-BFE302729BD4}"/>
    <cellStyle name="Normal 8 12" xfId="3722" xr:uid="{6B2A89C9-C4A8-4DE5-8090-D235169A37D0}"/>
    <cellStyle name="Normal 8 12 2" xfId="3723" xr:uid="{BFD4883A-1958-4ED0-A02B-EA5D63D3CCE6}"/>
    <cellStyle name="Normal 8 13" xfId="3724" xr:uid="{37BDAD98-E942-41F3-81C2-D369FC715F98}"/>
    <cellStyle name="Normal 8 14" xfId="3725" xr:uid="{749DA771-79D6-4B1A-9F4B-02ED8D9010B8}"/>
    <cellStyle name="Normal 8 15" xfId="3726" xr:uid="{144C1046-FC42-4928-BA72-03D6240E65CA}"/>
    <cellStyle name="Normal 8 2" xfId="149" xr:uid="{35425885-B26F-4DAC-8662-8026FD630E82}"/>
    <cellStyle name="Normal 8 2 10" xfId="3727" xr:uid="{5EBB9F97-945A-4EC2-BBB7-708880AAA87F}"/>
    <cellStyle name="Normal 8 2 11" xfId="3728" xr:uid="{5C880BCE-A52D-4BE2-99A2-0F1E071ED447}"/>
    <cellStyle name="Normal 8 2 2" xfId="150" xr:uid="{DB6CEFD6-6C88-4907-B31B-B2507B5D6276}"/>
    <cellStyle name="Normal 8 2 2 2" xfId="151" xr:uid="{09708EB3-436D-488E-BD9B-49CB9B276C8B}"/>
    <cellStyle name="Normal 8 2 2 2 2" xfId="377" xr:uid="{369D029C-AE14-4345-9505-8E7CC8C108E0}"/>
    <cellStyle name="Normal 8 2 2 2 2 2" xfId="754" xr:uid="{B063D246-DC99-4557-BADA-55FD2A8C7722}"/>
    <cellStyle name="Normal 8 2 2 2 2 2 2" xfId="755" xr:uid="{FCFD390A-F6D2-45EC-811B-8224C7D86F76}"/>
    <cellStyle name="Normal 8 2 2 2 2 2 2 2" xfId="1969" xr:uid="{619E1B0E-8838-4167-A8AD-14F35791B56F}"/>
    <cellStyle name="Normal 8 2 2 2 2 2 2 2 2" xfId="1970" xr:uid="{C21A3BE3-CBFE-48CE-9271-4A2DB834E0B5}"/>
    <cellStyle name="Normal 8 2 2 2 2 2 2 3" xfId="1971" xr:uid="{17099B88-62FA-47CD-BCB3-C4BF7D185E23}"/>
    <cellStyle name="Normal 8 2 2 2 2 2 3" xfId="1972" xr:uid="{F2ACB193-FB48-4FC1-B854-703737FE5BAA}"/>
    <cellStyle name="Normal 8 2 2 2 2 2 3 2" xfId="1973" xr:uid="{DB6120B3-33DB-4E87-9F34-9B0A1464F4F0}"/>
    <cellStyle name="Normal 8 2 2 2 2 2 4" xfId="1974" xr:uid="{0F6A21B1-DA45-4250-BC9F-3B3474921E0C}"/>
    <cellStyle name="Normal 8 2 2 2 2 3" xfId="756" xr:uid="{2A8A5DBC-8ACC-4606-9DE5-19068E048FD2}"/>
    <cellStyle name="Normal 8 2 2 2 2 3 2" xfId="1975" xr:uid="{5D720CA0-0E1C-4D16-AB2F-5463B707146B}"/>
    <cellStyle name="Normal 8 2 2 2 2 3 2 2" xfId="1976" xr:uid="{A31806E2-76F2-4E11-9170-68A391FE1040}"/>
    <cellStyle name="Normal 8 2 2 2 2 3 3" xfId="1977" xr:uid="{621DBA19-2738-48C8-AA2D-448B86B5946E}"/>
    <cellStyle name="Normal 8 2 2 2 2 3 4" xfId="3729" xr:uid="{53ADB4D7-2535-49E1-891F-6D1CE18E2CAB}"/>
    <cellStyle name="Normal 8 2 2 2 2 4" xfId="1978" xr:uid="{797C94FD-F0FB-485C-9764-483BC3E034A1}"/>
    <cellStyle name="Normal 8 2 2 2 2 4 2" xfId="1979" xr:uid="{A5875294-2391-47E7-9ADC-AECDEC9078E0}"/>
    <cellStyle name="Normal 8 2 2 2 2 5" xfId="1980" xr:uid="{E71B5F7E-9F9F-46A9-A715-9FC1CF948962}"/>
    <cellStyle name="Normal 8 2 2 2 2 6" xfId="3730" xr:uid="{D9A5ED58-DC36-4F95-A383-4D9B9F500077}"/>
    <cellStyle name="Normal 8 2 2 2 3" xfId="378" xr:uid="{84ED107A-FBAC-4CD4-B86C-96ACAA04B7E9}"/>
    <cellStyle name="Normal 8 2 2 2 3 2" xfId="757" xr:uid="{FA93EEBD-37B7-4471-B6A9-0558F32B5411}"/>
    <cellStyle name="Normal 8 2 2 2 3 2 2" xfId="758" xr:uid="{FFD457F8-1D83-4AC9-93E6-0A3107739876}"/>
    <cellStyle name="Normal 8 2 2 2 3 2 2 2" xfId="1981" xr:uid="{665DF2A5-C242-43EA-A3C2-64ED7B3A18B0}"/>
    <cellStyle name="Normal 8 2 2 2 3 2 2 2 2" xfId="1982" xr:uid="{8C1F59C3-B98A-4FD4-B9D7-9AB02634FC7C}"/>
    <cellStyle name="Normal 8 2 2 2 3 2 2 3" xfId="1983" xr:uid="{0BF997FD-045E-452B-9073-86170ED4E65C}"/>
    <cellStyle name="Normal 8 2 2 2 3 2 3" xfId="1984" xr:uid="{AB940163-221B-4F57-8A38-57F5C25FC03D}"/>
    <cellStyle name="Normal 8 2 2 2 3 2 3 2" xfId="1985" xr:uid="{4F58AB9E-D156-4557-9DA8-268E046EC625}"/>
    <cellStyle name="Normal 8 2 2 2 3 2 4" xfId="1986" xr:uid="{2EABCA09-9D9B-4A65-91FD-E7A2297007AC}"/>
    <cellStyle name="Normal 8 2 2 2 3 3" xfId="759" xr:uid="{6CF7B6C7-14EC-4E8B-9E08-8E68C6994F10}"/>
    <cellStyle name="Normal 8 2 2 2 3 3 2" xfId="1987" xr:uid="{B3A896E8-ECC4-4867-8BB0-93500451BABA}"/>
    <cellStyle name="Normal 8 2 2 2 3 3 2 2" xfId="1988" xr:uid="{C09E438F-C9AE-4002-92F5-1233B6CC2839}"/>
    <cellStyle name="Normal 8 2 2 2 3 3 3" xfId="1989" xr:uid="{4BBEBFBB-0BF8-42FB-872D-3419A998D601}"/>
    <cellStyle name="Normal 8 2 2 2 3 4" xfId="1990" xr:uid="{F10EA576-F756-4536-9455-F2D8710837EE}"/>
    <cellStyle name="Normal 8 2 2 2 3 4 2" xfId="1991" xr:uid="{805C5D59-35E3-40B7-8971-43CE066369C5}"/>
    <cellStyle name="Normal 8 2 2 2 3 5" xfId="1992" xr:uid="{05A4593F-B296-44C6-B7C2-F73A0C56A1D5}"/>
    <cellStyle name="Normal 8 2 2 2 4" xfId="760" xr:uid="{5A8A0A50-3A73-43E2-86C8-4DB0695DC164}"/>
    <cellStyle name="Normal 8 2 2 2 4 2" xfId="761" xr:uid="{56FE774C-CF81-4364-B8CC-BF6E67496FB5}"/>
    <cellStyle name="Normal 8 2 2 2 4 2 2" xfId="1993" xr:uid="{B338DD04-65DC-47A0-9723-8A857F5158F7}"/>
    <cellStyle name="Normal 8 2 2 2 4 2 2 2" xfId="1994" xr:uid="{FE41CAB7-C211-486B-8816-30AAD93F37F8}"/>
    <cellStyle name="Normal 8 2 2 2 4 2 3" xfId="1995" xr:uid="{581B7969-2EFB-4878-BA66-909C902614B4}"/>
    <cellStyle name="Normal 8 2 2 2 4 3" xfId="1996" xr:uid="{57B09775-579A-4276-A8F8-E146B95A2E4F}"/>
    <cellStyle name="Normal 8 2 2 2 4 3 2" xfId="1997" xr:uid="{829DB0B7-747E-438F-A789-812A2E9EC231}"/>
    <cellStyle name="Normal 8 2 2 2 4 4" xfId="1998" xr:uid="{C9F56F61-6D0C-4256-AC45-0E6E1FD8498C}"/>
    <cellStyle name="Normal 8 2 2 2 5" xfId="762" xr:uid="{BFD7D83E-F200-4DE7-99CA-94FF2C6F7FD4}"/>
    <cellStyle name="Normal 8 2 2 2 5 2" xfId="1999" xr:uid="{B1856329-4E1F-4716-9C37-8D69FFAFC321}"/>
    <cellStyle name="Normal 8 2 2 2 5 2 2" xfId="2000" xr:uid="{9371E021-BC7F-48A9-B4AC-BEEBF8389173}"/>
    <cellStyle name="Normal 8 2 2 2 5 3" xfId="2001" xr:uid="{8988829B-89CD-43F8-B465-BECCC24B6151}"/>
    <cellStyle name="Normal 8 2 2 2 5 4" xfId="3731" xr:uid="{172B6AAA-57ED-4BFD-AA37-5072BC95699D}"/>
    <cellStyle name="Normal 8 2 2 2 6" xfId="2002" xr:uid="{9CFD99A4-30EB-4107-BF38-0F88FEC70C26}"/>
    <cellStyle name="Normal 8 2 2 2 6 2" xfId="2003" xr:uid="{FB4728BF-4B41-47FE-981B-6116E5C01315}"/>
    <cellStyle name="Normal 8 2 2 2 7" xfId="2004" xr:uid="{1F335DC4-FD85-4291-A4FC-59C9DF364573}"/>
    <cellStyle name="Normal 8 2 2 2 8" xfId="3732" xr:uid="{3481ED33-49DA-415D-BDE2-B1BEF35DBD81}"/>
    <cellStyle name="Normal 8 2 2 3" xfId="379" xr:uid="{2D161C4D-484F-4105-9BFE-B2A7311A9C47}"/>
    <cellStyle name="Normal 8 2 2 3 2" xfId="763" xr:uid="{40614639-60DA-4AFA-BD43-DF6728DAA417}"/>
    <cellStyle name="Normal 8 2 2 3 2 2" xfId="764" xr:uid="{B8706249-977C-4AC2-A4CA-5CA22ADDF5B6}"/>
    <cellStyle name="Normal 8 2 2 3 2 2 2" xfId="2005" xr:uid="{8923D5FE-319F-4E43-8A25-9ACAE60DC65B}"/>
    <cellStyle name="Normal 8 2 2 3 2 2 2 2" xfId="2006" xr:uid="{465FFE88-64DA-48DA-9FFD-6628C0173037}"/>
    <cellStyle name="Normal 8 2 2 3 2 2 3" xfId="2007" xr:uid="{C1CA5CF3-6FE2-47BA-9CF3-F1255CF7D6A9}"/>
    <cellStyle name="Normal 8 2 2 3 2 3" xfId="2008" xr:uid="{E1475425-6A5A-439E-A05A-F74F856929F3}"/>
    <cellStyle name="Normal 8 2 2 3 2 3 2" xfId="2009" xr:uid="{45197443-AE0E-4587-8A9A-466948A8A56B}"/>
    <cellStyle name="Normal 8 2 2 3 2 4" xfId="2010" xr:uid="{B49B9709-7749-42C7-B739-42F7F19E0518}"/>
    <cellStyle name="Normal 8 2 2 3 3" xfId="765" xr:uid="{79BA27BB-8A02-4DC0-AFFF-882817963FF6}"/>
    <cellStyle name="Normal 8 2 2 3 3 2" xfId="2011" xr:uid="{E6C887D6-A17E-459A-B1B7-27D5B5DCBB9F}"/>
    <cellStyle name="Normal 8 2 2 3 3 2 2" xfId="2012" xr:uid="{F79EDAAD-98E2-49FE-B385-A560C9561DE7}"/>
    <cellStyle name="Normal 8 2 2 3 3 3" xfId="2013" xr:uid="{22877B4A-F4AC-4E6B-874E-3D986D5797D9}"/>
    <cellStyle name="Normal 8 2 2 3 3 4" xfId="3733" xr:uid="{C5E208A5-924F-48EB-A49B-F59391171CA8}"/>
    <cellStyle name="Normal 8 2 2 3 4" xfId="2014" xr:uid="{6C76E221-A23A-42DD-A568-A56EC71C6340}"/>
    <cellStyle name="Normal 8 2 2 3 4 2" xfId="2015" xr:uid="{B8B23ECA-EDF4-4C8D-A86A-8E45035640A3}"/>
    <cellStyle name="Normal 8 2 2 3 5" xfId="2016" xr:uid="{4FC15CDE-6608-4B29-BECE-FA591CD89BCF}"/>
    <cellStyle name="Normal 8 2 2 3 6" xfId="3734" xr:uid="{CE911FFA-FE38-4FF2-8F00-44D128D7A9C7}"/>
    <cellStyle name="Normal 8 2 2 4" xfId="380" xr:uid="{B38017E4-E4ED-4B0B-B89C-E7C06F59C05C}"/>
    <cellStyle name="Normal 8 2 2 4 2" xfId="766" xr:uid="{49B3D82C-2BD3-4ACA-BA49-A9CA46F9FDF6}"/>
    <cellStyle name="Normal 8 2 2 4 2 2" xfId="767" xr:uid="{460719FD-246B-4B07-B190-58DDFD2B435D}"/>
    <cellStyle name="Normal 8 2 2 4 2 2 2" xfId="2017" xr:uid="{40003FD3-D620-4287-BCD3-B92F09A790B9}"/>
    <cellStyle name="Normal 8 2 2 4 2 2 2 2" xfId="2018" xr:uid="{85C9B258-3FCD-4E57-ABC2-FA4024C47194}"/>
    <cellStyle name="Normal 8 2 2 4 2 2 3" xfId="2019" xr:uid="{E5457885-4032-4938-BFE6-4542D6F317E4}"/>
    <cellStyle name="Normal 8 2 2 4 2 3" xfId="2020" xr:uid="{725D627D-A88A-497F-9E52-A69EA47C28A9}"/>
    <cellStyle name="Normal 8 2 2 4 2 3 2" xfId="2021" xr:uid="{C0843EE3-4B43-4D1A-8D70-9442A2B800CF}"/>
    <cellStyle name="Normal 8 2 2 4 2 4" xfId="2022" xr:uid="{0C45A519-58E1-4906-8ED4-DA1141AE75E3}"/>
    <cellStyle name="Normal 8 2 2 4 3" xfId="768" xr:uid="{D0E64502-7B74-4CF7-87C6-AC40FC5A798A}"/>
    <cellStyle name="Normal 8 2 2 4 3 2" xfId="2023" xr:uid="{439FBC61-6341-4F27-A517-27938108C050}"/>
    <cellStyle name="Normal 8 2 2 4 3 2 2" xfId="2024" xr:uid="{6EBBAB7F-EDB0-4EE7-935D-4BA2826F133E}"/>
    <cellStyle name="Normal 8 2 2 4 3 3" xfId="2025" xr:uid="{E1F9E4F8-1CB2-463D-A499-1526B49F041A}"/>
    <cellStyle name="Normal 8 2 2 4 4" xfId="2026" xr:uid="{CC4B5A5E-300F-494B-B9BE-88EA8DFE801E}"/>
    <cellStyle name="Normal 8 2 2 4 4 2" xfId="2027" xr:uid="{20E2CB3D-DC33-426A-A9C1-BDD6D9A76179}"/>
    <cellStyle name="Normal 8 2 2 4 5" xfId="2028" xr:uid="{DF22CC53-8572-4610-8176-ECB016ED0183}"/>
    <cellStyle name="Normal 8 2 2 5" xfId="381" xr:uid="{0D5AFFBB-C158-41A7-A0D5-D9E0ABDA3BCB}"/>
    <cellStyle name="Normal 8 2 2 5 2" xfId="769" xr:uid="{21416557-72BC-49F1-B3DD-ED4C2876411B}"/>
    <cellStyle name="Normal 8 2 2 5 2 2" xfId="2029" xr:uid="{7F6931A4-91B6-4A9A-9DFA-C63AA8ED3FC3}"/>
    <cellStyle name="Normal 8 2 2 5 2 2 2" xfId="2030" xr:uid="{318FFEFF-BFB3-4DD2-A815-CADF153AEF94}"/>
    <cellStyle name="Normal 8 2 2 5 2 3" xfId="2031" xr:uid="{B6C7C1BA-53BC-4E27-84F2-A090B67837CF}"/>
    <cellStyle name="Normal 8 2 2 5 3" xfId="2032" xr:uid="{3DFD9CC2-4347-47D5-BDE5-F5CA05B14DF3}"/>
    <cellStyle name="Normal 8 2 2 5 3 2" xfId="2033" xr:uid="{4B3FFC72-6F71-46D2-8D6D-BE6A65B71040}"/>
    <cellStyle name="Normal 8 2 2 5 4" xfId="2034" xr:uid="{D1F2E459-E253-48AF-8447-451BDB82E665}"/>
    <cellStyle name="Normal 8 2 2 6" xfId="770" xr:uid="{E91C0B73-F789-4171-920D-69D2B65CD4BF}"/>
    <cellStyle name="Normal 8 2 2 6 2" xfId="2035" xr:uid="{034B4214-48BA-4A47-9E5F-B8C3A04F40F7}"/>
    <cellStyle name="Normal 8 2 2 6 2 2" xfId="2036" xr:uid="{BF72C83C-F00C-43D6-9D05-F9657BF673A3}"/>
    <cellStyle name="Normal 8 2 2 6 3" xfId="2037" xr:uid="{375A68AE-2569-4EF4-9521-B5B33F68A38A}"/>
    <cellStyle name="Normal 8 2 2 6 4" xfId="3735" xr:uid="{5FB80D05-8BA7-4A2B-99BC-7DD627F8CF6E}"/>
    <cellStyle name="Normal 8 2 2 7" xfId="2038" xr:uid="{985A704C-33F5-44CC-9CEA-8852F24F2950}"/>
    <cellStyle name="Normal 8 2 2 7 2" xfId="2039" xr:uid="{4A29F7DB-2DAA-469A-8C7E-44EEBE32B7BB}"/>
    <cellStyle name="Normal 8 2 2 8" xfId="2040" xr:uid="{55DAE901-B11D-44D4-A12C-BF0D5176CB01}"/>
    <cellStyle name="Normal 8 2 2 9" xfId="3736" xr:uid="{B96ED5AA-7CD4-4535-9398-16DBAD1B9D7B}"/>
    <cellStyle name="Normal 8 2 3" xfId="152" xr:uid="{8FCED03F-F316-4D4A-A852-519CF0F70542}"/>
    <cellStyle name="Normal 8 2 3 2" xfId="153" xr:uid="{B555790D-65EE-486D-98D4-3777DE2D96AF}"/>
    <cellStyle name="Normal 8 2 3 2 2" xfId="771" xr:uid="{6DE36530-D534-44EE-BA8D-A34B848ED895}"/>
    <cellStyle name="Normal 8 2 3 2 2 2" xfId="772" xr:uid="{30125264-824C-456A-91F4-EA1F8804EB23}"/>
    <cellStyle name="Normal 8 2 3 2 2 2 2" xfId="2041" xr:uid="{FC4FB427-6A19-4E41-9C71-DF9785F4D682}"/>
    <cellStyle name="Normal 8 2 3 2 2 2 2 2" xfId="2042" xr:uid="{0F7D452E-2E86-45F1-87AE-91DC1A05C64A}"/>
    <cellStyle name="Normal 8 2 3 2 2 2 3" xfId="2043" xr:uid="{C2F15CAC-8FC9-4A19-947D-40852AF02267}"/>
    <cellStyle name="Normal 8 2 3 2 2 3" xfId="2044" xr:uid="{EEDE68EB-D2A5-46B9-9657-F59558F33CB0}"/>
    <cellStyle name="Normal 8 2 3 2 2 3 2" xfId="2045" xr:uid="{92C7B0F1-4704-449B-8DAC-6A645C11BED3}"/>
    <cellStyle name="Normal 8 2 3 2 2 4" xfId="2046" xr:uid="{F33E2027-E409-43A6-B558-023D14C9FA8F}"/>
    <cellStyle name="Normal 8 2 3 2 3" xfId="773" xr:uid="{5055925C-2778-4BF0-BFC7-E39FEF3D0C9E}"/>
    <cellStyle name="Normal 8 2 3 2 3 2" xfId="2047" xr:uid="{507D3F9C-A9DA-40B0-B35A-BD4149ED8C9F}"/>
    <cellStyle name="Normal 8 2 3 2 3 2 2" xfId="2048" xr:uid="{D16A6BA7-A083-4A1A-97C7-968C883EC7F2}"/>
    <cellStyle name="Normal 8 2 3 2 3 3" xfId="2049" xr:uid="{79C573CB-51EF-4D74-A510-FE2E9ECE66A2}"/>
    <cellStyle name="Normal 8 2 3 2 3 4" xfId="3737" xr:uid="{FD9952D0-AB67-464A-9617-EF2E5DFE00AC}"/>
    <cellStyle name="Normal 8 2 3 2 4" xfId="2050" xr:uid="{DEA9464F-DE00-4891-9B2A-EBECF6062EF8}"/>
    <cellStyle name="Normal 8 2 3 2 4 2" xfId="2051" xr:uid="{551A519A-D8C1-4A53-8C23-8F4B885CCB22}"/>
    <cellStyle name="Normal 8 2 3 2 5" xfId="2052" xr:uid="{02DEB2BA-CE29-4983-A567-7EAAD4ED3DA7}"/>
    <cellStyle name="Normal 8 2 3 2 6" xfId="3738" xr:uid="{656CA0A0-6BA4-4A22-B009-2372D47AE9AB}"/>
    <cellStyle name="Normal 8 2 3 3" xfId="382" xr:uid="{025E3996-6E86-41CB-923A-F6B9D3A3DD7E}"/>
    <cellStyle name="Normal 8 2 3 3 2" xfId="774" xr:uid="{68E3CCFB-0151-45AD-840F-819FA1602241}"/>
    <cellStyle name="Normal 8 2 3 3 2 2" xfId="775" xr:uid="{333653B5-51C0-4F8F-A778-7B31F387EB37}"/>
    <cellStyle name="Normal 8 2 3 3 2 2 2" xfId="2053" xr:uid="{7FC1E3E4-0108-4DA9-AD9B-F1BD01830101}"/>
    <cellStyle name="Normal 8 2 3 3 2 2 2 2" xfId="2054" xr:uid="{B212216E-66C0-41BA-91A7-1E8C9127B97C}"/>
    <cellStyle name="Normal 8 2 3 3 2 2 3" xfId="2055" xr:uid="{5A4DD28D-BB76-4525-9CEF-44CE1D1115D6}"/>
    <cellStyle name="Normal 8 2 3 3 2 3" xfId="2056" xr:uid="{10B0C26C-A6C6-4E8F-B8F6-00F4DBE5F99D}"/>
    <cellStyle name="Normal 8 2 3 3 2 3 2" xfId="2057" xr:uid="{B93F9AE7-67AF-4AFA-B957-EF31BA1B3679}"/>
    <cellStyle name="Normal 8 2 3 3 2 4" xfId="2058" xr:uid="{62AAEDFC-78CA-466C-9017-F351C89C1BBB}"/>
    <cellStyle name="Normal 8 2 3 3 3" xfId="776" xr:uid="{A41B3B67-3DF9-4044-A4F3-07489E8BEDED}"/>
    <cellStyle name="Normal 8 2 3 3 3 2" xfId="2059" xr:uid="{168081C9-1676-408C-9FBF-CA7EF92B0877}"/>
    <cellStyle name="Normal 8 2 3 3 3 2 2" xfId="2060" xr:uid="{DE92F42C-A1A1-4C0F-98F7-C21535FAEA06}"/>
    <cellStyle name="Normal 8 2 3 3 3 3" xfId="2061" xr:uid="{33E0210D-6688-4F70-BED4-DF09E0BDBFCE}"/>
    <cellStyle name="Normal 8 2 3 3 4" xfId="2062" xr:uid="{C73DAD83-C0A3-4276-B6D8-65E0EC352E72}"/>
    <cellStyle name="Normal 8 2 3 3 4 2" xfId="2063" xr:uid="{72CC4B6E-87AE-41AB-B86F-C5334644B504}"/>
    <cellStyle name="Normal 8 2 3 3 5" xfId="2064" xr:uid="{A2D24737-9A25-41A3-9B0F-7069715AE3A5}"/>
    <cellStyle name="Normal 8 2 3 4" xfId="383" xr:uid="{2451A77F-E10E-40CD-8D8C-760A3E8D0C5F}"/>
    <cellStyle name="Normal 8 2 3 4 2" xfId="777" xr:uid="{D37C02FA-461A-42E4-B00A-CF55603A805D}"/>
    <cellStyle name="Normal 8 2 3 4 2 2" xfId="2065" xr:uid="{50D25345-AAAC-4299-A40E-1B923FCF1D16}"/>
    <cellStyle name="Normal 8 2 3 4 2 2 2" xfId="2066" xr:uid="{60A1DDF9-63F0-4659-B9FC-6C4E8FF84536}"/>
    <cellStyle name="Normal 8 2 3 4 2 3" xfId="2067" xr:uid="{58301ECC-D997-4EDD-90E5-C1F6CB9528AD}"/>
    <cellStyle name="Normal 8 2 3 4 3" xfId="2068" xr:uid="{DEC64168-2E27-4D10-A45E-3DBF566C30DE}"/>
    <cellStyle name="Normal 8 2 3 4 3 2" xfId="2069" xr:uid="{D499AD3B-067F-40FF-9967-21E01ADF2BF1}"/>
    <cellStyle name="Normal 8 2 3 4 4" xfId="2070" xr:uid="{8F8FD49C-4337-4B82-BC5D-F77573C09738}"/>
    <cellStyle name="Normal 8 2 3 5" xfId="778" xr:uid="{53D075B0-EC37-48B2-8C02-7C31AAA7DF9B}"/>
    <cellStyle name="Normal 8 2 3 5 2" xfId="2071" xr:uid="{5D173A88-CC65-4671-A680-69F7B0114897}"/>
    <cellStyle name="Normal 8 2 3 5 2 2" xfId="2072" xr:uid="{10A11888-4C34-4A53-A283-8C9D10BC6ACF}"/>
    <cellStyle name="Normal 8 2 3 5 3" xfId="2073" xr:uid="{946D2AF9-7097-4EE1-88A5-7DE96AA34E12}"/>
    <cellStyle name="Normal 8 2 3 5 4" xfId="3739" xr:uid="{E12B2B42-FAF7-4A86-BA82-E4EF54DCC596}"/>
    <cellStyle name="Normal 8 2 3 6" xfId="2074" xr:uid="{3547C4C3-88F4-49B4-AA24-ACB38EDE83CE}"/>
    <cellStyle name="Normal 8 2 3 6 2" xfId="2075" xr:uid="{0A5A0DD8-0179-4301-AADA-943045D99C40}"/>
    <cellStyle name="Normal 8 2 3 7" xfId="2076" xr:uid="{231C02A4-1622-460A-9AAF-0604D15BCF42}"/>
    <cellStyle name="Normal 8 2 3 8" xfId="3740" xr:uid="{970090B7-596D-44FD-89C3-33387BC9A156}"/>
    <cellStyle name="Normal 8 2 4" xfId="154" xr:uid="{C4C0B57E-48E8-4198-B2B0-8C6BF2279F6B}"/>
    <cellStyle name="Normal 8 2 4 2" xfId="452" xr:uid="{CC33DE76-94A5-4DEB-8332-551DA1C7F751}"/>
    <cellStyle name="Normal 8 2 4 2 2" xfId="779" xr:uid="{61D6DF52-06F7-40A8-9688-C36EC93FF93F}"/>
    <cellStyle name="Normal 8 2 4 2 2 2" xfId="2077" xr:uid="{A51B13B8-3FC5-4569-85B9-741FFE2C927C}"/>
    <cellStyle name="Normal 8 2 4 2 2 2 2" xfId="2078" xr:uid="{FC96AC10-4CB3-4D3D-8418-8E5639EFA3E4}"/>
    <cellStyle name="Normal 8 2 4 2 2 3" xfId="2079" xr:uid="{E7A2AAC9-81F6-40D4-A350-D61C8651777F}"/>
    <cellStyle name="Normal 8 2 4 2 2 4" xfId="3741" xr:uid="{29BA5211-8BB0-4E0F-A5A8-4D8A279071E0}"/>
    <cellStyle name="Normal 8 2 4 2 3" xfId="2080" xr:uid="{C96B7320-4CE5-4634-989C-577135207AFE}"/>
    <cellStyle name="Normal 8 2 4 2 3 2" xfId="2081" xr:uid="{10C4D3FC-59B5-4BED-9BAC-409A75169795}"/>
    <cellStyle name="Normal 8 2 4 2 4" xfId="2082" xr:uid="{C10864F3-25C8-4081-BF28-526684428DA8}"/>
    <cellStyle name="Normal 8 2 4 2 5" xfId="3742" xr:uid="{8011C2F7-60EC-4671-8490-84F3C7A81310}"/>
    <cellStyle name="Normal 8 2 4 3" xfId="780" xr:uid="{826232ED-C4EE-4FBF-B616-F02F49377BCB}"/>
    <cellStyle name="Normal 8 2 4 3 2" xfId="2083" xr:uid="{AD66F5D1-81BF-44C2-B64E-BAEFDC30A643}"/>
    <cellStyle name="Normal 8 2 4 3 2 2" xfId="2084" xr:uid="{75F8D68C-7DFE-40C2-869B-F2F0920C4833}"/>
    <cellStyle name="Normal 8 2 4 3 3" xfId="2085" xr:uid="{32B61E9C-79A4-4D18-BA53-EE676C807C5A}"/>
    <cellStyle name="Normal 8 2 4 3 4" xfId="3743" xr:uid="{35A5C5C9-FE5E-4E3F-81C9-21C17A73C23D}"/>
    <cellStyle name="Normal 8 2 4 4" xfId="2086" xr:uid="{6178BDB9-7E46-4884-A6F4-FC681FC9BB65}"/>
    <cellStyle name="Normal 8 2 4 4 2" xfId="2087" xr:uid="{DA564E68-605B-4190-99C6-34DF7A03F15F}"/>
    <cellStyle name="Normal 8 2 4 4 3" xfId="3744" xr:uid="{F90F82C2-FF09-4790-BD80-FEFF3ADE9476}"/>
    <cellStyle name="Normal 8 2 4 4 4" xfId="3745" xr:uid="{B82CE638-271C-4AD0-9C87-40FCC3994C00}"/>
    <cellStyle name="Normal 8 2 4 5" xfId="2088" xr:uid="{FF37BF14-B16F-4906-B480-166918DD22C2}"/>
    <cellStyle name="Normal 8 2 4 6" xfId="3746" xr:uid="{A3EC38D1-30B8-47D1-9DF6-4AF8000EFB32}"/>
    <cellStyle name="Normal 8 2 4 7" xfId="3747" xr:uid="{48EDA37E-D80E-4D39-ABC9-9A42182047DA}"/>
    <cellStyle name="Normal 8 2 5" xfId="384" xr:uid="{593E3EDA-3031-4FDE-AEED-D7537EB22543}"/>
    <cellStyle name="Normal 8 2 5 2" xfId="781" xr:uid="{237C2414-AD0E-4948-A601-2E5CCD90DF66}"/>
    <cellStyle name="Normal 8 2 5 2 2" xfId="782" xr:uid="{C01F68B0-3F75-4533-A43A-F7EE1D783D77}"/>
    <cellStyle name="Normal 8 2 5 2 2 2" xfId="2089" xr:uid="{750FB470-BEF4-4268-8EDA-3D604D9218F0}"/>
    <cellStyle name="Normal 8 2 5 2 2 2 2" xfId="2090" xr:uid="{2C326A6B-CBA4-4FFA-8F91-3DD96B5769E1}"/>
    <cellStyle name="Normal 8 2 5 2 2 3" xfId="2091" xr:uid="{AA6D59C3-EC04-48C6-BEC9-694AC7D6738B}"/>
    <cellStyle name="Normal 8 2 5 2 3" xfId="2092" xr:uid="{956BE9D1-6D5D-4D78-822C-0C3681128757}"/>
    <cellStyle name="Normal 8 2 5 2 3 2" xfId="2093" xr:uid="{618F7E35-EE3C-43BE-80F7-976EC39D1DB2}"/>
    <cellStyle name="Normal 8 2 5 2 4" xfId="2094" xr:uid="{A0E78E5C-2EDD-4FFF-8F49-BB078C656E62}"/>
    <cellStyle name="Normal 8 2 5 3" xfId="783" xr:uid="{7BE419FB-30F3-40BF-A8DD-2F7C806C4950}"/>
    <cellStyle name="Normal 8 2 5 3 2" xfId="2095" xr:uid="{2EC70824-1999-4DB0-8370-7B752D04A05F}"/>
    <cellStyle name="Normal 8 2 5 3 2 2" xfId="2096" xr:uid="{3477E880-8804-47E7-9787-0AD87B49DEBE}"/>
    <cellStyle name="Normal 8 2 5 3 3" xfId="2097" xr:uid="{D4597654-3A5C-4575-9912-007F06423D27}"/>
    <cellStyle name="Normal 8 2 5 3 4" xfId="3748" xr:uid="{C3876B6C-36A6-4666-9F53-0DD15FFBCE1D}"/>
    <cellStyle name="Normal 8 2 5 4" xfId="2098" xr:uid="{26F4EF47-365D-4A6C-BFF0-7E5D040CBA88}"/>
    <cellStyle name="Normal 8 2 5 4 2" xfId="2099" xr:uid="{A1454BE1-1AD1-44AD-AD46-47B95983DAFA}"/>
    <cellStyle name="Normal 8 2 5 5" xfId="2100" xr:uid="{3FEBF448-4B48-428F-B61F-EBFDA844823E}"/>
    <cellStyle name="Normal 8 2 5 6" xfId="3749" xr:uid="{714CC74B-AC58-470B-9F6C-B2A8ED032595}"/>
    <cellStyle name="Normal 8 2 6" xfId="385" xr:uid="{E58F0A6D-E498-49AF-8815-1F00B4B61E18}"/>
    <cellStyle name="Normal 8 2 6 2" xfId="784" xr:uid="{5FF3237A-E89A-4D33-981B-D7B4EC76454D}"/>
    <cellStyle name="Normal 8 2 6 2 2" xfId="2101" xr:uid="{5AD3F9AD-8380-41C2-B366-F7652B7BBC14}"/>
    <cellStyle name="Normal 8 2 6 2 2 2" xfId="2102" xr:uid="{231D4E42-5B1A-4ED6-A2E9-751540F103FC}"/>
    <cellStyle name="Normal 8 2 6 2 3" xfId="2103" xr:uid="{492D31B9-6555-4C6C-8AF2-A05DA80E0333}"/>
    <cellStyle name="Normal 8 2 6 2 4" xfId="3750" xr:uid="{5EBD78D5-F064-4FF0-908F-41025DBCA494}"/>
    <cellStyle name="Normal 8 2 6 3" xfId="2104" xr:uid="{921330B6-06C1-4CFD-9DBA-DE8FD6B92042}"/>
    <cellStyle name="Normal 8 2 6 3 2" xfId="2105" xr:uid="{D269EF49-0822-4E96-8C79-35B93747BFB7}"/>
    <cellStyle name="Normal 8 2 6 4" xfId="2106" xr:uid="{58204994-EB4B-4AAA-8759-5CEC1B70FE04}"/>
    <cellStyle name="Normal 8 2 6 5" xfId="3751" xr:uid="{E68B9F6E-1A29-42BF-BFAE-1CBC6B96D519}"/>
    <cellStyle name="Normal 8 2 7" xfId="785" xr:uid="{713F5710-4AA2-4494-B695-AA59D7EE2D6A}"/>
    <cellStyle name="Normal 8 2 7 2" xfId="2107" xr:uid="{919569C2-327D-44BD-8C6F-09600A99EE10}"/>
    <cellStyle name="Normal 8 2 7 2 2" xfId="2108" xr:uid="{2E287FAE-8F62-4808-BBC7-CB8C8B75B5DC}"/>
    <cellStyle name="Normal 8 2 7 3" xfId="2109" xr:uid="{E361CFD9-BD15-4B31-8515-4B6DC3432D1D}"/>
    <cellStyle name="Normal 8 2 7 4" xfId="3752" xr:uid="{6BA06F61-CD12-414C-AA86-D1D167914938}"/>
    <cellStyle name="Normal 8 2 8" xfId="2110" xr:uid="{68A2F628-561B-44FD-B99D-1F80D7D93A34}"/>
    <cellStyle name="Normal 8 2 8 2" xfId="2111" xr:uid="{EDFF6D2D-A8BA-454B-BCC7-A365B3DA73B0}"/>
    <cellStyle name="Normal 8 2 8 3" xfId="3753" xr:uid="{4C38E65C-D04F-4934-82FA-0EE73A9FCEE5}"/>
    <cellStyle name="Normal 8 2 8 4" xfId="3754" xr:uid="{B41BF684-C7C1-4E66-AB1A-190CE0FB1EE0}"/>
    <cellStyle name="Normal 8 2 9" xfId="2112" xr:uid="{F78DEA8E-3462-4C05-9F34-066A56419BDD}"/>
    <cellStyle name="Normal 8 3" xfId="155" xr:uid="{1A35EF70-EC58-42A5-8C72-7F0588EFA4AA}"/>
    <cellStyle name="Normal 8 3 10" xfId="3755" xr:uid="{F50DDD94-95DA-4638-8D1B-3A655BF1F425}"/>
    <cellStyle name="Normal 8 3 11" xfId="3756" xr:uid="{2B8B61AE-9048-49FE-83AE-C7A05A3759DA}"/>
    <cellStyle name="Normal 8 3 2" xfId="156" xr:uid="{E3CE2BCB-EDEA-4447-9A3B-58D5CA2C55D2}"/>
    <cellStyle name="Normal 8 3 2 2" xfId="157" xr:uid="{2D63390F-C197-4C95-A089-456CDDE9AE2D}"/>
    <cellStyle name="Normal 8 3 2 2 2" xfId="386" xr:uid="{35BD0D79-5857-4E4F-B3DB-78229779B8B0}"/>
    <cellStyle name="Normal 8 3 2 2 2 2" xfId="786" xr:uid="{570E666D-A946-4138-A451-95D6893BD249}"/>
    <cellStyle name="Normal 8 3 2 2 2 2 2" xfId="2113" xr:uid="{E98971B5-630D-4DE7-AC79-E0705D2FF9FB}"/>
    <cellStyle name="Normal 8 3 2 2 2 2 2 2" xfId="2114" xr:uid="{8F3C8343-6968-4D90-A3E4-6BCD99EE5502}"/>
    <cellStyle name="Normal 8 3 2 2 2 2 3" xfId="2115" xr:uid="{2325496F-36AD-4C97-8CF2-53A818EA365F}"/>
    <cellStyle name="Normal 8 3 2 2 2 2 4" xfId="3757" xr:uid="{EFA00893-FCF6-4DA0-A1ED-324EE2126BF9}"/>
    <cellStyle name="Normal 8 3 2 2 2 3" xfId="2116" xr:uid="{70F3FD07-97FD-4F69-888F-270DB57499D3}"/>
    <cellStyle name="Normal 8 3 2 2 2 3 2" xfId="2117" xr:uid="{DF2D1706-926B-4798-AFBA-4DFB3770550E}"/>
    <cellStyle name="Normal 8 3 2 2 2 3 3" xfId="3758" xr:uid="{40654FCC-AC39-47DF-A81D-2EE9A1A8EDCE}"/>
    <cellStyle name="Normal 8 3 2 2 2 3 4" xfId="3759" xr:uid="{6651539F-0013-4642-A8B0-2C3F26D1F7F0}"/>
    <cellStyle name="Normal 8 3 2 2 2 4" xfId="2118" xr:uid="{E0BB3B41-5EE2-4049-ACEA-1DEFEB3B84D0}"/>
    <cellStyle name="Normal 8 3 2 2 2 5" xfId="3760" xr:uid="{ABCD7D2C-77A4-4679-843F-35C212C86CB4}"/>
    <cellStyle name="Normal 8 3 2 2 2 6" xfId="3761" xr:uid="{9F0816B4-D6F7-4D61-8532-D2628E092E88}"/>
    <cellStyle name="Normal 8 3 2 2 3" xfId="787" xr:uid="{14E7BDAA-83B2-42D6-9779-55436B316F79}"/>
    <cellStyle name="Normal 8 3 2 2 3 2" xfId="2119" xr:uid="{C1BDF0B7-AF24-4008-8B49-B18CFC05D249}"/>
    <cellStyle name="Normal 8 3 2 2 3 2 2" xfId="2120" xr:uid="{D5E362BE-C05A-4C06-B193-CD6095AAEA78}"/>
    <cellStyle name="Normal 8 3 2 2 3 2 3" xfId="3762" xr:uid="{AED6219B-BE99-415A-90F1-BC3F0546E93A}"/>
    <cellStyle name="Normal 8 3 2 2 3 2 4" xfId="3763" xr:uid="{E8A1EA72-015D-453F-BFB4-1A26209F7B5E}"/>
    <cellStyle name="Normal 8 3 2 2 3 3" xfId="2121" xr:uid="{00128B50-47BE-4572-AF15-9662BF66CE98}"/>
    <cellStyle name="Normal 8 3 2 2 3 4" xfId="3764" xr:uid="{EC900E17-E08E-4897-BA2B-D5B663679EE4}"/>
    <cellStyle name="Normal 8 3 2 2 3 5" xfId="3765" xr:uid="{7C138D45-107C-4816-B07B-89ECE64DD9BF}"/>
    <cellStyle name="Normal 8 3 2 2 4" xfId="2122" xr:uid="{36D9CF7E-4902-4C9A-BE45-61739DD2CF48}"/>
    <cellStyle name="Normal 8 3 2 2 4 2" xfId="2123" xr:uid="{FFA698CE-24E5-479D-BC3F-96835F1F5F7F}"/>
    <cellStyle name="Normal 8 3 2 2 4 3" xfId="3766" xr:uid="{4FB31800-E729-4970-AFFF-B2D21A1FE9B8}"/>
    <cellStyle name="Normal 8 3 2 2 4 4" xfId="3767" xr:uid="{7012A025-F664-4058-A6EB-F7F194CCFB6C}"/>
    <cellStyle name="Normal 8 3 2 2 5" xfId="2124" xr:uid="{63C23B6A-94BE-479C-B4AB-1A188EF9110F}"/>
    <cellStyle name="Normal 8 3 2 2 5 2" xfId="3768" xr:uid="{BF7AEF62-07D7-4197-A191-E451E6E3D667}"/>
    <cellStyle name="Normal 8 3 2 2 5 3" xfId="3769" xr:uid="{04997437-FDAD-4E05-8C7C-6407A3E0D54C}"/>
    <cellStyle name="Normal 8 3 2 2 5 4" xfId="3770" xr:uid="{C7B62253-9050-472F-82EC-E4A46294FD8C}"/>
    <cellStyle name="Normal 8 3 2 2 6" xfId="3771" xr:uid="{BBA9B6CF-C61B-4383-8FC6-ACE991652C1A}"/>
    <cellStyle name="Normal 8 3 2 2 7" xfId="3772" xr:uid="{02BC025A-BBDD-4548-8306-64DA9EA6351C}"/>
    <cellStyle name="Normal 8 3 2 2 8" xfId="3773" xr:uid="{BB9AAC68-E0E2-4BAE-8928-60206ACC7086}"/>
    <cellStyle name="Normal 8 3 2 3" xfId="387" xr:uid="{41272F5B-D9F5-496F-873B-97E958674554}"/>
    <cellStyle name="Normal 8 3 2 3 2" xfId="788" xr:uid="{29B6693A-6EA1-413B-BCF2-381865D75826}"/>
    <cellStyle name="Normal 8 3 2 3 2 2" xfId="789" xr:uid="{18339803-7BFB-4A45-A1EA-58B2BF798039}"/>
    <cellStyle name="Normal 8 3 2 3 2 2 2" xfId="2125" xr:uid="{40BD2E73-A42A-41BA-9C7A-811D4E2DF42E}"/>
    <cellStyle name="Normal 8 3 2 3 2 2 2 2" xfId="2126" xr:uid="{96948E13-55E3-4EE7-B083-C2537492AD45}"/>
    <cellStyle name="Normal 8 3 2 3 2 2 3" xfId="2127" xr:uid="{E9C6371E-AEFE-400A-BD50-1EE7CB7606E0}"/>
    <cellStyle name="Normal 8 3 2 3 2 3" xfId="2128" xr:uid="{1EF28EAD-F384-4F03-AA9B-2B38EA272E2B}"/>
    <cellStyle name="Normal 8 3 2 3 2 3 2" xfId="2129" xr:uid="{AA17343C-3FCA-4251-9601-570823ABDD01}"/>
    <cellStyle name="Normal 8 3 2 3 2 4" xfId="2130" xr:uid="{6CCC950F-CF17-4F15-AB79-E70EF8CE4FB2}"/>
    <cellStyle name="Normal 8 3 2 3 3" xfId="790" xr:uid="{5F7A24D9-DA96-40AF-9064-7D35D59582F3}"/>
    <cellStyle name="Normal 8 3 2 3 3 2" xfId="2131" xr:uid="{F1487C1D-71A7-4900-A3F0-8F0983D0B7EE}"/>
    <cellStyle name="Normal 8 3 2 3 3 2 2" xfId="2132" xr:uid="{1DE6D574-AB8C-453F-90F9-DD3FB1846302}"/>
    <cellStyle name="Normal 8 3 2 3 3 3" xfId="2133" xr:uid="{2655F38B-F140-4430-ACE9-9ECE8A27005C}"/>
    <cellStyle name="Normal 8 3 2 3 3 4" xfId="3774" xr:uid="{0E6E0915-5116-46EF-841C-75ED2C6A6CCE}"/>
    <cellStyle name="Normal 8 3 2 3 4" xfId="2134" xr:uid="{7772FC80-81C1-44F5-9189-2B5B1586ED22}"/>
    <cellStyle name="Normal 8 3 2 3 4 2" xfId="2135" xr:uid="{F3F661DA-A993-48F5-864C-973A7CEB0DDC}"/>
    <cellStyle name="Normal 8 3 2 3 5" xfId="2136" xr:uid="{E7CC2B41-D584-4745-9232-4BD80755180C}"/>
    <cellStyle name="Normal 8 3 2 3 6" xfId="3775" xr:uid="{DDA45397-AF1D-4B0B-913C-AF339C94A2CD}"/>
    <cellStyle name="Normal 8 3 2 4" xfId="388" xr:uid="{A9636AE5-AA17-40CE-9475-E9102B2ECD9A}"/>
    <cellStyle name="Normal 8 3 2 4 2" xfId="791" xr:uid="{8C01F7BB-9E25-4F54-A288-207008609FE6}"/>
    <cellStyle name="Normal 8 3 2 4 2 2" xfId="2137" xr:uid="{BB63B11A-6FFB-4E20-965A-FF8A4D5912CD}"/>
    <cellStyle name="Normal 8 3 2 4 2 2 2" xfId="2138" xr:uid="{BB1C4E14-4931-4656-A4CF-58D83D83B72A}"/>
    <cellStyle name="Normal 8 3 2 4 2 3" xfId="2139" xr:uid="{B015B982-29F4-489C-A28C-C3460828468B}"/>
    <cellStyle name="Normal 8 3 2 4 2 4" xfId="3776" xr:uid="{E7BFF004-FFA4-44C6-929F-C939C1C476E7}"/>
    <cellStyle name="Normal 8 3 2 4 3" xfId="2140" xr:uid="{F7BBAD24-1338-472B-961A-951C07D41204}"/>
    <cellStyle name="Normal 8 3 2 4 3 2" xfId="2141" xr:uid="{1845A2CB-ED7B-4A84-9C35-644380B1A862}"/>
    <cellStyle name="Normal 8 3 2 4 4" xfId="2142" xr:uid="{24A3308F-E0E5-4F29-B094-770C71731AE1}"/>
    <cellStyle name="Normal 8 3 2 4 5" xfId="3777" xr:uid="{EC82188C-E4AF-4996-8B2B-2631DD9919D2}"/>
    <cellStyle name="Normal 8 3 2 5" xfId="389" xr:uid="{7393D67B-B14D-48E8-975E-BE31FA45A281}"/>
    <cellStyle name="Normal 8 3 2 5 2" xfId="2143" xr:uid="{24DA9EFA-31D0-4D51-A534-657D3CB747AB}"/>
    <cellStyle name="Normal 8 3 2 5 2 2" xfId="2144" xr:uid="{C38ECCA5-7644-493A-92D0-8E7C13838034}"/>
    <cellStyle name="Normal 8 3 2 5 3" xfId="2145" xr:uid="{A78AADE2-7F68-4B3D-8E74-82E6DC24B006}"/>
    <cellStyle name="Normal 8 3 2 5 4" xfId="3778" xr:uid="{071BE4CE-9F77-457A-888F-97644F0DA87B}"/>
    <cellStyle name="Normal 8 3 2 6" xfId="2146" xr:uid="{643666F5-535E-477C-8DF5-1D70051C63EE}"/>
    <cellStyle name="Normal 8 3 2 6 2" xfId="2147" xr:uid="{AF75F502-A35F-4D12-A4A0-53206E47962E}"/>
    <cellStyle name="Normal 8 3 2 6 3" xfId="3779" xr:uid="{5D8DAD1E-8953-4B1C-B7B9-BD04F688CF06}"/>
    <cellStyle name="Normal 8 3 2 6 4" xfId="3780" xr:uid="{ED7AE2FD-119A-45EA-8276-6BB832A84006}"/>
    <cellStyle name="Normal 8 3 2 7" xfId="2148" xr:uid="{3D9EE0BB-DA3E-4894-B8BE-7313F7C4514A}"/>
    <cellStyle name="Normal 8 3 2 8" xfId="3781" xr:uid="{C6A134F6-9B1D-4732-B787-11D4FF9155B3}"/>
    <cellStyle name="Normal 8 3 2 9" xfId="3782" xr:uid="{BE0C6850-6477-41C3-96ED-767E19EFC985}"/>
    <cellStyle name="Normal 8 3 3" xfId="158" xr:uid="{BE552561-D026-4C06-8B22-1032999F5C52}"/>
    <cellStyle name="Normal 8 3 3 2" xfId="159" xr:uid="{D01D4AFB-0208-46C8-A8C7-E03048856561}"/>
    <cellStyle name="Normal 8 3 3 2 2" xfId="792" xr:uid="{142AE25F-CD24-4924-85E7-1A94143B2F4D}"/>
    <cellStyle name="Normal 8 3 3 2 2 2" xfId="2149" xr:uid="{270F2B84-44AB-478B-9AB7-593990168DA4}"/>
    <cellStyle name="Normal 8 3 3 2 2 2 2" xfId="2150" xr:uid="{F79B21C3-8DCA-4F19-B2C1-CBD72560A7FD}"/>
    <cellStyle name="Normal 8 3 3 2 2 3" xfId="2151" xr:uid="{B6A1FE7B-3D7A-4557-BCB9-F5803FA0E44F}"/>
    <cellStyle name="Normal 8 3 3 2 2 4" xfId="3783" xr:uid="{1E0A7774-0245-474C-8754-67C6A61EA4D5}"/>
    <cellStyle name="Normal 8 3 3 2 3" xfId="2152" xr:uid="{94B1AEAE-999D-47DB-8D32-9E61CBE7C154}"/>
    <cellStyle name="Normal 8 3 3 2 3 2" xfId="2153" xr:uid="{3B806E76-2147-4831-9E36-718314D6CE13}"/>
    <cellStyle name="Normal 8 3 3 2 3 3" xfId="3784" xr:uid="{A3F6D432-7097-467D-98D8-1CB7C712EA90}"/>
    <cellStyle name="Normal 8 3 3 2 3 4" xfId="3785" xr:uid="{8F11FC3F-FF07-4118-B1BC-55E3CAAAC1F5}"/>
    <cellStyle name="Normal 8 3 3 2 4" xfId="2154" xr:uid="{521DEC35-13E1-4893-97C3-7EE034025C6B}"/>
    <cellStyle name="Normal 8 3 3 2 5" xfId="3786" xr:uid="{C286D160-13E4-4F3C-87C6-E6D8AFD8F8ED}"/>
    <cellStyle name="Normal 8 3 3 2 6" xfId="3787" xr:uid="{027B98D8-30E4-4776-98A0-096C906BB66C}"/>
    <cellStyle name="Normal 8 3 3 3" xfId="390" xr:uid="{D6268D21-F8CA-44AE-8372-975FB74DE283}"/>
    <cellStyle name="Normal 8 3 3 3 2" xfId="2155" xr:uid="{22C9D0D3-B4CA-48ED-893D-A36ADD9E86EC}"/>
    <cellStyle name="Normal 8 3 3 3 2 2" xfId="2156" xr:uid="{3FEB4302-4879-4B27-A676-5B44A450C69B}"/>
    <cellStyle name="Normal 8 3 3 3 2 3" xfId="3788" xr:uid="{BC939F5F-BAAE-4EF3-B6EE-D6CA4DBB5E23}"/>
    <cellStyle name="Normal 8 3 3 3 2 4" xfId="3789" xr:uid="{B27A084A-BE0B-4888-87F3-77B608CAA7A3}"/>
    <cellStyle name="Normal 8 3 3 3 3" xfId="2157" xr:uid="{2B4609A9-0537-4E69-8C44-7FA7901E8B0B}"/>
    <cellStyle name="Normal 8 3 3 3 4" xfId="3790" xr:uid="{C8DC3DDB-6B7B-4FDF-A956-A038AA7A03CC}"/>
    <cellStyle name="Normal 8 3 3 3 5" xfId="3791" xr:uid="{D497E05B-A732-4103-8FCC-5FF240B69026}"/>
    <cellStyle name="Normal 8 3 3 4" xfId="2158" xr:uid="{E8239738-CB6C-486F-957C-04C9F8DEE845}"/>
    <cellStyle name="Normal 8 3 3 4 2" xfId="2159" xr:uid="{24FFD328-7788-432B-867A-6822D955D2E0}"/>
    <cellStyle name="Normal 8 3 3 4 3" xfId="3792" xr:uid="{8C559807-C9CF-4624-8831-BC98D9C28B5B}"/>
    <cellStyle name="Normal 8 3 3 4 4" xfId="3793" xr:uid="{02369351-6EBA-486B-9D2A-F618B2532649}"/>
    <cellStyle name="Normal 8 3 3 5" xfId="2160" xr:uid="{4E4B8810-290F-4BC6-8628-F4E850077E2C}"/>
    <cellStyle name="Normal 8 3 3 5 2" xfId="3794" xr:uid="{993CD9B3-F238-4390-B200-186A2CD44C05}"/>
    <cellStyle name="Normal 8 3 3 5 3" xfId="3795" xr:uid="{58903CCB-6D37-463C-9572-97C77D319A3A}"/>
    <cellStyle name="Normal 8 3 3 5 4" xfId="3796" xr:uid="{A36A634C-BE75-40A3-9D6C-93EE1B96F45E}"/>
    <cellStyle name="Normal 8 3 3 6" xfId="3797" xr:uid="{C97665AF-43F5-46EC-8A5F-D8E2AF7B51FA}"/>
    <cellStyle name="Normal 8 3 3 7" xfId="3798" xr:uid="{CB913569-4C15-4B20-94C9-A4681742CC26}"/>
    <cellStyle name="Normal 8 3 3 8" xfId="3799" xr:uid="{1441FD07-15D2-4D32-AC78-2650BAC14603}"/>
    <cellStyle name="Normal 8 3 4" xfId="160" xr:uid="{46DFC9B4-E694-463E-9B52-4CC2B13837AE}"/>
    <cellStyle name="Normal 8 3 4 2" xfId="793" xr:uid="{5AAEE0F3-3D57-489E-8F9C-336F3AAE5D40}"/>
    <cellStyle name="Normal 8 3 4 2 2" xfId="794" xr:uid="{6A46B655-A5D8-4BD3-B10E-30709F959D69}"/>
    <cellStyle name="Normal 8 3 4 2 2 2" xfId="2161" xr:uid="{09221907-D7D8-4F5B-96CB-265A7F2893C5}"/>
    <cellStyle name="Normal 8 3 4 2 2 2 2" xfId="2162" xr:uid="{58E72EDA-83CC-49F2-A443-385AF680EC6B}"/>
    <cellStyle name="Normal 8 3 4 2 2 3" xfId="2163" xr:uid="{93403D8B-1ABB-4893-AB8B-9F1F514E6A51}"/>
    <cellStyle name="Normal 8 3 4 2 2 4" xfId="3800" xr:uid="{4E6C3D57-EB37-4297-8E16-AD9E17CB5C4D}"/>
    <cellStyle name="Normal 8 3 4 2 3" xfId="2164" xr:uid="{E2F3C719-EECA-42B0-BBC8-E5D7DB92B9B2}"/>
    <cellStyle name="Normal 8 3 4 2 3 2" xfId="2165" xr:uid="{6B7A4938-4CD9-4E98-90C4-66A68A26655D}"/>
    <cellStyle name="Normal 8 3 4 2 4" xfId="2166" xr:uid="{F60047B5-2A80-4E18-B87D-C27C50306712}"/>
    <cellStyle name="Normal 8 3 4 2 5" xfId="3801" xr:uid="{047ECAB7-8C04-4637-9060-00B476C23123}"/>
    <cellStyle name="Normal 8 3 4 3" xfId="795" xr:uid="{DB8EBD50-96ED-473D-9CB7-ED6A52AEEA69}"/>
    <cellStyle name="Normal 8 3 4 3 2" xfId="2167" xr:uid="{F21B7F19-9159-44AD-A26D-DC676741703C}"/>
    <cellStyle name="Normal 8 3 4 3 2 2" xfId="2168" xr:uid="{9A98E0C8-FF5A-428D-B56F-B5A6FAC40FFE}"/>
    <cellStyle name="Normal 8 3 4 3 3" xfId="2169" xr:uid="{22F37F00-E02E-4435-A164-7F09C75C868F}"/>
    <cellStyle name="Normal 8 3 4 3 4" xfId="3802" xr:uid="{51B44A50-2DC3-44FB-AE2D-C66208182C23}"/>
    <cellStyle name="Normal 8 3 4 4" xfId="2170" xr:uid="{B4D24F96-425E-4E1A-8781-18EAC69E0FB0}"/>
    <cellStyle name="Normal 8 3 4 4 2" xfId="2171" xr:uid="{92A7B9D9-C75D-4E78-9D33-059CD9C509E4}"/>
    <cellStyle name="Normal 8 3 4 4 3" xfId="3803" xr:uid="{09E5B8E0-E2FA-4E5F-BDC1-9A3ED5C68EEE}"/>
    <cellStyle name="Normal 8 3 4 4 4" xfId="3804" xr:uid="{C30EE265-786E-41C6-9750-C1FC577EEEF3}"/>
    <cellStyle name="Normal 8 3 4 5" xfId="2172" xr:uid="{D6F61436-89B9-4943-85F3-2EDEA06D47EB}"/>
    <cellStyle name="Normal 8 3 4 6" xfId="3805" xr:uid="{54659498-A948-4028-82B0-64033833FFB3}"/>
    <cellStyle name="Normal 8 3 4 7" xfId="3806" xr:uid="{E78ADD14-7B9D-47BE-80BE-9CFE540FD1C1}"/>
    <cellStyle name="Normal 8 3 5" xfId="391" xr:uid="{1CAC5AD2-18A5-4B08-B7C2-A1061827FC99}"/>
    <cellStyle name="Normal 8 3 5 2" xfId="796" xr:uid="{F237FB40-20B8-4BD2-9D78-053F288F7587}"/>
    <cellStyle name="Normal 8 3 5 2 2" xfId="2173" xr:uid="{33DAA959-8D84-4807-A765-4A77DAE07BB8}"/>
    <cellStyle name="Normal 8 3 5 2 2 2" xfId="2174" xr:uid="{0796991E-8C3C-4D49-B1DD-B08AB545BEF2}"/>
    <cellStyle name="Normal 8 3 5 2 3" xfId="2175" xr:uid="{5963F699-DF80-42CC-A719-2CF02FB7F3C7}"/>
    <cellStyle name="Normal 8 3 5 2 4" xfId="3807" xr:uid="{EB3F1BCC-44BD-47A2-AF1C-D3D09F253C28}"/>
    <cellStyle name="Normal 8 3 5 3" xfId="2176" xr:uid="{2A27A69F-2369-4F19-B903-559275E26AAC}"/>
    <cellStyle name="Normal 8 3 5 3 2" xfId="2177" xr:uid="{3179BF46-571E-4165-95A8-F6A48D3A7421}"/>
    <cellStyle name="Normal 8 3 5 3 3" xfId="3808" xr:uid="{570BD6D9-A5AD-44DB-8773-A129874BE9CD}"/>
    <cellStyle name="Normal 8 3 5 3 4" xfId="3809" xr:uid="{8C4E2C6A-9F7C-4A8C-80A2-137100435F1C}"/>
    <cellStyle name="Normal 8 3 5 4" xfId="2178" xr:uid="{16BAECB6-ACD1-487D-A5B3-106F831DCDCF}"/>
    <cellStyle name="Normal 8 3 5 5" xfId="3810" xr:uid="{57337172-7B18-476C-999A-4B766166B6E7}"/>
    <cellStyle name="Normal 8 3 5 6" xfId="3811" xr:uid="{2F5726CD-8E30-4F0B-8640-5E80EB06CED5}"/>
    <cellStyle name="Normal 8 3 6" xfId="392" xr:uid="{E42171F5-7478-475B-805F-CB44DD8F204E}"/>
    <cellStyle name="Normal 8 3 6 2" xfId="2179" xr:uid="{FD7A0D80-4C82-4043-8F9E-D53A80415145}"/>
    <cellStyle name="Normal 8 3 6 2 2" xfId="2180" xr:uid="{D88F4F1A-E5C3-428C-AEBC-8CB1E7FD8C1D}"/>
    <cellStyle name="Normal 8 3 6 2 3" xfId="3812" xr:uid="{A89604D2-6922-45D6-B36E-7D7576A8FE38}"/>
    <cellStyle name="Normal 8 3 6 2 4" xfId="3813" xr:uid="{2C5902A4-F5E3-47C7-A1C9-8E5A09647D13}"/>
    <cellStyle name="Normal 8 3 6 3" xfId="2181" xr:uid="{DED54FEB-B5DA-463E-914C-F093B76E46A8}"/>
    <cellStyle name="Normal 8 3 6 4" xfId="3814" xr:uid="{9378D29C-7025-4EDF-81A7-CD9A83DB5856}"/>
    <cellStyle name="Normal 8 3 6 5" xfId="3815" xr:uid="{FED13CCE-205C-443E-9D56-58CF75413F4C}"/>
    <cellStyle name="Normal 8 3 7" xfId="2182" xr:uid="{748A1870-5C0D-41DA-9C2D-B404A777AEFE}"/>
    <cellStyle name="Normal 8 3 7 2" xfId="2183" xr:uid="{E2C0A68E-2255-4F03-84F7-A27036CBFD2D}"/>
    <cellStyle name="Normal 8 3 7 3" xfId="3816" xr:uid="{1EBDAD7C-3D18-452C-8F37-7665338CB7E8}"/>
    <cellStyle name="Normal 8 3 7 4" xfId="3817" xr:uid="{6CF9716C-D9A7-4256-8415-B018F1FE6211}"/>
    <cellStyle name="Normal 8 3 8" xfId="2184" xr:uid="{DB1CB540-EF6F-42CD-B8A2-CC2EF120E777}"/>
    <cellStyle name="Normal 8 3 8 2" xfId="3818" xr:uid="{7A9AC661-7365-49B6-AE35-E604105A4BC8}"/>
    <cellStyle name="Normal 8 3 8 3" xfId="3819" xr:uid="{0B5F0D10-B8FA-4C01-B66D-55B9AC3C04C7}"/>
    <cellStyle name="Normal 8 3 8 4" xfId="3820" xr:uid="{5182E432-6F19-4B6F-8533-A4F37FFAA450}"/>
    <cellStyle name="Normal 8 3 9" xfId="3821" xr:uid="{3CB5616F-83C2-4F92-ADC3-766EA6F97F1C}"/>
    <cellStyle name="Normal 8 4" xfId="161" xr:uid="{777989CC-7279-48AF-9D2E-EA0CE933BD16}"/>
    <cellStyle name="Normal 8 4 10" xfId="3822" xr:uid="{860093FB-7CFB-4009-A029-6C8AC0247996}"/>
    <cellStyle name="Normal 8 4 11" xfId="3823" xr:uid="{D1F716BF-497D-46C1-A3B9-FCB0D6F07F6A}"/>
    <cellStyle name="Normal 8 4 2" xfId="162" xr:uid="{869675E6-AAB5-48D4-B458-9897EC0A7337}"/>
    <cellStyle name="Normal 8 4 2 2" xfId="393" xr:uid="{CE5DF3CA-5CDC-4473-B1B5-D307883A07BD}"/>
    <cellStyle name="Normal 8 4 2 2 2" xfId="797" xr:uid="{45F0F68F-16B8-4364-9ABD-E1C2ACBFE24E}"/>
    <cellStyle name="Normal 8 4 2 2 2 2" xfId="798" xr:uid="{4136E13B-4924-4931-ADAF-FC8296B9B5BC}"/>
    <cellStyle name="Normal 8 4 2 2 2 2 2" xfId="2185" xr:uid="{D93CAE94-3F93-47D0-B804-24996F898808}"/>
    <cellStyle name="Normal 8 4 2 2 2 2 3" xfId="3824" xr:uid="{95BA6F77-E3CD-40B6-BED8-42DEC5E7F90B}"/>
    <cellStyle name="Normal 8 4 2 2 2 2 4" xfId="3825" xr:uid="{F2275FE1-556E-4018-A0D6-7BD9A4EBF099}"/>
    <cellStyle name="Normal 8 4 2 2 2 3" xfId="2186" xr:uid="{41DE2F85-28D9-4FC2-A907-C14A8DB50766}"/>
    <cellStyle name="Normal 8 4 2 2 2 3 2" xfId="3826" xr:uid="{D0598578-306B-4A1A-A553-5B9BF184691B}"/>
    <cellStyle name="Normal 8 4 2 2 2 3 3" xfId="3827" xr:uid="{5ACB0752-615F-4143-84CA-BA9486DEF06F}"/>
    <cellStyle name="Normal 8 4 2 2 2 3 4" xfId="3828" xr:uid="{C45893AD-B0DC-4C48-BACA-53DBBE1B6DC4}"/>
    <cellStyle name="Normal 8 4 2 2 2 4" xfId="3829" xr:uid="{DA74D8FC-08C3-4829-A6CB-03ED847F2B04}"/>
    <cellStyle name="Normal 8 4 2 2 2 5" xfId="3830" xr:uid="{49C1BCA7-7552-4B6E-84B4-305BF6BACD72}"/>
    <cellStyle name="Normal 8 4 2 2 2 6" xfId="3831" xr:uid="{5F2B0AD5-AC36-4A48-9487-2BC5774D17A8}"/>
    <cellStyle name="Normal 8 4 2 2 3" xfId="799" xr:uid="{BD3788D9-D925-45BF-8EB8-26507DC9A94E}"/>
    <cellStyle name="Normal 8 4 2 2 3 2" xfId="2187" xr:uid="{C1289AE3-F805-4BD3-8716-4FB06FF64D64}"/>
    <cellStyle name="Normal 8 4 2 2 3 2 2" xfId="3832" xr:uid="{5FACC133-FD25-406C-993D-F69A27DE9323}"/>
    <cellStyle name="Normal 8 4 2 2 3 2 3" xfId="3833" xr:uid="{DF62FFEF-B96E-4CF2-87AC-C26F52C6A460}"/>
    <cellStyle name="Normal 8 4 2 2 3 2 4" xfId="3834" xr:uid="{24188A6E-2693-4D8E-AD3A-0E0BFEED0641}"/>
    <cellStyle name="Normal 8 4 2 2 3 3" xfId="3835" xr:uid="{FC7D5994-CACA-4AA9-A6B4-B3774B222F45}"/>
    <cellStyle name="Normal 8 4 2 2 3 4" xfId="3836" xr:uid="{245DAC88-7E02-46EE-B6A2-5F62DF15D08B}"/>
    <cellStyle name="Normal 8 4 2 2 3 5" xfId="3837" xr:uid="{D66C7BD4-D970-4E99-B29D-27FB2F1B704C}"/>
    <cellStyle name="Normal 8 4 2 2 4" xfId="2188" xr:uid="{B6EF253D-3CB6-430C-B061-51C193F8EA26}"/>
    <cellStyle name="Normal 8 4 2 2 4 2" xfId="3838" xr:uid="{0964D0FC-77F8-42E2-AF04-8A1F0B5028D1}"/>
    <cellStyle name="Normal 8 4 2 2 4 3" xfId="3839" xr:uid="{EBFB95DA-4F9C-4987-A479-DD071909B4B5}"/>
    <cellStyle name="Normal 8 4 2 2 4 4" xfId="3840" xr:uid="{E1C47914-1E9F-40BE-88BF-22EBD3D7174A}"/>
    <cellStyle name="Normal 8 4 2 2 5" xfId="3841" xr:uid="{CB561A36-C54D-4C18-A00E-03FE3C0B04D7}"/>
    <cellStyle name="Normal 8 4 2 2 5 2" xfId="3842" xr:uid="{88841831-0362-466D-B5F1-B4086D1AD9F3}"/>
    <cellStyle name="Normal 8 4 2 2 5 3" xfId="3843" xr:uid="{7D495D85-869D-408D-9CD4-E0157AC8BB24}"/>
    <cellStyle name="Normal 8 4 2 2 5 4" xfId="3844" xr:uid="{F1DD96C3-E522-4776-8869-6D6CE51347D8}"/>
    <cellStyle name="Normal 8 4 2 2 6" xfId="3845" xr:uid="{00A8320C-9C05-42FB-8AE8-ACF84EFF657F}"/>
    <cellStyle name="Normal 8 4 2 2 7" xfId="3846" xr:uid="{0B084F10-39FD-4340-8941-BCA7B12FAA86}"/>
    <cellStyle name="Normal 8 4 2 2 8" xfId="3847" xr:uid="{ED5F352F-3944-4C48-A00E-946EDE5EADC8}"/>
    <cellStyle name="Normal 8 4 2 3" xfId="800" xr:uid="{726BC7C7-87DD-44B2-9B9C-F9485AE60049}"/>
    <cellStyle name="Normal 8 4 2 3 2" xfId="801" xr:uid="{9C00B261-2A6F-42FF-890A-7B8754878559}"/>
    <cellStyle name="Normal 8 4 2 3 2 2" xfId="802" xr:uid="{2ED670A0-FBCF-48EB-9D70-9520E2AE7AA3}"/>
    <cellStyle name="Normal 8 4 2 3 2 3" xfId="3848" xr:uid="{D50A586A-ACF9-45A9-9903-A9D6B82AFDBD}"/>
    <cellStyle name="Normal 8 4 2 3 2 4" xfId="3849" xr:uid="{2655230A-7F12-48D5-9EEC-A2B80DB6CD3A}"/>
    <cellStyle name="Normal 8 4 2 3 3" xfId="803" xr:uid="{50813CA8-6772-4038-883A-7B71D6AFAA1C}"/>
    <cellStyle name="Normal 8 4 2 3 3 2" xfId="3850" xr:uid="{E7C63D76-1F8A-466D-B550-32160F7FF600}"/>
    <cellStyle name="Normal 8 4 2 3 3 3" xfId="3851" xr:uid="{18D76F8C-9A47-4F58-AAAD-5DEB32428809}"/>
    <cellStyle name="Normal 8 4 2 3 3 4" xfId="3852" xr:uid="{80DD49D7-15AC-4724-A948-579400A692BF}"/>
    <cellStyle name="Normal 8 4 2 3 4" xfId="3853" xr:uid="{A4C6EC82-7969-4107-9304-EB299588E8DC}"/>
    <cellStyle name="Normal 8 4 2 3 5" xfId="3854" xr:uid="{CADC6ACA-EE1F-450D-9257-678618EA96D5}"/>
    <cellStyle name="Normal 8 4 2 3 6" xfId="3855" xr:uid="{7D9D39B3-0A78-439F-AA42-483DA4424B0D}"/>
    <cellStyle name="Normal 8 4 2 4" xfId="804" xr:uid="{EF6D1DA9-082A-40D2-A8E0-70D7569003F5}"/>
    <cellStyle name="Normal 8 4 2 4 2" xfId="805" xr:uid="{1EA6898D-1259-421E-9FA1-F40DA7D0496A}"/>
    <cellStyle name="Normal 8 4 2 4 2 2" xfId="3856" xr:uid="{39EB04E3-9677-42F4-8BA6-A688A4922DF7}"/>
    <cellStyle name="Normal 8 4 2 4 2 3" xfId="3857" xr:uid="{18D54385-986D-4AB1-9EC4-B157ECA40CCE}"/>
    <cellStyle name="Normal 8 4 2 4 2 4" xfId="3858" xr:uid="{1763CD4A-6028-4A2C-A0BB-554D0E81D36E}"/>
    <cellStyle name="Normal 8 4 2 4 3" xfId="3859" xr:uid="{69EA3105-DFEF-47D8-9982-5491BC437EED}"/>
    <cellStyle name="Normal 8 4 2 4 4" xfId="3860" xr:uid="{60C9CB8A-7B47-4054-9DFD-D6560B63391F}"/>
    <cellStyle name="Normal 8 4 2 4 5" xfId="3861" xr:uid="{703C98AD-2ACA-42EB-9039-314B51F2CA78}"/>
    <cellStyle name="Normal 8 4 2 5" xfId="806" xr:uid="{9F33BC6D-8BAC-4FF1-A201-6E495096D37B}"/>
    <cellStyle name="Normal 8 4 2 5 2" xfId="3862" xr:uid="{525D2081-841B-4727-A3C1-4E12418B12C8}"/>
    <cellStyle name="Normal 8 4 2 5 3" xfId="3863" xr:uid="{740E68D1-43E9-4420-BFBA-4076A1AC4781}"/>
    <cellStyle name="Normal 8 4 2 5 4" xfId="3864" xr:uid="{41A2247B-9350-42B5-941D-3A9AE2E5F89A}"/>
    <cellStyle name="Normal 8 4 2 6" xfId="3865" xr:uid="{26550F76-854D-4044-A6F8-27E0CE10620E}"/>
    <cellStyle name="Normal 8 4 2 6 2" xfId="3866" xr:uid="{ED3B27A9-A23E-4312-B983-471715EE9909}"/>
    <cellStyle name="Normal 8 4 2 6 3" xfId="3867" xr:uid="{458D8B3D-BD19-44C4-9D35-AEBC100CF826}"/>
    <cellStyle name="Normal 8 4 2 6 4" xfId="3868" xr:uid="{C1ABFD5F-23B1-4C8E-B8AC-1E0C0B1600B4}"/>
    <cellStyle name="Normal 8 4 2 7" xfId="3869" xr:uid="{A34A659C-DC50-4C6D-BC2F-6CD19852F07B}"/>
    <cellStyle name="Normal 8 4 2 8" xfId="3870" xr:uid="{045286C4-8305-47A4-80C5-7F96E75CAE72}"/>
    <cellStyle name="Normal 8 4 2 9" xfId="3871" xr:uid="{BE43FC68-50FF-4C44-B29D-07E4A139F70D}"/>
    <cellStyle name="Normal 8 4 3" xfId="394" xr:uid="{ACF48AEE-647A-46FB-B3EB-B288B2C3970C}"/>
    <cellStyle name="Normal 8 4 3 2" xfId="807" xr:uid="{33DF688B-4A30-4C39-B324-41CA6633FDFE}"/>
    <cellStyle name="Normal 8 4 3 2 2" xfId="808" xr:uid="{5AB2528A-F9A9-4C9D-AA2A-F660D88B92BA}"/>
    <cellStyle name="Normal 8 4 3 2 2 2" xfId="2189" xr:uid="{9D46FCAD-F719-4BCF-953A-5E05653F0539}"/>
    <cellStyle name="Normal 8 4 3 2 2 2 2" xfId="2190" xr:uid="{F036AF6B-2447-4392-9A58-81EE7CE54C93}"/>
    <cellStyle name="Normal 8 4 3 2 2 3" xfId="2191" xr:uid="{79106D32-7BF8-4541-A1BB-13D80694C65F}"/>
    <cellStyle name="Normal 8 4 3 2 2 4" xfId="3872" xr:uid="{0D824F19-5485-4348-BDEE-D221F799C5C4}"/>
    <cellStyle name="Normal 8 4 3 2 3" xfId="2192" xr:uid="{FCD59D8C-BD9F-4DD9-AD78-D7DD0DDC30CB}"/>
    <cellStyle name="Normal 8 4 3 2 3 2" xfId="2193" xr:uid="{EEC4E433-9485-4B2C-9A5F-EC12A08A260E}"/>
    <cellStyle name="Normal 8 4 3 2 3 3" xfId="3873" xr:uid="{A28E2F14-F1D1-4FE7-BE0A-4EA0CC4C943B}"/>
    <cellStyle name="Normal 8 4 3 2 3 4" xfId="3874" xr:uid="{362ECDE9-2729-4E2F-B73D-EF8F60319FEF}"/>
    <cellStyle name="Normal 8 4 3 2 4" xfId="2194" xr:uid="{C7855C5B-4AB9-41F1-B2DB-615CE6FBEB77}"/>
    <cellStyle name="Normal 8 4 3 2 5" xfId="3875" xr:uid="{738189CB-1753-4CE4-878A-E44C7F7AF920}"/>
    <cellStyle name="Normal 8 4 3 2 6" xfId="3876" xr:uid="{AADCD866-899F-4508-8863-C67352FB66ED}"/>
    <cellStyle name="Normal 8 4 3 3" xfId="809" xr:uid="{6F0F064F-B563-475D-B94E-21952A5BE555}"/>
    <cellStyle name="Normal 8 4 3 3 2" xfId="2195" xr:uid="{C5FC5773-4AD0-4509-AB52-1026D97B64C7}"/>
    <cellStyle name="Normal 8 4 3 3 2 2" xfId="2196" xr:uid="{B087C0D7-2843-43BF-B519-F4DAB1AF1658}"/>
    <cellStyle name="Normal 8 4 3 3 2 3" xfId="3877" xr:uid="{A8EF7081-9A52-4856-8336-7F368B644F4F}"/>
    <cellStyle name="Normal 8 4 3 3 2 4" xfId="3878" xr:uid="{C76477E5-FC07-455E-B13D-F3D14176CE6F}"/>
    <cellStyle name="Normal 8 4 3 3 3" xfId="2197" xr:uid="{9903C488-5671-4DA7-91FC-2FAC6684CB6C}"/>
    <cellStyle name="Normal 8 4 3 3 4" xfId="3879" xr:uid="{B679B1A3-F247-4FBD-BF73-D81F21CFF9B5}"/>
    <cellStyle name="Normal 8 4 3 3 5" xfId="3880" xr:uid="{8CC43A9E-5D8C-4D02-AAB1-DED437208CC7}"/>
    <cellStyle name="Normal 8 4 3 4" xfId="2198" xr:uid="{25898660-63E3-4A74-BCD8-ADFA0FAE4F0A}"/>
    <cellStyle name="Normal 8 4 3 4 2" xfId="2199" xr:uid="{5B069849-9583-47FF-83FB-0B079EF47EBF}"/>
    <cellStyle name="Normal 8 4 3 4 3" xfId="3881" xr:uid="{1EB0281B-9866-4538-99DD-8E38226D3CD0}"/>
    <cellStyle name="Normal 8 4 3 4 4" xfId="3882" xr:uid="{665C2504-72F4-48FC-9FF7-19C2BFBC06CC}"/>
    <cellStyle name="Normal 8 4 3 5" xfId="2200" xr:uid="{FCD25A44-C20D-4D89-9852-055FECD16474}"/>
    <cellStyle name="Normal 8 4 3 5 2" xfId="3883" xr:uid="{FDAEF143-644B-48AA-93B9-C88D6A4C5BE4}"/>
    <cellStyle name="Normal 8 4 3 5 3" xfId="3884" xr:uid="{495CF319-4D26-45EF-8802-18D389056DBA}"/>
    <cellStyle name="Normal 8 4 3 5 4" xfId="3885" xr:uid="{51DFD327-C7F6-46E0-98D6-5AB93ED4B709}"/>
    <cellStyle name="Normal 8 4 3 6" xfId="3886" xr:uid="{82BC4389-DC3B-455C-8353-D5493F28C8D1}"/>
    <cellStyle name="Normal 8 4 3 7" xfId="3887" xr:uid="{E0054F3D-8104-430A-A66B-23C787D28F56}"/>
    <cellStyle name="Normal 8 4 3 8" xfId="3888" xr:uid="{4FF348AB-8DCC-4C4F-929D-1C19EA0BA09B}"/>
    <cellStyle name="Normal 8 4 4" xfId="395" xr:uid="{44AA54D2-EEBE-42B3-8401-FA1A077473E5}"/>
    <cellStyle name="Normal 8 4 4 2" xfId="810" xr:uid="{648DAD96-D770-4078-AFDC-1B6BC4554333}"/>
    <cellStyle name="Normal 8 4 4 2 2" xfId="811" xr:uid="{4FC51E62-F8C3-48C5-B21F-18CAFF6CF507}"/>
    <cellStyle name="Normal 8 4 4 2 2 2" xfId="2201" xr:uid="{6D4BEAB2-3E5C-49C8-9360-FDCDCE6A519F}"/>
    <cellStyle name="Normal 8 4 4 2 2 3" xfId="3889" xr:uid="{D0BF990E-51FF-48F4-BEC4-2E3D337E7A17}"/>
    <cellStyle name="Normal 8 4 4 2 2 4" xfId="3890" xr:uid="{DCD9C092-E6DA-4C2C-B16A-95D9838DAEFE}"/>
    <cellStyle name="Normal 8 4 4 2 3" xfId="2202" xr:uid="{E38BC5F3-DC34-4F6C-93A1-CA9736724786}"/>
    <cellStyle name="Normal 8 4 4 2 4" xfId="3891" xr:uid="{B4468DCF-FFE9-4453-A87B-8959C3F53B09}"/>
    <cellStyle name="Normal 8 4 4 2 5" xfId="3892" xr:uid="{5E4B28F3-1434-4629-8506-8612D098E36A}"/>
    <cellStyle name="Normal 8 4 4 3" xfId="812" xr:uid="{9E980FB2-5EED-48C4-A9A6-C117DB6AFDB8}"/>
    <cellStyle name="Normal 8 4 4 3 2" xfId="2203" xr:uid="{92842CE1-A1AC-41A2-BD8C-4AA358D8B453}"/>
    <cellStyle name="Normal 8 4 4 3 3" xfId="3893" xr:uid="{A4ADC37B-29B4-425A-8231-C47FD9EFE3B7}"/>
    <cellStyle name="Normal 8 4 4 3 4" xfId="3894" xr:uid="{A2DA9463-806C-4F42-A8EE-D39359B25E01}"/>
    <cellStyle name="Normal 8 4 4 4" xfId="2204" xr:uid="{53075B09-2676-4DC0-A29A-01DFC5BDE864}"/>
    <cellStyle name="Normal 8 4 4 4 2" xfId="3895" xr:uid="{49F85BAE-092C-4622-8DA2-B44F5FDE2597}"/>
    <cellStyle name="Normal 8 4 4 4 3" xfId="3896" xr:uid="{0B79F9DF-3D4D-4EF7-88EB-68E7B1BACC83}"/>
    <cellStyle name="Normal 8 4 4 4 4" xfId="3897" xr:uid="{30A98F58-3284-4C79-A9DA-6485EF2FB372}"/>
    <cellStyle name="Normal 8 4 4 5" xfId="3898" xr:uid="{2F5D9A7A-80FE-489B-B302-BFDD49945C36}"/>
    <cellStyle name="Normal 8 4 4 6" xfId="3899" xr:uid="{C72E9A5E-9CBF-4660-9F3B-1F5266838CC1}"/>
    <cellStyle name="Normal 8 4 4 7" xfId="3900" xr:uid="{F3C2A301-F6FF-4BC3-BC4C-957CD8D1824F}"/>
    <cellStyle name="Normal 8 4 5" xfId="396" xr:uid="{EF1E9B5C-CA5E-4F98-BAEA-CD5DD2AF783B}"/>
    <cellStyle name="Normal 8 4 5 2" xfId="813" xr:uid="{41B4A527-9C45-4439-8EB1-F81697F6A195}"/>
    <cellStyle name="Normal 8 4 5 2 2" xfId="2205" xr:uid="{8B350574-CA2E-4A89-9D85-280EAFD44A67}"/>
    <cellStyle name="Normal 8 4 5 2 3" xfId="3901" xr:uid="{66D61214-DAED-401E-BC06-88E0C17D7313}"/>
    <cellStyle name="Normal 8 4 5 2 4" xfId="3902" xr:uid="{B847E869-5D47-43A5-8B02-39A5251B1D22}"/>
    <cellStyle name="Normal 8 4 5 3" xfId="2206" xr:uid="{5C92EE1E-A223-4621-9D11-F14827C8686A}"/>
    <cellStyle name="Normal 8 4 5 3 2" xfId="3903" xr:uid="{2F08A407-92ED-4ABD-8028-945685D97AAA}"/>
    <cellStyle name="Normal 8 4 5 3 3" xfId="3904" xr:uid="{E523BDC3-293D-4A22-858E-3D148D9B01ED}"/>
    <cellStyle name="Normal 8 4 5 3 4" xfId="3905" xr:uid="{7C9C1EA4-4E94-4C67-A88C-24451C8D3C34}"/>
    <cellStyle name="Normal 8 4 5 4" xfId="3906" xr:uid="{F5B2BF61-B24C-49E0-A651-3D453847B8BA}"/>
    <cellStyle name="Normal 8 4 5 5" xfId="3907" xr:uid="{7ACF4659-D1B9-4D08-9551-C35BC8E0BB3A}"/>
    <cellStyle name="Normal 8 4 5 6" xfId="3908" xr:uid="{3698759F-4310-435C-AC40-053E864E3849}"/>
    <cellStyle name="Normal 8 4 6" xfId="814" xr:uid="{D63F317D-3525-4A9A-A8EA-5D90403ABF77}"/>
    <cellStyle name="Normal 8 4 6 2" xfId="2207" xr:uid="{89F54D69-BE11-446E-8F07-0061714A1BEC}"/>
    <cellStyle name="Normal 8 4 6 2 2" xfId="3909" xr:uid="{BDEB0653-609F-450B-9CB3-A159B02F8DD8}"/>
    <cellStyle name="Normal 8 4 6 2 3" xfId="3910" xr:uid="{E869147D-C85A-48E8-9A0A-55E102D2B567}"/>
    <cellStyle name="Normal 8 4 6 2 4" xfId="3911" xr:uid="{0BBCECC3-A5CF-4EB7-933B-3C2FE251E62E}"/>
    <cellStyle name="Normal 8 4 6 3" xfId="3912" xr:uid="{A1F17E4A-1434-4722-9086-9A0FE8B5E00D}"/>
    <cellStyle name="Normal 8 4 6 4" xfId="3913" xr:uid="{B646E867-C4F3-48F4-8B22-B33FFE364F7A}"/>
    <cellStyle name="Normal 8 4 6 5" xfId="3914" xr:uid="{090A5031-9482-4F8F-8751-0D80F6F427D0}"/>
    <cellStyle name="Normal 8 4 7" xfId="2208" xr:uid="{E23AB393-3ABF-4050-81E5-B086FA53F397}"/>
    <cellStyle name="Normal 8 4 7 2" xfId="3915" xr:uid="{DB356FEB-8687-4FF9-A1F3-159A221381A0}"/>
    <cellStyle name="Normal 8 4 7 3" xfId="3916" xr:uid="{1A78CE62-D235-41FC-A7A6-78D7EEB2932C}"/>
    <cellStyle name="Normal 8 4 7 4" xfId="3917" xr:uid="{F548D712-E2F2-4723-8B73-5E260AFCB607}"/>
    <cellStyle name="Normal 8 4 8" xfId="3918" xr:uid="{176A8CF7-D9D1-44CE-8711-609065B1EFB8}"/>
    <cellStyle name="Normal 8 4 8 2" xfId="3919" xr:uid="{333C9665-526C-4F7E-95E3-9FDD63FAEEDC}"/>
    <cellStyle name="Normal 8 4 8 3" xfId="3920" xr:uid="{67B3D604-3BC1-4386-8CCD-85213E54FD68}"/>
    <cellStyle name="Normal 8 4 8 4" xfId="3921" xr:uid="{B24EBC73-9F3F-4EA3-BE55-E93552E6F9BC}"/>
    <cellStyle name="Normal 8 4 9" xfId="3922" xr:uid="{4317B0C7-8370-44D1-A2FB-DCC601788B03}"/>
    <cellStyle name="Normal 8 5" xfId="163" xr:uid="{689FFCBC-4C03-4584-85F3-2AE7D9B0CA8F}"/>
    <cellStyle name="Normal 8 5 2" xfId="164" xr:uid="{88DB0E95-8C43-487F-8457-CCCF995CFDA5}"/>
    <cellStyle name="Normal 8 5 2 2" xfId="397" xr:uid="{1EFC24CB-F5A3-4A89-9859-3034D364746E}"/>
    <cellStyle name="Normal 8 5 2 2 2" xfId="815" xr:uid="{84BA21E5-D4D2-41C7-BBFF-5C9372E8D840}"/>
    <cellStyle name="Normal 8 5 2 2 2 2" xfId="2209" xr:uid="{9F7FB722-BD01-457B-915D-2262639EA881}"/>
    <cellStyle name="Normal 8 5 2 2 2 3" xfId="3923" xr:uid="{A2100D7A-F95A-4AB7-86FA-3EE7A401CDC0}"/>
    <cellStyle name="Normal 8 5 2 2 2 4" xfId="3924" xr:uid="{31B2307B-D503-4142-9DD5-DDD7ABB3CBB9}"/>
    <cellStyle name="Normal 8 5 2 2 3" xfId="2210" xr:uid="{BCE789D9-F9F8-422A-8ABB-BEBE91670DD7}"/>
    <cellStyle name="Normal 8 5 2 2 3 2" xfId="3925" xr:uid="{CA308270-4872-4893-BC44-A9338A1D6396}"/>
    <cellStyle name="Normal 8 5 2 2 3 3" xfId="3926" xr:uid="{D1D2A4AE-C28E-40F3-B480-7CA8F8A4C391}"/>
    <cellStyle name="Normal 8 5 2 2 3 4" xfId="3927" xr:uid="{A1781822-3FA6-4471-88FC-4A5F37E28477}"/>
    <cellStyle name="Normal 8 5 2 2 4" xfId="3928" xr:uid="{C4291BCC-C16E-46D9-A11C-F88561EE36CA}"/>
    <cellStyle name="Normal 8 5 2 2 5" xfId="3929" xr:uid="{C8E50D85-3957-4C82-9F4F-275D72B739CD}"/>
    <cellStyle name="Normal 8 5 2 2 6" xfId="3930" xr:uid="{9D149B67-01CC-449E-B0ED-B702590B3347}"/>
    <cellStyle name="Normal 8 5 2 3" xfId="816" xr:uid="{4CC20849-F2F0-4E1F-8A3A-0612EAF14D93}"/>
    <cellStyle name="Normal 8 5 2 3 2" xfId="2211" xr:uid="{804A69AF-D936-44C1-9CF1-DCD54B5E19BF}"/>
    <cellStyle name="Normal 8 5 2 3 2 2" xfId="3931" xr:uid="{F938CBC8-0653-453C-92AB-22887AF03AC2}"/>
    <cellStyle name="Normal 8 5 2 3 2 3" xfId="3932" xr:uid="{91B174CA-193A-48E7-B8CF-66673D3C2383}"/>
    <cellStyle name="Normal 8 5 2 3 2 4" xfId="3933" xr:uid="{19C19EC1-37AC-4714-B832-D58294369F28}"/>
    <cellStyle name="Normal 8 5 2 3 3" xfId="3934" xr:uid="{A53D382E-0A4B-4497-B550-85DFBAD4D446}"/>
    <cellStyle name="Normal 8 5 2 3 4" xfId="3935" xr:uid="{559A20FE-CD78-46A8-8B78-090D4BD9FEC7}"/>
    <cellStyle name="Normal 8 5 2 3 5" xfId="3936" xr:uid="{7257C73D-8454-4649-9782-B272AF3D20B7}"/>
    <cellStyle name="Normal 8 5 2 4" xfId="2212" xr:uid="{F7EA609E-588A-45CD-8DBC-0C07811FD10F}"/>
    <cellStyle name="Normal 8 5 2 4 2" xfId="3937" xr:uid="{E9744B88-9646-44E3-8EE3-FDD0B673285E}"/>
    <cellStyle name="Normal 8 5 2 4 3" xfId="3938" xr:uid="{097FFF5A-B20D-402D-B1F1-BA651AF5528B}"/>
    <cellStyle name="Normal 8 5 2 4 4" xfId="3939" xr:uid="{29B7E757-519B-4CCE-B950-73A5D14F6DA0}"/>
    <cellStyle name="Normal 8 5 2 5" xfId="3940" xr:uid="{1E46EF7C-4410-4319-9F80-99A4273F40DE}"/>
    <cellStyle name="Normal 8 5 2 5 2" xfId="3941" xr:uid="{84619F70-CB54-4CCA-BFA7-B14D5ED31268}"/>
    <cellStyle name="Normal 8 5 2 5 3" xfId="3942" xr:uid="{9AD5D893-4F76-4216-B640-33032A392D04}"/>
    <cellStyle name="Normal 8 5 2 5 4" xfId="3943" xr:uid="{FF757440-A863-4CE9-9506-C091E47E2E87}"/>
    <cellStyle name="Normal 8 5 2 6" xfId="3944" xr:uid="{7634E230-0373-4BE8-A4F3-5CE04797535A}"/>
    <cellStyle name="Normal 8 5 2 7" xfId="3945" xr:uid="{2DCC38E3-5513-44E5-AC4B-A2637D4E96E0}"/>
    <cellStyle name="Normal 8 5 2 8" xfId="3946" xr:uid="{50194C5C-9613-44A6-A2C9-EA9112DB999C}"/>
    <cellStyle name="Normal 8 5 3" xfId="398" xr:uid="{FDDEA760-2EDF-45BB-9248-BF685204AD2D}"/>
    <cellStyle name="Normal 8 5 3 2" xfId="817" xr:uid="{4AF56E37-B990-4032-BB5B-C1039F1459DE}"/>
    <cellStyle name="Normal 8 5 3 2 2" xfId="818" xr:uid="{3FC35865-E2FD-4BF7-BE66-09C0204B8E40}"/>
    <cellStyle name="Normal 8 5 3 2 3" xfId="3947" xr:uid="{ACC4BA21-00D7-49A8-9C5A-5E726F1BB369}"/>
    <cellStyle name="Normal 8 5 3 2 4" xfId="3948" xr:uid="{8B24AB22-F969-4FE9-9E83-CC5162D739E3}"/>
    <cellStyle name="Normal 8 5 3 3" xfId="819" xr:uid="{4CEA35D1-2D79-4AD2-9717-B59D5D34720C}"/>
    <cellStyle name="Normal 8 5 3 3 2" xfId="3949" xr:uid="{0F9A090D-7CE0-4D9C-9D6C-1B6E14EE5EF9}"/>
    <cellStyle name="Normal 8 5 3 3 3" xfId="3950" xr:uid="{C549F31D-D324-4541-B11D-9D12B5AF466B}"/>
    <cellStyle name="Normal 8 5 3 3 4" xfId="3951" xr:uid="{2E5DB553-CB41-4B81-9FFF-3239E7503EC0}"/>
    <cellStyle name="Normal 8 5 3 4" xfId="3952" xr:uid="{99690E9F-E1F5-4657-8AF4-88E5F9EB20A6}"/>
    <cellStyle name="Normal 8 5 3 5" xfId="3953" xr:uid="{ACF11519-A2CF-4816-93C3-5D90EBB96E83}"/>
    <cellStyle name="Normal 8 5 3 6" xfId="3954" xr:uid="{40FABF51-0D95-423E-B7CF-E1263EDD6689}"/>
    <cellStyle name="Normal 8 5 4" xfId="399" xr:uid="{C412D474-C694-4DFD-AB56-9D6A8962BE66}"/>
    <cellStyle name="Normal 8 5 4 2" xfId="820" xr:uid="{8224C60A-8CE0-4086-BE4F-95D264D5DFD9}"/>
    <cellStyle name="Normal 8 5 4 2 2" xfId="3955" xr:uid="{06B662E0-3D0C-49FA-937D-FD2FA3405EFE}"/>
    <cellStyle name="Normal 8 5 4 2 3" xfId="3956" xr:uid="{C36CDFC1-C766-439A-A14D-0D6EA1D08EB3}"/>
    <cellStyle name="Normal 8 5 4 2 4" xfId="3957" xr:uid="{4D3989A6-8A4F-4B38-8DBE-6981DA6B04FD}"/>
    <cellStyle name="Normal 8 5 4 3" xfId="3958" xr:uid="{C0A1419F-D2DD-47B8-9498-29EFE10C4CC6}"/>
    <cellStyle name="Normal 8 5 4 4" xfId="3959" xr:uid="{2DC915C8-DDBB-4C93-80C4-6553A1FF762B}"/>
    <cellStyle name="Normal 8 5 4 5" xfId="3960" xr:uid="{F428D078-2A44-4D81-A37C-9DADEF547817}"/>
    <cellStyle name="Normal 8 5 5" xfId="821" xr:uid="{AFF94643-DA49-4330-9BA7-892E3A8A5355}"/>
    <cellStyle name="Normal 8 5 5 2" xfId="3961" xr:uid="{662E35E9-3C31-4337-B57B-B229774CEB9C}"/>
    <cellStyle name="Normal 8 5 5 3" xfId="3962" xr:uid="{335E2079-B2C8-44EF-92AD-65090C5384CD}"/>
    <cellStyle name="Normal 8 5 5 4" xfId="3963" xr:uid="{5C2DCF41-00F6-4DEF-B71A-8472533FD299}"/>
    <cellStyle name="Normal 8 5 6" xfId="3964" xr:uid="{57117398-79B9-447C-9DC8-1A181DE28709}"/>
    <cellStyle name="Normal 8 5 6 2" xfId="3965" xr:uid="{7BDEF3BA-9A5C-4122-AA14-C18842635739}"/>
    <cellStyle name="Normal 8 5 6 3" xfId="3966" xr:uid="{86E7B899-7D0A-4CA6-B775-323D6C1B33AA}"/>
    <cellStyle name="Normal 8 5 6 4" xfId="3967" xr:uid="{A7623D65-F052-45DF-BD53-8CE984FA1E64}"/>
    <cellStyle name="Normal 8 5 7" xfId="3968" xr:uid="{6C5421F2-8857-49F9-BA2E-9F8BEAFC748E}"/>
    <cellStyle name="Normal 8 5 8" xfId="3969" xr:uid="{02DD4F43-CE92-4E5B-AE12-A38CDFA159F0}"/>
    <cellStyle name="Normal 8 5 9" xfId="3970" xr:uid="{3FE795AC-4CF7-4B86-B7EA-656A33DC30B9}"/>
    <cellStyle name="Normal 8 6" xfId="165" xr:uid="{0FED40C1-3B65-463D-9CB9-B51BA049FEA9}"/>
    <cellStyle name="Normal 8 6 2" xfId="400" xr:uid="{C931185C-1461-4452-B14F-174A4A60FC0F}"/>
    <cellStyle name="Normal 8 6 2 2" xfId="822" xr:uid="{53E39E29-B992-4C3D-AA42-00BBE79F058C}"/>
    <cellStyle name="Normal 8 6 2 2 2" xfId="2213" xr:uid="{C4B7C18C-FBF9-4799-BB10-A1B833AA9CF6}"/>
    <cellStyle name="Normal 8 6 2 2 2 2" xfId="2214" xr:uid="{C3BE2998-8C25-457F-8F5A-F1C5648A75FC}"/>
    <cellStyle name="Normal 8 6 2 2 3" xfId="2215" xr:uid="{3367C2C2-7565-4A81-AEB5-B5A830C9C60C}"/>
    <cellStyle name="Normal 8 6 2 2 4" xfId="3971" xr:uid="{46441C5E-6CF2-40B5-8F4D-931BC603D8B4}"/>
    <cellStyle name="Normal 8 6 2 3" xfId="2216" xr:uid="{CE80E2EA-5301-4BDC-89FB-93B25BDAD4F2}"/>
    <cellStyle name="Normal 8 6 2 3 2" xfId="2217" xr:uid="{9DF92223-FD13-45EE-A058-FB8C2ED733E1}"/>
    <cellStyle name="Normal 8 6 2 3 3" xfId="3972" xr:uid="{A57052BE-6F7A-4D88-8761-CF808221807E}"/>
    <cellStyle name="Normal 8 6 2 3 4" xfId="3973" xr:uid="{99F903A5-45CE-42C8-A1D2-8642BCF742F5}"/>
    <cellStyle name="Normal 8 6 2 4" xfId="2218" xr:uid="{D25B9D1B-F253-4F3A-AF79-1A5584577B39}"/>
    <cellStyle name="Normal 8 6 2 5" xfId="3974" xr:uid="{082FB98C-E349-4F75-A05E-BE699E0DA4E3}"/>
    <cellStyle name="Normal 8 6 2 6" xfId="3975" xr:uid="{FAF58636-23B2-4203-B90C-5C6900DB1787}"/>
    <cellStyle name="Normal 8 6 3" xfId="823" xr:uid="{9328A5AE-92BD-487D-BF06-E8A30CE120AE}"/>
    <cellStyle name="Normal 8 6 3 2" xfId="2219" xr:uid="{714D6889-2425-41B5-936C-270D99CD816F}"/>
    <cellStyle name="Normal 8 6 3 2 2" xfId="2220" xr:uid="{56A4EA9F-B8F0-49F9-9EA8-48992D29B8D0}"/>
    <cellStyle name="Normal 8 6 3 2 3" xfId="3976" xr:uid="{44A1BDFC-F9DA-4ABB-8FCD-1C560569B786}"/>
    <cellStyle name="Normal 8 6 3 2 4" xfId="3977" xr:uid="{B32DCCC2-1E8B-418B-991A-F724991E3AB3}"/>
    <cellStyle name="Normal 8 6 3 3" xfId="2221" xr:uid="{CEC52B9E-B49A-41D3-A917-26FBB654F703}"/>
    <cellStyle name="Normal 8 6 3 4" xfId="3978" xr:uid="{AE271A60-BF5B-4B46-A1FB-0FA90F3CAE03}"/>
    <cellStyle name="Normal 8 6 3 5" xfId="3979" xr:uid="{D347AE3A-5FE9-4ACB-AC9E-6F0D3380589C}"/>
    <cellStyle name="Normal 8 6 4" xfId="2222" xr:uid="{3AFB9C08-5F1C-4F6E-BF3F-39A35644607F}"/>
    <cellStyle name="Normal 8 6 4 2" xfId="2223" xr:uid="{ADF4E1C3-7C7A-4B34-A03F-624207B7A2B2}"/>
    <cellStyle name="Normal 8 6 4 3" xfId="3980" xr:uid="{BDE01E7A-0A5E-4BC5-B8CF-52A14F73F113}"/>
    <cellStyle name="Normal 8 6 4 4" xfId="3981" xr:uid="{86668DFF-730F-4866-BF4D-7C1FA010E3C2}"/>
    <cellStyle name="Normal 8 6 5" xfId="2224" xr:uid="{4A23E9CF-D96A-4191-96C6-04EA6C0AF218}"/>
    <cellStyle name="Normal 8 6 5 2" xfId="3982" xr:uid="{DACB8D41-CA98-4976-9FEF-8330B63D6E1E}"/>
    <cellStyle name="Normal 8 6 5 3" xfId="3983" xr:uid="{EEEF30F6-2BB8-4544-9C09-6EB541166E4F}"/>
    <cellStyle name="Normal 8 6 5 4" xfId="3984" xr:uid="{A8456AD4-B954-4235-9C26-670D314738FE}"/>
    <cellStyle name="Normal 8 6 6" xfId="3985" xr:uid="{698C348C-87DA-41DA-AB7C-16DC2C91A734}"/>
    <cellStyle name="Normal 8 6 7" xfId="3986" xr:uid="{7644F65A-07DF-49D5-B591-CE389BBA3420}"/>
    <cellStyle name="Normal 8 6 8" xfId="3987" xr:uid="{D8D22FF1-12C3-4535-B149-7725F17A8999}"/>
    <cellStyle name="Normal 8 7" xfId="401" xr:uid="{0B7A0E1B-30AA-423D-855A-8FCDE07F11D9}"/>
    <cellStyle name="Normal 8 7 2" xfId="824" xr:uid="{550D87F2-ABE6-42FE-B8C6-71AE5753B24A}"/>
    <cellStyle name="Normal 8 7 2 2" xfId="825" xr:uid="{C1054E16-D43E-4950-989E-417EDC9CE854}"/>
    <cellStyle name="Normal 8 7 2 2 2" xfId="2225" xr:uid="{13F75329-A4E5-4338-AE60-E79B64CCA937}"/>
    <cellStyle name="Normal 8 7 2 2 3" xfId="3988" xr:uid="{B9AEA3F6-1D73-483B-8659-BF88CEED28F5}"/>
    <cellStyle name="Normal 8 7 2 2 4" xfId="3989" xr:uid="{A06616CB-7A60-4145-AEB0-130563FB8520}"/>
    <cellStyle name="Normal 8 7 2 3" xfId="2226" xr:uid="{C9FFAD1A-9B43-48B9-A4F5-47A05D64D87D}"/>
    <cellStyle name="Normal 8 7 2 4" xfId="3990" xr:uid="{B1B53D14-3232-401E-A8E9-888E040E9668}"/>
    <cellStyle name="Normal 8 7 2 5" xfId="3991" xr:uid="{7889A6C9-980C-4E11-8F67-C59F1ACEA760}"/>
    <cellStyle name="Normal 8 7 3" xfId="826" xr:uid="{D5E34F54-15D9-4BD9-BA31-6DA6AEACC59A}"/>
    <cellStyle name="Normal 8 7 3 2" xfId="2227" xr:uid="{F70946B5-8F11-4BC9-8E1C-D219624497DF}"/>
    <cellStyle name="Normal 8 7 3 3" xfId="3992" xr:uid="{AC06C9EC-0E2B-4B1A-BD67-66E909688BC3}"/>
    <cellStyle name="Normal 8 7 3 4" xfId="3993" xr:uid="{E610C806-A218-4190-B1FF-57EFE68E19D0}"/>
    <cellStyle name="Normal 8 7 4" xfId="2228" xr:uid="{E7EEBEDC-BB18-4017-940B-3AED7EC8E0F4}"/>
    <cellStyle name="Normal 8 7 4 2" xfId="3994" xr:uid="{02C59BBE-CE2D-4339-9924-241EB71168E1}"/>
    <cellStyle name="Normal 8 7 4 3" xfId="3995" xr:uid="{A6B103C8-3E3D-43A2-BF5A-7071239DCF0E}"/>
    <cellStyle name="Normal 8 7 4 4" xfId="3996" xr:uid="{DB77EE5F-8D42-47BE-812A-8FF9FCE141F8}"/>
    <cellStyle name="Normal 8 7 5" xfId="3997" xr:uid="{39FB6EE7-9D92-4D83-AD81-E5DDC0504746}"/>
    <cellStyle name="Normal 8 7 6" xfId="3998" xr:uid="{2668CC68-FA72-4796-814B-77D63DB16D1E}"/>
    <cellStyle name="Normal 8 7 7" xfId="3999" xr:uid="{3533F00F-FB23-42A4-8D33-0EEC0803DD80}"/>
    <cellStyle name="Normal 8 8" xfId="402" xr:uid="{0148F1A6-3159-4802-8E30-AF7C2C4C3199}"/>
    <cellStyle name="Normal 8 8 2" xfId="827" xr:uid="{710C06D6-71AA-4F2A-A871-EA169FD3A307}"/>
    <cellStyle name="Normal 8 8 2 2" xfId="2229" xr:uid="{85314468-E0CF-457F-8281-AA643AFE4763}"/>
    <cellStyle name="Normal 8 8 2 3" xfId="4000" xr:uid="{1DBC9514-36F7-4A77-AF59-69C386F0E5F6}"/>
    <cellStyle name="Normal 8 8 2 4" xfId="4001" xr:uid="{E3F2E7FC-4455-41E2-B3E3-9ADDB7197778}"/>
    <cellStyle name="Normal 8 8 3" xfId="2230" xr:uid="{198EE16A-03F8-41A0-90EE-9B43354DE531}"/>
    <cellStyle name="Normal 8 8 3 2" xfId="4002" xr:uid="{DC91354E-028C-4C06-8A8F-51601471E5EB}"/>
    <cellStyle name="Normal 8 8 3 3" xfId="4003" xr:uid="{9C3798E7-6CD2-4D1E-BBA7-9255EABF1AAB}"/>
    <cellStyle name="Normal 8 8 3 4" xfId="4004" xr:uid="{EDF2B9B6-4E33-4667-9C4E-3EEBEB3A32FD}"/>
    <cellStyle name="Normal 8 8 4" xfId="4005" xr:uid="{99BC3867-6884-4778-B1B8-8E075FACEED4}"/>
    <cellStyle name="Normal 8 8 5" xfId="4006" xr:uid="{5BE37160-8E28-458E-A7FC-88C4F749B76B}"/>
    <cellStyle name="Normal 8 8 6" xfId="4007" xr:uid="{FD92DE6E-896F-4EE0-A889-62DCC1788585}"/>
    <cellStyle name="Normal 8 9" xfId="403" xr:uid="{A0D4A3CF-5BB3-4884-8898-D9E12E0944CA}"/>
    <cellStyle name="Normal 8 9 2" xfId="2231" xr:uid="{ECE46C71-24BE-4277-9A89-1AF417CBBD9B}"/>
    <cellStyle name="Normal 8 9 2 2" xfId="4008" xr:uid="{8CBBDA71-DC17-42B8-8734-E65ACF5D38C3}"/>
    <cellStyle name="Normal 8 9 2 2 2" xfId="4413" xr:uid="{0F41648C-F5BB-418E-8C8C-6A27576DE912}"/>
    <cellStyle name="Normal 8 9 2 3" xfId="4009" xr:uid="{F1450D02-730C-42D9-AD20-FBC3E2ACBF08}"/>
    <cellStyle name="Normal 8 9 2 4" xfId="4010" xr:uid="{3584FE1B-9438-499D-9673-EAB1305460B3}"/>
    <cellStyle name="Normal 8 9 3" xfId="4011" xr:uid="{6FC0B844-55F6-439E-9370-380C1A5865DF}"/>
    <cellStyle name="Normal 8 9 4" xfId="4012" xr:uid="{413F8070-90F1-4976-B8C7-DE3482DA9E6E}"/>
    <cellStyle name="Normal 8 9 5" xfId="4013" xr:uid="{B9CD278C-5017-48F9-8DD4-33B194701CE0}"/>
    <cellStyle name="Normal 9" xfId="166" xr:uid="{99772BF9-5F41-4865-A82E-D961B10B734E}"/>
    <cellStyle name="Normal 9 10" xfId="404" xr:uid="{B6AE2B73-A594-4FD4-BAA4-F88E93B48976}"/>
    <cellStyle name="Normal 9 10 2" xfId="2232" xr:uid="{FDAC122B-3636-4670-A995-E22710834B1F}"/>
    <cellStyle name="Normal 9 10 2 2" xfId="4014" xr:uid="{41CB246F-D489-45C3-B0B1-CBE0493455AC}"/>
    <cellStyle name="Normal 9 10 2 3" xfId="4015" xr:uid="{F56370D4-44F5-48C0-9022-7C3BB13AA133}"/>
    <cellStyle name="Normal 9 10 2 4" xfId="4016" xr:uid="{62061B47-C5D0-407A-BE3B-2EB63158E528}"/>
    <cellStyle name="Normal 9 10 3" xfId="4017" xr:uid="{EC33D2B1-3F47-43E1-BB93-8ADA97F0B43A}"/>
    <cellStyle name="Normal 9 10 4" xfId="4018" xr:uid="{2EEB0CC6-BAA2-476E-AB76-E81137737D1D}"/>
    <cellStyle name="Normal 9 10 5" xfId="4019" xr:uid="{8E70F397-3F58-4F20-AAC0-58AAB3B92F32}"/>
    <cellStyle name="Normal 9 11" xfId="2233" xr:uid="{1BFFCD32-7E01-4A22-81E2-36831E161164}"/>
    <cellStyle name="Normal 9 11 2" xfId="4020" xr:uid="{F2A64B46-467B-4405-B31E-66B8DDECD280}"/>
    <cellStyle name="Normal 9 11 3" xfId="4021" xr:uid="{98AA64C7-C75B-415E-A808-54CDB8A025F3}"/>
    <cellStyle name="Normal 9 11 4" xfId="4022" xr:uid="{C216CACA-2703-449A-A6B6-0025698125D2}"/>
    <cellStyle name="Normal 9 12" xfId="4023" xr:uid="{A6259A86-138C-4D28-A13F-96EA6765C738}"/>
    <cellStyle name="Normal 9 12 2" xfId="4024" xr:uid="{4FC3E5E3-D9BD-427D-8D1F-AEB4AE29716F}"/>
    <cellStyle name="Normal 9 12 3" xfId="4025" xr:uid="{A9D56024-79A4-4D4D-9BF4-E12BED7F709F}"/>
    <cellStyle name="Normal 9 12 4" xfId="4026" xr:uid="{0CD97E6B-710F-4541-B86D-61D4B0B0889D}"/>
    <cellStyle name="Normal 9 13" xfId="4027" xr:uid="{81EC9E2E-9328-4457-86FF-837AC725B6E8}"/>
    <cellStyle name="Normal 9 13 2" xfId="4028" xr:uid="{BFC8A393-6DC4-4728-8A26-5FAA41C788C5}"/>
    <cellStyle name="Normal 9 14" xfId="4029" xr:uid="{8169CB0D-43A3-4C07-8F98-7A97E20ED88B}"/>
    <cellStyle name="Normal 9 15" xfId="4030" xr:uid="{FAFDAFEB-3661-4E7A-A8AC-56D5D3DDAA09}"/>
    <cellStyle name="Normal 9 16" xfId="4031" xr:uid="{7A401A41-B91D-432F-B50E-5C78A8395B58}"/>
    <cellStyle name="Normal 9 2" xfId="167" xr:uid="{787873D0-1D03-4C02-9BC1-3715BB4D6C18}"/>
    <cellStyle name="Normal 9 2 2" xfId="405" xr:uid="{53D58F8B-9B3E-46F3-8D43-61AAA7EDB924}"/>
    <cellStyle name="Normal 9 3" xfId="168" xr:uid="{9BA2D85A-A00E-4222-9D97-6CF987C90C1D}"/>
    <cellStyle name="Normal 9 3 10" xfId="4032" xr:uid="{3BDDD446-DE5F-466E-B420-1BE626E55F82}"/>
    <cellStyle name="Normal 9 3 11" xfId="4033" xr:uid="{56474ACE-70E8-42F1-B505-F2588B1CC336}"/>
    <cellStyle name="Normal 9 3 2" xfId="169" xr:uid="{4F345328-19E8-40B0-8C61-21B3FCEBC0B0}"/>
    <cellStyle name="Normal 9 3 2 2" xfId="170" xr:uid="{F3CC5797-7AD6-4945-B2C5-FDE2C4A9B505}"/>
    <cellStyle name="Normal 9 3 2 2 2" xfId="406" xr:uid="{27B89F2E-15A3-44D7-A690-B8C7775AFB47}"/>
    <cellStyle name="Normal 9 3 2 2 2 2" xfId="828" xr:uid="{8E4B57F7-18DB-4377-81F7-A666BD46A50A}"/>
    <cellStyle name="Normal 9 3 2 2 2 2 2" xfId="829" xr:uid="{B46ECA0B-DB42-4BBB-A981-63CB30D420B6}"/>
    <cellStyle name="Normal 9 3 2 2 2 2 2 2" xfId="2234" xr:uid="{E611C40D-865A-4607-9775-05BE57E94D26}"/>
    <cellStyle name="Normal 9 3 2 2 2 2 2 2 2" xfId="2235" xr:uid="{B5270BE0-F4AA-49F6-A080-273027944E6C}"/>
    <cellStyle name="Normal 9 3 2 2 2 2 2 3" xfId="2236" xr:uid="{69608E27-75C4-4E90-8379-590B17E411F5}"/>
    <cellStyle name="Normal 9 3 2 2 2 2 3" xfId="2237" xr:uid="{13E81740-1285-4350-832A-9FADD2DCAAFE}"/>
    <cellStyle name="Normal 9 3 2 2 2 2 3 2" xfId="2238" xr:uid="{1DEA9C18-6C6F-46F7-BADD-68646B359F29}"/>
    <cellStyle name="Normal 9 3 2 2 2 2 4" xfId="2239" xr:uid="{59AB419B-4D36-4596-84AD-D0EEA400227A}"/>
    <cellStyle name="Normal 9 3 2 2 2 3" xfId="830" xr:uid="{97281C07-8BB5-4858-95F6-D6F9D8C238C1}"/>
    <cellStyle name="Normal 9 3 2 2 2 3 2" xfId="2240" xr:uid="{0680676E-AF57-474A-AF88-73C9FBF21A85}"/>
    <cellStyle name="Normal 9 3 2 2 2 3 2 2" xfId="2241" xr:uid="{174641FB-F1C5-45B3-B7A8-A05C3170C437}"/>
    <cellStyle name="Normal 9 3 2 2 2 3 3" xfId="2242" xr:uid="{A2620A8C-CEFC-468D-80DE-725869ED69AB}"/>
    <cellStyle name="Normal 9 3 2 2 2 3 4" xfId="4034" xr:uid="{ADB03ED1-4161-4C23-9240-EBFA2E0723F6}"/>
    <cellStyle name="Normal 9 3 2 2 2 4" xfId="2243" xr:uid="{E1510E6E-DA09-4083-B6E2-4471311985BC}"/>
    <cellStyle name="Normal 9 3 2 2 2 4 2" xfId="2244" xr:uid="{282C5B48-E799-4C07-AFDC-B3949865DB3C}"/>
    <cellStyle name="Normal 9 3 2 2 2 5" xfId="2245" xr:uid="{7AECA86A-C47A-4FB0-B1C3-65032676E037}"/>
    <cellStyle name="Normal 9 3 2 2 2 6" xfId="4035" xr:uid="{F0709575-E7DF-40A4-91C5-5114CDD45C6D}"/>
    <cellStyle name="Normal 9 3 2 2 3" xfId="407" xr:uid="{FC6E1AE7-8EB6-4BA8-8AB1-24D1B2497940}"/>
    <cellStyle name="Normal 9 3 2 2 3 2" xfId="831" xr:uid="{3311516E-BFC4-4E67-BAC2-F605133A1273}"/>
    <cellStyle name="Normal 9 3 2 2 3 2 2" xfId="832" xr:uid="{7E08A01E-A803-48DD-8E4B-7EA6A187AD1A}"/>
    <cellStyle name="Normal 9 3 2 2 3 2 2 2" xfId="2246" xr:uid="{87030DD6-3560-48C5-AD6B-EB454A2AFCC4}"/>
    <cellStyle name="Normal 9 3 2 2 3 2 2 2 2" xfId="2247" xr:uid="{41411675-21AD-407B-B929-1C3485EA9476}"/>
    <cellStyle name="Normal 9 3 2 2 3 2 2 3" xfId="2248" xr:uid="{FF17C62A-4B37-408A-89B3-2C639D455F29}"/>
    <cellStyle name="Normal 9 3 2 2 3 2 3" xfId="2249" xr:uid="{BE2BE7EE-D58D-471C-9787-5587C25337EA}"/>
    <cellStyle name="Normal 9 3 2 2 3 2 3 2" xfId="2250" xr:uid="{A263C265-4EFF-42BC-A8E4-4C642F2F46DE}"/>
    <cellStyle name="Normal 9 3 2 2 3 2 4" xfId="2251" xr:uid="{FBA59580-A53F-49EA-B703-3CEEFA04CDB3}"/>
    <cellStyle name="Normal 9 3 2 2 3 3" xfId="833" xr:uid="{3F44E3F8-1113-4FD4-AA29-66DBEE422FB5}"/>
    <cellStyle name="Normal 9 3 2 2 3 3 2" xfId="2252" xr:uid="{7CBF1C7D-FB83-40A4-911C-E51DA143F285}"/>
    <cellStyle name="Normal 9 3 2 2 3 3 2 2" xfId="2253" xr:uid="{291E14F6-B908-44B6-8DDC-BEE98678B68B}"/>
    <cellStyle name="Normal 9 3 2 2 3 3 3" xfId="2254" xr:uid="{E9641385-D845-422F-B3B8-149DFC5BC7FB}"/>
    <cellStyle name="Normal 9 3 2 2 3 4" xfId="2255" xr:uid="{715CA2B3-2C9B-42D3-8B78-BD9AB9CA59AA}"/>
    <cellStyle name="Normal 9 3 2 2 3 4 2" xfId="2256" xr:uid="{C84414BA-5BD6-4A91-9E66-45A51468EDF3}"/>
    <cellStyle name="Normal 9 3 2 2 3 5" xfId="2257" xr:uid="{FDE14C98-0811-4EC5-BD49-24ECE6503FCC}"/>
    <cellStyle name="Normal 9 3 2 2 4" xfId="834" xr:uid="{0B02E08F-0217-44A4-939A-0FB96F3FB21F}"/>
    <cellStyle name="Normal 9 3 2 2 4 2" xfId="835" xr:uid="{C13C9152-37A6-44B4-80B8-F847DEFC8220}"/>
    <cellStyle name="Normal 9 3 2 2 4 2 2" xfId="2258" xr:uid="{820917F0-786D-472B-83EB-9CDEDCD5F656}"/>
    <cellStyle name="Normal 9 3 2 2 4 2 2 2" xfId="2259" xr:uid="{5261C491-1DF6-45A6-A69B-9E519D5327E9}"/>
    <cellStyle name="Normal 9 3 2 2 4 2 3" xfId="2260" xr:uid="{9D287200-0F22-47CA-9693-390027E3FD87}"/>
    <cellStyle name="Normal 9 3 2 2 4 3" xfId="2261" xr:uid="{75D37621-5CAE-4B11-9586-F0873CDAE8EF}"/>
    <cellStyle name="Normal 9 3 2 2 4 3 2" xfId="2262" xr:uid="{D5189507-D176-4D43-B546-25A0EBC0B2BD}"/>
    <cellStyle name="Normal 9 3 2 2 4 4" xfId="2263" xr:uid="{9C0BEC5C-D75E-4E34-9CC9-429991AAB414}"/>
    <cellStyle name="Normal 9 3 2 2 5" xfId="836" xr:uid="{0D17F020-B3FD-4D40-8DB4-1A253B258A0A}"/>
    <cellStyle name="Normal 9 3 2 2 5 2" xfId="2264" xr:uid="{2EA62202-7F4D-4999-B07A-FA87934F99EA}"/>
    <cellStyle name="Normal 9 3 2 2 5 2 2" xfId="2265" xr:uid="{AF205331-4D0B-40C4-8B62-59E0D37FA02F}"/>
    <cellStyle name="Normal 9 3 2 2 5 3" xfId="2266" xr:uid="{E345783C-89E7-49CC-9805-0574BD349D2E}"/>
    <cellStyle name="Normal 9 3 2 2 5 4" xfId="4036" xr:uid="{B981FD13-30E7-4DC4-AF2C-541309F3237E}"/>
    <cellStyle name="Normal 9 3 2 2 6" xfId="2267" xr:uid="{30925619-5DDC-4DC8-8C73-7E05F5EC248B}"/>
    <cellStyle name="Normal 9 3 2 2 6 2" xfId="2268" xr:uid="{7B5C13AF-9CFA-4DBE-9979-6BBACAA4E27D}"/>
    <cellStyle name="Normal 9 3 2 2 7" xfId="2269" xr:uid="{FE7095EC-9B9B-4C17-872B-762E93D9718D}"/>
    <cellStyle name="Normal 9 3 2 2 8" xfId="4037" xr:uid="{FDAB297B-DAA0-4DC1-A002-EE1BD5B1D37E}"/>
    <cellStyle name="Normal 9 3 2 3" xfId="408" xr:uid="{2EF2A30C-61B7-4362-AA2B-8F6B1B296439}"/>
    <cellStyle name="Normal 9 3 2 3 2" xfId="837" xr:uid="{DF2667C7-7EF9-47F7-A207-D083A95D5E8B}"/>
    <cellStyle name="Normal 9 3 2 3 2 2" xfId="838" xr:uid="{FC9A8E95-2270-4091-9C52-9C65D10FDE49}"/>
    <cellStyle name="Normal 9 3 2 3 2 2 2" xfId="2270" xr:uid="{F094EEA7-7423-462C-A95F-88DAFCA3AF5F}"/>
    <cellStyle name="Normal 9 3 2 3 2 2 2 2" xfId="2271" xr:uid="{E764D2EB-6A4B-4447-B82D-5DF8772536C9}"/>
    <cellStyle name="Normal 9 3 2 3 2 2 3" xfId="2272" xr:uid="{CC8D327F-BFD3-4BAF-9637-01062A76C1DC}"/>
    <cellStyle name="Normal 9 3 2 3 2 3" xfId="2273" xr:uid="{52FC79B7-685E-47BE-A256-9BCDCA62513A}"/>
    <cellStyle name="Normal 9 3 2 3 2 3 2" xfId="2274" xr:uid="{A961B970-438F-41DC-AA40-74C7A5199629}"/>
    <cellStyle name="Normal 9 3 2 3 2 4" xfId="2275" xr:uid="{80005EAC-465F-41EA-966D-B05143D9488C}"/>
    <cellStyle name="Normal 9 3 2 3 3" xfId="839" xr:uid="{5C4AC629-4C39-4D61-A6F6-57294673F380}"/>
    <cellStyle name="Normal 9 3 2 3 3 2" xfId="2276" xr:uid="{A194B224-89D1-4DE3-9A23-CE6E526EB964}"/>
    <cellStyle name="Normal 9 3 2 3 3 2 2" xfId="2277" xr:uid="{D7E9A21C-115B-4D42-BEDD-C3BF2253E905}"/>
    <cellStyle name="Normal 9 3 2 3 3 3" xfId="2278" xr:uid="{564EC270-0FBE-467B-88E1-365073B5BDF9}"/>
    <cellStyle name="Normal 9 3 2 3 3 4" xfId="4038" xr:uid="{6DF5BA10-6288-4D5D-97BD-82FAC7999646}"/>
    <cellStyle name="Normal 9 3 2 3 4" xfId="2279" xr:uid="{A81E919A-AD28-4536-AC00-66364E8CD77B}"/>
    <cellStyle name="Normal 9 3 2 3 4 2" xfId="2280" xr:uid="{B7651C17-BA5D-44CB-BB45-E7E10F468754}"/>
    <cellStyle name="Normal 9 3 2 3 5" xfId="2281" xr:uid="{32CF6D7A-F97A-4060-833E-57769CF419C0}"/>
    <cellStyle name="Normal 9 3 2 3 6" xfId="4039" xr:uid="{F8EA1BDE-0E5D-494E-85D7-B5A4A6E1AEAD}"/>
    <cellStyle name="Normal 9 3 2 4" xfId="409" xr:uid="{3444E154-1A3A-4A66-BE77-A8008CBD1F26}"/>
    <cellStyle name="Normal 9 3 2 4 2" xfId="840" xr:uid="{CE861524-5BCE-4167-AC5C-AA549B069EA7}"/>
    <cellStyle name="Normal 9 3 2 4 2 2" xfId="841" xr:uid="{DDEF4F38-CECD-41F1-8FB6-07FFE1147ADD}"/>
    <cellStyle name="Normal 9 3 2 4 2 2 2" xfId="2282" xr:uid="{703B5491-157C-467F-9BDF-F7ED3168B524}"/>
    <cellStyle name="Normal 9 3 2 4 2 2 2 2" xfId="2283" xr:uid="{306E218A-94CB-498D-9B1C-BB32C774C3CE}"/>
    <cellStyle name="Normal 9 3 2 4 2 2 3" xfId="2284" xr:uid="{586C85F5-C13C-4723-BB0A-88C8624B2FE6}"/>
    <cellStyle name="Normal 9 3 2 4 2 3" xfId="2285" xr:uid="{094797BA-C50F-4D7F-A15F-9BC01576D896}"/>
    <cellStyle name="Normal 9 3 2 4 2 3 2" xfId="2286" xr:uid="{F79179FC-57E7-45A3-8B6B-FF6F9E15B6D0}"/>
    <cellStyle name="Normal 9 3 2 4 2 4" xfId="2287" xr:uid="{B03A46E2-5CC8-44D3-BFC5-EC8F28A01135}"/>
    <cellStyle name="Normal 9 3 2 4 3" xfId="842" xr:uid="{0FC06B6A-9919-4A40-86BB-F498D431F1A8}"/>
    <cellStyle name="Normal 9 3 2 4 3 2" xfId="2288" xr:uid="{9E578A99-F05A-4E1B-8448-071CC5984EC4}"/>
    <cellStyle name="Normal 9 3 2 4 3 2 2" xfId="2289" xr:uid="{74D4BB94-7E59-4EA7-A71A-B35B32237AF3}"/>
    <cellStyle name="Normal 9 3 2 4 3 3" xfId="2290" xr:uid="{763BCCB6-F82C-4846-9252-3F504492A835}"/>
    <cellStyle name="Normal 9 3 2 4 4" xfId="2291" xr:uid="{9FAC6474-1167-475B-B748-F43D26D6983B}"/>
    <cellStyle name="Normal 9 3 2 4 4 2" xfId="2292" xr:uid="{25998DD9-F19B-4D2A-8409-574647780ACB}"/>
    <cellStyle name="Normal 9 3 2 4 5" xfId="2293" xr:uid="{A33FB1F2-897E-429D-8C0C-A1038125E391}"/>
    <cellStyle name="Normal 9 3 2 5" xfId="410" xr:uid="{C442425D-61FB-4FB2-953F-3074AD73D33C}"/>
    <cellStyle name="Normal 9 3 2 5 2" xfId="843" xr:uid="{306A4591-63E4-433A-B43E-0742C0E50EB6}"/>
    <cellStyle name="Normal 9 3 2 5 2 2" xfId="2294" xr:uid="{083A19BD-6A02-4CE1-BAC1-80BA71EC0D39}"/>
    <cellStyle name="Normal 9 3 2 5 2 2 2" xfId="2295" xr:uid="{052ADAE7-0210-4105-9A97-A558B5A5F4A2}"/>
    <cellStyle name="Normal 9 3 2 5 2 3" xfId="2296" xr:uid="{8919B608-206E-415E-AAD2-069F8A30BDFE}"/>
    <cellStyle name="Normal 9 3 2 5 3" xfId="2297" xr:uid="{42DBD4BA-AB52-45B0-BD59-13A78BA8113E}"/>
    <cellStyle name="Normal 9 3 2 5 3 2" xfId="2298" xr:uid="{8DF007B9-DD59-4FBD-B751-F6F8B49EA4D2}"/>
    <cellStyle name="Normal 9 3 2 5 4" xfId="2299" xr:uid="{06B0A325-38D4-4FF6-B8D4-02FEFAE0E048}"/>
    <cellStyle name="Normal 9 3 2 6" xfId="844" xr:uid="{A20DE802-9255-498D-9089-ED133C1E1475}"/>
    <cellStyle name="Normal 9 3 2 6 2" xfId="2300" xr:uid="{EF4119BF-22B7-4000-AE21-2873DFB9D071}"/>
    <cellStyle name="Normal 9 3 2 6 2 2" xfId="2301" xr:uid="{51205E4D-B765-4B3E-A756-A8864E7D9770}"/>
    <cellStyle name="Normal 9 3 2 6 3" xfId="2302" xr:uid="{D9EF5D1A-93B6-41DD-9F7C-5864C6ED5CA4}"/>
    <cellStyle name="Normal 9 3 2 6 4" xfId="4040" xr:uid="{0D4D03A6-02B5-4175-8F78-6A7D69A334ED}"/>
    <cellStyle name="Normal 9 3 2 7" xfId="2303" xr:uid="{4227AB03-3343-4C74-834E-2074304D35D1}"/>
    <cellStyle name="Normal 9 3 2 7 2" xfId="2304" xr:uid="{A00931D3-F31C-40E0-AB2B-9D263CF25128}"/>
    <cellStyle name="Normal 9 3 2 8" xfId="2305" xr:uid="{AD3AEE0F-70E7-41D8-B2B2-FBCCBB88A9A5}"/>
    <cellStyle name="Normal 9 3 2 9" xfId="4041" xr:uid="{1D44C4DD-A2F4-437F-9440-AF26B0B1BC12}"/>
    <cellStyle name="Normal 9 3 3" xfId="171" xr:uid="{83F284E2-29EC-4057-83AA-6C65C0EE2110}"/>
    <cellStyle name="Normal 9 3 3 2" xfId="172" xr:uid="{3C1C36C9-2DC8-455E-8881-5AD9F2265F16}"/>
    <cellStyle name="Normal 9 3 3 2 2" xfId="845" xr:uid="{B895DC11-4786-4472-A0A7-8EDCD27D47B9}"/>
    <cellStyle name="Normal 9 3 3 2 2 2" xfId="846" xr:uid="{2A35BA04-724D-4116-9491-A341DD591466}"/>
    <cellStyle name="Normal 9 3 3 2 2 2 2" xfId="2306" xr:uid="{D39919FA-4A8F-43A5-9C0C-803DC3DDE4CB}"/>
    <cellStyle name="Normal 9 3 3 2 2 2 2 2" xfId="2307" xr:uid="{1DB5373B-FC85-4793-8B37-677E50A66859}"/>
    <cellStyle name="Normal 9 3 3 2 2 2 3" xfId="2308" xr:uid="{A3DC5127-0340-4345-8485-6EE78C2A1076}"/>
    <cellStyle name="Normal 9 3 3 2 2 3" xfId="2309" xr:uid="{537BD92A-6CB2-4078-85B6-EBD2B8226ACE}"/>
    <cellStyle name="Normal 9 3 3 2 2 3 2" xfId="2310" xr:uid="{CF9D32DA-CCE8-4F38-80A7-C055039105ED}"/>
    <cellStyle name="Normal 9 3 3 2 2 4" xfId="2311" xr:uid="{6542A253-FCB3-4401-9552-960EDDB51CE0}"/>
    <cellStyle name="Normal 9 3 3 2 3" xfId="847" xr:uid="{3FD583F5-1332-46E2-A36A-5B1E3236F5E7}"/>
    <cellStyle name="Normal 9 3 3 2 3 2" xfId="2312" xr:uid="{36975888-3C1E-4A2C-B371-ABEFF2E81565}"/>
    <cellStyle name="Normal 9 3 3 2 3 2 2" xfId="2313" xr:uid="{7B891B7F-CC2E-49CF-AB14-F7AE364939B9}"/>
    <cellStyle name="Normal 9 3 3 2 3 3" xfId="2314" xr:uid="{718F1485-2978-49EC-984F-160E08462DFF}"/>
    <cellStyle name="Normal 9 3 3 2 3 4" xfId="4042" xr:uid="{F8E6FF4F-0FA9-4498-BEBC-9C3C631A377A}"/>
    <cellStyle name="Normal 9 3 3 2 4" xfId="2315" xr:uid="{381900A8-8061-4587-BF6C-7E07A787E699}"/>
    <cellStyle name="Normal 9 3 3 2 4 2" xfId="2316" xr:uid="{FB42755C-EAB4-4EDC-A410-C6CC84905FF2}"/>
    <cellStyle name="Normal 9 3 3 2 5" xfId="2317" xr:uid="{3B61DF0C-CD36-48CB-80A1-B1310F9640B0}"/>
    <cellStyle name="Normal 9 3 3 2 6" xfId="4043" xr:uid="{143CFC39-53F0-473D-A077-DD6C7552F2B2}"/>
    <cellStyle name="Normal 9 3 3 3" xfId="411" xr:uid="{2CB1FC31-E599-49D5-8B70-14EFFCB56ADF}"/>
    <cellStyle name="Normal 9 3 3 3 2" xfId="848" xr:uid="{5BFE1D29-D334-4EF7-BE4C-D28BF131CC21}"/>
    <cellStyle name="Normal 9 3 3 3 2 2" xfId="849" xr:uid="{8A2A38F0-904B-490F-ADAF-B59CCB8FF657}"/>
    <cellStyle name="Normal 9 3 3 3 2 2 2" xfId="2318" xr:uid="{D266581F-18F4-4C45-B799-D2D7F85A0AFA}"/>
    <cellStyle name="Normal 9 3 3 3 2 2 2 2" xfId="2319" xr:uid="{FBF5A5F4-C4C4-412F-80D0-F56AFB6CEC01}"/>
    <cellStyle name="Normal 9 3 3 3 2 2 3" xfId="2320" xr:uid="{777CF8F4-AED9-4FDF-A2B2-113D8258CB83}"/>
    <cellStyle name="Normal 9 3 3 3 2 3" xfId="2321" xr:uid="{5D132C31-0877-4790-80ED-2F773EE2E321}"/>
    <cellStyle name="Normal 9 3 3 3 2 3 2" xfId="2322" xr:uid="{8E3798DB-F98E-4419-BE21-85BC0B157CFC}"/>
    <cellStyle name="Normal 9 3 3 3 2 4" xfId="2323" xr:uid="{E01F8226-5354-4E5B-8F1A-D214CA827091}"/>
    <cellStyle name="Normal 9 3 3 3 3" xfId="850" xr:uid="{8AD5D7A7-13D1-408C-BBAD-E02CB9633E62}"/>
    <cellStyle name="Normal 9 3 3 3 3 2" xfId="2324" xr:uid="{EACE8196-F7D0-4E02-8E5D-BEE5B1EEE4CB}"/>
    <cellStyle name="Normal 9 3 3 3 3 2 2" xfId="2325" xr:uid="{D732F495-5443-4CEF-A566-288665249677}"/>
    <cellStyle name="Normal 9 3 3 3 3 3" xfId="2326" xr:uid="{2248F889-1EAA-4DE6-A6C0-A5413A92108A}"/>
    <cellStyle name="Normal 9 3 3 3 4" xfId="2327" xr:uid="{EFEBA41A-6970-4CD9-96DD-5EC9630D1F14}"/>
    <cellStyle name="Normal 9 3 3 3 4 2" xfId="2328" xr:uid="{1264F5B3-7482-477E-B5E5-ED131B3ED46F}"/>
    <cellStyle name="Normal 9 3 3 3 5" xfId="2329" xr:uid="{73EAA894-D5A3-4B7E-A9E3-17447AE2EB2C}"/>
    <cellStyle name="Normal 9 3 3 4" xfId="412" xr:uid="{9C2EAD14-73B8-474F-8381-F67E8EA863CF}"/>
    <cellStyle name="Normal 9 3 3 4 2" xfId="851" xr:uid="{9BFD2A77-61EC-4482-A326-9CFC320F6AC1}"/>
    <cellStyle name="Normal 9 3 3 4 2 2" xfId="2330" xr:uid="{4306A506-629D-443E-A048-011D5FE7242C}"/>
    <cellStyle name="Normal 9 3 3 4 2 2 2" xfId="2331" xr:uid="{987EF2CA-813F-4A12-8CDE-1195EDF3EE88}"/>
    <cellStyle name="Normal 9 3 3 4 2 3" xfId="2332" xr:uid="{9F2173A8-8171-4BF8-B284-779370C3C912}"/>
    <cellStyle name="Normal 9 3 3 4 3" xfId="2333" xr:uid="{B5654340-32B2-4D50-A503-EE68D6EFFE18}"/>
    <cellStyle name="Normal 9 3 3 4 3 2" xfId="2334" xr:uid="{19B47054-06AA-435C-83C5-A67BC9A8EEA5}"/>
    <cellStyle name="Normal 9 3 3 4 4" xfId="2335" xr:uid="{6BF26EDE-A5EB-4A36-8061-8045C9200719}"/>
    <cellStyle name="Normal 9 3 3 5" xfId="852" xr:uid="{0CEB24A2-AECD-4A58-8BA7-8F7841D2BC23}"/>
    <cellStyle name="Normal 9 3 3 5 2" xfId="2336" xr:uid="{6030FBBF-EDEE-42C6-9843-183C96D73E94}"/>
    <cellStyle name="Normal 9 3 3 5 2 2" xfId="2337" xr:uid="{2D4BC4B6-30F0-4149-9B02-0ED0A7743430}"/>
    <cellStyle name="Normal 9 3 3 5 3" xfId="2338" xr:uid="{5DAAF4E5-E5C3-4CB7-95EF-0B176FB830D3}"/>
    <cellStyle name="Normal 9 3 3 5 4" xfId="4044" xr:uid="{F0D66ACE-8C80-4D9A-BCB6-DEB053B0EB8A}"/>
    <cellStyle name="Normal 9 3 3 6" xfId="2339" xr:uid="{836DEF02-F496-4CC8-B6DA-C6CC6C68F361}"/>
    <cellStyle name="Normal 9 3 3 6 2" xfId="2340" xr:uid="{D37DA2C2-A015-4132-A7FD-CF47EC3D24B2}"/>
    <cellStyle name="Normal 9 3 3 7" xfId="2341" xr:uid="{AD4CAFEA-5C92-425B-9827-3228C9B67F91}"/>
    <cellStyle name="Normal 9 3 3 8" xfId="4045" xr:uid="{791D1D8F-0278-4A87-A5B5-750AEA6FD134}"/>
    <cellStyle name="Normal 9 3 4" xfId="173" xr:uid="{C70D9E82-3C7A-4AF2-A4A0-EE54A1329AC7}"/>
    <cellStyle name="Normal 9 3 4 2" xfId="453" xr:uid="{BD31AE07-1BB4-4C54-8ADC-6F71A1B7073D}"/>
    <cellStyle name="Normal 9 3 4 2 2" xfId="853" xr:uid="{2B90554B-B85E-426B-AC5E-69E5CB3D3B13}"/>
    <cellStyle name="Normal 9 3 4 2 2 2" xfId="2342" xr:uid="{74569F07-C501-4240-8A2C-DD10E6D63350}"/>
    <cellStyle name="Normal 9 3 4 2 2 2 2" xfId="2343" xr:uid="{774A5CB9-4414-46EF-8CDC-ACC99BBFB6D2}"/>
    <cellStyle name="Normal 9 3 4 2 2 3" xfId="2344" xr:uid="{196B931F-43BE-49D8-926B-61CD420ED23A}"/>
    <cellStyle name="Normal 9 3 4 2 2 4" xfId="4046" xr:uid="{1DB247F1-BA22-4C42-9820-8960A8168EE6}"/>
    <cellStyle name="Normal 9 3 4 2 3" xfId="2345" xr:uid="{446CAEFB-C0EC-464C-9F38-ACF700C2751B}"/>
    <cellStyle name="Normal 9 3 4 2 3 2" xfId="2346" xr:uid="{4E48B72E-23E7-4C33-A5DD-9E01269213A9}"/>
    <cellStyle name="Normal 9 3 4 2 4" xfId="2347" xr:uid="{E461B226-7A31-47AF-A841-E99D5DFA683A}"/>
    <cellStyle name="Normal 9 3 4 2 5" xfId="4047" xr:uid="{3686CB65-7680-4617-969E-B750540AC0F8}"/>
    <cellStyle name="Normal 9 3 4 3" xfId="854" xr:uid="{79941148-8E1F-4E67-AAEA-98F976BC5EA4}"/>
    <cellStyle name="Normal 9 3 4 3 2" xfId="2348" xr:uid="{FB85CD3A-1A01-4F6C-9326-D7D0E4BCADF1}"/>
    <cellStyle name="Normal 9 3 4 3 2 2" xfId="2349" xr:uid="{92F2DE7E-2E1A-4E28-994D-C2866F09F28B}"/>
    <cellStyle name="Normal 9 3 4 3 3" xfId="2350" xr:uid="{46947CB4-3013-431E-9F14-E6D1A1752787}"/>
    <cellStyle name="Normal 9 3 4 3 4" xfId="4048" xr:uid="{202063B1-278E-48C9-8343-0B6381EC1E1B}"/>
    <cellStyle name="Normal 9 3 4 4" xfId="2351" xr:uid="{D27A5D4A-544A-4CC9-A021-FF9B00B41097}"/>
    <cellStyle name="Normal 9 3 4 4 2" xfId="2352" xr:uid="{7A411A35-3FD2-4608-ABB8-07BCA2206891}"/>
    <cellStyle name="Normal 9 3 4 4 3" xfId="4049" xr:uid="{34958C5B-B1F8-4E0E-8130-4C20B9FC4959}"/>
    <cellStyle name="Normal 9 3 4 4 4" xfId="4050" xr:uid="{C2161C93-2297-4518-85D6-292D0D09C02D}"/>
    <cellStyle name="Normal 9 3 4 5" xfId="2353" xr:uid="{DA1B8DEF-F679-49EB-8746-30E0D0F5820C}"/>
    <cellStyle name="Normal 9 3 4 6" xfId="4051" xr:uid="{4CCC2778-A861-44A8-863B-9D77FF91A8E5}"/>
    <cellStyle name="Normal 9 3 4 7" xfId="4052" xr:uid="{8C1978B1-30A9-4CD0-9991-916907076A55}"/>
    <cellStyle name="Normal 9 3 5" xfId="413" xr:uid="{DF2BA7A1-F230-4B02-9E2A-FF307C8D38C2}"/>
    <cellStyle name="Normal 9 3 5 2" xfId="855" xr:uid="{4A7673FB-0C73-445A-B185-94F736A9A16A}"/>
    <cellStyle name="Normal 9 3 5 2 2" xfId="856" xr:uid="{3A098AC5-86CE-4B62-AF11-07253B2960F8}"/>
    <cellStyle name="Normal 9 3 5 2 2 2" xfId="2354" xr:uid="{8316DFBE-E99A-43D0-AFFF-D32D0CDDD685}"/>
    <cellStyle name="Normal 9 3 5 2 2 2 2" xfId="2355" xr:uid="{615D38A9-8F74-4128-8F2F-59A17F95D2B0}"/>
    <cellStyle name="Normal 9 3 5 2 2 3" xfId="2356" xr:uid="{C594E5DE-96FE-4953-9712-E46603319ED8}"/>
    <cellStyle name="Normal 9 3 5 2 3" xfId="2357" xr:uid="{CC9F9C99-C278-4D2A-B694-3A8FB9515435}"/>
    <cellStyle name="Normal 9 3 5 2 3 2" xfId="2358" xr:uid="{AE8A3823-8633-41C2-AD13-3EDD6BE0070C}"/>
    <cellStyle name="Normal 9 3 5 2 4" xfId="2359" xr:uid="{8B1630C1-76A5-4812-AA7F-35A3AAC658E6}"/>
    <cellStyle name="Normal 9 3 5 3" xfId="857" xr:uid="{442F26AB-6503-4E90-8B30-87100F43A3D6}"/>
    <cellStyle name="Normal 9 3 5 3 2" xfId="2360" xr:uid="{2C41A216-FB5D-467D-B337-F2CE09EB822B}"/>
    <cellStyle name="Normal 9 3 5 3 2 2" xfId="2361" xr:uid="{FDCCBAFE-856B-40BE-B7B2-AC38A5AAAADD}"/>
    <cellStyle name="Normal 9 3 5 3 3" xfId="2362" xr:uid="{702AAE88-9572-47D5-A364-9868A87C99B9}"/>
    <cellStyle name="Normal 9 3 5 3 4" xfId="4053" xr:uid="{5E4B978C-4926-4163-8145-5FC3254BA3B9}"/>
    <cellStyle name="Normal 9 3 5 4" xfId="2363" xr:uid="{7DA481E9-5ED0-4A29-B766-23FD1ADC764F}"/>
    <cellStyle name="Normal 9 3 5 4 2" xfId="2364" xr:uid="{88B41542-3872-4CF4-986B-84E79252463B}"/>
    <cellStyle name="Normal 9 3 5 5" xfId="2365" xr:uid="{0BD0EA1E-0633-41FD-AD69-46C1BD351027}"/>
    <cellStyle name="Normal 9 3 5 6" xfId="4054" xr:uid="{8305133A-6432-412F-A98D-4D193D3F6EDC}"/>
    <cellStyle name="Normal 9 3 6" xfId="414" xr:uid="{92F8293B-D8F7-49D4-85E5-DF9836846EC6}"/>
    <cellStyle name="Normal 9 3 6 2" xfId="858" xr:uid="{ABB2B7E3-B0EC-40D1-89E7-246E18906394}"/>
    <cellStyle name="Normal 9 3 6 2 2" xfId="2366" xr:uid="{1A2BA2B0-5C01-486C-A881-98C22DD7D2DC}"/>
    <cellStyle name="Normal 9 3 6 2 2 2" xfId="2367" xr:uid="{E6D277D0-E143-47C5-BD5B-D14CA3AA1B98}"/>
    <cellStyle name="Normal 9 3 6 2 3" xfId="2368" xr:uid="{CD6EC2FD-977D-4243-A7D0-49E0EB0A4E1B}"/>
    <cellStyle name="Normal 9 3 6 2 4" xfId="4055" xr:uid="{F1208273-14F2-4A6E-8B51-3FA752D41814}"/>
    <cellStyle name="Normal 9 3 6 3" xfId="2369" xr:uid="{EE0EE878-00F8-4308-B429-0C5DEA0822D7}"/>
    <cellStyle name="Normal 9 3 6 3 2" xfId="2370" xr:uid="{1A938CFC-C422-47C7-921B-FB9BF091ADF2}"/>
    <cellStyle name="Normal 9 3 6 4" xfId="2371" xr:uid="{841AE315-688B-4E6E-98E6-70F96F5B4164}"/>
    <cellStyle name="Normal 9 3 6 5" xfId="4056" xr:uid="{266C7D75-B3C2-4897-9304-8739B219F520}"/>
    <cellStyle name="Normal 9 3 7" xfId="859" xr:uid="{EDC35305-0679-4044-9261-F5DFE0900DCB}"/>
    <cellStyle name="Normal 9 3 7 2" xfId="2372" xr:uid="{C3927D1F-DD60-4799-A44A-3FF616FDAAC7}"/>
    <cellStyle name="Normal 9 3 7 2 2" xfId="2373" xr:uid="{1CD517C5-286D-4694-BAE5-EA8B50FD3807}"/>
    <cellStyle name="Normal 9 3 7 3" xfId="2374" xr:uid="{43D4228F-392A-40BB-AAF5-D7C559B4E67D}"/>
    <cellStyle name="Normal 9 3 7 4" xfId="4057" xr:uid="{7A8C3CC2-6F0D-42FD-8ED4-92C442108AE4}"/>
    <cellStyle name="Normal 9 3 8" xfId="2375" xr:uid="{97D6FC22-E054-42FD-998B-0B0B39DF341E}"/>
    <cellStyle name="Normal 9 3 8 2" xfId="2376" xr:uid="{1408CCD6-3542-40ED-A73C-98D8AA3751C8}"/>
    <cellStyle name="Normal 9 3 8 3" xfId="4058" xr:uid="{04F9055A-E15C-4C93-B940-FE41FB0D8A39}"/>
    <cellStyle name="Normal 9 3 8 4" xfId="4059" xr:uid="{2BBEFD68-C06A-4F56-AC68-38EF9D3A7E8B}"/>
    <cellStyle name="Normal 9 3 9" xfId="2377" xr:uid="{3EA6EB90-1860-40D1-8A5C-1D7B81C4B952}"/>
    <cellStyle name="Normal 9 4" xfId="174" xr:uid="{38766AAE-8015-4B16-A30D-2A70BC27A054}"/>
    <cellStyle name="Normal 9 4 10" xfId="4060" xr:uid="{7294DF49-F68E-41BC-B82D-BD207C258D6F}"/>
    <cellStyle name="Normal 9 4 11" xfId="4061" xr:uid="{E4058FA0-1BD9-49EC-AE00-0C860D9DFB45}"/>
    <cellStyle name="Normal 9 4 2" xfId="175" xr:uid="{3AFE20ED-83A9-4854-BC23-FC3B7BCD4869}"/>
    <cellStyle name="Normal 9 4 2 2" xfId="176" xr:uid="{4C9D268A-720A-47E9-A858-5C26525F4CA7}"/>
    <cellStyle name="Normal 9 4 2 2 2" xfId="415" xr:uid="{0A84838B-4B41-4064-B6B7-9610692AE881}"/>
    <cellStyle name="Normal 9 4 2 2 2 2" xfId="860" xr:uid="{DA62D386-3F50-4CAC-BEE9-9C74B7C0EE6F}"/>
    <cellStyle name="Normal 9 4 2 2 2 2 2" xfId="2378" xr:uid="{9FD44BE3-D91A-4E0E-8F15-075BCE7F520D}"/>
    <cellStyle name="Normal 9 4 2 2 2 2 2 2" xfId="2379" xr:uid="{C3099185-74D5-429B-87DA-9C3A35348B06}"/>
    <cellStyle name="Normal 9 4 2 2 2 2 3" xfId="2380" xr:uid="{146904A8-19A3-4FAF-A652-EE14C3FCB4C2}"/>
    <cellStyle name="Normal 9 4 2 2 2 2 4" xfId="4062" xr:uid="{1EC0F71A-E2A3-40E3-B643-17C82E7B2FE1}"/>
    <cellStyle name="Normal 9 4 2 2 2 3" xfId="2381" xr:uid="{7A24E43D-3A75-4560-8067-FD94EB16B57E}"/>
    <cellStyle name="Normal 9 4 2 2 2 3 2" xfId="2382" xr:uid="{56F75C26-EE2F-4D43-8D62-E53D930BCC73}"/>
    <cellStyle name="Normal 9 4 2 2 2 3 3" xfId="4063" xr:uid="{A4759D37-A37C-4128-93E1-7AF113D1095E}"/>
    <cellStyle name="Normal 9 4 2 2 2 3 4" xfId="4064" xr:uid="{431DDE7F-EAE4-486A-92C3-7DEAA840429A}"/>
    <cellStyle name="Normal 9 4 2 2 2 4" xfId="2383" xr:uid="{E458EA9C-CB08-4444-B9B8-912963B9DEC6}"/>
    <cellStyle name="Normal 9 4 2 2 2 5" xfId="4065" xr:uid="{3F02E11D-F826-4F2B-964C-6E7CCFD3456F}"/>
    <cellStyle name="Normal 9 4 2 2 2 6" xfId="4066" xr:uid="{4E4ECAB4-3E5F-4373-AC3B-F3EB456FA566}"/>
    <cellStyle name="Normal 9 4 2 2 3" xfId="861" xr:uid="{E3E0F0C1-6312-40B4-99A3-A7D3BDE93181}"/>
    <cellStyle name="Normal 9 4 2 2 3 2" xfId="2384" xr:uid="{2ACC0FDF-FC27-40B8-8194-23AACF4E2E62}"/>
    <cellStyle name="Normal 9 4 2 2 3 2 2" xfId="2385" xr:uid="{13C00C69-ED66-4285-AC19-07707FD13D93}"/>
    <cellStyle name="Normal 9 4 2 2 3 2 3" xfId="4067" xr:uid="{630F0BC2-77B7-4ADC-AE50-B1F3BF76A839}"/>
    <cellStyle name="Normal 9 4 2 2 3 2 4" xfId="4068" xr:uid="{2FA7AE9C-6FC2-4E8C-89AF-32E27FCC84CD}"/>
    <cellStyle name="Normal 9 4 2 2 3 3" xfId="2386" xr:uid="{7318584F-9CDA-4A7F-B038-9DB4F12C3651}"/>
    <cellStyle name="Normal 9 4 2 2 3 4" xfId="4069" xr:uid="{655C6810-7E15-4FC7-B98A-99CE8D88B2C3}"/>
    <cellStyle name="Normal 9 4 2 2 3 5" xfId="4070" xr:uid="{2D57F44D-1BEB-42E2-B412-C1F45655B1B6}"/>
    <cellStyle name="Normal 9 4 2 2 4" xfId="2387" xr:uid="{993F3307-C4EB-4D07-98AA-32EBA1FCCF2D}"/>
    <cellStyle name="Normal 9 4 2 2 4 2" xfId="2388" xr:uid="{D7363A48-8561-493A-BF3A-3FB630DF0550}"/>
    <cellStyle name="Normal 9 4 2 2 4 3" xfId="4071" xr:uid="{E2822595-40A9-4783-A55A-D347D63A80E0}"/>
    <cellStyle name="Normal 9 4 2 2 4 4" xfId="4072" xr:uid="{DBAE4B90-97F4-4F4F-BD60-31A70AA5DD66}"/>
    <cellStyle name="Normal 9 4 2 2 5" xfId="2389" xr:uid="{A0926596-150A-4935-9CB4-C3BB84D9D5A3}"/>
    <cellStyle name="Normal 9 4 2 2 5 2" xfId="4073" xr:uid="{658D377B-EE51-4225-8CB4-EB760B11A88C}"/>
    <cellStyle name="Normal 9 4 2 2 5 3" xfId="4074" xr:uid="{CEBDB2F4-0958-4476-8C1D-2D97D0A80122}"/>
    <cellStyle name="Normal 9 4 2 2 5 4" xfId="4075" xr:uid="{FDB98EC3-6A88-492C-BF4C-64EF81C8D92F}"/>
    <cellStyle name="Normal 9 4 2 2 6" xfId="4076" xr:uid="{CE30A0BD-7323-4D53-AD7A-DC3916630DC7}"/>
    <cellStyle name="Normal 9 4 2 2 7" xfId="4077" xr:uid="{E1F5072F-837D-4A69-9691-1D41FF4B0E5E}"/>
    <cellStyle name="Normal 9 4 2 2 8" xfId="4078" xr:uid="{1BA4AB51-9A16-4718-8A3E-A9739C1112E3}"/>
    <cellStyle name="Normal 9 4 2 3" xfId="416" xr:uid="{BE6BEF0F-54FB-476C-BF54-CAC26FB83256}"/>
    <cellStyle name="Normal 9 4 2 3 2" xfId="862" xr:uid="{DD21C71F-BA2B-4C7C-B7DD-B0A40D861960}"/>
    <cellStyle name="Normal 9 4 2 3 2 2" xfId="863" xr:uid="{D1FDAD2C-E16A-4EFA-AD34-DC901635E862}"/>
    <cellStyle name="Normal 9 4 2 3 2 2 2" xfId="2390" xr:uid="{BFC9627C-6B0F-4EA2-AF5B-44D319EF45AC}"/>
    <cellStyle name="Normal 9 4 2 3 2 2 2 2" xfId="2391" xr:uid="{1D65597A-740D-4707-A1F1-5C37333E4444}"/>
    <cellStyle name="Normal 9 4 2 3 2 2 3" xfId="2392" xr:uid="{174742BC-498E-4633-9CB1-C4F764329D49}"/>
    <cellStyle name="Normal 9 4 2 3 2 3" xfId="2393" xr:uid="{84C3E4D8-087C-4BFF-A175-3074371168EA}"/>
    <cellStyle name="Normal 9 4 2 3 2 3 2" xfId="2394" xr:uid="{1384C68A-3B6E-4AD5-AB26-CEFBFB62C81D}"/>
    <cellStyle name="Normal 9 4 2 3 2 4" xfId="2395" xr:uid="{FE3A4895-4995-4E9B-B7D1-8955E7F31DC3}"/>
    <cellStyle name="Normal 9 4 2 3 3" xfId="864" xr:uid="{ED062E30-2799-4DA5-AC19-B6DF7F308C61}"/>
    <cellStyle name="Normal 9 4 2 3 3 2" xfId="2396" xr:uid="{6B7F7D66-57B3-4AF3-9C6E-FC0E3B2327CE}"/>
    <cellStyle name="Normal 9 4 2 3 3 2 2" xfId="2397" xr:uid="{A054D931-9DCA-4B13-B14D-3E7694BCC683}"/>
    <cellStyle name="Normal 9 4 2 3 3 3" xfId="2398" xr:uid="{0D40F846-25BD-4A02-ABCF-EB02BD23BAC7}"/>
    <cellStyle name="Normal 9 4 2 3 3 4" xfId="4079" xr:uid="{EEDE23A4-1852-480D-A90C-3D24562C7B7E}"/>
    <cellStyle name="Normal 9 4 2 3 4" xfId="2399" xr:uid="{42826786-915E-4F96-9A47-40452FF970A9}"/>
    <cellStyle name="Normal 9 4 2 3 4 2" xfId="2400" xr:uid="{9CE67508-3E6F-45BC-994D-91C7D4DD57C1}"/>
    <cellStyle name="Normal 9 4 2 3 5" xfId="2401" xr:uid="{A0CC2B5F-966F-44BA-87A0-5762DC1CA6E4}"/>
    <cellStyle name="Normal 9 4 2 3 6" xfId="4080" xr:uid="{67A8CFA3-B8C3-4C41-9E49-E9AA44DD5F1C}"/>
    <cellStyle name="Normal 9 4 2 4" xfId="417" xr:uid="{9C33F12E-0CBB-48E4-B68C-6EE695F5191A}"/>
    <cellStyle name="Normal 9 4 2 4 2" xfId="865" xr:uid="{B9AC178E-2A49-4DBB-B22E-B86FD900D579}"/>
    <cellStyle name="Normal 9 4 2 4 2 2" xfId="2402" xr:uid="{98069DA3-18DE-4BA6-BCE9-BCD8F44486C7}"/>
    <cellStyle name="Normal 9 4 2 4 2 2 2" xfId="2403" xr:uid="{FFFA786A-0922-41A3-A7BC-C468D6958266}"/>
    <cellStyle name="Normal 9 4 2 4 2 3" xfId="2404" xr:uid="{2C822670-E89F-4055-BD1D-8DEA88771F21}"/>
    <cellStyle name="Normal 9 4 2 4 2 4" xfId="4081" xr:uid="{2BA73338-BA53-4D41-AEAB-B8F4E60A5B08}"/>
    <cellStyle name="Normal 9 4 2 4 3" xfId="2405" xr:uid="{A0578267-3E07-40D1-AEA9-AA309428BFF8}"/>
    <cellStyle name="Normal 9 4 2 4 3 2" xfId="2406" xr:uid="{C4AC129C-EABE-4F2C-AD38-BCF7CC8DE765}"/>
    <cellStyle name="Normal 9 4 2 4 4" xfId="2407" xr:uid="{6CEC6A3C-830C-4FBF-B238-A928F7BF4E39}"/>
    <cellStyle name="Normal 9 4 2 4 5" xfId="4082" xr:uid="{042B2790-DB1B-40FA-89AE-91C9FF72128E}"/>
    <cellStyle name="Normal 9 4 2 5" xfId="418" xr:uid="{4BD088C7-614F-40FC-ACDB-387DA6B5E64F}"/>
    <cellStyle name="Normal 9 4 2 5 2" xfId="2408" xr:uid="{FC1AFDE2-9D58-4298-ABD2-2CB55E99CB61}"/>
    <cellStyle name="Normal 9 4 2 5 2 2" xfId="2409" xr:uid="{014ABB92-C01A-4478-ABE6-4835C7FCFB3F}"/>
    <cellStyle name="Normal 9 4 2 5 3" xfId="2410" xr:uid="{E6D46007-A7B1-4E85-974A-2C189011451B}"/>
    <cellStyle name="Normal 9 4 2 5 4" xfId="4083" xr:uid="{ACD9AD2A-BDE1-49F1-B3FE-36BE96512354}"/>
    <cellStyle name="Normal 9 4 2 6" xfId="2411" xr:uid="{B4E2D9F5-E233-40DE-A6A7-4DA94633DC50}"/>
    <cellStyle name="Normal 9 4 2 6 2" xfId="2412" xr:uid="{21D75116-F8BB-4496-B927-6FCBDBA53783}"/>
    <cellStyle name="Normal 9 4 2 6 3" xfId="4084" xr:uid="{14A5F7DD-517A-47CD-B7AA-C376E7C5A09E}"/>
    <cellStyle name="Normal 9 4 2 6 4" xfId="4085" xr:uid="{DFFE8615-B6D8-4CEA-8EDB-0B1FF5E04A5F}"/>
    <cellStyle name="Normal 9 4 2 7" xfId="2413" xr:uid="{3AD522D4-8B1F-4442-BEFB-9C22AE9D374D}"/>
    <cellStyle name="Normal 9 4 2 8" xfId="4086" xr:uid="{E6603918-659D-44E9-BF5F-247F4FD2018C}"/>
    <cellStyle name="Normal 9 4 2 9" xfId="4087" xr:uid="{5E2F688F-3D51-4DA1-B604-40A7612EB7A6}"/>
    <cellStyle name="Normal 9 4 3" xfId="177" xr:uid="{C00E8337-8399-45D3-A392-D92E3AB786AE}"/>
    <cellStyle name="Normal 9 4 3 2" xfId="178" xr:uid="{363879A7-A33D-426F-B008-9ADEA195D819}"/>
    <cellStyle name="Normal 9 4 3 2 2" xfId="866" xr:uid="{1D94EA71-685E-4807-8B27-C060D7F7580F}"/>
    <cellStyle name="Normal 9 4 3 2 2 2" xfId="2414" xr:uid="{CC5E7F1C-6832-4B9C-9022-26548FCB3B3A}"/>
    <cellStyle name="Normal 9 4 3 2 2 2 2" xfId="2415" xr:uid="{4A0C34B9-E5F8-48EC-8836-D3AC31CF01CF}"/>
    <cellStyle name="Normal 9 4 3 2 2 3" xfId="2416" xr:uid="{7EE4F328-CCC9-43AA-A33E-153B0416FA5B}"/>
    <cellStyle name="Normal 9 4 3 2 2 4" xfId="4088" xr:uid="{DE64485A-8C8C-43A8-A8BF-B8479B0FFC7D}"/>
    <cellStyle name="Normal 9 4 3 2 3" xfId="2417" xr:uid="{32E60777-4D7C-457A-885A-A7C6DDCE1081}"/>
    <cellStyle name="Normal 9 4 3 2 3 2" xfId="2418" xr:uid="{D72D89F0-0EC6-4F18-B6FF-F4C9E1BD2BBB}"/>
    <cellStyle name="Normal 9 4 3 2 3 3" xfId="4089" xr:uid="{A621C805-22E9-4533-9EDB-6AFAF04712B2}"/>
    <cellStyle name="Normal 9 4 3 2 3 4" xfId="4090" xr:uid="{A4C99344-D6CD-42EF-968C-4397A3ECECF6}"/>
    <cellStyle name="Normal 9 4 3 2 4" xfId="2419" xr:uid="{5B86A97E-F67E-4C2A-98FD-6929A0A9A8B8}"/>
    <cellStyle name="Normal 9 4 3 2 5" xfId="4091" xr:uid="{E13F2DAA-9C07-4A19-98F7-268B3E8281F8}"/>
    <cellStyle name="Normal 9 4 3 2 6" xfId="4092" xr:uid="{852188BB-3AD5-4BF4-BFE9-8DBDC99B8BAE}"/>
    <cellStyle name="Normal 9 4 3 3" xfId="419" xr:uid="{79CD99F2-9E71-455B-9C99-A9289DE2259A}"/>
    <cellStyle name="Normal 9 4 3 3 2" xfId="2420" xr:uid="{DAAB8031-D951-48CB-91EF-9878D484B244}"/>
    <cellStyle name="Normal 9 4 3 3 2 2" xfId="2421" xr:uid="{4E564784-1939-4F18-BAB8-A7BEF27F1876}"/>
    <cellStyle name="Normal 9 4 3 3 2 3" xfId="4093" xr:uid="{150E4D44-D06E-4F88-B3E3-C0046A89BDB7}"/>
    <cellStyle name="Normal 9 4 3 3 2 4" xfId="4094" xr:uid="{D8B63EA4-8547-4870-A984-AF8562C6B837}"/>
    <cellStyle name="Normal 9 4 3 3 3" xfId="2422" xr:uid="{7D729E5B-1EC2-4EF8-8913-211AC9786693}"/>
    <cellStyle name="Normal 9 4 3 3 4" xfId="4095" xr:uid="{748A737C-678A-49A3-B551-2782698B6493}"/>
    <cellStyle name="Normal 9 4 3 3 5" xfId="4096" xr:uid="{025795D0-9FDC-48F1-8565-5E31F68972C5}"/>
    <cellStyle name="Normal 9 4 3 4" xfId="2423" xr:uid="{5C391141-0B4C-4609-A744-E30C25EE7213}"/>
    <cellStyle name="Normal 9 4 3 4 2" xfId="2424" xr:uid="{3D7F1C2B-E482-4671-A321-A697B5EBDAD7}"/>
    <cellStyle name="Normal 9 4 3 4 3" xfId="4097" xr:uid="{ED09DB45-378A-49AD-8EF5-721D50920BFE}"/>
    <cellStyle name="Normal 9 4 3 4 4" xfId="4098" xr:uid="{84D267A4-6AF0-470A-9A6B-B935627F1E24}"/>
    <cellStyle name="Normal 9 4 3 5" xfId="2425" xr:uid="{598C40A6-666C-4A90-B26C-B5382CB98721}"/>
    <cellStyle name="Normal 9 4 3 5 2" xfId="4099" xr:uid="{8C1DE5A7-07E1-4DE0-9674-2C7818463514}"/>
    <cellStyle name="Normal 9 4 3 5 3" xfId="4100" xr:uid="{78CE69EC-EF74-4F33-9C7C-3CC6A1E121BA}"/>
    <cellStyle name="Normal 9 4 3 5 4" xfId="4101" xr:uid="{A2601485-CBF4-46E6-B818-0F47E2455EC9}"/>
    <cellStyle name="Normal 9 4 3 6" xfId="4102" xr:uid="{C6D1997C-9A42-4FAD-B892-AA8886E5EDF4}"/>
    <cellStyle name="Normal 9 4 3 7" xfId="4103" xr:uid="{57F01EA4-7E02-407B-8006-1BE47691529E}"/>
    <cellStyle name="Normal 9 4 3 8" xfId="4104" xr:uid="{B9DD3DA0-B5B7-46B8-A4D6-79193F777BB6}"/>
    <cellStyle name="Normal 9 4 4" xfId="179" xr:uid="{E096EA92-C823-40FC-A209-596AC831D3F9}"/>
    <cellStyle name="Normal 9 4 4 2" xfId="867" xr:uid="{5307FBE4-5D7B-436F-B9CA-2BE3C026CFA7}"/>
    <cellStyle name="Normal 9 4 4 2 2" xfId="868" xr:uid="{35E818CE-2FE4-46D9-B288-6AE9B7F59168}"/>
    <cellStyle name="Normal 9 4 4 2 2 2" xfId="2426" xr:uid="{645748B9-A8D7-4803-9707-D46C0479D57E}"/>
    <cellStyle name="Normal 9 4 4 2 2 2 2" xfId="2427" xr:uid="{F24D2012-3779-4EA8-8F77-D79F9ECFDB11}"/>
    <cellStyle name="Normal 9 4 4 2 2 3" xfId="2428" xr:uid="{423A048E-A7DC-492E-B645-87103A5988C9}"/>
    <cellStyle name="Normal 9 4 4 2 2 4" xfId="4105" xr:uid="{FBC602B7-C836-49F5-A8D7-189FF46E5ACA}"/>
    <cellStyle name="Normal 9 4 4 2 3" xfId="2429" xr:uid="{BC9A7FBF-41E4-437A-94A9-42C915759D84}"/>
    <cellStyle name="Normal 9 4 4 2 3 2" xfId="2430" xr:uid="{2C82E20A-B202-4A93-9886-6EA304430EF5}"/>
    <cellStyle name="Normal 9 4 4 2 4" xfId="2431" xr:uid="{FB5531C6-1971-4CB7-AFD5-EBBD8175580D}"/>
    <cellStyle name="Normal 9 4 4 2 5" xfId="4106" xr:uid="{9C6BEC18-4FAF-464E-A151-D6AF124CFB2F}"/>
    <cellStyle name="Normal 9 4 4 3" xfId="869" xr:uid="{E818E522-FA8C-41F2-AEFB-252821E29DDD}"/>
    <cellStyle name="Normal 9 4 4 3 2" xfId="2432" xr:uid="{CE049C18-9B87-47A3-A9C9-050D11E3ED36}"/>
    <cellStyle name="Normal 9 4 4 3 2 2" xfId="2433" xr:uid="{ED51DFFA-D8D0-4DF0-A2AA-3CD79108B6AE}"/>
    <cellStyle name="Normal 9 4 4 3 3" xfId="2434" xr:uid="{CF3024A9-08E0-4EE3-8284-0747EA2749C4}"/>
    <cellStyle name="Normal 9 4 4 3 4" xfId="4107" xr:uid="{0EBADCE0-AF7C-4DC9-9F15-B7DE9C66E772}"/>
    <cellStyle name="Normal 9 4 4 4" xfId="2435" xr:uid="{31DB999B-46FE-432D-B63C-A8F95A7DE49C}"/>
    <cellStyle name="Normal 9 4 4 4 2" xfId="2436" xr:uid="{7DD84D5A-1A2D-4822-BA7C-0B10F9C6B97B}"/>
    <cellStyle name="Normal 9 4 4 4 3" xfId="4108" xr:uid="{C8167492-7C1F-4F0D-BE2B-ACF0DDD4D38A}"/>
    <cellStyle name="Normal 9 4 4 4 4" xfId="4109" xr:uid="{97DB7699-094C-49FA-91E5-5269E27F7637}"/>
    <cellStyle name="Normal 9 4 4 5" xfId="2437" xr:uid="{66867897-AE9A-4BB0-ABE4-0864F48CEE45}"/>
    <cellStyle name="Normal 9 4 4 6" xfId="4110" xr:uid="{C553B325-35D7-4EC7-9F73-7A6799F69671}"/>
    <cellStyle name="Normal 9 4 4 7" xfId="4111" xr:uid="{3724CCBD-F6B3-466B-AD54-67EDBF37D482}"/>
    <cellStyle name="Normal 9 4 5" xfId="420" xr:uid="{3A052848-9D58-4DB6-8648-FE84D8278D46}"/>
    <cellStyle name="Normal 9 4 5 2" xfId="870" xr:uid="{88CCF13F-C812-4386-96FC-65AFF574D065}"/>
    <cellStyle name="Normal 9 4 5 2 2" xfId="2438" xr:uid="{D489C930-E2D6-40C7-82A1-F18F8D579F29}"/>
    <cellStyle name="Normal 9 4 5 2 2 2" xfId="2439" xr:uid="{B400EFB6-C1B1-4D74-BA92-F43C109872A3}"/>
    <cellStyle name="Normal 9 4 5 2 3" xfId="2440" xr:uid="{971DDF1F-FA9B-4887-AA58-66308436E8D8}"/>
    <cellStyle name="Normal 9 4 5 2 4" xfId="4112" xr:uid="{69EB1EE5-73AD-4203-81D3-13CB03A7345A}"/>
    <cellStyle name="Normal 9 4 5 3" xfId="2441" xr:uid="{08BE5AD8-C987-4392-8FDF-CB519F243B59}"/>
    <cellStyle name="Normal 9 4 5 3 2" xfId="2442" xr:uid="{D8F4E1F5-FB71-413D-A9B4-7423B64C19B1}"/>
    <cellStyle name="Normal 9 4 5 3 3" xfId="4113" xr:uid="{AA69E409-62E1-400F-8072-0AB03BF648D7}"/>
    <cellStyle name="Normal 9 4 5 3 4" xfId="4114" xr:uid="{C09C2F88-4129-4949-8F64-A09AA299B7F2}"/>
    <cellStyle name="Normal 9 4 5 4" xfId="2443" xr:uid="{A016D115-9AC9-4509-A799-F3916DA4AD2B}"/>
    <cellStyle name="Normal 9 4 5 5" xfId="4115" xr:uid="{EC3B4D44-47C7-4284-840C-5EBAC042869C}"/>
    <cellStyle name="Normal 9 4 5 6" xfId="4116" xr:uid="{AE7FD31A-4036-4F2B-A55B-0885808AF87A}"/>
    <cellStyle name="Normal 9 4 6" xfId="421" xr:uid="{5F3C5E32-939F-48CF-B3FF-F7C833D349E1}"/>
    <cellStyle name="Normal 9 4 6 2" xfId="2444" xr:uid="{858E65BC-00AB-48A0-A194-36F9EDE615DC}"/>
    <cellStyle name="Normal 9 4 6 2 2" xfId="2445" xr:uid="{A87D8374-24E5-4509-9D9E-D1D6A19D2D13}"/>
    <cellStyle name="Normal 9 4 6 2 3" xfId="4117" xr:uid="{3EBF1518-674A-4F92-973C-46F4409B9B88}"/>
    <cellStyle name="Normal 9 4 6 2 4" xfId="4118" xr:uid="{F628FC69-DC45-427E-AA8E-D9819D8879F1}"/>
    <cellStyle name="Normal 9 4 6 3" xfId="2446" xr:uid="{10661428-D45C-4C12-A16A-EBF66415C74F}"/>
    <cellStyle name="Normal 9 4 6 4" xfId="4119" xr:uid="{5B1642BD-A940-457B-80B6-9E2D3FC5CD35}"/>
    <cellStyle name="Normal 9 4 6 5" xfId="4120" xr:uid="{14AB3905-0396-4FD7-8480-937E663CAA72}"/>
    <cellStyle name="Normal 9 4 7" xfId="2447" xr:uid="{BC4B98FC-1CFE-43C2-95DE-4B2C56AF2020}"/>
    <cellStyle name="Normal 9 4 7 2" xfId="2448" xr:uid="{A2EB3BD4-20D6-4D40-A9CE-178061B38FF0}"/>
    <cellStyle name="Normal 9 4 7 3" xfId="4121" xr:uid="{E2A09AB9-DBB6-4F41-943B-EA38F5E70C84}"/>
    <cellStyle name="Normal 9 4 7 4" xfId="4122" xr:uid="{D5BD1FAE-B965-4AB8-9401-6F9A458F7187}"/>
    <cellStyle name="Normal 9 4 8" xfId="2449" xr:uid="{94D03076-777A-4349-83B5-109265C60727}"/>
    <cellStyle name="Normal 9 4 8 2" xfId="4123" xr:uid="{28E52306-D950-4A3D-9836-0EB8E6C89BAD}"/>
    <cellStyle name="Normal 9 4 8 3" xfId="4124" xr:uid="{1DF0E5A7-F7ED-4512-9BCB-225A7AA408DD}"/>
    <cellStyle name="Normal 9 4 8 4" xfId="4125" xr:uid="{497B4CD1-BB98-48FD-A530-877353B55C8E}"/>
    <cellStyle name="Normal 9 4 9" xfId="4126" xr:uid="{DEF882FC-5F7A-410D-8AB0-D1B8543BD622}"/>
    <cellStyle name="Normal 9 5" xfId="180" xr:uid="{FBE3B351-86BF-4EDE-81BA-E948009078E9}"/>
    <cellStyle name="Normal 9 5 10" xfId="4127" xr:uid="{31A2F1F8-1204-4E19-AE2A-C6EF7E0638EE}"/>
    <cellStyle name="Normal 9 5 11" xfId="4128" xr:uid="{46B8ED2A-C226-46F0-BE88-14841DFDDC6D}"/>
    <cellStyle name="Normal 9 5 2" xfId="181" xr:uid="{C0F6E6E8-C73E-492C-BE1E-1EEDE2BFD972}"/>
    <cellStyle name="Normal 9 5 2 2" xfId="422" xr:uid="{DB06CC0F-4DA4-4D58-99D1-52DF0B67D0B5}"/>
    <cellStyle name="Normal 9 5 2 2 2" xfId="871" xr:uid="{DD35777E-83E9-462E-B356-A30D33F98124}"/>
    <cellStyle name="Normal 9 5 2 2 2 2" xfId="872" xr:uid="{76ABEE50-03EA-4528-8B9C-2975E2DA479A}"/>
    <cellStyle name="Normal 9 5 2 2 2 2 2" xfId="2450" xr:uid="{C20179D4-87A8-4AE4-9951-8866C1794055}"/>
    <cellStyle name="Normal 9 5 2 2 2 2 3" xfId="4129" xr:uid="{77016B62-5180-4600-AF9F-625BF742B1FE}"/>
    <cellStyle name="Normal 9 5 2 2 2 2 4" xfId="4130" xr:uid="{1F2A7D6D-2D1D-419E-AEAD-899196AD6BC2}"/>
    <cellStyle name="Normal 9 5 2 2 2 3" xfId="2451" xr:uid="{BCDA4208-5008-4C9B-B7A0-6091C177CFE3}"/>
    <cellStyle name="Normal 9 5 2 2 2 3 2" xfId="4131" xr:uid="{49FE43A0-A657-4A27-BCC4-23D7CFBF9416}"/>
    <cellStyle name="Normal 9 5 2 2 2 3 3" xfId="4132" xr:uid="{38C9AA81-F862-4DE7-A7D0-AFD5466368B9}"/>
    <cellStyle name="Normal 9 5 2 2 2 3 4" xfId="4133" xr:uid="{D8699EC8-5925-497A-9127-B7B0D6717001}"/>
    <cellStyle name="Normal 9 5 2 2 2 4" xfId="4134" xr:uid="{81DCBBC8-B092-42C3-8D82-33AA128000F4}"/>
    <cellStyle name="Normal 9 5 2 2 2 5" xfId="4135" xr:uid="{D5C984C3-A9F5-4326-A54B-B077223894A2}"/>
    <cellStyle name="Normal 9 5 2 2 2 6" xfId="4136" xr:uid="{B60FDF43-53E6-44FE-8CC1-4094593BC275}"/>
    <cellStyle name="Normal 9 5 2 2 3" xfId="873" xr:uid="{55521729-D35D-40DB-A1FE-4744EB3AC641}"/>
    <cellStyle name="Normal 9 5 2 2 3 2" xfId="2452" xr:uid="{B1E410E7-C6F8-4CB3-A2E5-12B87569C8BD}"/>
    <cellStyle name="Normal 9 5 2 2 3 2 2" xfId="4137" xr:uid="{3CF3015E-C78E-49B4-A808-5C232EB2147D}"/>
    <cellStyle name="Normal 9 5 2 2 3 2 3" xfId="4138" xr:uid="{5C42B3C2-7472-454A-8E2E-755082923CF4}"/>
    <cellStyle name="Normal 9 5 2 2 3 2 4" xfId="4139" xr:uid="{25108FDD-4B92-47C4-A6E2-DAD53DA99E36}"/>
    <cellStyle name="Normal 9 5 2 2 3 3" xfId="4140" xr:uid="{D9812682-9272-4072-A07D-9EDB2F61DE1A}"/>
    <cellStyle name="Normal 9 5 2 2 3 4" xfId="4141" xr:uid="{5CB8C59C-3EEE-448E-AF52-2E0F2B316E7C}"/>
    <cellStyle name="Normal 9 5 2 2 3 5" xfId="4142" xr:uid="{603909F7-9E09-4B99-AA2D-8788D3433DE3}"/>
    <cellStyle name="Normal 9 5 2 2 4" xfId="2453" xr:uid="{6C09841D-6C61-42C7-B7F0-0A16EA759D6F}"/>
    <cellStyle name="Normal 9 5 2 2 4 2" xfId="4143" xr:uid="{99266BC5-5C60-4B5B-8F76-86A14D0E8E34}"/>
    <cellStyle name="Normal 9 5 2 2 4 3" xfId="4144" xr:uid="{5619B7C5-DD0B-4912-8957-AF91DDE1F16F}"/>
    <cellStyle name="Normal 9 5 2 2 4 4" xfId="4145" xr:uid="{D72D84F3-4F6E-4710-AA95-0E15DE77318B}"/>
    <cellStyle name="Normal 9 5 2 2 5" xfId="4146" xr:uid="{74D666A7-7C0D-4EF7-9AA0-B8AC26367098}"/>
    <cellStyle name="Normal 9 5 2 2 5 2" xfId="4147" xr:uid="{26A34C7C-C300-4A83-9E30-8CAF6471BB81}"/>
    <cellStyle name="Normal 9 5 2 2 5 3" xfId="4148" xr:uid="{2CFBDF33-1786-4B3E-A393-A57B87A7C575}"/>
    <cellStyle name="Normal 9 5 2 2 5 4" xfId="4149" xr:uid="{F93BA53C-2B86-4F67-A993-42FA1C31917D}"/>
    <cellStyle name="Normal 9 5 2 2 6" xfId="4150" xr:uid="{7DFA4444-C74C-41A8-8EE1-25D0C5E18840}"/>
    <cellStyle name="Normal 9 5 2 2 7" xfId="4151" xr:uid="{FC7A1A5A-4DA8-4079-A3CC-E808D9AA21E3}"/>
    <cellStyle name="Normal 9 5 2 2 8" xfId="4152" xr:uid="{546BD36D-91B7-4A8A-9385-1D63732CCFF1}"/>
    <cellStyle name="Normal 9 5 2 3" xfId="874" xr:uid="{1E169352-D126-4CB7-A833-B2708653FE41}"/>
    <cellStyle name="Normal 9 5 2 3 2" xfId="875" xr:uid="{A6162669-C787-48D2-B6B8-4E9AE1EF8181}"/>
    <cellStyle name="Normal 9 5 2 3 2 2" xfId="876" xr:uid="{9212B206-6B93-4CA9-98D0-0438FF39326A}"/>
    <cellStyle name="Normal 9 5 2 3 2 3" xfId="4153" xr:uid="{3989A9A7-5AF1-41B5-ABD7-D2F826CB0B6B}"/>
    <cellStyle name="Normal 9 5 2 3 2 4" xfId="4154" xr:uid="{20CFC289-BD15-4B2B-87B9-145174261499}"/>
    <cellStyle name="Normal 9 5 2 3 3" xfId="877" xr:uid="{6085A282-CF6D-4BCA-8783-42E78A5742DB}"/>
    <cellStyle name="Normal 9 5 2 3 3 2" xfId="4155" xr:uid="{F45EE099-B829-4ED5-8F99-3CEF3509B92A}"/>
    <cellStyle name="Normal 9 5 2 3 3 3" xfId="4156" xr:uid="{C2FE0A5E-7F65-4D27-A5CC-2253FA19BABE}"/>
    <cellStyle name="Normal 9 5 2 3 3 4" xfId="4157" xr:uid="{E8EBF26C-D17E-45D7-8E17-CD536F5783D4}"/>
    <cellStyle name="Normal 9 5 2 3 4" xfId="4158" xr:uid="{0AF0AB5E-FABB-4943-BCD5-E89693BFC854}"/>
    <cellStyle name="Normal 9 5 2 3 5" xfId="4159" xr:uid="{1AF35815-C7B2-4720-A181-ABFC5A6A1237}"/>
    <cellStyle name="Normal 9 5 2 3 6" xfId="4160" xr:uid="{859C770C-3175-4C1F-87D3-81616900A594}"/>
    <cellStyle name="Normal 9 5 2 4" xfId="878" xr:uid="{8779B9E8-93FA-4C7D-829B-6ECB420087A1}"/>
    <cellStyle name="Normal 9 5 2 4 2" xfId="879" xr:uid="{6C046F44-05CD-4D0A-A646-EEFB97AC69BB}"/>
    <cellStyle name="Normal 9 5 2 4 2 2" xfId="4161" xr:uid="{40251ED2-E2EA-4B4B-A05F-D13A11D357A5}"/>
    <cellStyle name="Normal 9 5 2 4 2 3" xfId="4162" xr:uid="{C1ABD997-FC9F-40B4-9256-7DC90E86B068}"/>
    <cellStyle name="Normal 9 5 2 4 2 4" xfId="4163" xr:uid="{F624B2C9-C7DE-4FEE-B9CE-73A287CFAD5E}"/>
    <cellStyle name="Normal 9 5 2 4 3" xfId="4164" xr:uid="{0B4FBC1B-46B0-44A1-A042-E3552A008DCC}"/>
    <cellStyle name="Normal 9 5 2 4 4" xfId="4165" xr:uid="{8D398E70-D0B3-4D6A-A0FA-464A151B05E8}"/>
    <cellStyle name="Normal 9 5 2 4 5" xfId="4166" xr:uid="{DE38E861-969B-48AD-ABF0-0F03A0C62FD0}"/>
    <cellStyle name="Normal 9 5 2 5" xfId="880" xr:uid="{A31ADDC2-F6D3-4B08-A2EA-A16F21273EDC}"/>
    <cellStyle name="Normal 9 5 2 5 2" xfId="4167" xr:uid="{D70816AC-D293-4934-94C6-BCE767EB05FD}"/>
    <cellStyle name="Normal 9 5 2 5 3" xfId="4168" xr:uid="{EA4CE800-4855-4A4E-8BC1-5FE79589B086}"/>
    <cellStyle name="Normal 9 5 2 5 4" xfId="4169" xr:uid="{15259BEF-212C-45E4-90E9-52708796B3B0}"/>
    <cellStyle name="Normal 9 5 2 6" xfId="4170" xr:uid="{73B65082-9099-4636-965A-929779B7F221}"/>
    <cellStyle name="Normal 9 5 2 6 2" xfId="4171" xr:uid="{51FD5371-87D2-46C3-B2A6-CDF10E33FE09}"/>
    <cellStyle name="Normal 9 5 2 6 3" xfId="4172" xr:uid="{C8EC48C3-9E33-4A52-9D6A-E29B26357910}"/>
    <cellStyle name="Normal 9 5 2 6 4" xfId="4173" xr:uid="{536246FC-B098-4589-B72B-DDB06AF429B3}"/>
    <cellStyle name="Normal 9 5 2 7" xfId="4174" xr:uid="{E0736893-A562-4A88-B489-DEAB402AF5E7}"/>
    <cellStyle name="Normal 9 5 2 8" xfId="4175" xr:uid="{C1E7CF7E-72B6-468C-B4A2-49D660F9A916}"/>
    <cellStyle name="Normal 9 5 2 9" xfId="4176" xr:uid="{6CE40875-C8F1-4CA0-B5C6-0BBD49769CE1}"/>
    <cellStyle name="Normal 9 5 3" xfId="423" xr:uid="{68E40E21-B95D-4B4B-BAAD-EF692A96FE07}"/>
    <cellStyle name="Normal 9 5 3 2" xfId="881" xr:uid="{38C8E4B7-D1F9-4A38-AF99-EFB3A9F8A1DB}"/>
    <cellStyle name="Normal 9 5 3 2 2" xfId="882" xr:uid="{557FED1F-F31F-415C-BA0A-B763B0AC19C6}"/>
    <cellStyle name="Normal 9 5 3 2 2 2" xfId="2454" xr:uid="{311114C5-CA1D-46A8-86D2-3B5540447B23}"/>
    <cellStyle name="Normal 9 5 3 2 2 2 2" xfId="2455" xr:uid="{95F785DD-44C2-4AFD-A12C-94AC0056F9EC}"/>
    <cellStyle name="Normal 9 5 3 2 2 3" xfId="2456" xr:uid="{3C8A5964-3F8C-45A2-A1B6-9F0D66E58FA7}"/>
    <cellStyle name="Normal 9 5 3 2 2 4" xfId="4177" xr:uid="{3F39CEA3-69BD-4AA8-BFA1-6FBDF5230CF1}"/>
    <cellStyle name="Normal 9 5 3 2 3" xfId="2457" xr:uid="{095829C6-DBF4-4B9D-BB72-216DB9415E72}"/>
    <cellStyle name="Normal 9 5 3 2 3 2" xfId="2458" xr:uid="{B9450FFD-4F99-4FC6-8669-B79EB5B53C72}"/>
    <cellStyle name="Normal 9 5 3 2 3 3" xfId="4178" xr:uid="{A0FFEB90-8691-410A-BAF2-CA5E2ED91B03}"/>
    <cellStyle name="Normal 9 5 3 2 3 4" xfId="4179" xr:uid="{F1D9DB7B-6263-4A50-A3ED-4494825068CC}"/>
    <cellStyle name="Normal 9 5 3 2 4" xfId="2459" xr:uid="{B5F758DE-C1C7-499C-A1CC-DD9EE1D122E6}"/>
    <cellStyle name="Normal 9 5 3 2 5" xfId="4180" xr:uid="{3B24FBBF-57A3-4DEE-90EB-1A4D30DF84C9}"/>
    <cellStyle name="Normal 9 5 3 2 6" xfId="4181" xr:uid="{9F30FF97-0CF6-4473-94C7-A86808E13710}"/>
    <cellStyle name="Normal 9 5 3 3" xfId="883" xr:uid="{EABFDCC2-9003-4FE0-B19C-F57AEC03E4B0}"/>
    <cellStyle name="Normal 9 5 3 3 2" xfId="2460" xr:uid="{8EF97902-D068-49D2-B0AA-051A521C5E9E}"/>
    <cellStyle name="Normal 9 5 3 3 2 2" xfId="2461" xr:uid="{DADBA921-0A9C-4D80-89A6-D118F3E74FDA}"/>
    <cellStyle name="Normal 9 5 3 3 2 3" xfId="4182" xr:uid="{3FCD21C9-6896-46F6-831F-DF0D9B047E16}"/>
    <cellStyle name="Normal 9 5 3 3 2 4" xfId="4183" xr:uid="{267562E4-A084-4593-B271-1AF3B662B44A}"/>
    <cellStyle name="Normal 9 5 3 3 3" xfId="2462" xr:uid="{ED8F340B-D58C-452A-B944-D8F61A73FA5C}"/>
    <cellStyle name="Normal 9 5 3 3 4" xfId="4184" xr:uid="{B0543208-67EB-4B75-9198-2AFA3B599AC3}"/>
    <cellStyle name="Normal 9 5 3 3 5" xfId="4185" xr:uid="{F2865CFB-0937-4365-8756-80453DD54AB2}"/>
    <cellStyle name="Normal 9 5 3 4" xfId="2463" xr:uid="{5FA4B2CB-404D-4B75-9E40-AA706A559BE0}"/>
    <cellStyle name="Normal 9 5 3 4 2" xfId="2464" xr:uid="{081F3E44-A8AE-42E2-8817-FE1B08876B86}"/>
    <cellStyle name="Normal 9 5 3 4 3" xfId="4186" xr:uid="{19439ABB-A0E2-4B63-A5D3-FB73678DCBCC}"/>
    <cellStyle name="Normal 9 5 3 4 4" xfId="4187" xr:uid="{774EAE43-A696-486B-BC0B-91D0907B25DD}"/>
    <cellStyle name="Normal 9 5 3 5" xfId="2465" xr:uid="{4841F9DB-4A38-4499-BD8D-D680089DD664}"/>
    <cellStyle name="Normal 9 5 3 5 2" xfId="4188" xr:uid="{82B2A7F3-827F-41B6-8B89-E8EF9943D9B5}"/>
    <cellStyle name="Normal 9 5 3 5 3" xfId="4189" xr:uid="{AC03C939-830F-49CC-B9C7-74FBA205C373}"/>
    <cellStyle name="Normal 9 5 3 5 4" xfId="4190" xr:uid="{DACAA3C3-59EB-4007-BD01-39C6A2D9A63C}"/>
    <cellStyle name="Normal 9 5 3 6" xfId="4191" xr:uid="{CDAF11B6-E1D6-4288-A026-BD30CA96CB4F}"/>
    <cellStyle name="Normal 9 5 3 7" xfId="4192" xr:uid="{1F6B5037-2993-4D05-9233-DB318D24E5F8}"/>
    <cellStyle name="Normal 9 5 3 8" xfId="4193" xr:uid="{02AA58DE-55B0-4CA2-A598-AAA69DFEA389}"/>
    <cellStyle name="Normal 9 5 4" xfId="424" xr:uid="{C0B01A18-E8AA-45DD-AACD-65195B024129}"/>
    <cellStyle name="Normal 9 5 4 2" xfId="884" xr:uid="{4CDC800B-CFA2-4021-A3DD-2C4A9691C688}"/>
    <cellStyle name="Normal 9 5 4 2 2" xfId="885" xr:uid="{CB4A7A0F-1A6F-4FA6-B03E-741A326735F4}"/>
    <cellStyle name="Normal 9 5 4 2 2 2" xfId="2466" xr:uid="{5040C106-1423-483C-9E93-0A0D78D9AD98}"/>
    <cellStyle name="Normal 9 5 4 2 2 3" xfId="4194" xr:uid="{3EA4A925-4F28-4421-B344-91E10D652D0B}"/>
    <cellStyle name="Normal 9 5 4 2 2 4" xfId="4195" xr:uid="{BFA8E602-CD59-4929-9A27-1960221E4DB9}"/>
    <cellStyle name="Normal 9 5 4 2 3" xfId="2467" xr:uid="{E57E00E8-D334-463C-AAF6-E047950C1C47}"/>
    <cellStyle name="Normal 9 5 4 2 4" xfId="4196" xr:uid="{051F624F-8D61-40A7-B5E5-BA1665A29AAC}"/>
    <cellStyle name="Normal 9 5 4 2 5" xfId="4197" xr:uid="{3496A7AC-00B6-4CB0-9152-46EDA44B8191}"/>
    <cellStyle name="Normal 9 5 4 3" xfId="886" xr:uid="{C3A9A765-2842-44CF-A6E3-7E24618E454D}"/>
    <cellStyle name="Normal 9 5 4 3 2" xfId="2468" xr:uid="{C758776A-9CC7-4D4C-8EF8-519F686EDD26}"/>
    <cellStyle name="Normal 9 5 4 3 3" xfId="4198" xr:uid="{4C6C7935-5279-486D-945A-9E32B3329FCB}"/>
    <cellStyle name="Normal 9 5 4 3 4" xfId="4199" xr:uid="{146623D0-B88A-4203-A8AA-B87108C18874}"/>
    <cellStyle name="Normal 9 5 4 4" xfId="2469" xr:uid="{8A3D018A-06C1-45B8-B61F-278CC9BAE649}"/>
    <cellStyle name="Normal 9 5 4 4 2" xfId="4200" xr:uid="{5B62E3A7-A5E2-4996-86E3-E8CA20F9AC2B}"/>
    <cellStyle name="Normal 9 5 4 4 3" xfId="4201" xr:uid="{BBB9B5AA-3BE6-4DB5-8434-153B4991C6BD}"/>
    <cellStyle name="Normal 9 5 4 4 4" xfId="4202" xr:uid="{00BCF607-56BF-4ACD-9B6F-2E8CB840E973}"/>
    <cellStyle name="Normal 9 5 4 5" xfId="4203" xr:uid="{BFB5160E-42EF-4389-A2EC-8A35A69CF973}"/>
    <cellStyle name="Normal 9 5 4 6" xfId="4204" xr:uid="{9DBDA8E0-FD29-40D9-986F-24725D4DA841}"/>
    <cellStyle name="Normal 9 5 4 7" xfId="4205" xr:uid="{655B2D38-9BBB-4B4D-8408-6B6EC4C9057E}"/>
    <cellStyle name="Normal 9 5 5" xfId="425" xr:uid="{0346DC87-F6AD-4C5B-B357-345E793EAD8D}"/>
    <cellStyle name="Normal 9 5 5 2" xfId="887" xr:uid="{719476BD-300C-46AA-874A-D3F902EF312D}"/>
    <cellStyle name="Normal 9 5 5 2 2" xfId="2470" xr:uid="{7950518F-5E90-4CDD-BF46-1D290361E17E}"/>
    <cellStyle name="Normal 9 5 5 2 3" xfId="4206" xr:uid="{DD412166-EB13-4CEC-9D06-803D68885218}"/>
    <cellStyle name="Normal 9 5 5 2 4" xfId="4207" xr:uid="{D9273FEC-8149-49BC-B174-431159A1AD5C}"/>
    <cellStyle name="Normal 9 5 5 3" xfId="2471" xr:uid="{E3921B30-F5BB-4D11-ACB4-A044539B0CBC}"/>
    <cellStyle name="Normal 9 5 5 3 2" xfId="4208" xr:uid="{DAB0C862-8773-4470-834A-F599CD44D37D}"/>
    <cellStyle name="Normal 9 5 5 3 3" xfId="4209" xr:uid="{901CC76A-8011-4605-BFF8-28652ABF6CC8}"/>
    <cellStyle name="Normal 9 5 5 3 4" xfId="4210" xr:uid="{9F036A31-9CFE-4369-8AA5-53649573D816}"/>
    <cellStyle name="Normal 9 5 5 4" xfId="4211" xr:uid="{35F5668E-A26A-48BB-8966-5A94CEBF09BA}"/>
    <cellStyle name="Normal 9 5 5 5" xfId="4212" xr:uid="{F62A00E3-390F-4616-8BEA-7FE24646B0B2}"/>
    <cellStyle name="Normal 9 5 5 6" xfId="4213" xr:uid="{29596C77-64D1-4F3D-9F2E-A7EC2050844F}"/>
    <cellStyle name="Normal 9 5 6" xfId="888" xr:uid="{C6061620-2807-44CD-8B7A-38F0AC8A8D16}"/>
    <cellStyle name="Normal 9 5 6 2" xfId="2472" xr:uid="{F5F91C0A-12F7-4CD8-93FE-A1E5418B86AE}"/>
    <cellStyle name="Normal 9 5 6 2 2" xfId="4214" xr:uid="{C6E144E7-5801-4C6A-925E-52A3BBB05F9B}"/>
    <cellStyle name="Normal 9 5 6 2 3" xfId="4215" xr:uid="{BD529725-FF62-4B5C-B2E0-C4B0FE61F1ED}"/>
    <cellStyle name="Normal 9 5 6 2 4" xfId="4216" xr:uid="{4A004AE9-76D6-4A3F-B927-1C27AC6C36BF}"/>
    <cellStyle name="Normal 9 5 6 3" xfId="4217" xr:uid="{8C77D93A-9205-4917-ABDB-AF68E6ED7B29}"/>
    <cellStyle name="Normal 9 5 6 4" xfId="4218" xr:uid="{3F33CD31-4592-4109-B14B-2D81E580F2D0}"/>
    <cellStyle name="Normal 9 5 6 5" xfId="4219" xr:uid="{2C6B3E2D-0DAA-4A93-98B2-C5C59E85754F}"/>
    <cellStyle name="Normal 9 5 7" xfId="2473" xr:uid="{C203EB01-CDF0-4CE5-87D4-4A3FAC3EA926}"/>
    <cellStyle name="Normal 9 5 7 2" xfId="4220" xr:uid="{4DD818C8-F22B-4A50-A935-503D7A4E204C}"/>
    <cellStyle name="Normal 9 5 7 3" xfId="4221" xr:uid="{37DC425D-4242-4B54-A1BB-83994134497E}"/>
    <cellStyle name="Normal 9 5 7 4" xfId="4222" xr:uid="{5EBBED6A-A44D-4F3F-B822-F4C8C6B4D632}"/>
    <cellStyle name="Normal 9 5 8" xfId="4223" xr:uid="{19024EC3-A405-4F4D-A6BA-42F5F8BFB483}"/>
    <cellStyle name="Normal 9 5 8 2" xfId="4224" xr:uid="{B7DCC21E-D4A8-4FE5-B18D-8E6466B725EB}"/>
    <cellStyle name="Normal 9 5 8 3" xfId="4225" xr:uid="{18C52DD6-522A-4CE4-8E53-EEC273138262}"/>
    <cellStyle name="Normal 9 5 8 4" xfId="4226" xr:uid="{76529276-50BB-4144-80C6-E2AFE6B7AB61}"/>
    <cellStyle name="Normal 9 5 9" xfId="4227" xr:uid="{E424E6DD-2B54-479E-A249-09A7C3680D10}"/>
    <cellStyle name="Normal 9 6" xfId="182" xr:uid="{7EA86670-17BF-4267-86AD-C678A715E685}"/>
    <cellStyle name="Normal 9 6 2" xfId="183" xr:uid="{4FB7DEB2-B027-43F4-B3C3-7581065B9957}"/>
    <cellStyle name="Normal 9 6 2 2" xfId="426" xr:uid="{20A695A4-4111-40D2-B604-C50E516FF2B3}"/>
    <cellStyle name="Normal 9 6 2 2 2" xfId="889" xr:uid="{A864FA71-D7E0-40AB-91D3-8F573228A49C}"/>
    <cellStyle name="Normal 9 6 2 2 2 2" xfId="2474" xr:uid="{60068750-23D5-4D59-9EA3-BBB16AABFEFE}"/>
    <cellStyle name="Normal 9 6 2 2 2 3" xfId="4228" xr:uid="{882959AC-8679-4424-B6F4-65E6ABE4916D}"/>
    <cellStyle name="Normal 9 6 2 2 2 4" xfId="4229" xr:uid="{C3549D35-A6DF-4547-A7BC-5EFC0A66D550}"/>
    <cellStyle name="Normal 9 6 2 2 3" xfId="2475" xr:uid="{0C0EC051-0DC3-4C85-8858-DAFCC71F23E7}"/>
    <cellStyle name="Normal 9 6 2 2 3 2" xfId="4230" xr:uid="{BFB741BF-71D8-4FD0-963E-10C59E3BFAC6}"/>
    <cellStyle name="Normal 9 6 2 2 3 3" xfId="4231" xr:uid="{C9A140BA-6FCF-4022-B20E-768A524402DF}"/>
    <cellStyle name="Normal 9 6 2 2 3 4" xfId="4232" xr:uid="{D7AB8F22-F6D9-42DB-8B81-EC58AE2384B2}"/>
    <cellStyle name="Normal 9 6 2 2 4" xfId="4233" xr:uid="{5EF60FE2-4E71-4E9E-BF16-C8B3F2990299}"/>
    <cellStyle name="Normal 9 6 2 2 5" xfId="4234" xr:uid="{0EBC104F-81BC-4C53-95EB-944BB74D0AC4}"/>
    <cellStyle name="Normal 9 6 2 2 6" xfId="4235" xr:uid="{32D5C85B-5294-4F59-84F9-8DDE141FBD4D}"/>
    <cellStyle name="Normal 9 6 2 3" xfId="890" xr:uid="{62532F31-F120-4290-A06C-0BE3F52573B9}"/>
    <cellStyle name="Normal 9 6 2 3 2" xfId="2476" xr:uid="{ECD06579-E053-4A57-AD9F-E805BF4E2CF8}"/>
    <cellStyle name="Normal 9 6 2 3 2 2" xfId="4236" xr:uid="{D9AC22B9-DD31-47BD-B686-FCE2F9BF1195}"/>
    <cellStyle name="Normal 9 6 2 3 2 3" xfId="4237" xr:uid="{139E76FD-B4E5-489A-AD16-733D18145576}"/>
    <cellStyle name="Normal 9 6 2 3 2 4" xfId="4238" xr:uid="{ED9F31C4-80BA-45A3-A876-EE6EBC7C6D03}"/>
    <cellStyle name="Normal 9 6 2 3 3" xfId="4239" xr:uid="{AED5D9C5-403F-4372-8BFA-4571C879AF35}"/>
    <cellStyle name="Normal 9 6 2 3 4" xfId="4240" xr:uid="{A12663A0-79A9-4E74-A6A7-23F88E00FF87}"/>
    <cellStyle name="Normal 9 6 2 3 5" xfId="4241" xr:uid="{F2E49C13-6FFA-4E5C-962C-E673466B7053}"/>
    <cellStyle name="Normal 9 6 2 4" xfId="2477" xr:uid="{9122D299-F837-444A-B2A1-6019E010E50E}"/>
    <cellStyle name="Normal 9 6 2 4 2" xfId="4242" xr:uid="{3C806441-9F68-4F60-A519-3DAA8D36CE52}"/>
    <cellStyle name="Normal 9 6 2 4 3" xfId="4243" xr:uid="{D7C99B7D-3CAF-41CC-92AD-7148A883CCF9}"/>
    <cellStyle name="Normal 9 6 2 4 4" xfId="4244" xr:uid="{C50E94FF-2188-4A1E-8A10-D913AF3548AC}"/>
    <cellStyle name="Normal 9 6 2 5" xfId="4245" xr:uid="{3EAE89A9-7773-4CFB-872B-779B7FDD4D50}"/>
    <cellStyle name="Normal 9 6 2 5 2" xfId="4246" xr:uid="{26DAA3ED-1E88-47A1-BE74-B468E2202412}"/>
    <cellStyle name="Normal 9 6 2 5 3" xfId="4247" xr:uid="{31B24EEF-B5A8-4185-AA27-7FFFD333CA2D}"/>
    <cellStyle name="Normal 9 6 2 5 4" xfId="4248" xr:uid="{492DC30D-541C-432A-9A23-F12683337CA8}"/>
    <cellStyle name="Normal 9 6 2 6" xfId="4249" xr:uid="{7A3BFE36-EA1A-4C78-AB12-5953E8B6C8D8}"/>
    <cellStyle name="Normal 9 6 2 7" xfId="4250" xr:uid="{9A98220E-02DA-46A3-BF05-3D88C1BA9B74}"/>
    <cellStyle name="Normal 9 6 2 8" xfId="4251" xr:uid="{7714C787-097B-4E49-B897-AE83C1662353}"/>
    <cellStyle name="Normal 9 6 3" xfId="427" xr:uid="{88E0854C-3327-433F-89EE-B88DD312721D}"/>
    <cellStyle name="Normal 9 6 3 2" xfId="891" xr:uid="{3E64019B-0812-40EB-9D61-889AD4BCFE03}"/>
    <cellStyle name="Normal 9 6 3 2 2" xfId="892" xr:uid="{DA8427CA-8C3E-4DA4-A40C-69BC37D2F825}"/>
    <cellStyle name="Normal 9 6 3 2 3" xfId="4252" xr:uid="{E3CCC470-C4D0-4F3B-AE3A-33D0829D3FA9}"/>
    <cellStyle name="Normal 9 6 3 2 4" xfId="4253" xr:uid="{821B3930-412B-43AA-A82B-9CF71CD0CEE6}"/>
    <cellStyle name="Normal 9 6 3 3" xfId="893" xr:uid="{85DFD4FD-6C05-4B2F-A726-D0D7CA33A222}"/>
    <cellStyle name="Normal 9 6 3 3 2" xfId="4254" xr:uid="{621920D8-1EDE-447A-A140-45491075F846}"/>
    <cellStyle name="Normal 9 6 3 3 3" xfId="4255" xr:uid="{55645001-1E8C-4D8F-AE97-785801FD7907}"/>
    <cellStyle name="Normal 9 6 3 3 4" xfId="4256" xr:uid="{B71913E3-E281-413A-AE4E-A92D3B56C18E}"/>
    <cellStyle name="Normal 9 6 3 4" xfId="4257" xr:uid="{E8954FF4-BAD8-4C3A-B6C3-196C84D1F3F0}"/>
    <cellStyle name="Normal 9 6 3 5" xfId="4258" xr:uid="{9AB89DAC-7942-4C0D-8453-1494A45EBD35}"/>
    <cellStyle name="Normal 9 6 3 6" xfId="4259" xr:uid="{1695D4BB-4BF7-47A6-9538-EDA92EE7419B}"/>
    <cellStyle name="Normal 9 6 4" xfId="428" xr:uid="{667C81D4-FAD1-4E21-9A82-7DDCD92240E0}"/>
    <cellStyle name="Normal 9 6 4 2" xfId="894" xr:uid="{5AEBCE7A-5D74-4A0A-B7FC-EF3A38BF3D03}"/>
    <cellStyle name="Normal 9 6 4 2 2" xfId="4260" xr:uid="{130A8BEF-3100-49F4-A817-53409107EAB9}"/>
    <cellStyle name="Normal 9 6 4 2 3" xfId="4261" xr:uid="{E1C26098-1664-41B9-8D2A-4907C3325090}"/>
    <cellStyle name="Normal 9 6 4 2 4" xfId="4262" xr:uid="{E8FA364D-41B8-41B8-8015-476871B88A4F}"/>
    <cellStyle name="Normal 9 6 4 3" xfId="4263" xr:uid="{017475B5-EDB5-4445-AA8E-0EB1F04AA576}"/>
    <cellStyle name="Normal 9 6 4 4" xfId="4264" xr:uid="{12F87BD8-7B4D-4FF7-8E05-689847097809}"/>
    <cellStyle name="Normal 9 6 4 5" xfId="4265" xr:uid="{55659F14-7136-4C37-B2ED-A433E44A6928}"/>
    <cellStyle name="Normal 9 6 5" xfId="895" xr:uid="{7151AE10-6295-414E-B7A2-23B2DAA1E5F5}"/>
    <cellStyle name="Normal 9 6 5 2" xfId="4266" xr:uid="{39DAA0E2-3C92-4171-8C2A-A3727E240E94}"/>
    <cellStyle name="Normal 9 6 5 3" xfId="4267" xr:uid="{D632233E-DDB5-4FF3-ADBC-A9D11ADC7062}"/>
    <cellStyle name="Normal 9 6 5 4" xfId="4268" xr:uid="{77B2603C-8A26-4730-A65B-EFFFB0E01799}"/>
    <cellStyle name="Normal 9 6 6" xfId="4269" xr:uid="{EC108198-F601-42AE-9F64-1F59E6EC654A}"/>
    <cellStyle name="Normal 9 6 6 2" xfId="4270" xr:uid="{1B62F16C-3D5E-4670-941D-47EA4BB68017}"/>
    <cellStyle name="Normal 9 6 6 3" xfId="4271" xr:uid="{BFDF6F5E-56E8-4C79-9B4D-0942BE8E2555}"/>
    <cellStyle name="Normal 9 6 6 4" xfId="4272" xr:uid="{48898635-EA7D-44F1-9F6F-0E1FEDA03D2E}"/>
    <cellStyle name="Normal 9 6 7" xfId="4273" xr:uid="{43729CBA-37B2-464F-9E71-0CEFDF719443}"/>
    <cellStyle name="Normal 9 6 8" xfId="4274" xr:uid="{D8B0E6AF-AB0E-4043-94B8-F55334B6E5CB}"/>
    <cellStyle name="Normal 9 6 9" xfId="4275" xr:uid="{4C294659-D18C-4BA2-AD78-900346059043}"/>
    <cellStyle name="Normal 9 7" xfId="184" xr:uid="{E9A4B3FB-C008-4836-B34D-89CD203B1B29}"/>
    <cellStyle name="Normal 9 7 2" xfId="429" xr:uid="{AE3B8D4D-F8E4-4AE5-9474-7F454129F2B8}"/>
    <cellStyle name="Normal 9 7 2 2" xfId="896" xr:uid="{C474BCD9-754D-4904-B06E-B13C40CDA692}"/>
    <cellStyle name="Normal 9 7 2 2 2" xfId="2478" xr:uid="{230FEAC5-CA41-490D-BADA-4250A04C3F7E}"/>
    <cellStyle name="Normal 9 7 2 2 2 2" xfId="2479" xr:uid="{48AA6436-2849-473D-94D1-35F43E13B0B7}"/>
    <cellStyle name="Normal 9 7 2 2 3" xfId="2480" xr:uid="{B485B279-A7F7-4D85-A469-A71622D31A48}"/>
    <cellStyle name="Normal 9 7 2 2 4" xfId="4276" xr:uid="{09B73998-0FE1-4EFB-9D72-B55FD787360E}"/>
    <cellStyle name="Normal 9 7 2 3" xfId="2481" xr:uid="{49F2C684-AE4B-4721-B149-0DBE9C24A02F}"/>
    <cellStyle name="Normal 9 7 2 3 2" xfId="2482" xr:uid="{7128BC64-6A7F-40F6-8568-413A4E4C153E}"/>
    <cellStyle name="Normal 9 7 2 3 3" xfId="4277" xr:uid="{15B65B45-8038-4B59-A68A-0B8DC895EB81}"/>
    <cellStyle name="Normal 9 7 2 3 4" xfId="4278" xr:uid="{6B8E73F0-F04B-4A03-B94F-055BA8EB26B0}"/>
    <cellStyle name="Normal 9 7 2 4" xfId="2483" xr:uid="{214B4395-55FC-48A5-AD62-F1DE5571924B}"/>
    <cellStyle name="Normal 9 7 2 5" xfId="4279" xr:uid="{0187D3FC-F15A-4CC4-94E2-1208ED192DD2}"/>
    <cellStyle name="Normal 9 7 2 6" xfId="4280" xr:uid="{FB2A42F8-9898-4356-85F7-B8DD8926F5F8}"/>
    <cellStyle name="Normal 9 7 3" xfId="897" xr:uid="{37C3CC68-D081-4AF9-B1DE-C2FB05551EDB}"/>
    <cellStyle name="Normal 9 7 3 2" xfId="2484" xr:uid="{CBCCFF45-3CA6-4AB7-854F-3A7BDACD3267}"/>
    <cellStyle name="Normal 9 7 3 2 2" xfId="2485" xr:uid="{C8D6C536-C8FD-4685-ACA2-21A3B72FF036}"/>
    <cellStyle name="Normal 9 7 3 2 3" xfId="4281" xr:uid="{ED11D274-7D3A-4EBD-B16F-74F5CE7CAA70}"/>
    <cellStyle name="Normal 9 7 3 2 4" xfId="4282" xr:uid="{786DAB08-9DC2-4465-8A22-260630493317}"/>
    <cellStyle name="Normal 9 7 3 3" xfId="2486" xr:uid="{0A2A5F19-8938-48AE-81E2-07B2402D59B4}"/>
    <cellStyle name="Normal 9 7 3 4" xfId="4283" xr:uid="{CEC5C18C-D455-4E64-9AE2-6EB7EE5977F4}"/>
    <cellStyle name="Normal 9 7 3 5" xfId="4284" xr:uid="{3D55B8CE-8176-46EC-8948-8C7CD6EBC2DE}"/>
    <cellStyle name="Normal 9 7 4" xfId="2487" xr:uid="{35822A19-D31B-42CB-B314-AF7DED3362CC}"/>
    <cellStyle name="Normal 9 7 4 2" xfId="2488" xr:uid="{FBA4415B-4D2E-4D6F-8F84-9CC32AB24B92}"/>
    <cellStyle name="Normal 9 7 4 3" xfId="4285" xr:uid="{BF2E3616-D25F-4874-A202-A3EA9080A642}"/>
    <cellStyle name="Normal 9 7 4 4" xfId="4286" xr:uid="{BB5051C2-F9AA-4CA6-98CC-7B595AB63969}"/>
    <cellStyle name="Normal 9 7 5" xfId="2489" xr:uid="{5F78214C-550F-48B2-8331-A56CF0D90459}"/>
    <cellStyle name="Normal 9 7 5 2" xfId="4287" xr:uid="{2EA7AB3B-C4FE-480F-B883-9957E1A8A972}"/>
    <cellStyle name="Normal 9 7 5 3" xfId="4288" xr:uid="{3254E5AD-4261-4D87-AA01-BB632C71D1DE}"/>
    <cellStyle name="Normal 9 7 5 4" xfId="4289" xr:uid="{2AAB7A5F-AEF3-4652-98CD-853E7109C729}"/>
    <cellStyle name="Normal 9 7 6" xfId="4290" xr:uid="{9832F070-5DE2-4F5B-84AF-01FB5766469F}"/>
    <cellStyle name="Normal 9 7 7" xfId="4291" xr:uid="{96312EFB-E496-4CDE-879D-1DC881407B21}"/>
    <cellStyle name="Normal 9 7 8" xfId="4292" xr:uid="{80B0B2A4-D21B-4D14-968E-A6161F66105A}"/>
    <cellStyle name="Normal 9 8" xfId="430" xr:uid="{277D3B13-06CD-40D0-B266-FF361B8EFD10}"/>
    <cellStyle name="Normal 9 8 2" xfId="898" xr:uid="{F8456F0B-CF1A-42B4-B6F1-CD72BF5BA1C2}"/>
    <cellStyle name="Normal 9 8 2 2" xfId="899" xr:uid="{2190B6FF-5B7B-480E-9FF6-67D8F3024EC2}"/>
    <cellStyle name="Normal 9 8 2 2 2" xfId="2490" xr:uid="{40DFD127-0C84-48C5-BB93-497EB647F00E}"/>
    <cellStyle name="Normal 9 8 2 2 3" xfId="4293" xr:uid="{F4B00307-CB3B-4BA0-99DA-10049948DF27}"/>
    <cellStyle name="Normal 9 8 2 2 4" xfId="4294" xr:uid="{0B3DB1C8-C089-40BD-A1AD-F54BB3311C79}"/>
    <cellStyle name="Normal 9 8 2 3" xfId="2491" xr:uid="{7DFF1487-E50D-4E18-9E53-51B28165BF20}"/>
    <cellStyle name="Normal 9 8 2 4" xfId="4295" xr:uid="{4EE1DFDE-81D5-4508-BDFB-021DDB4E1A3D}"/>
    <cellStyle name="Normal 9 8 2 5" xfId="4296" xr:uid="{B2014D2A-E830-4DD0-8C39-927B6B5C5AB3}"/>
    <cellStyle name="Normal 9 8 3" xfId="900" xr:uid="{24010565-6BA8-49FF-9A12-23B7F4F427DD}"/>
    <cellStyle name="Normal 9 8 3 2" xfId="2492" xr:uid="{CD730EA1-468E-4235-B968-5CD4FB4B4374}"/>
    <cellStyle name="Normal 9 8 3 3" xfId="4297" xr:uid="{4E1B70C0-00BE-4E84-835D-0B0AB3D1DB5A}"/>
    <cellStyle name="Normal 9 8 3 4" xfId="4298" xr:uid="{A4A8D5DA-21BE-48A1-9842-01AA2F71B2BE}"/>
    <cellStyle name="Normal 9 8 4" xfId="2493" xr:uid="{8A20B659-558B-4A81-8766-A1FF1C7CB51C}"/>
    <cellStyle name="Normal 9 8 4 2" xfId="4299" xr:uid="{9F71957A-18BB-4989-86E3-31614FC4210F}"/>
    <cellStyle name="Normal 9 8 4 3" xfId="4300" xr:uid="{5E53BB82-63B2-467C-8363-2AC304BE1F62}"/>
    <cellStyle name="Normal 9 8 4 4" xfId="4301" xr:uid="{D33E5D72-8F7E-414B-9C4E-6F6D026FF4A0}"/>
    <cellStyle name="Normal 9 8 5" xfId="4302" xr:uid="{BC59C200-07DA-4E9B-A879-6B97015E2BF5}"/>
    <cellStyle name="Normal 9 8 6" xfId="4303" xr:uid="{951B719B-8BD0-4298-9A34-F1BBFDAF3CBA}"/>
    <cellStyle name="Normal 9 8 7" xfId="4304" xr:uid="{43D6B2C4-3F1A-4039-9425-B70894C1A9D1}"/>
    <cellStyle name="Normal 9 9" xfId="431" xr:uid="{998379BB-C827-4D89-A40E-F375574A785F}"/>
    <cellStyle name="Normal 9 9 2" xfId="901" xr:uid="{18AD7C5F-5418-4D4B-8F1F-86FDB4426641}"/>
    <cellStyle name="Normal 9 9 2 2" xfId="2494" xr:uid="{BA2F4026-0188-4158-B9BB-ACCBC38D9B72}"/>
    <cellStyle name="Normal 9 9 2 3" xfId="4305" xr:uid="{B592092B-5A96-49ED-A28A-6AA8E45869A1}"/>
    <cellStyle name="Normal 9 9 2 4" xfId="4306" xr:uid="{19CB7360-8731-413D-86F6-2DAD1E4E4027}"/>
    <cellStyle name="Normal 9 9 3" xfId="2495" xr:uid="{E9E8841A-EBBB-4D90-8088-60B8A28CAEFC}"/>
    <cellStyle name="Normal 9 9 3 2" xfId="4307" xr:uid="{00B04822-BA1B-46B5-8F32-2B185D2A4408}"/>
    <cellStyle name="Normal 9 9 3 3" xfId="4308" xr:uid="{DB98A1AC-13EF-42DC-90CB-11691A4C029F}"/>
    <cellStyle name="Normal 9 9 3 4" xfId="4309" xr:uid="{EA0A6CC7-F11F-4B11-9266-F171AF3A3062}"/>
    <cellStyle name="Normal 9 9 4" xfId="4310" xr:uid="{9147C54C-EE24-446B-B35B-941270DC4E61}"/>
    <cellStyle name="Normal 9 9 5" xfId="4311" xr:uid="{91118D89-5F0A-4778-8F61-5E9F07B897CA}"/>
    <cellStyle name="Normal 9 9 6" xfId="4312" xr:uid="{67AB871B-E778-41A4-9927-358EF003A6AC}"/>
    <cellStyle name="Percent 2" xfId="185" xr:uid="{7384AD0A-7A48-4A65-BEB6-938D63C1350A}"/>
    <cellStyle name="Гиперссылка 2" xfId="7" xr:uid="{7E641948-B132-4F5E-AACF-F5277091B7BC}"/>
    <cellStyle name="Обычный 2" xfId="5" xr:uid="{B5C1F6C2-947B-42BF-91FE-C23C091606E0}"/>
    <cellStyle name="Обычный 2 2" xfId="186" xr:uid="{FDBDEC83-935C-4212-B7CE-AF50FE5DA6C1}"/>
    <cellStyle name="常规_Sheet1_1" xfId="4414" xr:uid="{FEA36E05-0541-43A1-A705-845BE2B30ED0}"/>
  </cellStyles>
  <dxfs count="26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407C3E2E-CC10-458C-9DD1-600FB4248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1BFF05F-1EEE-40DF-8FED-6178F3DA3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04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42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>
      <c r="A4" s="13"/>
      <c r="B4" s="15" t="s">
        <v>46</v>
      </c>
      <c r="C4" s="7"/>
      <c r="D4" s="7"/>
      <c r="E4" s="7"/>
      <c r="F4" s="3"/>
      <c r="G4" s="103" t="s">
        <v>5</v>
      </c>
      <c r="H4" s="104" t="s">
        <v>6</v>
      </c>
      <c r="I4" s="14"/>
    </row>
    <row r="5" spans="1:23" ht="15.75" thickBot="1">
      <c r="A5" s="13"/>
      <c r="B5" s="15" t="s">
        <v>47</v>
      </c>
      <c r="C5" s="7"/>
      <c r="D5" s="7"/>
      <c r="E5" s="7"/>
      <c r="F5" s="3"/>
      <c r="G5" s="41">
        <v>45583</v>
      </c>
      <c r="H5" s="40">
        <v>56289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17" t="s">
        <v>3</v>
      </c>
      <c r="C8" s="118"/>
      <c r="D8" s="119"/>
      <c r="E8" s="4"/>
      <c r="F8" s="105" t="s">
        <v>12</v>
      </c>
      <c r="G8" s="26"/>
      <c r="H8" s="26"/>
      <c r="I8" s="14"/>
      <c r="K8" s="102"/>
    </row>
    <row r="9" spans="1:23">
      <c r="A9" s="13"/>
      <c r="B9" s="128" t="s">
        <v>48</v>
      </c>
      <c r="C9" s="129"/>
      <c r="D9" s="130"/>
      <c r="E9" s="9"/>
      <c r="F9" s="38" t="s">
        <v>48</v>
      </c>
      <c r="G9" s="122" t="s">
        <v>14</v>
      </c>
      <c r="H9" s="124"/>
      <c r="I9" s="14"/>
    </row>
    <row r="10" spans="1:23">
      <c r="A10" s="13"/>
      <c r="B10" s="131" t="s">
        <v>49</v>
      </c>
      <c r="C10" s="132"/>
      <c r="D10" s="133"/>
      <c r="E10" s="10"/>
      <c r="F10" s="38" t="s">
        <v>49</v>
      </c>
      <c r="G10" s="122"/>
      <c r="H10" s="125"/>
      <c r="I10" s="14"/>
    </row>
    <row r="11" spans="1:23">
      <c r="A11" s="13"/>
      <c r="B11" s="134" t="s">
        <v>51</v>
      </c>
      <c r="C11" s="135"/>
      <c r="D11" s="136"/>
      <c r="E11" s="10"/>
      <c r="F11" s="38" t="s">
        <v>51</v>
      </c>
      <c r="G11" s="122" t="s">
        <v>15</v>
      </c>
      <c r="H11" s="126" t="s">
        <v>22</v>
      </c>
      <c r="I11" s="14"/>
    </row>
    <row r="12" spans="1:23">
      <c r="A12" s="13"/>
      <c r="B12" s="134" t="s">
        <v>50</v>
      </c>
      <c r="C12" s="135"/>
      <c r="D12" s="136"/>
      <c r="E12" s="10"/>
      <c r="F12" s="38" t="s">
        <v>50</v>
      </c>
      <c r="G12" s="122"/>
      <c r="H12" s="125"/>
      <c r="I12" s="14"/>
    </row>
    <row r="13" spans="1:23">
      <c r="A13" s="13"/>
      <c r="B13" s="131"/>
      <c r="C13" s="132"/>
      <c r="D13" s="133"/>
      <c r="E13" s="11"/>
      <c r="F13" s="38"/>
      <c r="G13" s="123" t="s">
        <v>16</v>
      </c>
      <c r="H13" s="126" t="s">
        <v>53</v>
      </c>
      <c r="I13" s="14"/>
      <c r="L13" s="27" t="s">
        <v>20</v>
      </c>
    </row>
    <row r="14" spans="1:23" ht="13.5" thickBot="1">
      <c r="A14" s="13"/>
      <c r="B14" s="137" t="s">
        <v>52</v>
      </c>
      <c r="C14" s="138"/>
      <c r="D14" s="139"/>
      <c r="E14" s="11"/>
      <c r="F14" s="39" t="s">
        <v>52</v>
      </c>
      <c r="G14" s="123"/>
      <c r="H14" s="127"/>
      <c r="I14" s="14"/>
      <c r="L14" s="112">
        <f>VLOOKUP(G5,[1]Sheet1!$A$9:$I$7290,2,FALSE)</f>
        <v>32.979999999999997</v>
      </c>
    </row>
    <row r="15" spans="1:23" ht="5.25" customHeight="1">
      <c r="A15" s="13"/>
      <c r="B15" s="11"/>
      <c r="C15" s="11"/>
      <c r="D15" s="11"/>
      <c r="E15" s="11"/>
      <c r="F15" s="11"/>
      <c r="G15" s="27"/>
      <c r="H15" s="28"/>
      <c r="I15" s="14"/>
    </row>
    <row r="16" spans="1:23">
      <c r="A16" s="13"/>
      <c r="B16" s="11"/>
      <c r="C16" s="11"/>
      <c r="D16" s="11"/>
      <c r="E16" s="11"/>
      <c r="F16" s="11"/>
      <c r="G16" s="27" t="s">
        <v>19</v>
      </c>
      <c r="H16" s="34" t="s">
        <v>21</v>
      </c>
      <c r="I16" s="14"/>
    </row>
    <row r="17" spans="1:9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06" t="s">
        <v>11</v>
      </c>
      <c r="C19" s="107" t="s">
        <v>7</v>
      </c>
      <c r="D19" s="120" t="s">
        <v>13</v>
      </c>
      <c r="E19" s="121"/>
      <c r="F19" s="108" t="s">
        <v>0</v>
      </c>
      <c r="G19" s="109" t="s">
        <v>9</v>
      </c>
      <c r="H19" s="110" t="s">
        <v>10</v>
      </c>
      <c r="I19" s="14"/>
    </row>
    <row r="20" spans="1:9" ht="24">
      <c r="A20" s="13"/>
      <c r="B20" s="1">
        <v>20</v>
      </c>
      <c r="C20" s="37" t="s">
        <v>56</v>
      </c>
      <c r="D20" s="141" t="s">
        <v>58</v>
      </c>
      <c r="E20" s="114"/>
      <c r="F20" s="42" t="s">
        <v>57</v>
      </c>
      <c r="G20" s="20">
        <v>41.18</v>
      </c>
      <c r="H20" s="21">
        <f>G20*B20</f>
        <v>823.6</v>
      </c>
      <c r="I20" s="14"/>
    </row>
    <row r="21" spans="1:9" ht="24">
      <c r="A21" s="13"/>
      <c r="B21" s="1">
        <v>10</v>
      </c>
      <c r="C21" s="37" t="s">
        <v>56</v>
      </c>
      <c r="D21" s="141" t="s">
        <v>59</v>
      </c>
      <c r="E21" s="114"/>
      <c r="F21" s="42" t="s">
        <v>57</v>
      </c>
      <c r="G21" s="20">
        <v>43.84</v>
      </c>
      <c r="H21" s="21">
        <f t="shared" ref="H21:H85" si="0">G21*B21</f>
        <v>438.40000000000003</v>
      </c>
      <c r="I21" s="14"/>
    </row>
    <row r="22" spans="1:9" ht="24">
      <c r="A22" s="13"/>
      <c r="B22" s="1">
        <v>4</v>
      </c>
      <c r="C22" s="37" t="s">
        <v>56</v>
      </c>
      <c r="D22" s="141" t="s">
        <v>60</v>
      </c>
      <c r="E22" s="114"/>
      <c r="F22" s="42" t="s">
        <v>57</v>
      </c>
      <c r="G22" s="20">
        <v>87.67</v>
      </c>
      <c r="H22" s="21">
        <f t="shared" si="0"/>
        <v>350.68</v>
      </c>
      <c r="I22" s="14"/>
    </row>
    <row r="23" spans="1:9" ht="24">
      <c r="A23" s="13"/>
      <c r="B23" s="1">
        <v>4</v>
      </c>
      <c r="C23" s="37" t="s">
        <v>56</v>
      </c>
      <c r="D23" s="141" t="s">
        <v>61</v>
      </c>
      <c r="E23" s="114"/>
      <c r="F23" s="42" t="s">
        <v>57</v>
      </c>
      <c r="G23" s="20">
        <v>94.31</v>
      </c>
      <c r="H23" s="21">
        <f t="shared" si="0"/>
        <v>377.24</v>
      </c>
      <c r="I23" s="14"/>
    </row>
    <row r="24" spans="1:9" ht="24">
      <c r="A24" s="13"/>
      <c r="B24" s="1">
        <v>2</v>
      </c>
      <c r="C24" s="37" t="s">
        <v>56</v>
      </c>
      <c r="D24" s="141" t="s">
        <v>62</v>
      </c>
      <c r="E24" s="114"/>
      <c r="F24" s="42" t="s">
        <v>57</v>
      </c>
      <c r="G24" s="20">
        <v>102.61</v>
      </c>
      <c r="H24" s="21">
        <f t="shared" si="0"/>
        <v>205.22</v>
      </c>
      <c r="I24" s="14"/>
    </row>
    <row r="25" spans="1:9" ht="24">
      <c r="A25" s="13"/>
      <c r="B25" s="142">
        <v>2</v>
      </c>
      <c r="C25" s="37" t="s">
        <v>56</v>
      </c>
      <c r="D25" s="143" t="s">
        <v>63</v>
      </c>
      <c r="E25" s="144"/>
      <c r="F25" s="145" t="s">
        <v>57</v>
      </c>
      <c r="G25" s="146">
        <v>119.22</v>
      </c>
      <c r="H25" s="147">
        <f t="shared" si="0"/>
        <v>238.44</v>
      </c>
      <c r="I25" s="14"/>
    </row>
    <row r="26" spans="1:9" ht="24">
      <c r="A26" s="13"/>
      <c r="B26" s="1">
        <v>20</v>
      </c>
      <c r="C26" s="37" t="s">
        <v>64</v>
      </c>
      <c r="D26" s="141" t="s">
        <v>65</v>
      </c>
      <c r="E26" s="114"/>
      <c r="F26" s="42" t="s">
        <v>69</v>
      </c>
      <c r="G26" s="20">
        <v>20.260000000000002</v>
      </c>
      <c r="H26" s="21">
        <f t="shared" si="0"/>
        <v>405.20000000000005</v>
      </c>
      <c r="I26" s="14"/>
    </row>
    <row r="27" spans="1:9" ht="24">
      <c r="A27" s="13"/>
      <c r="B27" s="1">
        <v>4</v>
      </c>
      <c r="C27" s="37" t="s">
        <v>64</v>
      </c>
      <c r="D27" s="141" t="s">
        <v>66</v>
      </c>
      <c r="E27" s="114"/>
      <c r="F27" s="42" t="s">
        <v>69</v>
      </c>
      <c r="G27" s="20">
        <v>52.8</v>
      </c>
      <c r="H27" s="21">
        <f t="shared" si="0"/>
        <v>211.2</v>
      </c>
      <c r="I27" s="14"/>
    </row>
    <row r="28" spans="1:9" ht="24">
      <c r="A28" s="13"/>
      <c r="B28" s="1">
        <v>4</v>
      </c>
      <c r="C28" s="37" t="s">
        <v>64</v>
      </c>
      <c r="D28" s="141" t="s">
        <v>67</v>
      </c>
      <c r="E28" s="114"/>
      <c r="F28" s="42" t="s">
        <v>69</v>
      </c>
      <c r="G28" s="20">
        <v>65.09</v>
      </c>
      <c r="H28" s="21">
        <f t="shared" si="0"/>
        <v>260.36</v>
      </c>
      <c r="I28" s="14"/>
    </row>
    <row r="29" spans="1:9" ht="24">
      <c r="A29" s="13"/>
      <c r="B29" s="1">
        <v>2</v>
      </c>
      <c r="C29" s="37" t="s">
        <v>64</v>
      </c>
      <c r="D29" s="141" t="s">
        <v>70</v>
      </c>
      <c r="E29" s="114"/>
      <c r="F29" s="42" t="s">
        <v>69</v>
      </c>
      <c r="G29" s="20">
        <v>75.72</v>
      </c>
      <c r="H29" s="21">
        <f t="shared" si="0"/>
        <v>151.44</v>
      </c>
      <c r="I29" s="14"/>
    </row>
    <row r="30" spans="1:9" ht="24">
      <c r="A30" s="13"/>
      <c r="B30" s="142">
        <v>2</v>
      </c>
      <c r="C30" s="37" t="s">
        <v>64</v>
      </c>
      <c r="D30" s="143" t="s">
        <v>68</v>
      </c>
      <c r="E30" s="144"/>
      <c r="F30" s="145" t="s">
        <v>69</v>
      </c>
      <c r="G30" s="146">
        <v>97.63</v>
      </c>
      <c r="H30" s="147">
        <f t="shared" si="0"/>
        <v>195.26</v>
      </c>
      <c r="I30" s="14"/>
    </row>
    <row r="31" spans="1:9" ht="24">
      <c r="A31" s="13"/>
      <c r="B31" s="1">
        <v>10</v>
      </c>
      <c r="C31" s="37" t="s">
        <v>71</v>
      </c>
      <c r="D31" s="113" t="s">
        <v>72</v>
      </c>
      <c r="E31" s="114"/>
      <c r="F31" s="42" t="s">
        <v>74</v>
      </c>
      <c r="G31" s="20">
        <v>21.25</v>
      </c>
      <c r="H31" s="21">
        <f t="shared" si="0"/>
        <v>212.5</v>
      </c>
      <c r="I31" s="14"/>
    </row>
    <row r="32" spans="1:9" ht="24">
      <c r="A32" s="13"/>
      <c r="B32" s="1">
        <v>10</v>
      </c>
      <c r="C32" s="37" t="s">
        <v>71</v>
      </c>
      <c r="D32" s="113" t="s">
        <v>73</v>
      </c>
      <c r="E32" s="114"/>
      <c r="F32" s="42" t="s">
        <v>74</v>
      </c>
      <c r="G32" s="20">
        <v>21.25</v>
      </c>
      <c r="H32" s="21">
        <f t="shared" si="0"/>
        <v>212.5</v>
      </c>
      <c r="I32" s="14"/>
    </row>
    <row r="33" spans="1:10" ht="24">
      <c r="A33" s="13"/>
      <c r="B33" s="1">
        <v>1</v>
      </c>
      <c r="C33" s="35" t="s">
        <v>75</v>
      </c>
      <c r="D33" s="113" t="s">
        <v>72</v>
      </c>
      <c r="E33" s="114"/>
      <c r="F33" s="42" t="s">
        <v>76</v>
      </c>
      <c r="G33" s="20">
        <v>21.25</v>
      </c>
      <c r="H33" s="21">
        <f t="shared" si="0"/>
        <v>21.25</v>
      </c>
      <c r="I33" s="14"/>
    </row>
    <row r="34" spans="1:10" ht="24">
      <c r="A34" s="13"/>
      <c r="B34" s="1">
        <v>1</v>
      </c>
      <c r="C34" s="35" t="s">
        <v>75</v>
      </c>
      <c r="D34" s="113" t="s">
        <v>73</v>
      </c>
      <c r="E34" s="114"/>
      <c r="F34" s="42" t="s">
        <v>76</v>
      </c>
      <c r="G34" s="20">
        <v>21.25</v>
      </c>
      <c r="H34" s="21">
        <f t="shared" si="0"/>
        <v>21.25</v>
      </c>
      <c r="I34" s="14"/>
    </row>
    <row r="35" spans="1:10" ht="24">
      <c r="A35" s="13"/>
      <c r="B35" s="1">
        <v>1</v>
      </c>
      <c r="C35" s="35" t="s">
        <v>75</v>
      </c>
      <c r="D35" s="113" t="s">
        <v>77</v>
      </c>
      <c r="E35" s="114"/>
      <c r="F35" s="42" t="s">
        <v>76</v>
      </c>
      <c r="G35" s="20">
        <v>21.25</v>
      </c>
      <c r="H35" s="21">
        <f t="shared" si="0"/>
        <v>21.25</v>
      </c>
      <c r="I35" s="14"/>
    </row>
    <row r="36" spans="1:10" ht="24">
      <c r="A36" s="13"/>
      <c r="B36" s="1">
        <v>1</v>
      </c>
      <c r="C36" s="35" t="s">
        <v>75</v>
      </c>
      <c r="D36" s="113" t="s">
        <v>78</v>
      </c>
      <c r="E36" s="114"/>
      <c r="F36" s="42" t="s">
        <v>76</v>
      </c>
      <c r="G36" s="20">
        <v>21.25</v>
      </c>
      <c r="H36" s="21">
        <f t="shared" si="0"/>
        <v>21.25</v>
      </c>
      <c r="I36" s="14"/>
    </row>
    <row r="37" spans="1:10" ht="24">
      <c r="A37" s="13"/>
      <c r="B37" s="1">
        <v>1</v>
      </c>
      <c r="C37" s="35" t="s">
        <v>75</v>
      </c>
      <c r="D37" s="113" t="s">
        <v>79</v>
      </c>
      <c r="E37" s="114"/>
      <c r="F37" s="42" t="s">
        <v>76</v>
      </c>
      <c r="G37" s="20">
        <v>21.25</v>
      </c>
      <c r="H37" s="21">
        <f t="shared" si="0"/>
        <v>21.25</v>
      </c>
      <c r="I37" s="14"/>
    </row>
    <row r="38" spans="1:10" ht="24">
      <c r="A38" s="13"/>
      <c r="B38" s="1">
        <v>1</v>
      </c>
      <c r="C38" s="35" t="s">
        <v>75</v>
      </c>
      <c r="D38" s="113" t="s">
        <v>80</v>
      </c>
      <c r="E38" s="114"/>
      <c r="F38" s="42" t="s">
        <v>76</v>
      </c>
      <c r="G38" s="20">
        <v>21.25</v>
      </c>
      <c r="H38" s="21">
        <f t="shared" si="0"/>
        <v>21.25</v>
      </c>
      <c r="I38" s="14"/>
    </row>
    <row r="39" spans="1:10" ht="24">
      <c r="A39" s="13"/>
      <c r="B39" s="1">
        <v>1</v>
      </c>
      <c r="C39" s="35" t="s">
        <v>75</v>
      </c>
      <c r="D39" s="113" t="s">
        <v>81</v>
      </c>
      <c r="E39" s="114"/>
      <c r="F39" s="42" t="s">
        <v>76</v>
      </c>
      <c r="G39" s="20">
        <v>21.25</v>
      </c>
      <c r="H39" s="21">
        <f t="shared" si="0"/>
        <v>21.25</v>
      </c>
      <c r="I39" s="14"/>
    </row>
    <row r="40" spans="1:10" ht="24">
      <c r="A40" s="13"/>
      <c r="B40" s="1">
        <v>1</v>
      </c>
      <c r="C40" s="35" t="s">
        <v>75</v>
      </c>
      <c r="D40" s="113" t="s">
        <v>82</v>
      </c>
      <c r="E40" s="114"/>
      <c r="F40" s="42" t="s">
        <v>76</v>
      </c>
      <c r="G40" s="20">
        <v>21.25</v>
      </c>
      <c r="H40" s="21">
        <f t="shared" si="0"/>
        <v>21.25</v>
      </c>
      <c r="I40" s="14"/>
    </row>
    <row r="41" spans="1:10" ht="24">
      <c r="A41" s="13"/>
      <c r="B41" s="1">
        <v>1</v>
      </c>
      <c r="C41" s="35" t="s">
        <v>75</v>
      </c>
      <c r="D41" s="113" t="s">
        <v>83</v>
      </c>
      <c r="E41" s="114"/>
      <c r="F41" s="42" t="s">
        <v>76</v>
      </c>
      <c r="G41" s="20">
        <v>21.25</v>
      </c>
      <c r="H41" s="21">
        <f t="shared" si="0"/>
        <v>21.25</v>
      </c>
      <c r="I41" s="14"/>
    </row>
    <row r="42" spans="1:10" ht="24">
      <c r="A42" s="13"/>
      <c r="B42" s="142">
        <v>1</v>
      </c>
      <c r="C42" s="35" t="s">
        <v>75</v>
      </c>
      <c r="D42" s="148" t="s">
        <v>84</v>
      </c>
      <c r="E42" s="144"/>
      <c r="F42" s="145" t="s">
        <v>76</v>
      </c>
      <c r="G42" s="146">
        <v>21.25</v>
      </c>
      <c r="H42" s="147">
        <f t="shared" si="0"/>
        <v>21.25</v>
      </c>
      <c r="I42" s="14"/>
    </row>
    <row r="43" spans="1:10" ht="24">
      <c r="A43" s="13"/>
      <c r="B43" s="149">
        <v>15</v>
      </c>
      <c r="C43" s="35" t="s">
        <v>97</v>
      </c>
      <c r="D43" s="157" t="s">
        <v>98</v>
      </c>
      <c r="E43" s="151"/>
      <c r="F43" s="152" t="s">
        <v>99</v>
      </c>
      <c r="G43" s="153">
        <v>95.97</v>
      </c>
      <c r="H43" s="154">
        <f t="shared" si="0"/>
        <v>1439.55</v>
      </c>
      <c r="I43" s="14"/>
    </row>
    <row r="44" spans="1:10" ht="30.75" customHeight="1">
      <c r="A44" s="13"/>
      <c r="B44" s="149">
        <v>20</v>
      </c>
      <c r="C44" s="35" t="s">
        <v>114</v>
      </c>
      <c r="D44" s="150" t="s">
        <v>115</v>
      </c>
      <c r="E44" s="151"/>
      <c r="F44" s="152" t="s">
        <v>116</v>
      </c>
      <c r="G44" s="153">
        <v>74.39</v>
      </c>
      <c r="H44" s="154">
        <f t="shared" si="0"/>
        <v>1487.8</v>
      </c>
      <c r="I44" s="14"/>
    </row>
    <row r="45" spans="1:10" ht="24">
      <c r="A45" s="13"/>
      <c r="B45" s="1">
        <v>20</v>
      </c>
      <c r="C45" s="37" t="s">
        <v>87</v>
      </c>
      <c r="D45" s="141" t="s">
        <v>88</v>
      </c>
      <c r="E45" s="114"/>
      <c r="F45" s="42" t="s">
        <v>89</v>
      </c>
      <c r="G45" s="20">
        <v>19.59</v>
      </c>
      <c r="H45" s="21">
        <f t="shared" si="0"/>
        <v>391.8</v>
      </c>
      <c r="I45" s="14"/>
    </row>
    <row r="46" spans="1:10" ht="24">
      <c r="A46" s="13"/>
      <c r="B46" s="1">
        <v>20</v>
      </c>
      <c r="C46" s="37" t="s">
        <v>91</v>
      </c>
      <c r="D46" s="113" t="s">
        <v>93</v>
      </c>
      <c r="E46" s="114"/>
      <c r="F46" s="42" t="str">
        <f>VLOOKUP(C46,'[2]Acha Air Sales Price List'!$B$1:$D$65536,3,FALSE)</f>
        <v>316L Surgical steel ball closure ring, 14g (1.6mm) with a 4mm ball - size 7mm to 12mm</v>
      </c>
      <c r="G46" s="20">
        <v>6.31</v>
      </c>
      <c r="H46" s="21">
        <f t="shared" si="0"/>
        <v>126.19999999999999</v>
      </c>
      <c r="I46" s="14"/>
    </row>
    <row r="47" spans="1:10" ht="24">
      <c r="A47" s="13"/>
      <c r="B47" s="1">
        <v>20</v>
      </c>
      <c r="C47" s="37" t="s">
        <v>91</v>
      </c>
      <c r="D47" s="113" t="s">
        <v>94</v>
      </c>
      <c r="E47" s="114"/>
      <c r="F47" s="42" t="s">
        <v>95</v>
      </c>
      <c r="G47" s="20">
        <v>6.31</v>
      </c>
      <c r="H47" s="21">
        <f t="shared" si="0"/>
        <v>126.19999999999999</v>
      </c>
      <c r="I47" s="14"/>
    </row>
    <row r="48" spans="1:10" ht="24">
      <c r="A48" s="13"/>
      <c r="B48" s="1">
        <v>20</v>
      </c>
      <c r="C48" s="35" t="s">
        <v>90</v>
      </c>
      <c r="D48" s="113" t="s">
        <v>93</v>
      </c>
      <c r="E48" s="114"/>
      <c r="F48" s="42" t="s">
        <v>96</v>
      </c>
      <c r="G48" s="20">
        <v>6.31</v>
      </c>
      <c r="H48" s="21">
        <f t="shared" si="0"/>
        <v>126.19999999999999</v>
      </c>
      <c r="I48" s="14"/>
      <c r="J48" s="155" t="s">
        <v>92</v>
      </c>
    </row>
    <row r="49" spans="1:10" ht="24">
      <c r="A49" s="13"/>
      <c r="B49" s="142">
        <v>20</v>
      </c>
      <c r="C49" s="35" t="s">
        <v>90</v>
      </c>
      <c r="D49" s="148" t="s">
        <v>94</v>
      </c>
      <c r="E49" s="144"/>
      <c r="F49" s="145" t="s">
        <v>96</v>
      </c>
      <c r="G49" s="146">
        <v>6.31</v>
      </c>
      <c r="H49" s="147">
        <f t="shared" si="0"/>
        <v>126.19999999999999</v>
      </c>
      <c r="I49" s="14"/>
      <c r="J49" s="155" t="s">
        <v>92</v>
      </c>
    </row>
    <row r="50" spans="1:10" ht="26.25" hidden="1" customHeight="1">
      <c r="A50" s="13"/>
      <c r="B50" s="179">
        <v>0</v>
      </c>
      <c r="C50" s="180" t="s">
        <v>85</v>
      </c>
      <c r="D50" s="181" t="s">
        <v>61</v>
      </c>
      <c r="E50" s="182"/>
      <c r="F50" s="183" t="s">
        <v>86</v>
      </c>
      <c r="G50" s="184">
        <v>29.56</v>
      </c>
      <c r="H50" s="185">
        <f t="shared" si="0"/>
        <v>0</v>
      </c>
      <c r="I50" s="14"/>
      <c r="J50" s="155" t="s">
        <v>92</v>
      </c>
    </row>
    <row r="51" spans="1:10" ht="12.4" hidden="1" customHeight="1">
      <c r="A51" s="13"/>
      <c r="B51" s="1"/>
      <c r="C51" s="35"/>
      <c r="D51" s="113"/>
      <c r="E51" s="114"/>
      <c r="F51" s="42" t="str">
        <f>VLOOKUP(C51,'[2]Acha Air Sales Price List'!$B$1:$D$65536,3,FALSE)</f>
        <v>first line keep open</v>
      </c>
      <c r="G51" s="20">
        <f>ROUND(IF(ISBLANK(C51),0,VLOOKUP(C51,'[2]Acha Air Sales Price List'!$B$1:$X$65536,12,FALSE)*$L$14),2)</f>
        <v>0</v>
      </c>
      <c r="H51" s="21">
        <f t="shared" si="0"/>
        <v>0</v>
      </c>
      <c r="I51" s="14"/>
    </row>
    <row r="52" spans="1:10" ht="12.4" hidden="1" customHeight="1">
      <c r="A52" s="13"/>
      <c r="B52" s="1"/>
      <c r="C52" s="35"/>
      <c r="D52" s="113"/>
      <c r="E52" s="114"/>
      <c r="F52" s="42" t="str">
        <f>VLOOKUP(C52,'[2]Acha Air Sales Price List'!$B$1:$D$65536,3,FALSE)</f>
        <v>first line keep open</v>
      </c>
      <c r="G52" s="20">
        <f>ROUND(IF(ISBLANK(C52),0,VLOOKUP(C52,'[2]Acha Air Sales Price List'!$B$1:$X$65536,12,FALSE)*$L$14),2)</f>
        <v>0</v>
      </c>
      <c r="H52" s="21">
        <f t="shared" si="0"/>
        <v>0</v>
      </c>
      <c r="I52" s="14"/>
    </row>
    <row r="53" spans="1:10" ht="12.4" hidden="1" customHeight="1">
      <c r="A53" s="13"/>
      <c r="B53" s="1"/>
      <c r="C53" s="35"/>
      <c r="D53" s="113"/>
      <c r="E53" s="114"/>
      <c r="F53" s="42" t="str">
        <f>VLOOKUP(C53,'[2]Acha Air Sales Price List'!$B$1:$D$65536,3,FALSE)</f>
        <v>first line keep open</v>
      </c>
      <c r="G53" s="20">
        <f>ROUND(IF(ISBLANK(C53),0,VLOOKUP(C53,'[2]Acha Air Sales Price List'!$B$1:$X$65536,12,FALSE)*$L$14),2)</f>
        <v>0</v>
      </c>
      <c r="H53" s="21">
        <f t="shared" si="0"/>
        <v>0</v>
      </c>
      <c r="I53" s="14"/>
    </row>
    <row r="54" spans="1:10" ht="12.4" hidden="1" customHeight="1">
      <c r="A54" s="13"/>
      <c r="B54" s="1"/>
      <c r="C54" s="35"/>
      <c r="D54" s="113"/>
      <c r="E54" s="114"/>
      <c r="F54" s="42" t="str">
        <f>VLOOKUP(C54,'[2]Acha Air Sales Price List'!$B$1:$D$65536,3,FALSE)</f>
        <v>first line keep open</v>
      </c>
      <c r="G54" s="20">
        <f>ROUND(IF(ISBLANK(C54),0,VLOOKUP(C54,'[2]Acha Air Sales Price List'!$B$1:$X$65536,12,FALSE)*$L$14),2)</f>
        <v>0</v>
      </c>
      <c r="H54" s="21">
        <f t="shared" si="0"/>
        <v>0</v>
      </c>
      <c r="I54" s="14"/>
    </row>
    <row r="55" spans="1:10" ht="12.4" hidden="1" customHeight="1">
      <c r="A55" s="13"/>
      <c r="B55" s="1"/>
      <c r="C55" s="35"/>
      <c r="D55" s="113"/>
      <c r="E55" s="114"/>
      <c r="F55" s="42" t="str">
        <f>VLOOKUP(C55,'[2]Acha Air Sales Price List'!$B$1:$D$65536,3,FALSE)</f>
        <v>first line keep open</v>
      </c>
      <c r="G55" s="20">
        <f>ROUND(IF(ISBLANK(C55),0,VLOOKUP(C55,'[2]Acha Air Sales Price List'!$B$1:$X$65536,12,FALSE)*$L$14),2)</f>
        <v>0</v>
      </c>
      <c r="H55" s="21">
        <f t="shared" si="0"/>
        <v>0</v>
      </c>
      <c r="I55" s="14"/>
    </row>
    <row r="56" spans="1:10" ht="12.4" hidden="1" customHeight="1">
      <c r="A56" s="13"/>
      <c r="B56" s="1"/>
      <c r="C56" s="35"/>
      <c r="D56" s="113"/>
      <c r="E56" s="114"/>
      <c r="F56" s="42" t="str">
        <f>VLOOKUP(C56,'[2]Acha Air Sales Price List'!$B$1:$D$65536,3,FALSE)</f>
        <v>first line keep open</v>
      </c>
      <c r="G56" s="20">
        <f>ROUND(IF(ISBLANK(C56),0,VLOOKUP(C56,'[2]Acha Air Sales Price List'!$B$1:$X$65536,12,FALSE)*$L$14),2)</f>
        <v>0</v>
      </c>
      <c r="H56" s="21">
        <f t="shared" si="0"/>
        <v>0</v>
      </c>
      <c r="I56" s="14"/>
    </row>
    <row r="57" spans="1:10" ht="12.4" hidden="1" customHeight="1">
      <c r="A57" s="13"/>
      <c r="B57" s="1"/>
      <c r="C57" s="35"/>
      <c r="D57" s="113"/>
      <c r="E57" s="114"/>
      <c r="F57" s="42" t="str">
        <f>VLOOKUP(C57,'[2]Acha Air Sales Price List'!$B$1:$D$65536,3,FALSE)</f>
        <v>first line keep open</v>
      </c>
      <c r="G57" s="20">
        <f>ROUND(IF(ISBLANK(C57),0,VLOOKUP(C57,'[2]Acha Air Sales Price List'!$B$1:$X$65536,12,FALSE)*$L$14),2)</f>
        <v>0</v>
      </c>
      <c r="H57" s="21">
        <f t="shared" si="0"/>
        <v>0</v>
      </c>
      <c r="I57" s="14"/>
    </row>
    <row r="58" spans="1:10" ht="12.4" hidden="1" customHeight="1">
      <c r="A58" s="13"/>
      <c r="B58" s="1"/>
      <c r="C58" s="35"/>
      <c r="D58" s="113"/>
      <c r="E58" s="114"/>
      <c r="F58" s="42" t="str">
        <f>VLOOKUP(C58,'[2]Acha Air Sales Price List'!$B$1:$D$65536,3,FALSE)</f>
        <v>first line keep open</v>
      </c>
      <c r="G58" s="20">
        <f>ROUND(IF(ISBLANK(C58),0,VLOOKUP(C58,'[2]Acha Air Sales Price List'!$B$1:$X$65536,12,FALSE)*$L$14),2)</f>
        <v>0</v>
      </c>
      <c r="H58" s="21">
        <f t="shared" si="0"/>
        <v>0</v>
      </c>
      <c r="I58" s="14"/>
    </row>
    <row r="59" spans="1:10" ht="12.4" hidden="1" customHeight="1">
      <c r="A59" s="13"/>
      <c r="B59" s="1"/>
      <c r="C59" s="35"/>
      <c r="D59" s="113"/>
      <c r="E59" s="114"/>
      <c r="F59" s="42" t="str">
        <f>VLOOKUP(C59,'[2]Acha Air Sales Price List'!$B$1:$D$65536,3,FALSE)</f>
        <v>first line keep open</v>
      </c>
      <c r="G59" s="20">
        <f>ROUND(IF(ISBLANK(C59),0,VLOOKUP(C59,'[2]Acha Air Sales Price List'!$B$1:$X$65536,12,FALSE)*$L$14),2)</f>
        <v>0</v>
      </c>
      <c r="H59" s="21">
        <f t="shared" si="0"/>
        <v>0</v>
      </c>
      <c r="I59" s="14"/>
    </row>
    <row r="60" spans="1:10" ht="12.4" hidden="1" customHeight="1">
      <c r="A60" s="13"/>
      <c r="B60" s="1"/>
      <c r="C60" s="35"/>
      <c r="D60" s="113"/>
      <c r="E60" s="114"/>
      <c r="F60" s="42" t="str">
        <f>VLOOKUP(C60,'[2]Acha Air Sales Price List'!$B$1:$D$65536,3,FALSE)</f>
        <v>first line keep open</v>
      </c>
      <c r="G60" s="20">
        <f>ROUND(IF(ISBLANK(C60),0,VLOOKUP(C60,'[2]Acha Air Sales Price List'!$B$1:$X$65536,12,FALSE)*$L$14),2)</f>
        <v>0</v>
      </c>
      <c r="H60" s="21">
        <f t="shared" si="0"/>
        <v>0</v>
      </c>
      <c r="I60" s="14"/>
    </row>
    <row r="61" spans="1:10" ht="12.4" hidden="1" customHeight="1">
      <c r="A61" s="13"/>
      <c r="B61" s="1"/>
      <c r="C61" s="35"/>
      <c r="D61" s="113"/>
      <c r="E61" s="114"/>
      <c r="F61" s="42" t="str">
        <f>VLOOKUP(C61,'[2]Acha Air Sales Price List'!$B$1:$D$65536,3,FALSE)</f>
        <v>first line keep open</v>
      </c>
      <c r="G61" s="20">
        <f>ROUND(IF(ISBLANK(C61),0,VLOOKUP(C61,'[2]Acha Air Sales Price List'!$B$1:$X$65536,12,FALSE)*$L$14),2)</f>
        <v>0</v>
      </c>
      <c r="H61" s="21">
        <f t="shared" si="0"/>
        <v>0</v>
      </c>
      <c r="I61" s="14"/>
    </row>
    <row r="62" spans="1:10" ht="12.4" hidden="1" customHeight="1">
      <c r="A62" s="13"/>
      <c r="B62" s="1"/>
      <c r="C62" s="35"/>
      <c r="D62" s="113"/>
      <c r="E62" s="114"/>
      <c r="F62" s="42" t="str">
        <f>VLOOKUP(C62,'[2]Acha Air Sales Price List'!$B$1:$D$65536,3,FALSE)</f>
        <v>first line keep open</v>
      </c>
      <c r="G62" s="20">
        <f>ROUND(IF(ISBLANK(C62),0,VLOOKUP(C62,'[2]Acha Air Sales Price List'!$B$1:$X$65536,12,FALSE)*$L$14),2)</f>
        <v>0</v>
      </c>
      <c r="H62" s="21">
        <f t="shared" si="0"/>
        <v>0</v>
      </c>
      <c r="I62" s="14"/>
    </row>
    <row r="63" spans="1:10" ht="12.4" hidden="1" customHeight="1">
      <c r="A63" s="13"/>
      <c r="B63" s="1"/>
      <c r="C63" s="35"/>
      <c r="D63" s="113"/>
      <c r="E63" s="114"/>
      <c r="F63" s="42" t="str">
        <f>VLOOKUP(C63,'[2]Acha Air Sales Price List'!$B$1:$D$65536,3,FALSE)</f>
        <v>first line keep open</v>
      </c>
      <c r="G63" s="20">
        <f>ROUND(IF(ISBLANK(C63),0,VLOOKUP(C63,'[2]Acha Air Sales Price List'!$B$1:$X$65536,12,FALSE)*$L$14),2)</f>
        <v>0</v>
      </c>
      <c r="H63" s="21">
        <f t="shared" si="0"/>
        <v>0</v>
      </c>
      <c r="I63" s="14"/>
    </row>
    <row r="64" spans="1:10" ht="12.4" hidden="1" customHeight="1">
      <c r="A64" s="13"/>
      <c r="B64" s="1"/>
      <c r="C64" s="35"/>
      <c r="D64" s="113"/>
      <c r="E64" s="114"/>
      <c r="F64" s="42" t="str">
        <f>VLOOKUP(C64,'[2]Acha Air Sales Price List'!$B$1:$D$65536,3,FALSE)</f>
        <v>first line keep open</v>
      </c>
      <c r="G64" s="20">
        <f>ROUND(IF(ISBLANK(C64),0,VLOOKUP(C64,'[2]Acha Air Sales Price List'!$B$1:$X$65536,12,FALSE)*$L$14),2)</f>
        <v>0</v>
      </c>
      <c r="H64" s="21">
        <f t="shared" si="0"/>
        <v>0</v>
      </c>
      <c r="I64" s="14"/>
    </row>
    <row r="65" spans="1:9" ht="12.4" hidden="1" customHeight="1">
      <c r="A65" s="13"/>
      <c r="B65" s="1"/>
      <c r="C65" s="35"/>
      <c r="D65" s="113"/>
      <c r="E65" s="114"/>
      <c r="F65" s="42" t="str">
        <f>VLOOKUP(C65,'[2]Acha Air Sales Price List'!$B$1:$D$65536,3,FALSE)</f>
        <v>first line keep open</v>
      </c>
      <c r="G65" s="20">
        <f>ROUND(IF(ISBLANK(C65),0,VLOOKUP(C65,'[2]Acha Air Sales Price List'!$B$1:$X$65536,12,FALSE)*$L$14),2)</f>
        <v>0</v>
      </c>
      <c r="H65" s="21">
        <f t="shared" si="0"/>
        <v>0</v>
      </c>
      <c r="I65" s="14"/>
    </row>
    <row r="66" spans="1:9" ht="12.4" hidden="1" customHeight="1">
      <c r="A66" s="13"/>
      <c r="B66" s="1"/>
      <c r="C66" s="35"/>
      <c r="D66" s="113"/>
      <c r="E66" s="114"/>
      <c r="F66" s="42" t="str">
        <f>VLOOKUP(C66,'[2]Acha Air Sales Price List'!$B$1:$D$65536,3,FALSE)</f>
        <v>first line keep open</v>
      </c>
      <c r="G66" s="20">
        <f>ROUND(IF(ISBLANK(C66),0,VLOOKUP(C66,'[2]Acha Air Sales Price List'!$B$1:$X$65536,12,FALSE)*$L$14),2)</f>
        <v>0</v>
      </c>
      <c r="H66" s="21">
        <f t="shared" si="0"/>
        <v>0</v>
      </c>
      <c r="I66" s="14"/>
    </row>
    <row r="67" spans="1:9" ht="12.4" hidden="1" customHeight="1">
      <c r="A67" s="13"/>
      <c r="B67" s="1"/>
      <c r="C67" s="35"/>
      <c r="D67" s="113"/>
      <c r="E67" s="114"/>
      <c r="F67" s="42" t="str">
        <f>VLOOKUP(C67,'[2]Acha Air Sales Price List'!$B$1:$D$65536,3,FALSE)</f>
        <v>first line keep open</v>
      </c>
      <c r="G67" s="20">
        <f>ROUND(IF(ISBLANK(C67),0,VLOOKUP(C67,'[2]Acha Air Sales Price List'!$B$1:$X$65536,12,FALSE)*$L$14),2)</f>
        <v>0</v>
      </c>
      <c r="H67" s="21">
        <f t="shared" si="0"/>
        <v>0</v>
      </c>
      <c r="I67" s="14"/>
    </row>
    <row r="68" spans="1:9" ht="12.4" hidden="1" customHeight="1">
      <c r="A68" s="13"/>
      <c r="B68" s="1"/>
      <c r="C68" s="35"/>
      <c r="D68" s="113"/>
      <c r="E68" s="114"/>
      <c r="F68" s="42" t="str">
        <f>VLOOKUP(C68,'[2]Acha Air Sales Price List'!$B$1:$D$65536,3,FALSE)</f>
        <v>first line keep open</v>
      </c>
      <c r="G68" s="20">
        <f>ROUND(IF(ISBLANK(C68),0,VLOOKUP(C68,'[2]Acha Air Sales Price List'!$B$1:$X$65536,12,FALSE)*$L$14),2)</f>
        <v>0</v>
      </c>
      <c r="H68" s="21">
        <f t="shared" si="0"/>
        <v>0</v>
      </c>
      <c r="I68" s="14"/>
    </row>
    <row r="69" spans="1:9" ht="12.4" hidden="1" customHeight="1">
      <c r="A69" s="13"/>
      <c r="B69" s="1"/>
      <c r="C69" s="36"/>
      <c r="D69" s="113"/>
      <c r="E69" s="114"/>
      <c r="F69" s="42" t="str">
        <f>VLOOKUP(C69,'[2]Acha Air Sales Price List'!$B$1:$D$65536,3,FALSE)</f>
        <v>first line keep open</v>
      </c>
      <c r="G69" s="20">
        <f>ROUND(IF(ISBLANK(C69),0,VLOOKUP(C69,'[2]Acha Air Sales Price List'!$B$1:$X$65536,12,FALSE)*$L$14),2)</f>
        <v>0</v>
      </c>
      <c r="H69" s="21">
        <f t="shared" si="0"/>
        <v>0</v>
      </c>
      <c r="I69" s="14"/>
    </row>
    <row r="70" spans="1:9" ht="12" hidden="1" customHeight="1">
      <c r="A70" s="13"/>
      <c r="B70" s="1"/>
      <c r="C70" s="35"/>
      <c r="D70" s="113"/>
      <c r="E70" s="114"/>
      <c r="F70" s="42" t="str">
        <f>VLOOKUP(C70,'[2]Acha Air Sales Price List'!$B$1:$D$65536,3,FALSE)</f>
        <v>first line keep open</v>
      </c>
      <c r="G70" s="20">
        <f>ROUND(IF(ISBLANK(C70),0,VLOOKUP(C70,'[2]Acha Air Sales Price List'!$B$1:$X$65536,12,FALSE)*$L$14),2)</f>
        <v>0</v>
      </c>
      <c r="H70" s="21">
        <f t="shared" si="0"/>
        <v>0</v>
      </c>
      <c r="I70" s="14"/>
    </row>
    <row r="71" spans="1:9" ht="12.4" hidden="1" customHeight="1">
      <c r="A71" s="13"/>
      <c r="B71" s="1"/>
      <c r="C71" s="35"/>
      <c r="D71" s="113"/>
      <c r="E71" s="114"/>
      <c r="F71" s="42" t="str">
        <f>VLOOKUP(C71,'[2]Acha Air Sales Price List'!$B$1:$D$65536,3,FALSE)</f>
        <v>first line keep open</v>
      </c>
      <c r="G71" s="20">
        <f>ROUND(IF(ISBLANK(C71),0,VLOOKUP(C71,'[2]Acha Air Sales Price List'!$B$1:$X$65536,12,FALSE)*$L$14),2)</f>
        <v>0</v>
      </c>
      <c r="H71" s="21">
        <f t="shared" si="0"/>
        <v>0</v>
      </c>
      <c r="I71" s="14"/>
    </row>
    <row r="72" spans="1:9" ht="12.4" hidden="1" customHeight="1">
      <c r="A72" s="13"/>
      <c r="B72" s="1"/>
      <c r="C72" s="35"/>
      <c r="D72" s="113"/>
      <c r="E72" s="114"/>
      <c r="F72" s="42" t="str">
        <f>VLOOKUP(C72,'[2]Acha Air Sales Price List'!$B$1:$D$65536,3,FALSE)</f>
        <v>first line keep open</v>
      </c>
      <c r="G72" s="20">
        <f>ROUND(IF(ISBLANK(C72),0,VLOOKUP(C72,'[2]Acha Air Sales Price List'!$B$1:$X$65536,12,FALSE)*$L$14),2)</f>
        <v>0</v>
      </c>
      <c r="H72" s="21">
        <f t="shared" si="0"/>
        <v>0</v>
      </c>
      <c r="I72" s="14"/>
    </row>
    <row r="73" spans="1:9" ht="12.4" hidden="1" customHeight="1">
      <c r="A73" s="13"/>
      <c r="B73" s="1"/>
      <c r="C73" s="35"/>
      <c r="D73" s="113"/>
      <c r="E73" s="114"/>
      <c r="F73" s="42" t="str">
        <f>VLOOKUP(C73,'[2]Acha Air Sales Price List'!$B$1:$D$65536,3,FALSE)</f>
        <v>first line keep open</v>
      </c>
      <c r="G73" s="20">
        <f>ROUND(IF(ISBLANK(C73),0,VLOOKUP(C73,'[2]Acha Air Sales Price List'!$B$1:$X$65536,12,FALSE)*$L$14),2)</f>
        <v>0</v>
      </c>
      <c r="H73" s="21">
        <f t="shared" si="0"/>
        <v>0</v>
      </c>
      <c r="I73" s="14"/>
    </row>
    <row r="74" spans="1:9" ht="12.4" hidden="1" customHeight="1">
      <c r="A74" s="13"/>
      <c r="B74" s="1"/>
      <c r="C74" s="35"/>
      <c r="D74" s="113"/>
      <c r="E74" s="114"/>
      <c r="F74" s="42" t="str">
        <f>VLOOKUP(C74,'[2]Acha Air Sales Price List'!$B$1:$D$65536,3,FALSE)</f>
        <v>first line keep open</v>
      </c>
      <c r="G74" s="20">
        <f>ROUND(IF(ISBLANK(C74),0,VLOOKUP(C74,'[2]Acha Air Sales Price List'!$B$1:$X$65536,12,FALSE)*$L$14),2)</f>
        <v>0</v>
      </c>
      <c r="H74" s="21">
        <f t="shared" si="0"/>
        <v>0</v>
      </c>
      <c r="I74" s="14"/>
    </row>
    <row r="75" spans="1:9" ht="12.4" hidden="1" customHeight="1">
      <c r="A75" s="13"/>
      <c r="B75" s="1"/>
      <c r="C75" s="35"/>
      <c r="D75" s="113"/>
      <c r="E75" s="114"/>
      <c r="F75" s="42" t="str">
        <f>VLOOKUP(C75,'[2]Acha Air Sales Price List'!$B$1:$D$65536,3,FALSE)</f>
        <v>first line keep open</v>
      </c>
      <c r="G75" s="20">
        <f>ROUND(IF(ISBLANK(C75),0,VLOOKUP(C75,'[2]Acha Air Sales Price List'!$B$1:$X$65536,12,FALSE)*$L$14),2)</f>
        <v>0</v>
      </c>
      <c r="H75" s="21">
        <f t="shared" si="0"/>
        <v>0</v>
      </c>
      <c r="I75" s="14"/>
    </row>
    <row r="76" spans="1:9" ht="12.4" hidden="1" customHeight="1">
      <c r="A76" s="13"/>
      <c r="B76" s="1"/>
      <c r="C76" s="35"/>
      <c r="D76" s="113"/>
      <c r="E76" s="114"/>
      <c r="F76" s="42" t="str">
        <f>VLOOKUP(C76,'[2]Acha Air Sales Price List'!$B$1:$D$65536,3,FALSE)</f>
        <v>first line keep open</v>
      </c>
      <c r="G76" s="20">
        <f>ROUND(IF(ISBLANK(C76),0,VLOOKUP(C76,'[2]Acha Air Sales Price List'!$B$1:$X$65536,12,FALSE)*$L$14),2)</f>
        <v>0</v>
      </c>
      <c r="H76" s="21">
        <f t="shared" si="0"/>
        <v>0</v>
      </c>
      <c r="I76" s="14"/>
    </row>
    <row r="77" spans="1:9" ht="12.4" hidden="1" customHeight="1">
      <c r="A77" s="13"/>
      <c r="B77" s="1"/>
      <c r="C77" s="35"/>
      <c r="D77" s="113"/>
      <c r="E77" s="114"/>
      <c r="F77" s="42" t="str">
        <f>VLOOKUP(C77,'[2]Acha Air Sales Price List'!$B$1:$D$65536,3,FALSE)</f>
        <v>first line keep open</v>
      </c>
      <c r="G77" s="20">
        <f>ROUND(IF(ISBLANK(C77),0,VLOOKUP(C77,'[2]Acha Air Sales Price List'!$B$1:$X$65536,12,FALSE)*$L$14),2)</f>
        <v>0</v>
      </c>
      <c r="H77" s="21">
        <f t="shared" si="0"/>
        <v>0</v>
      </c>
      <c r="I77" s="14"/>
    </row>
    <row r="78" spans="1:9" ht="12.4" hidden="1" customHeight="1">
      <c r="A78" s="13"/>
      <c r="B78" s="1"/>
      <c r="C78" s="35"/>
      <c r="D78" s="113"/>
      <c r="E78" s="114"/>
      <c r="F78" s="42" t="str">
        <f>VLOOKUP(C78,'[2]Acha Air Sales Price List'!$B$1:$D$65536,3,FALSE)</f>
        <v>first line keep open</v>
      </c>
      <c r="G78" s="20">
        <f>ROUND(IF(ISBLANK(C78),0,VLOOKUP(C78,'[2]Acha Air Sales Price List'!$B$1:$X$65536,12,FALSE)*$L$14),2)</f>
        <v>0</v>
      </c>
      <c r="H78" s="21">
        <f t="shared" si="0"/>
        <v>0</v>
      </c>
      <c r="I78" s="14"/>
    </row>
    <row r="79" spans="1:9" ht="12.4" hidden="1" customHeight="1">
      <c r="A79" s="13"/>
      <c r="B79" s="1"/>
      <c r="C79" s="35"/>
      <c r="D79" s="113"/>
      <c r="E79" s="114"/>
      <c r="F79" s="42" t="str">
        <f>VLOOKUP(C79,'[2]Acha Air Sales Price List'!$B$1:$D$65536,3,FALSE)</f>
        <v>first line keep open</v>
      </c>
      <c r="G79" s="20">
        <f>ROUND(IF(ISBLANK(C79),0,VLOOKUP(C79,'[2]Acha Air Sales Price List'!$B$1:$X$65536,12,FALSE)*$L$14),2)</f>
        <v>0</v>
      </c>
      <c r="H79" s="21">
        <f t="shared" si="0"/>
        <v>0</v>
      </c>
      <c r="I79" s="14"/>
    </row>
    <row r="80" spans="1:9" ht="12.4" hidden="1" customHeight="1">
      <c r="A80" s="13"/>
      <c r="B80" s="1"/>
      <c r="C80" s="35"/>
      <c r="D80" s="113"/>
      <c r="E80" s="114"/>
      <c r="F80" s="42" t="str">
        <f>VLOOKUP(C80,'[2]Acha Air Sales Price List'!$B$1:$D$65536,3,FALSE)</f>
        <v>first line keep open</v>
      </c>
      <c r="G80" s="20">
        <f>ROUND(IF(ISBLANK(C80),0,VLOOKUP(C80,'[2]Acha Air Sales Price List'!$B$1:$X$65536,12,FALSE)*$L$14),2)</f>
        <v>0</v>
      </c>
      <c r="H80" s="21">
        <f t="shared" si="0"/>
        <v>0</v>
      </c>
      <c r="I80" s="14"/>
    </row>
    <row r="81" spans="1:9" ht="12.4" hidden="1" customHeight="1">
      <c r="A81" s="13"/>
      <c r="B81" s="1"/>
      <c r="C81" s="35"/>
      <c r="D81" s="113"/>
      <c r="E81" s="114"/>
      <c r="F81" s="42" t="str">
        <f>VLOOKUP(C81,'[2]Acha Air Sales Price List'!$B$1:$D$65536,3,FALSE)</f>
        <v>first line keep open</v>
      </c>
      <c r="G81" s="20">
        <f>ROUND(IF(ISBLANK(C81),0,VLOOKUP(C81,'[2]Acha Air Sales Price List'!$B$1:$X$65536,12,FALSE)*$L$14),2)</f>
        <v>0</v>
      </c>
      <c r="H81" s="21">
        <f t="shared" si="0"/>
        <v>0</v>
      </c>
      <c r="I81" s="14"/>
    </row>
    <row r="82" spans="1:9" ht="12.4" hidden="1" customHeight="1">
      <c r="A82" s="13"/>
      <c r="B82" s="1"/>
      <c r="C82" s="35"/>
      <c r="D82" s="113"/>
      <c r="E82" s="114"/>
      <c r="F82" s="42" t="str">
        <f>VLOOKUP(C82,'[2]Acha Air Sales Price List'!$B$1:$D$65536,3,FALSE)</f>
        <v>first line keep open</v>
      </c>
      <c r="G82" s="20">
        <f>ROUND(IF(ISBLANK(C82),0,VLOOKUP(C82,'[2]Acha Air Sales Price List'!$B$1:$X$65536,12,FALSE)*$L$14),2)</f>
        <v>0</v>
      </c>
      <c r="H82" s="21">
        <f t="shared" si="0"/>
        <v>0</v>
      </c>
      <c r="I82" s="14"/>
    </row>
    <row r="83" spans="1:9" ht="12.4" hidden="1" customHeight="1">
      <c r="A83" s="13"/>
      <c r="B83" s="1"/>
      <c r="C83" s="36"/>
      <c r="D83" s="113"/>
      <c r="E83" s="114"/>
      <c r="F83" s="42" t="str">
        <f>VLOOKUP(C83,'[2]Acha Air Sales Price List'!$B$1:$D$65536,3,FALSE)</f>
        <v>first line keep open</v>
      </c>
      <c r="G83" s="20">
        <f>ROUND(IF(ISBLANK(C83),0,VLOOKUP(C83,'[2]Acha Air Sales Price List'!$B$1:$X$65536,12,FALSE)*$L$14),2)</f>
        <v>0</v>
      </c>
      <c r="H83" s="21">
        <f t="shared" si="0"/>
        <v>0</v>
      </c>
      <c r="I83" s="14"/>
    </row>
    <row r="84" spans="1:9" ht="12" hidden="1" customHeight="1">
      <c r="A84" s="13"/>
      <c r="B84" s="1"/>
      <c r="C84" s="35"/>
      <c r="D84" s="113"/>
      <c r="E84" s="114"/>
      <c r="F84" s="42" t="str">
        <f>VLOOKUP(C84,'[2]Acha Air Sales Price List'!$B$1:$D$65536,3,FALSE)</f>
        <v>first line keep open</v>
      </c>
      <c r="G84" s="20">
        <f>ROUND(IF(ISBLANK(C84),0,VLOOKUP(C84,'[2]Acha Air Sales Price List'!$B$1:$X$65536,12,FALSE)*$L$14),2)</f>
        <v>0</v>
      </c>
      <c r="H84" s="21">
        <f t="shared" si="0"/>
        <v>0</v>
      </c>
      <c r="I84" s="14"/>
    </row>
    <row r="85" spans="1:9" ht="12.4" hidden="1" customHeight="1">
      <c r="A85" s="13"/>
      <c r="B85" s="1"/>
      <c r="C85" s="35"/>
      <c r="D85" s="113"/>
      <c r="E85" s="114"/>
      <c r="F85" s="42" t="str">
        <f>VLOOKUP(C85,'[2]Acha Air Sales Price List'!$B$1:$D$65536,3,FALSE)</f>
        <v>first line keep open</v>
      </c>
      <c r="G85" s="20">
        <f>ROUND(IF(ISBLANK(C85),0,VLOOKUP(C85,'[2]Acha Air Sales Price List'!$B$1:$X$65536,12,FALSE)*$L$14),2)</f>
        <v>0</v>
      </c>
      <c r="H85" s="21">
        <f t="shared" si="0"/>
        <v>0</v>
      </c>
      <c r="I85" s="14"/>
    </row>
    <row r="86" spans="1:9" ht="12.4" hidden="1" customHeight="1">
      <c r="A86" s="13"/>
      <c r="B86" s="1"/>
      <c r="C86" s="35"/>
      <c r="D86" s="113"/>
      <c r="E86" s="114"/>
      <c r="F86" s="42" t="str">
        <f>VLOOKUP(C86,'[2]Acha Air Sales Price List'!$B$1:$D$65536,3,FALSE)</f>
        <v>first line keep open</v>
      </c>
      <c r="G86" s="20">
        <f>ROUND(IF(ISBLANK(C86),0,VLOOKUP(C86,'[2]Acha Air Sales Price List'!$B$1:$X$65536,12,FALSE)*$L$14),2)</f>
        <v>0</v>
      </c>
      <c r="H86" s="21">
        <f t="shared" ref="H86:H149" si="1">G86*B86</f>
        <v>0</v>
      </c>
      <c r="I86" s="14"/>
    </row>
    <row r="87" spans="1:9" ht="12.4" hidden="1" customHeight="1">
      <c r="A87" s="13"/>
      <c r="B87" s="1"/>
      <c r="C87" s="35"/>
      <c r="D87" s="113"/>
      <c r="E87" s="114"/>
      <c r="F87" s="42" t="str">
        <f>VLOOKUP(C87,'[2]Acha Air Sales Price List'!$B$1:$D$65536,3,FALSE)</f>
        <v>first line keep open</v>
      </c>
      <c r="G87" s="20">
        <f>ROUND(IF(ISBLANK(C87),0,VLOOKUP(C87,'[2]Acha Air Sales Price List'!$B$1:$X$65536,12,FALSE)*$L$14),2)</f>
        <v>0</v>
      </c>
      <c r="H87" s="21">
        <f t="shared" si="1"/>
        <v>0</v>
      </c>
      <c r="I87" s="14"/>
    </row>
    <row r="88" spans="1:9" ht="12.4" hidden="1" customHeight="1">
      <c r="A88" s="13"/>
      <c r="B88" s="1"/>
      <c r="C88" s="35"/>
      <c r="D88" s="113"/>
      <c r="E88" s="114"/>
      <c r="F88" s="42" t="str">
        <f>VLOOKUP(C88,'[2]Acha Air Sales Price List'!$B$1:$D$65536,3,FALSE)</f>
        <v>first line keep open</v>
      </c>
      <c r="G88" s="20">
        <f>ROUND(IF(ISBLANK(C88),0,VLOOKUP(C88,'[2]Acha Air Sales Price List'!$B$1:$X$65536,12,FALSE)*$L$14),2)</f>
        <v>0</v>
      </c>
      <c r="H88" s="21">
        <f t="shared" si="1"/>
        <v>0</v>
      </c>
      <c r="I88" s="14"/>
    </row>
    <row r="89" spans="1:9" ht="12.4" hidden="1" customHeight="1">
      <c r="A89" s="13"/>
      <c r="B89" s="1"/>
      <c r="C89" s="35"/>
      <c r="D89" s="113"/>
      <c r="E89" s="114"/>
      <c r="F89" s="42" t="str">
        <f>VLOOKUP(C89,'[2]Acha Air Sales Price List'!$B$1:$D$65536,3,FALSE)</f>
        <v>first line keep open</v>
      </c>
      <c r="G89" s="20">
        <f>ROUND(IF(ISBLANK(C89),0,VLOOKUP(C89,'[2]Acha Air Sales Price List'!$B$1:$X$65536,12,FALSE)*$L$14),2)</f>
        <v>0</v>
      </c>
      <c r="H89" s="21">
        <f t="shared" si="1"/>
        <v>0</v>
      </c>
      <c r="I89" s="14"/>
    </row>
    <row r="90" spans="1:9" ht="12.4" hidden="1" customHeight="1">
      <c r="A90" s="13"/>
      <c r="B90" s="1"/>
      <c r="C90" s="35"/>
      <c r="D90" s="113"/>
      <c r="E90" s="114"/>
      <c r="F90" s="42" t="str">
        <f>VLOOKUP(C90,'[2]Acha Air Sales Price List'!$B$1:$D$65536,3,FALSE)</f>
        <v>first line keep open</v>
      </c>
      <c r="G90" s="20">
        <f>ROUND(IF(ISBLANK(C90),0,VLOOKUP(C90,'[2]Acha Air Sales Price List'!$B$1:$X$65536,12,FALSE)*$L$14),2)</f>
        <v>0</v>
      </c>
      <c r="H90" s="21">
        <f t="shared" si="1"/>
        <v>0</v>
      </c>
      <c r="I90" s="14"/>
    </row>
    <row r="91" spans="1:9" ht="12.4" hidden="1" customHeight="1">
      <c r="A91" s="13"/>
      <c r="B91" s="1"/>
      <c r="C91" s="35"/>
      <c r="D91" s="113"/>
      <c r="E91" s="114"/>
      <c r="F91" s="42" t="str">
        <f>VLOOKUP(C91,'[2]Acha Air Sales Price List'!$B$1:$D$65536,3,FALSE)</f>
        <v>first line keep open</v>
      </c>
      <c r="G91" s="20">
        <f>ROUND(IF(ISBLANK(C91),0,VLOOKUP(C91,'[2]Acha Air Sales Price List'!$B$1:$X$65536,12,FALSE)*$L$14),2)</f>
        <v>0</v>
      </c>
      <c r="H91" s="21">
        <f t="shared" si="1"/>
        <v>0</v>
      </c>
      <c r="I91" s="14"/>
    </row>
    <row r="92" spans="1:9" ht="12.4" hidden="1" customHeight="1">
      <c r="A92" s="13"/>
      <c r="B92" s="1"/>
      <c r="C92" s="35"/>
      <c r="D92" s="113"/>
      <c r="E92" s="114"/>
      <c r="F92" s="42" t="str">
        <f>VLOOKUP(C92,'[2]Acha Air Sales Price List'!$B$1:$D$65536,3,FALSE)</f>
        <v>first line keep open</v>
      </c>
      <c r="G92" s="20">
        <f>ROUND(IF(ISBLANK(C92),0,VLOOKUP(C92,'[2]Acha Air Sales Price List'!$B$1:$X$65536,12,FALSE)*$L$14),2)</f>
        <v>0</v>
      </c>
      <c r="H92" s="21">
        <f t="shared" si="1"/>
        <v>0</v>
      </c>
      <c r="I92" s="14"/>
    </row>
    <row r="93" spans="1:9" ht="12.4" hidden="1" customHeight="1">
      <c r="A93" s="13"/>
      <c r="B93" s="1"/>
      <c r="C93" s="35"/>
      <c r="D93" s="113"/>
      <c r="E93" s="114"/>
      <c r="F93" s="42" t="str">
        <f>VLOOKUP(C93,'[2]Acha Air Sales Price List'!$B$1:$D$65536,3,FALSE)</f>
        <v>first line keep open</v>
      </c>
      <c r="G93" s="20">
        <f>ROUND(IF(ISBLANK(C93),0,VLOOKUP(C93,'[2]Acha Air Sales Price List'!$B$1:$X$65536,12,FALSE)*$L$14),2)</f>
        <v>0</v>
      </c>
      <c r="H93" s="21">
        <f t="shared" si="1"/>
        <v>0</v>
      </c>
      <c r="I93" s="14"/>
    </row>
    <row r="94" spans="1:9" ht="12.4" hidden="1" customHeight="1">
      <c r="A94" s="13"/>
      <c r="B94" s="1"/>
      <c r="C94" s="35"/>
      <c r="D94" s="113"/>
      <c r="E94" s="114"/>
      <c r="F94" s="42" t="str">
        <f>VLOOKUP(C94,'[2]Acha Air Sales Price List'!$B$1:$D$65536,3,FALSE)</f>
        <v>first line keep open</v>
      </c>
      <c r="G94" s="20">
        <f>ROUND(IF(ISBLANK(C94),0,VLOOKUP(C94,'[2]Acha Air Sales Price List'!$B$1:$X$65536,12,FALSE)*$L$14),2)</f>
        <v>0</v>
      </c>
      <c r="H94" s="21">
        <f t="shared" si="1"/>
        <v>0</v>
      </c>
      <c r="I94" s="14"/>
    </row>
    <row r="95" spans="1:9" ht="12.4" hidden="1" customHeight="1">
      <c r="A95" s="13"/>
      <c r="B95" s="1"/>
      <c r="C95" s="35"/>
      <c r="D95" s="113"/>
      <c r="E95" s="114"/>
      <c r="F95" s="42" t="str">
        <f>VLOOKUP(C95,'[2]Acha Air Sales Price List'!$B$1:$D$65536,3,FALSE)</f>
        <v>first line keep open</v>
      </c>
      <c r="G95" s="20">
        <f>ROUND(IF(ISBLANK(C95),0,VLOOKUP(C95,'[2]Acha Air Sales Price List'!$B$1:$X$65536,12,FALSE)*$L$14),2)</f>
        <v>0</v>
      </c>
      <c r="H95" s="21">
        <f t="shared" si="1"/>
        <v>0</v>
      </c>
      <c r="I95" s="14"/>
    </row>
    <row r="96" spans="1:9" ht="12.4" hidden="1" customHeight="1">
      <c r="A96" s="13"/>
      <c r="B96" s="1"/>
      <c r="C96" s="35"/>
      <c r="D96" s="113"/>
      <c r="E96" s="114"/>
      <c r="F96" s="42" t="str">
        <f>VLOOKUP(C96,'[2]Acha Air Sales Price List'!$B$1:$D$65536,3,FALSE)</f>
        <v>first line keep open</v>
      </c>
      <c r="G96" s="20">
        <f>ROUND(IF(ISBLANK(C96),0,VLOOKUP(C96,'[2]Acha Air Sales Price List'!$B$1:$X$65536,12,FALSE)*$L$14),2)</f>
        <v>0</v>
      </c>
      <c r="H96" s="21">
        <f t="shared" si="1"/>
        <v>0</v>
      </c>
      <c r="I96" s="14"/>
    </row>
    <row r="97" spans="1:9" ht="12.4" hidden="1" customHeight="1">
      <c r="A97" s="13"/>
      <c r="B97" s="1"/>
      <c r="C97" s="35"/>
      <c r="D97" s="113"/>
      <c r="E97" s="114"/>
      <c r="F97" s="42" t="str">
        <f>VLOOKUP(C97,'[2]Acha Air Sales Price List'!$B$1:$D$65536,3,FALSE)</f>
        <v>first line keep open</v>
      </c>
      <c r="G97" s="20">
        <f>ROUND(IF(ISBLANK(C97),0,VLOOKUP(C97,'[2]Acha Air Sales Price List'!$B$1:$X$65536,12,FALSE)*$L$14),2)</f>
        <v>0</v>
      </c>
      <c r="H97" s="21">
        <f t="shared" si="1"/>
        <v>0</v>
      </c>
      <c r="I97" s="14"/>
    </row>
    <row r="98" spans="1:9" ht="12.4" hidden="1" customHeight="1">
      <c r="A98" s="13"/>
      <c r="B98" s="1"/>
      <c r="C98" s="35"/>
      <c r="D98" s="113"/>
      <c r="E98" s="114"/>
      <c r="F98" s="42" t="str">
        <f>VLOOKUP(C98,'[2]Acha Air Sales Price List'!$B$1:$D$65536,3,FALSE)</f>
        <v>first line keep open</v>
      </c>
      <c r="G98" s="20">
        <f>ROUND(IF(ISBLANK(C98),0,VLOOKUP(C98,'[2]Acha Air Sales Price List'!$B$1:$X$65536,12,FALSE)*$L$14),2)</f>
        <v>0</v>
      </c>
      <c r="H98" s="21">
        <f t="shared" si="1"/>
        <v>0</v>
      </c>
      <c r="I98" s="14"/>
    </row>
    <row r="99" spans="1:9" ht="12.4" hidden="1" customHeight="1">
      <c r="A99" s="13"/>
      <c r="B99" s="1"/>
      <c r="C99" s="35"/>
      <c r="D99" s="113"/>
      <c r="E99" s="114"/>
      <c r="F99" s="42" t="str">
        <f>VLOOKUP(C99,'[2]Acha Air Sales Price List'!$B$1:$D$65536,3,FALSE)</f>
        <v>first line keep open</v>
      </c>
      <c r="G99" s="20">
        <f>ROUND(IF(ISBLANK(C99),0,VLOOKUP(C99,'[2]Acha Air Sales Price List'!$B$1:$X$65536,12,FALSE)*$L$14),2)</f>
        <v>0</v>
      </c>
      <c r="H99" s="21">
        <f t="shared" si="1"/>
        <v>0</v>
      </c>
      <c r="I99" s="14"/>
    </row>
    <row r="100" spans="1:9" ht="12.4" hidden="1" customHeight="1">
      <c r="A100" s="13"/>
      <c r="B100" s="1"/>
      <c r="C100" s="35"/>
      <c r="D100" s="113"/>
      <c r="E100" s="114"/>
      <c r="F100" s="42" t="str">
        <f>VLOOKUP(C100,'[2]Acha Air Sales Price List'!$B$1:$D$65536,3,FALSE)</f>
        <v>first line keep open</v>
      </c>
      <c r="G100" s="20">
        <f>ROUND(IF(ISBLANK(C100),0,VLOOKUP(C100,'[2]Acha Air Sales Price List'!$B$1:$X$65536,12,FALSE)*$L$14),2)</f>
        <v>0</v>
      </c>
      <c r="H100" s="21">
        <f t="shared" si="1"/>
        <v>0</v>
      </c>
      <c r="I100" s="14"/>
    </row>
    <row r="101" spans="1:9" ht="12.4" hidden="1" customHeight="1">
      <c r="A101" s="13"/>
      <c r="B101" s="1"/>
      <c r="C101" s="35"/>
      <c r="D101" s="113"/>
      <c r="E101" s="114"/>
      <c r="F101" s="42" t="str">
        <f>VLOOKUP(C101,'[2]Acha Air Sales Price List'!$B$1:$D$65536,3,FALSE)</f>
        <v>first line keep open</v>
      </c>
      <c r="G101" s="20">
        <f>ROUND(IF(ISBLANK(C101),0,VLOOKUP(C101,'[2]Acha Air Sales Price List'!$B$1:$X$65536,12,FALSE)*$L$14),2)</f>
        <v>0</v>
      </c>
      <c r="H101" s="21">
        <f t="shared" si="1"/>
        <v>0</v>
      </c>
      <c r="I101" s="14"/>
    </row>
    <row r="102" spans="1:9" ht="12.4" hidden="1" customHeight="1">
      <c r="A102" s="13"/>
      <c r="B102" s="1"/>
      <c r="C102" s="35"/>
      <c r="D102" s="113"/>
      <c r="E102" s="114"/>
      <c r="F102" s="42" t="str">
        <f>VLOOKUP(C102,'[2]Acha Air Sales Price List'!$B$1:$D$65536,3,FALSE)</f>
        <v>first line keep open</v>
      </c>
      <c r="G102" s="20">
        <f>ROUND(IF(ISBLANK(C102),0,VLOOKUP(C102,'[2]Acha Air Sales Price List'!$B$1:$X$65536,12,FALSE)*$L$14),2)</f>
        <v>0</v>
      </c>
      <c r="H102" s="21">
        <f t="shared" si="1"/>
        <v>0</v>
      </c>
      <c r="I102" s="14"/>
    </row>
    <row r="103" spans="1:9" ht="12.4" hidden="1" customHeight="1">
      <c r="A103" s="13"/>
      <c r="B103" s="1"/>
      <c r="C103" s="35"/>
      <c r="D103" s="113"/>
      <c r="E103" s="114"/>
      <c r="F103" s="42" t="str">
        <f>VLOOKUP(C103,'[2]Acha Air Sales Price List'!$B$1:$D$65536,3,FALSE)</f>
        <v>first line keep open</v>
      </c>
      <c r="G103" s="20">
        <f>ROUND(IF(ISBLANK(C103),0,VLOOKUP(C103,'[2]Acha Air Sales Price List'!$B$1:$X$65536,12,FALSE)*$L$14),2)</f>
        <v>0</v>
      </c>
      <c r="H103" s="21">
        <f t="shared" si="1"/>
        <v>0</v>
      </c>
      <c r="I103" s="14"/>
    </row>
    <row r="104" spans="1:9" ht="12.4" hidden="1" customHeight="1">
      <c r="A104" s="13"/>
      <c r="B104" s="1"/>
      <c r="C104" s="35"/>
      <c r="D104" s="113"/>
      <c r="E104" s="114"/>
      <c r="F104" s="42" t="str">
        <f>VLOOKUP(C104,'[2]Acha Air Sales Price List'!$B$1:$D$65536,3,FALSE)</f>
        <v>first line keep open</v>
      </c>
      <c r="G104" s="20">
        <f>ROUND(IF(ISBLANK(C104),0,VLOOKUP(C104,'[2]Acha Air Sales Price List'!$B$1:$X$65536,12,FALSE)*$L$14),2)</f>
        <v>0</v>
      </c>
      <c r="H104" s="21">
        <f t="shared" si="1"/>
        <v>0</v>
      </c>
      <c r="I104" s="14"/>
    </row>
    <row r="105" spans="1:9" ht="12.4" hidden="1" customHeight="1">
      <c r="A105" s="13"/>
      <c r="B105" s="1"/>
      <c r="C105" s="35"/>
      <c r="D105" s="113"/>
      <c r="E105" s="114"/>
      <c r="F105" s="42" t="str">
        <f>VLOOKUP(C105,'[2]Acha Air Sales Price List'!$B$1:$D$65536,3,FALSE)</f>
        <v>first line keep open</v>
      </c>
      <c r="G105" s="20">
        <f>ROUND(IF(ISBLANK(C105),0,VLOOKUP(C105,'[2]Acha Air Sales Price List'!$B$1:$X$65536,12,FALSE)*$L$14),2)</f>
        <v>0</v>
      </c>
      <c r="H105" s="21">
        <f t="shared" si="1"/>
        <v>0</v>
      </c>
      <c r="I105" s="14"/>
    </row>
    <row r="106" spans="1:9" ht="12.4" hidden="1" customHeight="1">
      <c r="A106" s="13"/>
      <c r="B106" s="1"/>
      <c r="C106" s="35"/>
      <c r="D106" s="113"/>
      <c r="E106" s="114"/>
      <c r="F106" s="42" t="str">
        <f>VLOOKUP(C106,'[2]Acha Air Sales Price List'!$B$1:$D$65536,3,FALSE)</f>
        <v>first line keep open</v>
      </c>
      <c r="G106" s="20">
        <f>ROUND(IF(ISBLANK(C106),0,VLOOKUP(C106,'[2]Acha Air Sales Price List'!$B$1:$X$65536,12,FALSE)*$L$14),2)</f>
        <v>0</v>
      </c>
      <c r="H106" s="21">
        <f t="shared" si="1"/>
        <v>0</v>
      </c>
      <c r="I106" s="14"/>
    </row>
    <row r="107" spans="1:9" ht="12.4" hidden="1" customHeight="1">
      <c r="A107" s="13"/>
      <c r="B107" s="1"/>
      <c r="C107" s="35"/>
      <c r="D107" s="113"/>
      <c r="E107" s="114"/>
      <c r="F107" s="42" t="str">
        <f>VLOOKUP(C107,'[2]Acha Air Sales Price List'!$B$1:$D$65536,3,FALSE)</f>
        <v>first line keep open</v>
      </c>
      <c r="G107" s="20">
        <f>ROUND(IF(ISBLANK(C107),0,VLOOKUP(C107,'[2]Acha Air Sales Price List'!$B$1:$X$65536,12,FALSE)*$L$14),2)</f>
        <v>0</v>
      </c>
      <c r="H107" s="21">
        <f t="shared" si="1"/>
        <v>0</v>
      </c>
      <c r="I107" s="14"/>
    </row>
    <row r="108" spans="1:9" ht="12.4" hidden="1" customHeight="1">
      <c r="A108" s="13"/>
      <c r="B108" s="1"/>
      <c r="C108" s="35"/>
      <c r="D108" s="113"/>
      <c r="E108" s="114"/>
      <c r="F108" s="42" t="str">
        <f>VLOOKUP(C108,'[2]Acha Air Sales Price List'!$B$1:$D$65536,3,FALSE)</f>
        <v>first line keep open</v>
      </c>
      <c r="G108" s="20">
        <f>ROUND(IF(ISBLANK(C108),0,VLOOKUP(C108,'[2]Acha Air Sales Price List'!$B$1:$X$65536,12,FALSE)*$L$14),2)</f>
        <v>0</v>
      </c>
      <c r="H108" s="21">
        <f t="shared" si="1"/>
        <v>0</v>
      </c>
      <c r="I108" s="14"/>
    </row>
    <row r="109" spans="1:9" ht="12.4" hidden="1" customHeight="1">
      <c r="A109" s="13"/>
      <c r="B109" s="1"/>
      <c r="C109" s="35"/>
      <c r="D109" s="113"/>
      <c r="E109" s="114"/>
      <c r="F109" s="42" t="str">
        <f>VLOOKUP(C109,'[2]Acha Air Sales Price List'!$B$1:$D$65536,3,FALSE)</f>
        <v>first line keep open</v>
      </c>
      <c r="G109" s="20">
        <f>ROUND(IF(ISBLANK(C109),0,VLOOKUP(C109,'[2]Acha Air Sales Price List'!$B$1:$X$65536,12,FALSE)*$L$14),2)</f>
        <v>0</v>
      </c>
      <c r="H109" s="21">
        <f t="shared" si="1"/>
        <v>0</v>
      </c>
      <c r="I109" s="14"/>
    </row>
    <row r="110" spans="1:9" ht="12.4" hidden="1" customHeight="1">
      <c r="A110" s="13"/>
      <c r="B110" s="1"/>
      <c r="C110" s="35"/>
      <c r="D110" s="113"/>
      <c r="E110" s="114"/>
      <c r="F110" s="42" t="str">
        <f>VLOOKUP(C110,'[2]Acha Air Sales Price List'!$B$1:$D$65536,3,FALSE)</f>
        <v>first line keep open</v>
      </c>
      <c r="G110" s="20">
        <f>ROUND(IF(ISBLANK(C110),0,VLOOKUP(C110,'[2]Acha Air Sales Price List'!$B$1:$X$65536,12,FALSE)*$L$14),2)</f>
        <v>0</v>
      </c>
      <c r="H110" s="21">
        <f t="shared" si="1"/>
        <v>0</v>
      </c>
      <c r="I110" s="14"/>
    </row>
    <row r="111" spans="1:9" ht="12.4" hidden="1" customHeight="1">
      <c r="A111" s="13"/>
      <c r="B111" s="1"/>
      <c r="C111" s="36"/>
      <c r="D111" s="113"/>
      <c r="E111" s="114"/>
      <c r="F111" s="42" t="str">
        <f>VLOOKUP(C111,'[2]Acha Air Sales Price List'!$B$1:$D$65536,3,FALSE)</f>
        <v>first line keep open</v>
      </c>
      <c r="G111" s="20">
        <f>ROUND(IF(ISBLANK(C111),0,VLOOKUP(C111,'[2]Acha Air Sales Price List'!$B$1:$X$65536,12,FALSE)*$L$14),2)</f>
        <v>0</v>
      </c>
      <c r="H111" s="21">
        <f t="shared" si="1"/>
        <v>0</v>
      </c>
      <c r="I111" s="14"/>
    </row>
    <row r="112" spans="1:9" ht="12" hidden="1" customHeight="1">
      <c r="A112" s="13"/>
      <c r="B112" s="1"/>
      <c r="C112" s="35"/>
      <c r="D112" s="113"/>
      <c r="E112" s="114"/>
      <c r="F112" s="42" t="str">
        <f>VLOOKUP(C112,'[2]Acha Air Sales Price List'!$B$1:$D$65536,3,FALSE)</f>
        <v>first line keep open</v>
      </c>
      <c r="G112" s="20">
        <f>ROUND(IF(ISBLANK(C112),0,VLOOKUP(C112,'[2]Acha Air Sales Price List'!$B$1:$X$65536,12,FALSE)*$L$14),2)</f>
        <v>0</v>
      </c>
      <c r="H112" s="21">
        <f t="shared" si="1"/>
        <v>0</v>
      </c>
      <c r="I112" s="14"/>
    </row>
    <row r="113" spans="1:9" ht="12.4" hidden="1" customHeight="1">
      <c r="A113" s="13"/>
      <c r="B113" s="1"/>
      <c r="C113" s="35"/>
      <c r="D113" s="113"/>
      <c r="E113" s="114"/>
      <c r="F113" s="42" t="str">
        <f>VLOOKUP(C113,'[2]Acha Air Sales Price List'!$B$1:$D$65536,3,FALSE)</f>
        <v>first line keep open</v>
      </c>
      <c r="G113" s="20">
        <f>ROUND(IF(ISBLANK(C113),0,VLOOKUP(C113,'[2]Acha Air Sales Price List'!$B$1:$X$65536,12,FALSE)*$L$14),2)</f>
        <v>0</v>
      </c>
      <c r="H113" s="21">
        <f t="shared" si="1"/>
        <v>0</v>
      </c>
      <c r="I113" s="14"/>
    </row>
    <row r="114" spans="1:9" ht="12.4" hidden="1" customHeight="1">
      <c r="A114" s="13"/>
      <c r="B114" s="1"/>
      <c r="C114" s="35"/>
      <c r="D114" s="113"/>
      <c r="E114" s="114"/>
      <c r="F114" s="42" t="str">
        <f>VLOOKUP(C114,'[2]Acha Air Sales Price List'!$B$1:$D$65536,3,FALSE)</f>
        <v>first line keep open</v>
      </c>
      <c r="G114" s="20">
        <f>ROUND(IF(ISBLANK(C114),0,VLOOKUP(C114,'[2]Acha Air Sales Price List'!$B$1:$X$65536,12,FALSE)*$L$14),2)</f>
        <v>0</v>
      </c>
      <c r="H114" s="21">
        <f t="shared" si="1"/>
        <v>0</v>
      </c>
      <c r="I114" s="14"/>
    </row>
    <row r="115" spans="1:9" ht="12.4" hidden="1" customHeight="1">
      <c r="A115" s="13"/>
      <c r="B115" s="1"/>
      <c r="C115" s="35"/>
      <c r="D115" s="113"/>
      <c r="E115" s="114"/>
      <c r="F115" s="42" t="str">
        <f>VLOOKUP(C115,'[2]Acha Air Sales Price List'!$B$1:$D$65536,3,FALSE)</f>
        <v>first line keep open</v>
      </c>
      <c r="G115" s="20">
        <f>ROUND(IF(ISBLANK(C115),0,VLOOKUP(C115,'[2]Acha Air Sales Price List'!$B$1:$X$65536,12,FALSE)*$L$14),2)</f>
        <v>0</v>
      </c>
      <c r="H115" s="21">
        <f t="shared" si="1"/>
        <v>0</v>
      </c>
      <c r="I115" s="14"/>
    </row>
    <row r="116" spans="1:9" ht="12.4" hidden="1" customHeight="1">
      <c r="A116" s="13"/>
      <c r="B116" s="1"/>
      <c r="C116" s="35"/>
      <c r="D116" s="113"/>
      <c r="E116" s="114"/>
      <c r="F116" s="42" t="str">
        <f>VLOOKUP(C116,'[2]Acha Air Sales Price List'!$B$1:$D$65536,3,FALSE)</f>
        <v>first line keep open</v>
      </c>
      <c r="G116" s="20">
        <f>ROUND(IF(ISBLANK(C116),0,VLOOKUP(C116,'[2]Acha Air Sales Price List'!$B$1:$X$65536,12,FALSE)*$L$14),2)</f>
        <v>0</v>
      </c>
      <c r="H116" s="21">
        <f t="shared" si="1"/>
        <v>0</v>
      </c>
      <c r="I116" s="14"/>
    </row>
    <row r="117" spans="1:9" ht="12.4" hidden="1" customHeight="1">
      <c r="A117" s="13"/>
      <c r="B117" s="1"/>
      <c r="C117" s="35"/>
      <c r="D117" s="113"/>
      <c r="E117" s="114"/>
      <c r="F117" s="42" t="str">
        <f>VLOOKUP(C117,'[2]Acha Air Sales Price List'!$B$1:$D$65536,3,FALSE)</f>
        <v>first line keep open</v>
      </c>
      <c r="G117" s="20">
        <f>ROUND(IF(ISBLANK(C117),0,VLOOKUP(C117,'[2]Acha Air Sales Price List'!$B$1:$X$65536,12,FALSE)*$L$14),2)</f>
        <v>0</v>
      </c>
      <c r="H117" s="21">
        <f t="shared" si="1"/>
        <v>0</v>
      </c>
      <c r="I117" s="14"/>
    </row>
    <row r="118" spans="1:9" ht="12.4" hidden="1" customHeight="1">
      <c r="A118" s="13"/>
      <c r="B118" s="1"/>
      <c r="C118" s="35"/>
      <c r="D118" s="113"/>
      <c r="E118" s="114"/>
      <c r="F118" s="42" t="str">
        <f>VLOOKUP(C118,'[2]Acha Air Sales Price List'!$B$1:$D$65536,3,FALSE)</f>
        <v>first line keep open</v>
      </c>
      <c r="G118" s="20">
        <f>ROUND(IF(ISBLANK(C118),0,VLOOKUP(C118,'[2]Acha Air Sales Price List'!$B$1:$X$65536,12,FALSE)*$L$14),2)</f>
        <v>0</v>
      </c>
      <c r="H118" s="21">
        <f t="shared" si="1"/>
        <v>0</v>
      </c>
      <c r="I118" s="14"/>
    </row>
    <row r="119" spans="1:9" ht="12.4" hidden="1" customHeight="1">
      <c r="A119" s="13"/>
      <c r="B119" s="1"/>
      <c r="C119" s="35"/>
      <c r="D119" s="113"/>
      <c r="E119" s="114"/>
      <c r="F119" s="42" t="str">
        <f>VLOOKUP(C119,'[2]Acha Air Sales Price List'!$B$1:$D$65536,3,FALSE)</f>
        <v>first line keep open</v>
      </c>
      <c r="G119" s="20">
        <f>ROUND(IF(ISBLANK(C119),0,VLOOKUP(C119,'[2]Acha Air Sales Price List'!$B$1:$X$65536,12,FALSE)*$L$14),2)</f>
        <v>0</v>
      </c>
      <c r="H119" s="21">
        <f t="shared" si="1"/>
        <v>0</v>
      </c>
      <c r="I119" s="14"/>
    </row>
    <row r="120" spans="1:9" ht="12.4" hidden="1" customHeight="1">
      <c r="A120" s="13"/>
      <c r="B120" s="1"/>
      <c r="C120" s="35"/>
      <c r="D120" s="113"/>
      <c r="E120" s="114"/>
      <c r="F120" s="42" t="str">
        <f>VLOOKUP(C120,'[2]Acha Air Sales Price List'!$B$1:$D$65536,3,FALSE)</f>
        <v>first line keep open</v>
      </c>
      <c r="G120" s="20">
        <f>ROUND(IF(ISBLANK(C120),0,VLOOKUP(C120,'[2]Acha Air Sales Price List'!$B$1:$X$65536,12,FALSE)*$L$14),2)</f>
        <v>0</v>
      </c>
      <c r="H120" s="21">
        <f t="shared" si="1"/>
        <v>0</v>
      </c>
      <c r="I120" s="14"/>
    </row>
    <row r="121" spans="1:9" ht="12.4" hidden="1" customHeight="1">
      <c r="A121" s="13"/>
      <c r="B121" s="1"/>
      <c r="C121" s="35"/>
      <c r="D121" s="113"/>
      <c r="E121" s="114"/>
      <c r="F121" s="42" t="str">
        <f>VLOOKUP(C121,'[2]Acha Air Sales Price List'!$B$1:$D$65536,3,FALSE)</f>
        <v>first line keep open</v>
      </c>
      <c r="G121" s="20">
        <f>ROUND(IF(ISBLANK(C121),0,VLOOKUP(C121,'[2]Acha Air Sales Price List'!$B$1:$X$65536,12,FALSE)*$L$14),2)</f>
        <v>0</v>
      </c>
      <c r="H121" s="21">
        <f t="shared" si="1"/>
        <v>0</v>
      </c>
      <c r="I121" s="14"/>
    </row>
    <row r="122" spans="1:9" ht="12.4" hidden="1" customHeight="1">
      <c r="A122" s="13"/>
      <c r="B122" s="1"/>
      <c r="C122" s="35"/>
      <c r="D122" s="113"/>
      <c r="E122" s="114"/>
      <c r="F122" s="42" t="str">
        <f>VLOOKUP(C122,'[2]Acha Air Sales Price List'!$B$1:$D$65536,3,FALSE)</f>
        <v>first line keep open</v>
      </c>
      <c r="G122" s="20">
        <f>ROUND(IF(ISBLANK(C122),0,VLOOKUP(C122,'[2]Acha Air Sales Price List'!$B$1:$X$65536,12,FALSE)*$L$14),2)</f>
        <v>0</v>
      </c>
      <c r="H122" s="21">
        <f t="shared" si="1"/>
        <v>0</v>
      </c>
      <c r="I122" s="14"/>
    </row>
    <row r="123" spans="1:9" ht="12.4" hidden="1" customHeight="1">
      <c r="A123" s="13"/>
      <c r="B123" s="1"/>
      <c r="C123" s="35"/>
      <c r="D123" s="113"/>
      <c r="E123" s="114"/>
      <c r="F123" s="42" t="str">
        <f>VLOOKUP(C123,'[2]Acha Air Sales Price List'!$B$1:$D$65536,3,FALSE)</f>
        <v>first line keep open</v>
      </c>
      <c r="G123" s="20">
        <f>ROUND(IF(ISBLANK(C123),0,VLOOKUP(C123,'[2]Acha Air Sales Price List'!$B$1:$X$65536,12,FALSE)*$L$14),2)</f>
        <v>0</v>
      </c>
      <c r="H123" s="21">
        <f t="shared" si="1"/>
        <v>0</v>
      </c>
      <c r="I123" s="14"/>
    </row>
    <row r="124" spans="1:9" ht="12.4" hidden="1" customHeight="1">
      <c r="A124" s="13"/>
      <c r="B124" s="1"/>
      <c r="C124" s="35"/>
      <c r="D124" s="113"/>
      <c r="E124" s="114"/>
      <c r="F124" s="42" t="str">
        <f>VLOOKUP(C124,'[2]Acha Air Sales Price List'!$B$1:$D$65536,3,FALSE)</f>
        <v>first line keep open</v>
      </c>
      <c r="G124" s="20">
        <f>ROUND(IF(ISBLANK(C124),0,VLOOKUP(C124,'[2]Acha Air Sales Price List'!$B$1:$X$65536,12,FALSE)*$L$14),2)</f>
        <v>0</v>
      </c>
      <c r="H124" s="21">
        <f t="shared" si="1"/>
        <v>0</v>
      </c>
      <c r="I124" s="14"/>
    </row>
    <row r="125" spans="1:9" ht="12.4" hidden="1" customHeight="1">
      <c r="A125" s="13"/>
      <c r="B125" s="1"/>
      <c r="C125" s="35"/>
      <c r="D125" s="113"/>
      <c r="E125" s="114"/>
      <c r="F125" s="42" t="str">
        <f>VLOOKUP(C125,'[2]Acha Air Sales Price List'!$B$1:$D$65536,3,FALSE)</f>
        <v>first line keep open</v>
      </c>
      <c r="G125" s="20">
        <f>ROUND(IF(ISBLANK(C125),0,VLOOKUP(C125,'[2]Acha Air Sales Price List'!$B$1:$X$65536,12,FALSE)*$L$14),2)</f>
        <v>0</v>
      </c>
      <c r="H125" s="21">
        <f t="shared" si="1"/>
        <v>0</v>
      </c>
      <c r="I125" s="14"/>
    </row>
    <row r="126" spans="1:9" ht="12.4" hidden="1" customHeight="1">
      <c r="A126" s="13"/>
      <c r="B126" s="1"/>
      <c r="C126" s="35"/>
      <c r="D126" s="113"/>
      <c r="E126" s="114"/>
      <c r="F126" s="42" t="str">
        <f>VLOOKUP(C126,'[2]Acha Air Sales Price List'!$B$1:$D$65536,3,FALSE)</f>
        <v>first line keep open</v>
      </c>
      <c r="G126" s="20">
        <f>ROUND(IF(ISBLANK(C126),0,VLOOKUP(C126,'[2]Acha Air Sales Price List'!$B$1:$X$65536,12,FALSE)*$L$14),2)</f>
        <v>0</v>
      </c>
      <c r="H126" s="21">
        <f t="shared" si="1"/>
        <v>0</v>
      </c>
      <c r="I126" s="14"/>
    </row>
    <row r="127" spans="1:9" ht="12.4" hidden="1" customHeight="1">
      <c r="A127" s="13"/>
      <c r="B127" s="1"/>
      <c r="C127" s="35"/>
      <c r="D127" s="113"/>
      <c r="E127" s="114"/>
      <c r="F127" s="42" t="str">
        <f>VLOOKUP(C127,'[2]Acha Air Sales Price List'!$B$1:$D$65536,3,FALSE)</f>
        <v>first line keep open</v>
      </c>
      <c r="G127" s="20">
        <f>ROUND(IF(ISBLANK(C127),0,VLOOKUP(C127,'[2]Acha Air Sales Price List'!$B$1:$X$65536,12,FALSE)*$L$14),2)</f>
        <v>0</v>
      </c>
      <c r="H127" s="21">
        <f t="shared" si="1"/>
        <v>0</v>
      </c>
      <c r="I127" s="14"/>
    </row>
    <row r="128" spans="1:9" ht="12.4" hidden="1" customHeight="1">
      <c r="A128" s="13"/>
      <c r="B128" s="1"/>
      <c r="C128" s="35"/>
      <c r="D128" s="113"/>
      <c r="E128" s="114"/>
      <c r="F128" s="42" t="str">
        <f>VLOOKUP(C128,'[2]Acha Air Sales Price List'!$B$1:$D$65536,3,FALSE)</f>
        <v>first line keep open</v>
      </c>
      <c r="G128" s="20">
        <f>ROUND(IF(ISBLANK(C128),0,VLOOKUP(C128,'[2]Acha Air Sales Price List'!$B$1:$X$65536,12,FALSE)*$L$14),2)</f>
        <v>0</v>
      </c>
      <c r="H128" s="21">
        <f t="shared" si="1"/>
        <v>0</v>
      </c>
      <c r="I128" s="14"/>
    </row>
    <row r="129" spans="1:9" ht="12.4" hidden="1" customHeight="1">
      <c r="A129" s="13"/>
      <c r="B129" s="1"/>
      <c r="C129" s="35"/>
      <c r="D129" s="113"/>
      <c r="E129" s="114"/>
      <c r="F129" s="42" t="str">
        <f>VLOOKUP(C129,'[2]Acha Air Sales Price List'!$B$1:$D$65536,3,FALSE)</f>
        <v>first line keep open</v>
      </c>
      <c r="G129" s="20">
        <f>ROUND(IF(ISBLANK(C129),0,VLOOKUP(C129,'[2]Acha Air Sales Price List'!$B$1:$X$65536,12,FALSE)*$L$14),2)</f>
        <v>0</v>
      </c>
      <c r="H129" s="21">
        <f t="shared" si="1"/>
        <v>0</v>
      </c>
      <c r="I129" s="14"/>
    </row>
    <row r="130" spans="1:9" ht="12.4" hidden="1" customHeight="1">
      <c r="A130" s="13"/>
      <c r="B130" s="1"/>
      <c r="C130" s="35"/>
      <c r="D130" s="113"/>
      <c r="E130" s="114"/>
      <c r="F130" s="42" t="str">
        <f>VLOOKUP(C130,'[2]Acha Air Sales Price List'!$B$1:$D$65536,3,FALSE)</f>
        <v>first line keep open</v>
      </c>
      <c r="G130" s="20">
        <f>ROUND(IF(ISBLANK(C130),0,VLOOKUP(C130,'[2]Acha Air Sales Price List'!$B$1:$X$65536,12,FALSE)*$L$14),2)</f>
        <v>0</v>
      </c>
      <c r="H130" s="21">
        <f t="shared" si="1"/>
        <v>0</v>
      </c>
      <c r="I130" s="14"/>
    </row>
    <row r="131" spans="1:9" ht="12.4" hidden="1" customHeight="1">
      <c r="A131" s="13"/>
      <c r="B131" s="1"/>
      <c r="C131" s="35"/>
      <c r="D131" s="113"/>
      <c r="E131" s="114"/>
      <c r="F131" s="42" t="str">
        <f>VLOOKUP(C131,'[2]Acha Air Sales Price List'!$B$1:$D$65536,3,FALSE)</f>
        <v>first line keep open</v>
      </c>
      <c r="G131" s="20">
        <f>ROUND(IF(ISBLANK(C131),0,VLOOKUP(C131,'[2]Acha Air Sales Price List'!$B$1:$X$65536,12,FALSE)*$L$14),2)</f>
        <v>0</v>
      </c>
      <c r="H131" s="21">
        <f t="shared" si="1"/>
        <v>0</v>
      </c>
      <c r="I131" s="14"/>
    </row>
    <row r="132" spans="1:9" ht="12.4" hidden="1" customHeight="1">
      <c r="A132" s="13"/>
      <c r="B132" s="1"/>
      <c r="C132" s="35"/>
      <c r="D132" s="113"/>
      <c r="E132" s="114"/>
      <c r="F132" s="42" t="str">
        <f>VLOOKUP(C132,'[2]Acha Air Sales Price List'!$B$1:$D$65536,3,FALSE)</f>
        <v>first line keep open</v>
      </c>
      <c r="G132" s="20">
        <f>ROUND(IF(ISBLANK(C132),0,VLOOKUP(C132,'[2]Acha Air Sales Price List'!$B$1:$X$65536,12,FALSE)*$L$14),2)</f>
        <v>0</v>
      </c>
      <c r="H132" s="21">
        <f t="shared" si="1"/>
        <v>0</v>
      </c>
      <c r="I132" s="14"/>
    </row>
    <row r="133" spans="1:9" ht="12.4" hidden="1" customHeight="1">
      <c r="A133" s="13"/>
      <c r="B133" s="1"/>
      <c r="C133" s="35"/>
      <c r="D133" s="113"/>
      <c r="E133" s="114"/>
      <c r="F133" s="42" t="str">
        <f>VLOOKUP(C133,'[2]Acha Air Sales Price List'!$B$1:$D$65536,3,FALSE)</f>
        <v>first line keep open</v>
      </c>
      <c r="G133" s="20">
        <f>ROUND(IF(ISBLANK(C133),0,VLOOKUP(C133,'[2]Acha Air Sales Price List'!$B$1:$X$65536,12,FALSE)*$L$14),2)</f>
        <v>0</v>
      </c>
      <c r="H133" s="21">
        <f t="shared" si="1"/>
        <v>0</v>
      </c>
      <c r="I133" s="14"/>
    </row>
    <row r="134" spans="1:9" ht="12.4" hidden="1" customHeight="1">
      <c r="A134" s="13"/>
      <c r="B134" s="1"/>
      <c r="C134" s="35"/>
      <c r="D134" s="113"/>
      <c r="E134" s="114"/>
      <c r="F134" s="42" t="str">
        <f>VLOOKUP(C134,'[2]Acha Air Sales Price List'!$B$1:$D$65536,3,FALSE)</f>
        <v>first line keep open</v>
      </c>
      <c r="G134" s="20">
        <f>ROUND(IF(ISBLANK(C134),0,VLOOKUP(C134,'[2]Acha Air Sales Price List'!$B$1:$X$65536,12,FALSE)*$L$14),2)</f>
        <v>0</v>
      </c>
      <c r="H134" s="21">
        <f t="shared" si="1"/>
        <v>0</v>
      </c>
      <c r="I134" s="14"/>
    </row>
    <row r="135" spans="1:9" ht="12.4" hidden="1" customHeight="1">
      <c r="A135" s="13"/>
      <c r="B135" s="1"/>
      <c r="C135" s="36"/>
      <c r="D135" s="113"/>
      <c r="E135" s="114"/>
      <c r="F135" s="42" t="str">
        <f>VLOOKUP(C135,'[2]Acha Air Sales Price List'!$B$1:$D$65536,3,FALSE)</f>
        <v>first line keep open</v>
      </c>
      <c r="G135" s="20">
        <f>ROUND(IF(ISBLANK(C135),0,VLOOKUP(C135,'[2]Acha Air Sales Price List'!$B$1:$X$65536,12,FALSE)*$L$14),2)</f>
        <v>0</v>
      </c>
      <c r="H135" s="21">
        <f t="shared" si="1"/>
        <v>0</v>
      </c>
      <c r="I135" s="14"/>
    </row>
    <row r="136" spans="1:9" ht="12" hidden="1" customHeight="1">
      <c r="A136" s="13"/>
      <c r="B136" s="1"/>
      <c r="C136" s="35"/>
      <c r="D136" s="113"/>
      <c r="E136" s="114"/>
      <c r="F136" s="42" t="str">
        <f>VLOOKUP(C136,'[2]Acha Air Sales Price List'!$B$1:$D$65536,3,FALSE)</f>
        <v>first line keep open</v>
      </c>
      <c r="G136" s="20">
        <f>ROUND(IF(ISBLANK(C136),0,VLOOKUP(C136,'[2]Acha Air Sales Price List'!$B$1:$X$65536,12,FALSE)*$L$14),2)</f>
        <v>0</v>
      </c>
      <c r="H136" s="21">
        <f t="shared" si="1"/>
        <v>0</v>
      </c>
      <c r="I136" s="14"/>
    </row>
    <row r="137" spans="1:9" ht="12.4" hidden="1" customHeight="1">
      <c r="A137" s="13"/>
      <c r="B137" s="1"/>
      <c r="C137" s="35"/>
      <c r="D137" s="113"/>
      <c r="E137" s="114"/>
      <c r="F137" s="42" t="str">
        <f>VLOOKUP(C137,'[2]Acha Air Sales Price List'!$B$1:$D$65536,3,FALSE)</f>
        <v>first line keep open</v>
      </c>
      <c r="G137" s="20">
        <f>ROUND(IF(ISBLANK(C137),0,VLOOKUP(C137,'[2]Acha Air Sales Price List'!$B$1:$X$65536,12,FALSE)*$L$14),2)</f>
        <v>0</v>
      </c>
      <c r="H137" s="21">
        <f t="shared" si="1"/>
        <v>0</v>
      </c>
      <c r="I137" s="14"/>
    </row>
    <row r="138" spans="1:9" ht="12.4" hidden="1" customHeight="1">
      <c r="A138" s="13"/>
      <c r="B138" s="1"/>
      <c r="C138" s="35"/>
      <c r="D138" s="113"/>
      <c r="E138" s="114"/>
      <c r="F138" s="42" t="str">
        <f>VLOOKUP(C138,'[2]Acha Air Sales Price List'!$B$1:$D$65536,3,FALSE)</f>
        <v>first line keep open</v>
      </c>
      <c r="G138" s="20">
        <f>ROUND(IF(ISBLANK(C138),0,VLOOKUP(C138,'[2]Acha Air Sales Price List'!$B$1:$X$65536,12,FALSE)*$L$14),2)</f>
        <v>0</v>
      </c>
      <c r="H138" s="21">
        <f t="shared" si="1"/>
        <v>0</v>
      </c>
      <c r="I138" s="14"/>
    </row>
    <row r="139" spans="1:9" ht="12.4" hidden="1" customHeight="1">
      <c r="A139" s="13"/>
      <c r="B139" s="1"/>
      <c r="C139" s="35"/>
      <c r="D139" s="113"/>
      <c r="E139" s="114"/>
      <c r="F139" s="42" t="str">
        <f>VLOOKUP(C139,'[2]Acha Air Sales Price List'!$B$1:$D$65536,3,FALSE)</f>
        <v>first line keep open</v>
      </c>
      <c r="G139" s="20">
        <f>ROUND(IF(ISBLANK(C139),0,VLOOKUP(C139,'[2]Acha Air Sales Price List'!$B$1:$X$65536,12,FALSE)*$L$14),2)</f>
        <v>0</v>
      </c>
      <c r="H139" s="21">
        <f t="shared" si="1"/>
        <v>0</v>
      </c>
      <c r="I139" s="14"/>
    </row>
    <row r="140" spans="1:9" ht="12.4" hidden="1" customHeight="1">
      <c r="A140" s="13"/>
      <c r="B140" s="1"/>
      <c r="C140" s="35"/>
      <c r="D140" s="113"/>
      <c r="E140" s="114"/>
      <c r="F140" s="42" t="str">
        <f>VLOOKUP(C140,'[2]Acha Air Sales Price List'!$B$1:$D$65536,3,FALSE)</f>
        <v>first line keep open</v>
      </c>
      <c r="G140" s="20">
        <f>ROUND(IF(ISBLANK(C140),0,VLOOKUP(C140,'[2]Acha Air Sales Price List'!$B$1:$X$65536,12,FALSE)*$L$14),2)</f>
        <v>0</v>
      </c>
      <c r="H140" s="21">
        <f t="shared" si="1"/>
        <v>0</v>
      </c>
      <c r="I140" s="14"/>
    </row>
    <row r="141" spans="1:9" ht="12.4" hidden="1" customHeight="1">
      <c r="A141" s="13"/>
      <c r="B141" s="1"/>
      <c r="C141" s="35"/>
      <c r="D141" s="113"/>
      <c r="E141" s="114"/>
      <c r="F141" s="42" t="str">
        <f>VLOOKUP(C141,'[2]Acha Air Sales Price List'!$B$1:$D$65536,3,FALSE)</f>
        <v>first line keep open</v>
      </c>
      <c r="G141" s="20">
        <f>ROUND(IF(ISBLANK(C141),0,VLOOKUP(C141,'[2]Acha Air Sales Price List'!$B$1:$X$65536,12,FALSE)*$L$14),2)</f>
        <v>0</v>
      </c>
      <c r="H141" s="21">
        <f t="shared" si="1"/>
        <v>0</v>
      </c>
      <c r="I141" s="14"/>
    </row>
    <row r="142" spans="1:9" ht="12.4" hidden="1" customHeight="1">
      <c r="A142" s="13"/>
      <c r="B142" s="1"/>
      <c r="C142" s="35"/>
      <c r="D142" s="113"/>
      <c r="E142" s="114"/>
      <c r="F142" s="42" t="str">
        <f>VLOOKUP(C142,'[2]Acha Air Sales Price List'!$B$1:$D$65536,3,FALSE)</f>
        <v>first line keep open</v>
      </c>
      <c r="G142" s="20">
        <f>ROUND(IF(ISBLANK(C142),0,VLOOKUP(C142,'[2]Acha Air Sales Price List'!$B$1:$X$65536,12,FALSE)*$L$14),2)</f>
        <v>0</v>
      </c>
      <c r="H142" s="21">
        <f t="shared" si="1"/>
        <v>0</v>
      </c>
      <c r="I142" s="14"/>
    </row>
    <row r="143" spans="1:9" ht="12.4" hidden="1" customHeight="1">
      <c r="A143" s="13"/>
      <c r="B143" s="1"/>
      <c r="C143" s="35"/>
      <c r="D143" s="113"/>
      <c r="E143" s="114"/>
      <c r="F143" s="42" t="str">
        <f>VLOOKUP(C143,'[2]Acha Air Sales Price List'!$B$1:$D$65536,3,FALSE)</f>
        <v>first line keep open</v>
      </c>
      <c r="G143" s="20">
        <f>ROUND(IF(ISBLANK(C143),0,VLOOKUP(C143,'[2]Acha Air Sales Price List'!$B$1:$X$65536,12,FALSE)*$L$14),2)</f>
        <v>0</v>
      </c>
      <c r="H143" s="21">
        <f t="shared" si="1"/>
        <v>0</v>
      </c>
      <c r="I143" s="14"/>
    </row>
    <row r="144" spans="1:9" ht="12.4" hidden="1" customHeight="1">
      <c r="A144" s="13"/>
      <c r="B144" s="1"/>
      <c r="C144" s="35"/>
      <c r="D144" s="113"/>
      <c r="E144" s="114"/>
      <c r="F144" s="42" t="str">
        <f>VLOOKUP(C144,'[2]Acha Air Sales Price List'!$B$1:$D$65536,3,FALSE)</f>
        <v>first line keep open</v>
      </c>
      <c r="G144" s="20">
        <f>ROUND(IF(ISBLANK(C144),0,VLOOKUP(C144,'[2]Acha Air Sales Price List'!$B$1:$X$65536,12,FALSE)*$L$14),2)</f>
        <v>0</v>
      </c>
      <c r="H144" s="21">
        <f t="shared" si="1"/>
        <v>0</v>
      </c>
      <c r="I144" s="14"/>
    </row>
    <row r="145" spans="1:9" ht="12.4" hidden="1" customHeight="1">
      <c r="A145" s="13"/>
      <c r="B145" s="1"/>
      <c r="C145" s="35"/>
      <c r="D145" s="113"/>
      <c r="E145" s="114"/>
      <c r="F145" s="42" t="str">
        <f>VLOOKUP(C145,'[2]Acha Air Sales Price List'!$B$1:$D$65536,3,FALSE)</f>
        <v>first line keep open</v>
      </c>
      <c r="G145" s="20">
        <f>ROUND(IF(ISBLANK(C145),0,VLOOKUP(C145,'[2]Acha Air Sales Price List'!$B$1:$X$65536,12,FALSE)*$L$14),2)</f>
        <v>0</v>
      </c>
      <c r="H145" s="21">
        <f t="shared" si="1"/>
        <v>0</v>
      </c>
      <c r="I145" s="14"/>
    </row>
    <row r="146" spans="1:9" ht="12.4" hidden="1" customHeight="1">
      <c r="A146" s="13"/>
      <c r="B146" s="1"/>
      <c r="C146" s="35"/>
      <c r="D146" s="113"/>
      <c r="E146" s="114"/>
      <c r="F146" s="42" t="str">
        <f>VLOOKUP(C146,'[2]Acha Air Sales Price List'!$B$1:$D$65536,3,FALSE)</f>
        <v>first line keep open</v>
      </c>
      <c r="G146" s="20">
        <f>ROUND(IF(ISBLANK(C146),0,VLOOKUP(C146,'[2]Acha Air Sales Price List'!$B$1:$X$65536,12,FALSE)*$L$14),2)</f>
        <v>0</v>
      </c>
      <c r="H146" s="21">
        <f t="shared" si="1"/>
        <v>0</v>
      </c>
      <c r="I146" s="14"/>
    </row>
    <row r="147" spans="1:9" ht="12.4" hidden="1" customHeight="1">
      <c r="A147" s="13"/>
      <c r="B147" s="1"/>
      <c r="C147" s="35"/>
      <c r="D147" s="113"/>
      <c r="E147" s="114"/>
      <c r="F147" s="42" t="str">
        <f>VLOOKUP(C147,'[2]Acha Air Sales Price List'!$B$1:$D$65536,3,FALSE)</f>
        <v>first line keep open</v>
      </c>
      <c r="G147" s="20">
        <f>ROUND(IF(ISBLANK(C147),0,VLOOKUP(C147,'[2]Acha Air Sales Price List'!$B$1:$X$65536,12,FALSE)*$L$14),2)</f>
        <v>0</v>
      </c>
      <c r="H147" s="21">
        <f t="shared" si="1"/>
        <v>0</v>
      </c>
      <c r="I147" s="14"/>
    </row>
    <row r="148" spans="1:9" ht="12.4" hidden="1" customHeight="1">
      <c r="A148" s="13"/>
      <c r="B148" s="1"/>
      <c r="C148" s="35"/>
      <c r="D148" s="113"/>
      <c r="E148" s="114"/>
      <c r="F148" s="42" t="str">
        <f>VLOOKUP(C148,'[2]Acha Air Sales Price List'!$B$1:$D$65536,3,FALSE)</f>
        <v>first line keep open</v>
      </c>
      <c r="G148" s="20">
        <f>ROUND(IF(ISBLANK(C148),0,VLOOKUP(C148,'[2]Acha Air Sales Price List'!$B$1:$X$65536,12,FALSE)*$L$14),2)</f>
        <v>0</v>
      </c>
      <c r="H148" s="21">
        <f t="shared" si="1"/>
        <v>0</v>
      </c>
      <c r="I148" s="14"/>
    </row>
    <row r="149" spans="1:9" ht="12.4" hidden="1" customHeight="1">
      <c r="A149" s="13"/>
      <c r="B149" s="1"/>
      <c r="C149" s="35"/>
      <c r="D149" s="113"/>
      <c r="E149" s="114"/>
      <c r="F149" s="42" t="str">
        <f>VLOOKUP(C149,'[2]Acha Air Sales Price List'!$B$1:$D$65536,3,FALSE)</f>
        <v>first line keep open</v>
      </c>
      <c r="G149" s="20">
        <f>ROUND(IF(ISBLANK(C149),0,VLOOKUP(C149,'[2]Acha Air Sales Price List'!$B$1:$X$65536,12,FALSE)*$L$14),2)</f>
        <v>0</v>
      </c>
      <c r="H149" s="21">
        <f t="shared" si="1"/>
        <v>0</v>
      </c>
      <c r="I149" s="14"/>
    </row>
    <row r="150" spans="1:9" ht="12.4" hidden="1" customHeight="1">
      <c r="A150" s="13"/>
      <c r="B150" s="1"/>
      <c r="C150" s="35"/>
      <c r="D150" s="113"/>
      <c r="E150" s="114"/>
      <c r="F150" s="42" t="str">
        <f>VLOOKUP(C150,'[2]Acha Air Sales Price List'!$B$1:$D$65536,3,FALSE)</f>
        <v>first line keep open</v>
      </c>
      <c r="G150" s="20">
        <f>ROUND(IF(ISBLANK(C150),0,VLOOKUP(C150,'[2]Acha Air Sales Price List'!$B$1:$X$65536,12,FALSE)*$L$14),2)</f>
        <v>0</v>
      </c>
      <c r="H150" s="21">
        <f t="shared" ref="H150:H213" si="2">G150*B150</f>
        <v>0</v>
      </c>
      <c r="I150" s="14"/>
    </row>
    <row r="151" spans="1:9" ht="12.4" hidden="1" customHeight="1">
      <c r="A151" s="13"/>
      <c r="B151" s="1"/>
      <c r="C151" s="35"/>
      <c r="D151" s="113"/>
      <c r="E151" s="114"/>
      <c r="F151" s="42" t="str">
        <f>VLOOKUP(C151,'[2]Acha Air Sales Price List'!$B$1:$D$65536,3,FALSE)</f>
        <v>first line keep open</v>
      </c>
      <c r="G151" s="20">
        <f>ROUND(IF(ISBLANK(C151),0,VLOOKUP(C151,'[2]Acha Air Sales Price List'!$B$1:$X$65536,12,FALSE)*$L$14),2)</f>
        <v>0</v>
      </c>
      <c r="H151" s="21">
        <f t="shared" si="2"/>
        <v>0</v>
      </c>
      <c r="I151" s="14"/>
    </row>
    <row r="152" spans="1:9" ht="12.4" hidden="1" customHeight="1">
      <c r="A152" s="13"/>
      <c r="B152" s="1"/>
      <c r="C152" s="35"/>
      <c r="D152" s="113"/>
      <c r="E152" s="114"/>
      <c r="F152" s="42" t="str">
        <f>VLOOKUP(C152,'[2]Acha Air Sales Price List'!$B$1:$D$65536,3,FALSE)</f>
        <v>first line keep open</v>
      </c>
      <c r="G152" s="20">
        <f>ROUND(IF(ISBLANK(C152),0,VLOOKUP(C152,'[2]Acha Air Sales Price List'!$B$1:$X$65536,12,FALSE)*$L$14),2)</f>
        <v>0</v>
      </c>
      <c r="H152" s="21">
        <f t="shared" si="2"/>
        <v>0</v>
      </c>
      <c r="I152" s="14"/>
    </row>
    <row r="153" spans="1:9" ht="12.4" hidden="1" customHeight="1">
      <c r="A153" s="13"/>
      <c r="B153" s="1"/>
      <c r="C153" s="35"/>
      <c r="D153" s="113"/>
      <c r="E153" s="114"/>
      <c r="F153" s="42" t="str">
        <f>VLOOKUP(C153,'[2]Acha Air Sales Price List'!$B$1:$D$65536,3,FALSE)</f>
        <v>first line keep open</v>
      </c>
      <c r="G153" s="20">
        <f>ROUND(IF(ISBLANK(C153),0,VLOOKUP(C153,'[2]Acha Air Sales Price List'!$B$1:$X$65536,12,FALSE)*$L$14),2)</f>
        <v>0</v>
      </c>
      <c r="H153" s="21">
        <f t="shared" si="2"/>
        <v>0</v>
      </c>
      <c r="I153" s="14"/>
    </row>
    <row r="154" spans="1:9" ht="12.4" hidden="1" customHeight="1">
      <c r="A154" s="13"/>
      <c r="B154" s="1"/>
      <c r="C154" s="35"/>
      <c r="D154" s="113"/>
      <c r="E154" s="114"/>
      <c r="F154" s="42" t="str">
        <f>VLOOKUP(C154,'[2]Acha Air Sales Price List'!$B$1:$D$65536,3,FALSE)</f>
        <v>first line keep open</v>
      </c>
      <c r="G154" s="20">
        <f>ROUND(IF(ISBLANK(C154),0,VLOOKUP(C154,'[2]Acha Air Sales Price List'!$B$1:$X$65536,12,FALSE)*$L$14),2)</f>
        <v>0</v>
      </c>
      <c r="H154" s="21">
        <f t="shared" si="2"/>
        <v>0</v>
      </c>
      <c r="I154" s="14"/>
    </row>
    <row r="155" spans="1:9" ht="12.4" hidden="1" customHeight="1">
      <c r="A155" s="13"/>
      <c r="B155" s="1"/>
      <c r="C155" s="35"/>
      <c r="D155" s="113"/>
      <c r="E155" s="114"/>
      <c r="F155" s="42" t="str">
        <f>VLOOKUP(C155,'[2]Acha Air Sales Price List'!$B$1:$D$65536,3,FALSE)</f>
        <v>first line keep open</v>
      </c>
      <c r="G155" s="20">
        <f>ROUND(IF(ISBLANK(C155),0,VLOOKUP(C155,'[2]Acha Air Sales Price List'!$B$1:$X$65536,12,FALSE)*$L$14),2)</f>
        <v>0</v>
      </c>
      <c r="H155" s="21">
        <f t="shared" si="2"/>
        <v>0</v>
      </c>
      <c r="I155" s="14"/>
    </row>
    <row r="156" spans="1:9" ht="12.4" hidden="1" customHeight="1">
      <c r="A156" s="13"/>
      <c r="B156" s="1"/>
      <c r="C156" s="35"/>
      <c r="D156" s="113"/>
      <c r="E156" s="114"/>
      <c r="F156" s="42" t="str">
        <f>VLOOKUP(C156,'[2]Acha Air Sales Price List'!$B$1:$D$65536,3,FALSE)</f>
        <v>first line keep open</v>
      </c>
      <c r="G156" s="20">
        <f>ROUND(IF(ISBLANK(C156),0,VLOOKUP(C156,'[2]Acha Air Sales Price List'!$B$1:$X$65536,12,FALSE)*$L$14),2)</f>
        <v>0</v>
      </c>
      <c r="H156" s="21">
        <f t="shared" si="2"/>
        <v>0</v>
      </c>
      <c r="I156" s="14"/>
    </row>
    <row r="157" spans="1:9" ht="12.4" hidden="1" customHeight="1">
      <c r="A157" s="13"/>
      <c r="B157" s="1"/>
      <c r="C157" s="35"/>
      <c r="D157" s="113"/>
      <c r="E157" s="114"/>
      <c r="F157" s="42" t="str">
        <f>VLOOKUP(C157,'[2]Acha Air Sales Price List'!$B$1:$D$65536,3,FALSE)</f>
        <v>first line keep open</v>
      </c>
      <c r="G157" s="20">
        <f>ROUND(IF(ISBLANK(C157),0,VLOOKUP(C157,'[2]Acha Air Sales Price List'!$B$1:$X$65536,12,FALSE)*$L$14),2)</f>
        <v>0</v>
      </c>
      <c r="H157" s="21">
        <f t="shared" si="2"/>
        <v>0</v>
      </c>
      <c r="I157" s="14"/>
    </row>
    <row r="158" spans="1:9" ht="12.4" hidden="1" customHeight="1">
      <c r="A158" s="13"/>
      <c r="B158" s="1"/>
      <c r="C158" s="35"/>
      <c r="D158" s="113"/>
      <c r="E158" s="114"/>
      <c r="F158" s="42" t="str">
        <f>VLOOKUP(C158,'[2]Acha Air Sales Price List'!$B$1:$D$65536,3,FALSE)</f>
        <v>first line keep open</v>
      </c>
      <c r="G158" s="20">
        <f>ROUND(IF(ISBLANK(C158),0,VLOOKUP(C158,'[2]Acha Air Sales Price List'!$B$1:$X$65536,12,FALSE)*$L$14),2)</f>
        <v>0</v>
      </c>
      <c r="H158" s="21">
        <f t="shared" si="2"/>
        <v>0</v>
      </c>
      <c r="I158" s="14"/>
    </row>
    <row r="159" spans="1:9" ht="12.4" hidden="1" customHeight="1">
      <c r="A159" s="13"/>
      <c r="B159" s="1"/>
      <c r="C159" s="35"/>
      <c r="D159" s="113"/>
      <c r="E159" s="114"/>
      <c r="F159" s="42" t="str">
        <f>VLOOKUP(C159,'[2]Acha Air Sales Price List'!$B$1:$D$65536,3,FALSE)</f>
        <v>first line keep open</v>
      </c>
      <c r="G159" s="20">
        <f>ROUND(IF(ISBLANK(C159),0,VLOOKUP(C159,'[2]Acha Air Sales Price List'!$B$1:$X$65536,12,FALSE)*$L$14),2)</f>
        <v>0</v>
      </c>
      <c r="H159" s="21">
        <f t="shared" si="2"/>
        <v>0</v>
      </c>
      <c r="I159" s="14"/>
    </row>
    <row r="160" spans="1:9" ht="12.4" hidden="1" customHeight="1">
      <c r="A160" s="13"/>
      <c r="B160" s="1"/>
      <c r="C160" s="35"/>
      <c r="D160" s="113"/>
      <c r="E160" s="114"/>
      <c r="F160" s="42" t="str">
        <f>VLOOKUP(C160,'[2]Acha Air Sales Price List'!$B$1:$D$65536,3,FALSE)</f>
        <v>first line keep open</v>
      </c>
      <c r="G160" s="20">
        <f>ROUND(IF(ISBLANK(C160),0,VLOOKUP(C160,'[2]Acha Air Sales Price List'!$B$1:$X$65536,12,FALSE)*$L$14),2)</f>
        <v>0</v>
      </c>
      <c r="H160" s="21">
        <f t="shared" si="2"/>
        <v>0</v>
      </c>
      <c r="I160" s="14"/>
    </row>
    <row r="161" spans="1:9" ht="12.4" hidden="1" customHeight="1">
      <c r="A161" s="13"/>
      <c r="B161" s="1"/>
      <c r="C161" s="35"/>
      <c r="D161" s="113"/>
      <c r="E161" s="114"/>
      <c r="F161" s="42" t="str">
        <f>VLOOKUP(C161,'[2]Acha Air Sales Price List'!$B$1:$D$65536,3,FALSE)</f>
        <v>first line keep open</v>
      </c>
      <c r="G161" s="20">
        <f>ROUND(IF(ISBLANK(C161),0,VLOOKUP(C161,'[2]Acha Air Sales Price List'!$B$1:$X$65536,12,FALSE)*$L$14),2)</f>
        <v>0</v>
      </c>
      <c r="H161" s="21">
        <f t="shared" si="2"/>
        <v>0</v>
      </c>
      <c r="I161" s="14"/>
    </row>
    <row r="162" spans="1:9" ht="12.4" hidden="1" customHeight="1">
      <c r="A162" s="13"/>
      <c r="B162" s="1"/>
      <c r="C162" s="35"/>
      <c r="D162" s="113"/>
      <c r="E162" s="114"/>
      <c r="F162" s="42" t="str">
        <f>VLOOKUP(C162,'[2]Acha Air Sales Price List'!$B$1:$D$65536,3,FALSE)</f>
        <v>first line keep open</v>
      </c>
      <c r="G162" s="20">
        <f>ROUND(IF(ISBLANK(C162),0,VLOOKUP(C162,'[2]Acha Air Sales Price List'!$B$1:$X$65536,12,FALSE)*$L$14),2)</f>
        <v>0</v>
      </c>
      <c r="H162" s="21">
        <f t="shared" si="2"/>
        <v>0</v>
      </c>
      <c r="I162" s="14"/>
    </row>
    <row r="163" spans="1:9" ht="12.4" hidden="1" customHeight="1">
      <c r="A163" s="13"/>
      <c r="B163" s="1"/>
      <c r="C163" s="36"/>
      <c r="D163" s="113"/>
      <c r="E163" s="114"/>
      <c r="F163" s="42" t="str">
        <f>VLOOKUP(C163,'[2]Acha Air Sales Price List'!$B$1:$D$65536,3,FALSE)</f>
        <v>first line keep open</v>
      </c>
      <c r="G163" s="20">
        <f>ROUND(IF(ISBLANK(C163),0,VLOOKUP(C163,'[2]Acha Air Sales Price List'!$B$1:$X$65536,12,FALSE)*$L$14),2)</f>
        <v>0</v>
      </c>
      <c r="H163" s="21">
        <f t="shared" si="2"/>
        <v>0</v>
      </c>
      <c r="I163" s="14"/>
    </row>
    <row r="164" spans="1:9" ht="12" hidden="1" customHeight="1">
      <c r="A164" s="13"/>
      <c r="B164" s="1"/>
      <c r="C164" s="35"/>
      <c r="D164" s="113"/>
      <c r="E164" s="114"/>
      <c r="F164" s="42" t="str">
        <f>VLOOKUP(C164,'[2]Acha Air Sales Price List'!$B$1:$D$65536,3,FALSE)</f>
        <v>first line keep open</v>
      </c>
      <c r="G164" s="20">
        <f>ROUND(IF(ISBLANK(C164),0,VLOOKUP(C164,'[2]Acha Air Sales Price List'!$B$1:$X$65536,12,FALSE)*$L$14),2)</f>
        <v>0</v>
      </c>
      <c r="H164" s="21">
        <f t="shared" si="2"/>
        <v>0</v>
      </c>
      <c r="I164" s="14"/>
    </row>
    <row r="165" spans="1:9" ht="12.4" hidden="1" customHeight="1">
      <c r="A165" s="13"/>
      <c r="B165" s="1"/>
      <c r="C165" s="35"/>
      <c r="D165" s="113"/>
      <c r="E165" s="114"/>
      <c r="F165" s="42" t="str">
        <f>VLOOKUP(C165,'[2]Acha Air Sales Price List'!$B$1:$D$65536,3,FALSE)</f>
        <v>first line keep open</v>
      </c>
      <c r="G165" s="20">
        <f>ROUND(IF(ISBLANK(C165),0,VLOOKUP(C165,'[2]Acha Air Sales Price List'!$B$1:$X$65536,12,FALSE)*$L$14),2)</f>
        <v>0</v>
      </c>
      <c r="H165" s="21">
        <f t="shared" si="2"/>
        <v>0</v>
      </c>
      <c r="I165" s="14"/>
    </row>
    <row r="166" spans="1:9" ht="12.4" hidden="1" customHeight="1">
      <c r="A166" s="13"/>
      <c r="B166" s="1"/>
      <c r="C166" s="35"/>
      <c r="D166" s="113"/>
      <c r="E166" s="114"/>
      <c r="F166" s="42" t="str">
        <f>VLOOKUP(C166,'[2]Acha Air Sales Price List'!$B$1:$D$65536,3,FALSE)</f>
        <v>first line keep open</v>
      </c>
      <c r="G166" s="20">
        <f>ROUND(IF(ISBLANK(C166),0,VLOOKUP(C166,'[2]Acha Air Sales Price List'!$B$1:$X$65536,12,FALSE)*$L$14),2)</f>
        <v>0</v>
      </c>
      <c r="H166" s="21">
        <f t="shared" si="2"/>
        <v>0</v>
      </c>
      <c r="I166" s="14"/>
    </row>
    <row r="167" spans="1:9" ht="12.4" hidden="1" customHeight="1">
      <c r="A167" s="13"/>
      <c r="B167" s="1"/>
      <c r="C167" s="35"/>
      <c r="D167" s="113"/>
      <c r="E167" s="114"/>
      <c r="F167" s="42" t="str">
        <f>VLOOKUP(C167,'[2]Acha Air Sales Price List'!$B$1:$D$65536,3,FALSE)</f>
        <v>first line keep open</v>
      </c>
      <c r="G167" s="20">
        <f>ROUND(IF(ISBLANK(C167),0,VLOOKUP(C167,'[2]Acha Air Sales Price List'!$B$1:$X$65536,12,FALSE)*$L$14),2)</f>
        <v>0</v>
      </c>
      <c r="H167" s="21">
        <f t="shared" si="2"/>
        <v>0</v>
      </c>
      <c r="I167" s="14"/>
    </row>
    <row r="168" spans="1:9" ht="12.4" hidden="1" customHeight="1">
      <c r="A168" s="13"/>
      <c r="B168" s="1"/>
      <c r="C168" s="35"/>
      <c r="D168" s="113"/>
      <c r="E168" s="114"/>
      <c r="F168" s="42" t="str">
        <f>VLOOKUP(C168,'[2]Acha Air Sales Price List'!$B$1:$D$65536,3,FALSE)</f>
        <v>first line keep open</v>
      </c>
      <c r="G168" s="20">
        <f>ROUND(IF(ISBLANK(C168),0,VLOOKUP(C168,'[2]Acha Air Sales Price List'!$B$1:$X$65536,12,FALSE)*$L$14),2)</f>
        <v>0</v>
      </c>
      <c r="H168" s="21">
        <f t="shared" si="2"/>
        <v>0</v>
      </c>
      <c r="I168" s="14"/>
    </row>
    <row r="169" spans="1:9" ht="12.4" hidden="1" customHeight="1">
      <c r="A169" s="13"/>
      <c r="B169" s="1"/>
      <c r="C169" s="35"/>
      <c r="D169" s="113"/>
      <c r="E169" s="114"/>
      <c r="F169" s="42" t="str">
        <f>VLOOKUP(C169,'[2]Acha Air Sales Price List'!$B$1:$D$65536,3,FALSE)</f>
        <v>first line keep open</v>
      </c>
      <c r="G169" s="20">
        <f>ROUND(IF(ISBLANK(C169),0,VLOOKUP(C169,'[2]Acha Air Sales Price List'!$B$1:$X$65536,12,FALSE)*$L$14),2)</f>
        <v>0</v>
      </c>
      <c r="H169" s="21">
        <f t="shared" si="2"/>
        <v>0</v>
      </c>
      <c r="I169" s="14"/>
    </row>
    <row r="170" spans="1:9" ht="12.4" hidden="1" customHeight="1">
      <c r="A170" s="13"/>
      <c r="B170" s="1"/>
      <c r="C170" s="35"/>
      <c r="D170" s="113"/>
      <c r="E170" s="114"/>
      <c r="F170" s="42" t="str">
        <f>VLOOKUP(C170,'[2]Acha Air Sales Price List'!$B$1:$D$65536,3,FALSE)</f>
        <v>first line keep open</v>
      </c>
      <c r="G170" s="20">
        <f>ROUND(IF(ISBLANK(C170),0,VLOOKUP(C170,'[2]Acha Air Sales Price List'!$B$1:$X$65536,12,FALSE)*$L$14),2)</f>
        <v>0</v>
      </c>
      <c r="H170" s="21">
        <f t="shared" si="2"/>
        <v>0</v>
      </c>
      <c r="I170" s="14"/>
    </row>
    <row r="171" spans="1:9" ht="12.4" hidden="1" customHeight="1">
      <c r="A171" s="13"/>
      <c r="B171" s="1"/>
      <c r="C171" s="35"/>
      <c r="D171" s="113"/>
      <c r="E171" s="114"/>
      <c r="F171" s="42" t="str">
        <f>VLOOKUP(C171,'[2]Acha Air Sales Price List'!$B$1:$D$65536,3,FALSE)</f>
        <v>first line keep open</v>
      </c>
      <c r="G171" s="20">
        <f>ROUND(IF(ISBLANK(C171),0,VLOOKUP(C171,'[2]Acha Air Sales Price List'!$B$1:$X$65536,12,FALSE)*$L$14),2)</f>
        <v>0</v>
      </c>
      <c r="H171" s="21">
        <f t="shared" si="2"/>
        <v>0</v>
      </c>
      <c r="I171" s="14"/>
    </row>
    <row r="172" spans="1:9" ht="12.4" hidden="1" customHeight="1">
      <c r="A172" s="13"/>
      <c r="B172" s="1"/>
      <c r="C172" s="35"/>
      <c r="D172" s="113"/>
      <c r="E172" s="114"/>
      <c r="F172" s="42" t="str">
        <f>VLOOKUP(C172,'[2]Acha Air Sales Price List'!$B$1:$D$65536,3,FALSE)</f>
        <v>first line keep open</v>
      </c>
      <c r="G172" s="20">
        <f>ROUND(IF(ISBLANK(C172),0,VLOOKUP(C172,'[2]Acha Air Sales Price List'!$B$1:$X$65536,12,FALSE)*$L$14),2)</f>
        <v>0</v>
      </c>
      <c r="H172" s="21">
        <f t="shared" si="2"/>
        <v>0</v>
      </c>
      <c r="I172" s="14"/>
    </row>
    <row r="173" spans="1:9" ht="12.4" hidden="1" customHeight="1">
      <c r="A173" s="13"/>
      <c r="B173" s="1"/>
      <c r="C173" s="35"/>
      <c r="D173" s="113"/>
      <c r="E173" s="114"/>
      <c r="F173" s="42" t="str">
        <f>VLOOKUP(C173,'[2]Acha Air Sales Price List'!$B$1:$D$65536,3,FALSE)</f>
        <v>first line keep open</v>
      </c>
      <c r="G173" s="20">
        <f>ROUND(IF(ISBLANK(C173),0,VLOOKUP(C173,'[2]Acha Air Sales Price List'!$B$1:$X$65536,12,FALSE)*$L$14),2)</f>
        <v>0</v>
      </c>
      <c r="H173" s="21">
        <f t="shared" si="2"/>
        <v>0</v>
      </c>
      <c r="I173" s="14"/>
    </row>
    <row r="174" spans="1:9" ht="12.4" hidden="1" customHeight="1">
      <c r="A174" s="13"/>
      <c r="B174" s="1"/>
      <c r="C174" s="35"/>
      <c r="D174" s="113"/>
      <c r="E174" s="114"/>
      <c r="F174" s="42" t="str">
        <f>VLOOKUP(C174,'[2]Acha Air Sales Price List'!$B$1:$D$65536,3,FALSE)</f>
        <v>first line keep open</v>
      </c>
      <c r="G174" s="20">
        <f>ROUND(IF(ISBLANK(C174),0,VLOOKUP(C174,'[2]Acha Air Sales Price List'!$B$1:$X$65536,12,FALSE)*$L$14),2)</f>
        <v>0</v>
      </c>
      <c r="H174" s="21">
        <f t="shared" si="2"/>
        <v>0</v>
      </c>
      <c r="I174" s="14"/>
    </row>
    <row r="175" spans="1:9" ht="12.4" hidden="1" customHeight="1">
      <c r="A175" s="13"/>
      <c r="B175" s="1"/>
      <c r="C175" s="35"/>
      <c r="D175" s="113"/>
      <c r="E175" s="114"/>
      <c r="F175" s="42" t="str">
        <f>VLOOKUP(C175,'[2]Acha Air Sales Price List'!$B$1:$D$65536,3,FALSE)</f>
        <v>first line keep open</v>
      </c>
      <c r="G175" s="20">
        <f>ROUND(IF(ISBLANK(C175),0,VLOOKUP(C175,'[2]Acha Air Sales Price List'!$B$1:$X$65536,12,FALSE)*$L$14),2)</f>
        <v>0</v>
      </c>
      <c r="H175" s="21">
        <f t="shared" si="2"/>
        <v>0</v>
      </c>
      <c r="I175" s="14"/>
    </row>
    <row r="176" spans="1:9" ht="12.4" hidden="1" customHeight="1">
      <c r="A176" s="13"/>
      <c r="B176" s="1"/>
      <c r="C176" s="35"/>
      <c r="D176" s="113"/>
      <c r="E176" s="114"/>
      <c r="F176" s="42" t="str">
        <f>VLOOKUP(C176,'[2]Acha Air Sales Price List'!$B$1:$D$65536,3,FALSE)</f>
        <v>first line keep open</v>
      </c>
      <c r="G176" s="20">
        <f>ROUND(IF(ISBLANK(C176),0,VLOOKUP(C176,'[2]Acha Air Sales Price List'!$B$1:$X$65536,12,FALSE)*$L$14),2)</f>
        <v>0</v>
      </c>
      <c r="H176" s="21">
        <f t="shared" si="2"/>
        <v>0</v>
      </c>
      <c r="I176" s="14"/>
    </row>
    <row r="177" spans="1:9" ht="12.4" hidden="1" customHeight="1">
      <c r="A177" s="13"/>
      <c r="B177" s="1"/>
      <c r="C177" s="35"/>
      <c r="D177" s="113"/>
      <c r="E177" s="114"/>
      <c r="F177" s="42" t="str">
        <f>VLOOKUP(C177,'[2]Acha Air Sales Price List'!$B$1:$D$65536,3,FALSE)</f>
        <v>first line keep open</v>
      </c>
      <c r="G177" s="20">
        <f>ROUND(IF(ISBLANK(C177),0,VLOOKUP(C177,'[2]Acha Air Sales Price List'!$B$1:$X$65536,12,FALSE)*$L$14),2)</f>
        <v>0</v>
      </c>
      <c r="H177" s="21">
        <f t="shared" si="2"/>
        <v>0</v>
      </c>
      <c r="I177" s="14"/>
    </row>
    <row r="178" spans="1:9" ht="12.4" hidden="1" customHeight="1">
      <c r="A178" s="13"/>
      <c r="B178" s="1"/>
      <c r="C178" s="35"/>
      <c r="D178" s="113"/>
      <c r="E178" s="114"/>
      <c r="F178" s="42" t="str">
        <f>VLOOKUP(C178,'[2]Acha Air Sales Price List'!$B$1:$D$65536,3,FALSE)</f>
        <v>first line keep open</v>
      </c>
      <c r="G178" s="20">
        <f>ROUND(IF(ISBLANK(C178),0,VLOOKUP(C178,'[2]Acha Air Sales Price List'!$B$1:$X$65536,12,FALSE)*$L$14),2)</f>
        <v>0</v>
      </c>
      <c r="H178" s="21">
        <f t="shared" si="2"/>
        <v>0</v>
      </c>
      <c r="I178" s="14"/>
    </row>
    <row r="179" spans="1:9" ht="12.4" hidden="1" customHeight="1">
      <c r="A179" s="13"/>
      <c r="B179" s="1"/>
      <c r="C179" s="36"/>
      <c r="D179" s="113"/>
      <c r="E179" s="114"/>
      <c r="F179" s="42" t="str">
        <f>VLOOKUP(C179,'[2]Acha Air Sales Price List'!$B$1:$D$65536,3,FALSE)</f>
        <v>first line keep open</v>
      </c>
      <c r="G179" s="20">
        <f>ROUND(IF(ISBLANK(C179),0,VLOOKUP(C179,'[2]Acha Air Sales Price List'!$B$1:$X$65536,12,FALSE)*$L$14),2)</f>
        <v>0</v>
      </c>
      <c r="H179" s="21">
        <f t="shared" si="2"/>
        <v>0</v>
      </c>
      <c r="I179" s="14"/>
    </row>
    <row r="180" spans="1:9" ht="12.4" hidden="1" customHeight="1">
      <c r="A180" s="13"/>
      <c r="B180" s="1"/>
      <c r="C180" s="36"/>
      <c r="D180" s="113"/>
      <c r="E180" s="114"/>
      <c r="F180" s="42" t="str">
        <f>VLOOKUP(C180,'[2]Acha Air Sales Price List'!$B$1:$D$65536,3,FALSE)</f>
        <v>first line keep open</v>
      </c>
      <c r="G180" s="20">
        <f>ROUND(IF(ISBLANK(C180),0,VLOOKUP(C180,'[2]Acha Air Sales Price List'!$B$1:$X$65536,12,FALSE)*$L$14),2)</f>
        <v>0</v>
      </c>
      <c r="H180" s="21">
        <f t="shared" si="2"/>
        <v>0</v>
      </c>
      <c r="I180" s="14"/>
    </row>
    <row r="181" spans="1:9" ht="12.4" hidden="1" customHeight="1">
      <c r="A181" s="13"/>
      <c r="B181" s="1"/>
      <c r="C181" s="35"/>
      <c r="D181" s="113"/>
      <c r="E181" s="114"/>
      <c r="F181" s="42" t="str">
        <f>VLOOKUP(C181,'[2]Acha Air Sales Price List'!$B$1:$D$65536,3,FALSE)</f>
        <v>first line keep open</v>
      </c>
      <c r="G181" s="20">
        <f>ROUND(IF(ISBLANK(C181),0,VLOOKUP(C181,'[2]Acha Air Sales Price List'!$B$1:$X$65536,12,FALSE)*$L$14),2)</f>
        <v>0</v>
      </c>
      <c r="H181" s="21">
        <f t="shared" si="2"/>
        <v>0</v>
      </c>
      <c r="I181" s="14"/>
    </row>
    <row r="182" spans="1:9" ht="12.4" hidden="1" customHeight="1">
      <c r="A182" s="13"/>
      <c r="B182" s="1"/>
      <c r="C182" s="35"/>
      <c r="D182" s="113"/>
      <c r="E182" s="114"/>
      <c r="F182" s="42" t="str">
        <f>VLOOKUP(C182,'[2]Acha Air Sales Price List'!$B$1:$D$65536,3,FALSE)</f>
        <v>first line keep open</v>
      </c>
      <c r="G182" s="20">
        <f>ROUND(IF(ISBLANK(C182),0,VLOOKUP(C182,'[2]Acha Air Sales Price List'!$B$1:$X$65536,12,FALSE)*$L$14),2)</f>
        <v>0</v>
      </c>
      <c r="H182" s="21">
        <f t="shared" si="2"/>
        <v>0</v>
      </c>
      <c r="I182" s="14"/>
    </row>
    <row r="183" spans="1:9" ht="12.4" hidden="1" customHeight="1">
      <c r="A183" s="13"/>
      <c r="B183" s="1"/>
      <c r="C183" s="35"/>
      <c r="D183" s="113"/>
      <c r="E183" s="114"/>
      <c r="F183" s="42" t="str">
        <f>VLOOKUP(C183,'[2]Acha Air Sales Price List'!$B$1:$D$65536,3,FALSE)</f>
        <v>first line keep open</v>
      </c>
      <c r="G183" s="20">
        <f>ROUND(IF(ISBLANK(C183),0,VLOOKUP(C183,'[2]Acha Air Sales Price List'!$B$1:$X$65536,12,FALSE)*$L$14),2)</f>
        <v>0</v>
      </c>
      <c r="H183" s="21">
        <f t="shared" si="2"/>
        <v>0</v>
      </c>
      <c r="I183" s="14"/>
    </row>
    <row r="184" spans="1:9" ht="12.4" hidden="1" customHeight="1">
      <c r="A184" s="13"/>
      <c r="B184" s="1"/>
      <c r="C184" s="35"/>
      <c r="D184" s="113"/>
      <c r="E184" s="114"/>
      <c r="F184" s="42" t="str">
        <f>VLOOKUP(C184,'[2]Acha Air Sales Price List'!$B$1:$D$65536,3,FALSE)</f>
        <v>first line keep open</v>
      </c>
      <c r="G184" s="20">
        <f>ROUND(IF(ISBLANK(C184),0,VLOOKUP(C184,'[2]Acha Air Sales Price List'!$B$1:$X$65536,12,FALSE)*$L$14),2)</f>
        <v>0</v>
      </c>
      <c r="H184" s="21">
        <f t="shared" si="2"/>
        <v>0</v>
      </c>
      <c r="I184" s="14"/>
    </row>
    <row r="185" spans="1:9" ht="12.4" hidden="1" customHeight="1">
      <c r="A185" s="13"/>
      <c r="B185" s="1"/>
      <c r="C185" s="35"/>
      <c r="D185" s="113"/>
      <c r="E185" s="114"/>
      <c r="F185" s="42" t="str">
        <f>VLOOKUP(C185,'[2]Acha Air Sales Price List'!$B$1:$D$65536,3,FALSE)</f>
        <v>first line keep open</v>
      </c>
      <c r="G185" s="20">
        <f>ROUND(IF(ISBLANK(C185),0,VLOOKUP(C185,'[2]Acha Air Sales Price List'!$B$1:$X$65536,12,FALSE)*$L$14),2)</f>
        <v>0</v>
      </c>
      <c r="H185" s="21">
        <f t="shared" si="2"/>
        <v>0</v>
      </c>
      <c r="I185" s="14"/>
    </row>
    <row r="186" spans="1:9" ht="12.4" hidden="1" customHeight="1">
      <c r="A186" s="13"/>
      <c r="B186" s="1"/>
      <c r="C186" s="35"/>
      <c r="D186" s="113"/>
      <c r="E186" s="114"/>
      <c r="F186" s="42" t="str">
        <f>VLOOKUP(C186,'[2]Acha Air Sales Price List'!$B$1:$D$65536,3,FALSE)</f>
        <v>first line keep open</v>
      </c>
      <c r="G186" s="20">
        <f>ROUND(IF(ISBLANK(C186),0,VLOOKUP(C186,'[2]Acha Air Sales Price List'!$B$1:$X$65536,12,FALSE)*$L$14),2)</f>
        <v>0</v>
      </c>
      <c r="H186" s="21">
        <f t="shared" si="2"/>
        <v>0</v>
      </c>
      <c r="I186" s="14"/>
    </row>
    <row r="187" spans="1:9" ht="12.4" hidden="1" customHeight="1">
      <c r="A187" s="13"/>
      <c r="B187" s="1"/>
      <c r="C187" s="35"/>
      <c r="D187" s="113"/>
      <c r="E187" s="114"/>
      <c r="F187" s="42" t="str">
        <f>VLOOKUP(C187,'[2]Acha Air Sales Price List'!$B$1:$D$65536,3,FALSE)</f>
        <v>first line keep open</v>
      </c>
      <c r="G187" s="20">
        <f>ROUND(IF(ISBLANK(C187),0,VLOOKUP(C187,'[2]Acha Air Sales Price List'!$B$1:$X$65536,12,FALSE)*$L$14),2)</f>
        <v>0</v>
      </c>
      <c r="H187" s="21">
        <f t="shared" si="2"/>
        <v>0</v>
      </c>
      <c r="I187" s="14"/>
    </row>
    <row r="188" spans="1:9" ht="12.4" hidden="1" customHeight="1">
      <c r="A188" s="13"/>
      <c r="B188" s="1"/>
      <c r="C188" s="35"/>
      <c r="D188" s="113"/>
      <c r="E188" s="114"/>
      <c r="F188" s="42" t="str">
        <f>VLOOKUP(C188,'[2]Acha Air Sales Price List'!$B$1:$D$65536,3,FALSE)</f>
        <v>first line keep open</v>
      </c>
      <c r="G188" s="20">
        <f>ROUND(IF(ISBLANK(C188),0,VLOOKUP(C188,'[2]Acha Air Sales Price List'!$B$1:$X$65536,12,FALSE)*$L$14),2)</f>
        <v>0</v>
      </c>
      <c r="H188" s="21">
        <f t="shared" si="2"/>
        <v>0</v>
      </c>
      <c r="I188" s="14"/>
    </row>
    <row r="189" spans="1:9" ht="12.4" hidden="1" customHeight="1">
      <c r="A189" s="13"/>
      <c r="B189" s="1"/>
      <c r="C189" s="35"/>
      <c r="D189" s="113"/>
      <c r="E189" s="114"/>
      <c r="F189" s="42" t="str">
        <f>VLOOKUP(C189,'[2]Acha Air Sales Price List'!$B$1:$D$65536,3,FALSE)</f>
        <v>first line keep open</v>
      </c>
      <c r="G189" s="20">
        <f>ROUND(IF(ISBLANK(C189),0,VLOOKUP(C189,'[2]Acha Air Sales Price List'!$B$1:$X$65536,12,FALSE)*$L$14),2)</f>
        <v>0</v>
      </c>
      <c r="H189" s="21">
        <f t="shared" si="2"/>
        <v>0</v>
      </c>
      <c r="I189" s="14"/>
    </row>
    <row r="190" spans="1:9" ht="12.4" hidden="1" customHeight="1">
      <c r="A190" s="13"/>
      <c r="B190" s="1"/>
      <c r="C190" s="35"/>
      <c r="D190" s="113"/>
      <c r="E190" s="114"/>
      <c r="F190" s="42" t="str">
        <f>VLOOKUP(C190,'[2]Acha Air Sales Price List'!$B$1:$D$65536,3,FALSE)</f>
        <v>first line keep open</v>
      </c>
      <c r="G190" s="20">
        <f>ROUND(IF(ISBLANK(C190),0,VLOOKUP(C190,'[2]Acha Air Sales Price List'!$B$1:$X$65536,12,FALSE)*$L$14),2)</f>
        <v>0</v>
      </c>
      <c r="H190" s="21">
        <f t="shared" si="2"/>
        <v>0</v>
      </c>
      <c r="I190" s="14"/>
    </row>
    <row r="191" spans="1:9" ht="12.4" hidden="1" customHeight="1">
      <c r="A191" s="13"/>
      <c r="B191" s="1"/>
      <c r="C191" s="36"/>
      <c r="D191" s="113"/>
      <c r="E191" s="114"/>
      <c r="F191" s="42" t="str">
        <f>VLOOKUP(C191,'[2]Acha Air Sales Price List'!$B$1:$D$65536,3,FALSE)</f>
        <v>first line keep open</v>
      </c>
      <c r="G191" s="20">
        <f>ROUND(IF(ISBLANK(C191),0,VLOOKUP(C191,'[2]Acha Air Sales Price List'!$B$1:$X$65536,12,FALSE)*$L$14),2)</f>
        <v>0</v>
      </c>
      <c r="H191" s="21">
        <f t="shared" si="2"/>
        <v>0</v>
      </c>
      <c r="I191" s="14"/>
    </row>
    <row r="192" spans="1:9" ht="12" hidden="1" customHeight="1">
      <c r="A192" s="13"/>
      <c r="B192" s="1"/>
      <c r="C192" s="35"/>
      <c r="D192" s="113"/>
      <c r="E192" s="114"/>
      <c r="F192" s="42" t="str">
        <f>VLOOKUP(C192,'[2]Acha Air Sales Price List'!$B$1:$D$65536,3,FALSE)</f>
        <v>first line keep open</v>
      </c>
      <c r="G192" s="20">
        <f>ROUND(IF(ISBLANK(C192),0,VLOOKUP(C192,'[2]Acha Air Sales Price List'!$B$1:$X$65536,12,FALSE)*$L$14),2)</f>
        <v>0</v>
      </c>
      <c r="H192" s="21">
        <f t="shared" si="2"/>
        <v>0</v>
      </c>
      <c r="I192" s="14"/>
    </row>
    <row r="193" spans="1:9" ht="12.4" hidden="1" customHeight="1">
      <c r="A193" s="13"/>
      <c r="B193" s="1"/>
      <c r="C193" s="35"/>
      <c r="D193" s="113"/>
      <c r="E193" s="114"/>
      <c r="F193" s="42" t="str">
        <f>VLOOKUP(C193,'[2]Acha Air Sales Price List'!$B$1:$D$65536,3,FALSE)</f>
        <v>first line keep open</v>
      </c>
      <c r="G193" s="20">
        <f>ROUND(IF(ISBLANK(C193),0,VLOOKUP(C193,'[2]Acha Air Sales Price List'!$B$1:$X$65536,12,FALSE)*$L$14),2)</f>
        <v>0</v>
      </c>
      <c r="H193" s="21">
        <f t="shared" si="2"/>
        <v>0</v>
      </c>
      <c r="I193" s="14"/>
    </row>
    <row r="194" spans="1:9" ht="12.4" hidden="1" customHeight="1">
      <c r="A194" s="13"/>
      <c r="B194" s="1"/>
      <c r="C194" s="35"/>
      <c r="D194" s="113"/>
      <c r="E194" s="114"/>
      <c r="F194" s="42" t="str">
        <f>VLOOKUP(C194,'[2]Acha Air Sales Price List'!$B$1:$D$65536,3,FALSE)</f>
        <v>first line keep open</v>
      </c>
      <c r="G194" s="20">
        <f>ROUND(IF(ISBLANK(C194),0,VLOOKUP(C194,'[2]Acha Air Sales Price List'!$B$1:$X$65536,12,FALSE)*$L$14),2)</f>
        <v>0</v>
      </c>
      <c r="H194" s="21">
        <f t="shared" si="2"/>
        <v>0</v>
      </c>
      <c r="I194" s="14"/>
    </row>
    <row r="195" spans="1:9" ht="12.4" hidden="1" customHeight="1">
      <c r="A195" s="13"/>
      <c r="B195" s="1"/>
      <c r="C195" s="35"/>
      <c r="D195" s="113"/>
      <c r="E195" s="114"/>
      <c r="F195" s="42" t="str">
        <f>VLOOKUP(C195,'[2]Acha Air Sales Price List'!$B$1:$D$65536,3,FALSE)</f>
        <v>first line keep open</v>
      </c>
      <c r="G195" s="20">
        <f>ROUND(IF(ISBLANK(C195),0,VLOOKUP(C195,'[2]Acha Air Sales Price List'!$B$1:$X$65536,12,FALSE)*$L$14),2)</f>
        <v>0</v>
      </c>
      <c r="H195" s="21">
        <f t="shared" si="2"/>
        <v>0</v>
      </c>
      <c r="I195" s="14"/>
    </row>
    <row r="196" spans="1:9" ht="12.4" hidden="1" customHeight="1">
      <c r="A196" s="13"/>
      <c r="B196" s="1"/>
      <c r="C196" s="35"/>
      <c r="D196" s="113"/>
      <c r="E196" s="114"/>
      <c r="F196" s="42" t="str">
        <f>VLOOKUP(C196,'[2]Acha Air Sales Price List'!$B$1:$D$65536,3,FALSE)</f>
        <v>first line keep open</v>
      </c>
      <c r="G196" s="20">
        <f>ROUND(IF(ISBLANK(C196),0,VLOOKUP(C196,'[2]Acha Air Sales Price List'!$B$1:$X$65536,12,FALSE)*$L$14),2)</f>
        <v>0</v>
      </c>
      <c r="H196" s="21">
        <f t="shared" si="2"/>
        <v>0</v>
      </c>
      <c r="I196" s="14"/>
    </row>
    <row r="197" spans="1:9" ht="12.4" hidden="1" customHeight="1">
      <c r="A197" s="13"/>
      <c r="B197" s="1"/>
      <c r="C197" s="35"/>
      <c r="D197" s="113"/>
      <c r="E197" s="114"/>
      <c r="F197" s="42" t="str">
        <f>VLOOKUP(C197,'[2]Acha Air Sales Price List'!$B$1:$D$65536,3,FALSE)</f>
        <v>first line keep open</v>
      </c>
      <c r="G197" s="20">
        <f>ROUND(IF(ISBLANK(C197),0,VLOOKUP(C197,'[2]Acha Air Sales Price List'!$B$1:$X$65536,12,FALSE)*$L$14),2)</f>
        <v>0</v>
      </c>
      <c r="H197" s="21">
        <f t="shared" si="2"/>
        <v>0</v>
      </c>
      <c r="I197" s="14"/>
    </row>
    <row r="198" spans="1:9" ht="12.4" hidden="1" customHeight="1">
      <c r="A198" s="13"/>
      <c r="B198" s="1"/>
      <c r="C198" s="35"/>
      <c r="D198" s="113"/>
      <c r="E198" s="114"/>
      <c r="F198" s="42" t="str">
        <f>VLOOKUP(C198,'[2]Acha Air Sales Price List'!$B$1:$D$65536,3,FALSE)</f>
        <v>first line keep open</v>
      </c>
      <c r="G198" s="20">
        <f>ROUND(IF(ISBLANK(C198),0,VLOOKUP(C198,'[2]Acha Air Sales Price List'!$B$1:$X$65536,12,FALSE)*$L$14),2)</f>
        <v>0</v>
      </c>
      <c r="H198" s="21">
        <f t="shared" si="2"/>
        <v>0</v>
      </c>
      <c r="I198" s="14"/>
    </row>
    <row r="199" spans="1:9" ht="12.4" hidden="1" customHeight="1">
      <c r="A199" s="13"/>
      <c r="B199" s="1"/>
      <c r="C199" s="35"/>
      <c r="D199" s="113"/>
      <c r="E199" s="114"/>
      <c r="F199" s="42" t="str">
        <f>VLOOKUP(C199,'[2]Acha Air Sales Price List'!$B$1:$D$65536,3,FALSE)</f>
        <v>first line keep open</v>
      </c>
      <c r="G199" s="20">
        <f>ROUND(IF(ISBLANK(C199),0,VLOOKUP(C199,'[2]Acha Air Sales Price List'!$B$1:$X$65536,12,FALSE)*$L$14),2)</f>
        <v>0</v>
      </c>
      <c r="H199" s="21">
        <f t="shared" si="2"/>
        <v>0</v>
      </c>
      <c r="I199" s="14"/>
    </row>
    <row r="200" spans="1:9" ht="12.4" hidden="1" customHeight="1">
      <c r="A200" s="13"/>
      <c r="B200" s="1"/>
      <c r="C200" s="35"/>
      <c r="D200" s="113"/>
      <c r="E200" s="114"/>
      <c r="F200" s="42" t="str">
        <f>VLOOKUP(C200,'[2]Acha Air Sales Price List'!$B$1:$D$65536,3,FALSE)</f>
        <v>first line keep open</v>
      </c>
      <c r="G200" s="20">
        <f>ROUND(IF(ISBLANK(C200),0,VLOOKUP(C200,'[2]Acha Air Sales Price List'!$B$1:$X$65536,12,FALSE)*$L$14),2)</f>
        <v>0</v>
      </c>
      <c r="H200" s="21">
        <f t="shared" si="2"/>
        <v>0</v>
      </c>
      <c r="I200" s="14"/>
    </row>
    <row r="201" spans="1:9" ht="12.4" hidden="1" customHeight="1">
      <c r="A201" s="13"/>
      <c r="B201" s="1"/>
      <c r="C201" s="35"/>
      <c r="D201" s="113"/>
      <c r="E201" s="114"/>
      <c r="F201" s="42" t="str">
        <f>VLOOKUP(C201,'[2]Acha Air Sales Price List'!$B$1:$D$65536,3,FALSE)</f>
        <v>first line keep open</v>
      </c>
      <c r="G201" s="20">
        <f>ROUND(IF(ISBLANK(C201),0,VLOOKUP(C201,'[2]Acha Air Sales Price List'!$B$1:$X$65536,12,FALSE)*$L$14),2)</f>
        <v>0</v>
      </c>
      <c r="H201" s="21">
        <f t="shared" si="2"/>
        <v>0</v>
      </c>
      <c r="I201" s="14"/>
    </row>
    <row r="202" spans="1:9" ht="12.4" hidden="1" customHeight="1">
      <c r="A202" s="13"/>
      <c r="B202" s="1"/>
      <c r="C202" s="35"/>
      <c r="D202" s="113"/>
      <c r="E202" s="114"/>
      <c r="F202" s="42" t="str">
        <f>VLOOKUP(C202,'[2]Acha Air Sales Price List'!$B$1:$D$65536,3,FALSE)</f>
        <v>first line keep open</v>
      </c>
      <c r="G202" s="20">
        <f>ROUND(IF(ISBLANK(C202),0,VLOOKUP(C202,'[2]Acha Air Sales Price List'!$B$1:$X$65536,12,FALSE)*$L$14),2)</f>
        <v>0</v>
      </c>
      <c r="H202" s="21">
        <f t="shared" si="2"/>
        <v>0</v>
      </c>
      <c r="I202" s="14"/>
    </row>
    <row r="203" spans="1:9" ht="12.4" hidden="1" customHeight="1">
      <c r="A203" s="13"/>
      <c r="B203" s="1"/>
      <c r="C203" s="35"/>
      <c r="D203" s="113"/>
      <c r="E203" s="114"/>
      <c r="F203" s="42" t="str">
        <f>VLOOKUP(C203,'[2]Acha Air Sales Price List'!$B$1:$D$65536,3,FALSE)</f>
        <v>first line keep open</v>
      </c>
      <c r="G203" s="20">
        <f>ROUND(IF(ISBLANK(C203),0,VLOOKUP(C203,'[2]Acha Air Sales Price List'!$B$1:$X$65536,12,FALSE)*$L$14),2)</f>
        <v>0</v>
      </c>
      <c r="H203" s="21">
        <f t="shared" si="2"/>
        <v>0</v>
      </c>
      <c r="I203" s="14"/>
    </row>
    <row r="204" spans="1:9" ht="12.4" hidden="1" customHeight="1">
      <c r="A204" s="13"/>
      <c r="B204" s="1"/>
      <c r="C204" s="35"/>
      <c r="D204" s="113"/>
      <c r="E204" s="114"/>
      <c r="F204" s="42" t="str">
        <f>VLOOKUP(C204,'[2]Acha Air Sales Price List'!$B$1:$D$65536,3,FALSE)</f>
        <v>first line keep open</v>
      </c>
      <c r="G204" s="20">
        <f>ROUND(IF(ISBLANK(C204),0,VLOOKUP(C204,'[2]Acha Air Sales Price List'!$B$1:$X$65536,12,FALSE)*$L$14),2)</f>
        <v>0</v>
      </c>
      <c r="H204" s="21">
        <f t="shared" si="2"/>
        <v>0</v>
      </c>
      <c r="I204" s="14"/>
    </row>
    <row r="205" spans="1:9" ht="12.4" hidden="1" customHeight="1">
      <c r="A205" s="13"/>
      <c r="B205" s="1"/>
      <c r="C205" s="35"/>
      <c r="D205" s="113"/>
      <c r="E205" s="114"/>
      <c r="F205" s="42" t="str">
        <f>VLOOKUP(C205,'[2]Acha Air Sales Price List'!$B$1:$D$65536,3,FALSE)</f>
        <v>first line keep open</v>
      </c>
      <c r="G205" s="20">
        <f>ROUND(IF(ISBLANK(C205),0,VLOOKUP(C205,'[2]Acha Air Sales Price List'!$B$1:$X$65536,12,FALSE)*$L$14),2)</f>
        <v>0</v>
      </c>
      <c r="H205" s="21">
        <f t="shared" si="2"/>
        <v>0</v>
      </c>
      <c r="I205" s="14"/>
    </row>
    <row r="206" spans="1:9" ht="12.4" hidden="1" customHeight="1">
      <c r="A206" s="13"/>
      <c r="B206" s="1"/>
      <c r="C206" s="35"/>
      <c r="D206" s="113"/>
      <c r="E206" s="114"/>
      <c r="F206" s="42" t="str">
        <f>VLOOKUP(C206,'[2]Acha Air Sales Price List'!$B$1:$D$65536,3,FALSE)</f>
        <v>first line keep open</v>
      </c>
      <c r="G206" s="20">
        <f>ROUND(IF(ISBLANK(C206),0,VLOOKUP(C206,'[2]Acha Air Sales Price List'!$B$1:$X$65536,12,FALSE)*$L$14),2)</f>
        <v>0</v>
      </c>
      <c r="H206" s="21">
        <f t="shared" si="2"/>
        <v>0</v>
      </c>
      <c r="I206" s="14"/>
    </row>
    <row r="207" spans="1:9" ht="12.4" hidden="1" customHeight="1">
      <c r="A207" s="13"/>
      <c r="B207" s="1"/>
      <c r="C207" s="35"/>
      <c r="D207" s="113"/>
      <c r="E207" s="114"/>
      <c r="F207" s="42" t="str">
        <f>VLOOKUP(C207,'[2]Acha Air Sales Price List'!$B$1:$D$65536,3,FALSE)</f>
        <v>first line keep open</v>
      </c>
      <c r="G207" s="20">
        <f>ROUND(IF(ISBLANK(C207),0,VLOOKUP(C207,'[2]Acha Air Sales Price List'!$B$1:$X$65536,12,FALSE)*$L$14),2)</f>
        <v>0</v>
      </c>
      <c r="H207" s="21">
        <f t="shared" si="2"/>
        <v>0</v>
      </c>
      <c r="I207" s="14"/>
    </row>
    <row r="208" spans="1:9" ht="12.4" hidden="1" customHeight="1">
      <c r="A208" s="13"/>
      <c r="B208" s="1"/>
      <c r="C208" s="35"/>
      <c r="D208" s="113"/>
      <c r="E208" s="114"/>
      <c r="F208" s="42" t="str">
        <f>VLOOKUP(C208,'[2]Acha Air Sales Price List'!$B$1:$D$65536,3,FALSE)</f>
        <v>first line keep open</v>
      </c>
      <c r="G208" s="20">
        <f>ROUND(IF(ISBLANK(C208),0,VLOOKUP(C208,'[2]Acha Air Sales Price List'!$B$1:$X$65536,12,FALSE)*$L$14),2)</f>
        <v>0</v>
      </c>
      <c r="H208" s="21">
        <f t="shared" si="2"/>
        <v>0</v>
      </c>
      <c r="I208" s="14"/>
    </row>
    <row r="209" spans="1:9" ht="12.4" hidden="1" customHeight="1">
      <c r="A209" s="13"/>
      <c r="B209" s="1"/>
      <c r="C209" s="35"/>
      <c r="D209" s="113"/>
      <c r="E209" s="114"/>
      <c r="F209" s="42" t="str">
        <f>VLOOKUP(C209,'[2]Acha Air Sales Price List'!$B$1:$D$65536,3,FALSE)</f>
        <v>first line keep open</v>
      </c>
      <c r="G209" s="20">
        <f>ROUND(IF(ISBLANK(C209),0,VLOOKUP(C209,'[2]Acha Air Sales Price List'!$B$1:$X$65536,12,FALSE)*$L$14),2)</f>
        <v>0</v>
      </c>
      <c r="H209" s="21">
        <f t="shared" si="2"/>
        <v>0</v>
      </c>
      <c r="I209" s="14"/>
    </row>
    <row r="210" spans="1:9" ht="12.4" hidden="1" customHeight="1">
      <c r="A210" s="13"/>
      <c r="B210" s="1"/>
      <c r="C210" s="35"/>
      <c r="D210" s="113"/>
      <c r="E210" s="114"/>
      <c r="F210" s="42" t="str">
        <f>VLOOKUP(C210,'[2]Acha Air Sales Price List'!$B$1:$D$65536,3,FALSE)</f>
        <v>first line keep open</v>
      </c>
      <c r="G210" s="20">
        <f>ROUND(IF(ISBLANK(C210),0,VLOOKUP(C210,'[2]Acha Air Sales Price List'!$B$1:$X$65536,12,FALSE)*$L$14),2)</f>
        <v>0</v>
      </c>
      <c r="H210" s="21">
        <f t="shared" si="2"/>
        <v>0</v>
      </c>
      <c r="I210" s="14"/>
    </row>
    <row r="211" spans="1:9" ht="12.4" hidden="1" customHeight="1">
      <c r="A211" s="13"/>
      <c r="B211" s="1"/>
      <c r="C211" s="35"/>
      <c r="D211" s="113"/>
      <c r="E211" s="114"/>
      <c r="F211" s="42" t="str">
        <f>VLOOKUP(C211,'[2]Acha Air Sales Price List'!$B$1:$D$65536,3,FALSE)</f>
        <v>first line keep open</v>
      </c>
      <c r="G211" s="20">
        <f>ROUND(IF(ISBLANK(C211),0,VLOOKUP(C211,'[2]Acha Air Sales Price List'!$B$1:$X$65536,12,FALSE)*$L$14),2)</f>
        <v>0</v>
      </c>
      <c r="H211" s="21">
        <f t="shared" si="2"/>
        <v>0</v>
      </c>
      <c r="I211" s="14"/>
    </row>
    <row r="212" spans="1:9" ht="12.4" hidden="1" customHeight="1">
      <c r="A212" s="13"/>
      <c r="B212" s="1"/>
      <c r="C212" s="35"/>
      <c r="D212" s="113"/>
      <c r="E212" s="114"/>
      <c r="F212" s="42" t="str">
        <f>VLOOKUP(C212,'[2]Acha Air Sales Price List'!$B$1:$D$65536,3,FALSE)</f>
        <v>first line keep open</v>
      </c>
      <c r="G212" s="20">
        <f>ROUND(IF(ISBLANK(C212),0,VLOOKUP(C212,'[2]Acha Air Sales Price List'!$B$1:$X$65536,12,FALSE)*$L$14),2)</f>
        <v>0</v>
      </c>
      <c r="H212" s="21">
        <f t="shared" si="2"/>
        <v>0</v>
      </c>
      <c r="I212" s="14"/>
    </row>
    <row r="213" spans="1:9" ht="12.4" hidden="1" customHeight="1">
      <c r="A213" s="13"/>
      <c r="B213" s="1"/>
      <c r="C213" s="35"/>
      <c r="D213" s="113"/>
      <c r="E213" s="114"/>
      <c r="F213" s="42" t="str">
        <f>VLOOKUP(C213,'[2]Acha Air Sales Price List'!$B$1:$D$65536,3,FALSE)</f>
        <v>first line keep open</v>
      </c>
      <c r="G213" s="20">
        <f>ROUND(IF(ISBLANK(C213),0,VLOOKUP(C213,'[2]Acha Air Sales Price List'!$B$1:$X$65536,12,FALSE)*$L$14),2)</f>
        <v>0</v>
      </c>
      <c r="H213" s="21">
        <f t="shared" si="2"/>
        <v>0</v>
      </c>
      <c r="I213" s="14"/>
    </row>
    <row r="214" spans="1:9" ht="12.4" hidden="1" customHeight="1">
      <c r="A214" s="13"/>
      <c r="B214" s="1"/>
      <c r="C214" s="35"/>
      <c r="D214" s="113"/>
      <c r="E214" s="114"/>
      <c r="F214" s="42" t="str">
        <f>VLOOKUP(C214,'[2]Acha Air Sales Price List'!$B$1:$D$65536,3,FALSE)</f>
        <v>first line keep open</v>
      </c>
      <c r="G214" s="20">
        <f>ROUND(IF(ISBLANK(C214),0,VLOOKUP(C214,'[2]Acha Air Sales Price List'!$B$1:$X$65536,12,FALSE)*$L$14),2)</f>
        <v>0</v>
      </c>
      <c r="H214" s="21">
        <f t="shared" ref="H214:H277" si="3">G214*B214</f>
        <v>0</v>
      </c>
      <c r="I214" s="14"/>
    </row>
    <row r="215" spans="1:9" ht="12.4" hidden="1" customHeight="1">
      <c r="A215" s="13"/>
      <c r="B215" s="1"/>
      <c r="C215" s="35"/>
      <c r="D215" s="113"/>
      <c r="E215" s="114"/>
      <c r="F215" s="42" t="str">
        <f>VLOOKUP(C215,'[2]Acha Air Sales Price List'!$B$1:$D$65536,3,FALSE)</f>
        <v>first line keep open</v>
      </c>
      <c r="G215" s="20">
        <f>ROUND(IF(ISBLANK(C215),0,VLOOKUP(C215,'[2]Acha Air Sales Price List'!$B$1:$X$65536,12,FALSE)*$L$14),2)</f>
        <v>0</v>
      </c>
      <c r="H215" s="21">
        <f t="shared" si="3"/>
        <v>0</v>
      </c>
      <c r="I215" s="14"/>
    </row>
    <row r="216" spans="1:9" ht="12.4" hidden="1" customHeight="1">
      <c r="A216" s="13"/>
      <c r="B216" s="1"/>
      <c r="C216" s="35"/>
      <c r="D216" s="113"/>
      <c r="E216" s="114"/>
      <c r="F216" s="42" t="str">
        <f>VLOOKUP(C216,'[2]Acha Air Sales Price List'!$B$1:$D$65536,3,FALSE)</f>
        <v>first line keep open</v>
      </c>
      <c r="G216" s="20">
        <f>ROUND(IF(ISBLANK(C216),0,VLOOKUP(C216,'[2]Acha Air Sales Price List'!$B$1:$X$65536,12,FALSE)*$L$14),2)</f>
        <v>0</v>
      </c>
      <c r="H216" s="21">
        <f t="shared" si="3"/>
        <v>0</v>
      </c>
      <c r="I216" s="14"/>
    </row>
    <row r="217" spans="1:9" ht="12.4" hidden="1" customHeight="1">
      <c r="A217" s="13"/>
      <c r="B217" s="1"/>
      <c r="C217" s="35"/>
      <c r="D217" s="113"/>
      <c r="E217" s="114"/>
      <c r="F217" s="42" t="str">
        <f>VLOOKUP(C217,'[2]Acha Air Sales Price List'!$B$1:$D$65536,3,FALSE)</f>
        <v>first line keep open</v>
      </c>
      <c r="G217" s="20">
        <f>ROUND(IF(ISBLANK(C217),0,VLOOKUP(C217,'[2]Acha Air Sales Price List'!$B$1:$X$65536,12,FALSE)*$L$14),2)</f>
        <v>0</v>
      </c>
      <c r="H217" s="21">
        <f t="shared" si="3"/>
        <v>0</v>
      </c>
      <c r="I217" s="14"/>
    </row>
    <row r="218" spans="1:9" ht="12.4" hidden="1" customHeight="1">
      <c r="A218" s="13"/>
      <c r="B218" s="1"/>
      <c r="C218" s="35"/>
      <c r="D218" s="113"/>
      <c r="E218" s="114"/>
      <c r="F218" s="42" t="str">
        <f>VLOOKUP(C218,'[2]Acha Air Sales Price List'!$B$1:$D$65536,3,FALSE)</f>
        <v>first line keep open</v>
      </c>
      <c r="G218" s="20">
        <f>ROUND(IF(ISBLANK(C218),0,VLOOKUP(C218,'[2]Acha Air Sales Price List'!$B$1:$X$65536,12,FALSE)*$L$14),2)</f>
        <v>0</v>
      </c>
      <c r="H218" s="21">
        <f t="shared" si="3"/>
        <v>0</v>
      </c>
      <c r="I218" s="14"/>
    </row>
    <row r="219" spans="1:9" ht="12.4" hidden="1" customHeight="1">
      <c r="A219" s="13"/>
      <c r="B219" s="1"/>
      <c r="C219" s="36"/>
      <c r="D219" s="113"/>
      <c r="E219" s="114"/>
      <c r="F219" s="42" t="str">
        <f>VLOOKUP(C219,'[2]Acha Air Sales Price List'!$B$1:$D$65536,3,FALSE)</f>
        <v>first line keep open</v>
      </c>
      <c r="G219" s="20">
        <f>ROUND(IF(ISBLANK(C219),0,VLOOKUP(C219,'[2]Acha Air Sales Price List'!$B$1:$X$65536,12,FALSE)*$L$14),2)</f>
        <v>0</v>
      </c>
      <c r="H219" s="21">
        <f t="shared" si="3"/>
        <v>0</v>
      </c>
      <c r="I219" s="14"/>
    </row>
    <row r="220" spans="1:9" ht="12" hidden="1" customHeight="1">
      <c r="A220" s="13"/>
      <c r="B220" s="1"/>
      <c r="C220" s="35"/>
      <c r="D220" s="113"/>
      <c r="E220" s="114"/>
      <c r="F220" s="42" t="str">
        <f>VLOOKUP(C220,'[2]Acha Air Sales Price List'!$B$1:$D$65536,3,FALSE)</f>
        <v>first line keep open</v>
      </c>
      <c r="G220" s="20">
        <f>ROUND(IF(ISBLANK(C220),0,VLOOKUP(C220,'[2]Acha Air Sales Price List'!$B$1:$X$65536,12,FALSE)*$L$14),2)</f>
        <v>0</v>
      </c>
      <c r="H220" s="21">
        <f t="shared" si="3"/>
        <v>0</v>
      </c>
      <c r="I220" s="14"/>
    </row>
    <row r="221" spans="1:9" ht="12.4" hidden="1" customHeight="1">
      <c r="A221" s="13"/>
      <c r="B221" s="1"/>
      <c r="C221" s="35"/>
      <c r="D221" s="113"/>
      <c r="E221" s="114"/>
      <c r="F221" s="42" t="str">
        <f>VLOOKUP(C221,'[2]Acha Air Sales Price List'!$B$1:$D$65536,3,FALSE)</f>
        <v>first line keep open</v>
      </c>
      <c r="G221" s="20">
        <f>ROUND(IF(ISBLANK(C221),0,VLOOKUP(C221,'[2]Acha Air Sales Price List'!$B$1:$X$65536,12,FALSE)*$L$14),2)</f>
        <v>0</v>
      </c>
      <c r="H221" s="21">
        <f t="shared" si="3"/>
        <v>0</v>
      </c>
      <c r="I221" s="14"/>
    </row>
    <row r="222" spans="1:9" ht="12.4" hidden="1" customHeight="1">
      <c r="A222" s="13"/>
      <c r="B222" s="1"/>
      <c r="C222" s="35"/>
      <c r="D222" s="113"/>
      <c r="E222" s="114"/>
      <c r="F222" s="42" t="str">
        <f>VLOOKUP(C222,'[2]Acha Air Sales Price List'!$B$1:$D$65536,3,FALSE)</f>
        <v>first line keep open</v>
      </c>
      <c r="G222" s="20">
        <f>ROUND(IF(ISBLANK(C222),0,VLOOKUP(C222,'[2]Acha Air Sales Price List'!$B$1:$X$65536,12,FALSE)*$L$14),2)</f>
        <v>0</v>
      </c>
      <c r="H222" s="21">
        <f t="shared" si="3"/>
        <v>0</v>
      </c>
      <c r="I222" s="14"/>
    </row>
    <row r="223" spans="1:9" ht="12.4" hidden="1" customHeight="1">
      <c r="A223" s="13"/>
      <c r="B223" s="1"/>
      <c r="C223" s="35"/>
      <c r="D223" s="113"/>
      <c r="E223" s="114"/>
      <c r="F223" s="42" t="str">
        <f>VLOOKUP(C223,'[2]Acha Air Sales Price List'!$B$1:$D$65536,3,FALSE)</f>
        <v>first line keep open</v>
      </c>
      <c r="G223" s="20">
        <f>ROUND(IF(ISBLANK(C223),0,VLOOKUP(C223,'[2]Acha Air Sales Price List'!$B$1:$X$65536,12,FALSE)*$L$14),2)</f>
        <v>0</v>
      </c>
      <c r="H223" s="21">
        <f t="shared" si="3"/>
        <v>0</v>
      </c>
      <c r="I223" s="14"/>
    </row>
    <row r="224" spans="1:9" ht="12.4" hidden="1" customHeight="1">
      <c r="A224" s="13"/>
      <c r="B224" s="1"/>
      <c r="C224" s="35"/>
      <c r="D224" s="113"/>
      <c r="E224" s="114"/>
      <c r="F224" s="42" t="str">
        <f>VLOOKUP(C224,'[2]Acha Air Sales Price List'!$B$1:$D$65536,3,FALSE)</f>
        <v>first line keep open</v>
      </c>
      <c r="G224" s="20">
        <f>ROUND(IF(ISBLANK(C224),0,VLOOKUP(C224,'[2]Acha Air Sales Price List'!$B$1:$X$65536,12,FALSE)*$L$14),2)</f>
        <v>0</v>
      </c>
      <c r="H224" s="21">
        <f t="shared" si="3"/>
        <v>0</v>
      </c>
      <c r="I224" s="14"/>
    </row>
    <row r="225" spans="1:9" ht="12.4" hidden="1" customHeight="1">
      <c r="A225" s="13"/>
      <c r="B225" s="1"/>
      <c r="C225" s="35"/>
      <c r="D225" s="113"/>
      <c r="E225" s="114"/>
      <c r="F225" s="42" t="str">
        <f>VLOOKUP(C225,'[2]Acha Air Sales Price List'!$B$1:$D$65536,3,FALSE)</f>
        <v>first line keep open</v>
      </c>
      <c r="G225" s="20">
        <f>ROUND(IF(ISBLANK(C225),0,VLOOKUP(C225,'[2]Acha Air Sales Price List'!$B$1:$X$65536,12,FALSE)*$L$14),2)</f>
        <v>0</v>
      </c>
      <c r="H225" s="21">
        <f t="shared" si="3"/>
        <v>0</v>
      </c>
      <c r="I225" s="14"/>
    </row>
    <row r="226" spans="1:9" ht="12.4" hidden="1" customHeight="1">
      <c r="A226" s="13"/>
      <c r="B226" s="1"/>
      <c r="C226" s="35"/>
      <c r="D226" s="113"/>
      <c r="E226" s="114"/>
      <c r="F226" s="42" t="str">
        <f>VLOOKUP(C226,'[2]Acha Air Sales Price List'!$B$1:$D$65536,3,FALSE)</f>
        <v>first line keep open</v>
      </c>
      <c r="G226" s="20">
        <f>ROUND(IF(ISBLANK(C226),0,VLOOKUP(C226,'[2]Acha Air Sales Price List'!$B$1:$X$65536,12,FALSE)*$L$14),2)</f>
        <v>0</v>
      </c>
      <c r="H226" s="21">
        <f t="shared" si="3"/>
        <v>0</v>
      </c>
      <c r="I226" s="14"/>
    </row>
    <row r="227" spans="1:9" ht="12.4" hidden="1" customHeight="1">
      <c r="A227" s="13"/>
      <c r="B227" s="1"/>
      <c r="C227" s="35"/>
      <c r="D227" s="113"/>
      <c r="E227" s="114"/>
      <c r="F227" s="42" t="str">
        <f>VLOOKUP(C227,'[2]Acha Air Sales Price List'!$B$1:$D$65536,3,FALSE)</f>
        <v>first line keep open</v>
      </c>
      <c r="G227" s="20">
        <f>ROUND(IF(ISBLANK(C227),0,VLOOKUP(C227,'[2]Acha Air Sales Price List'!$B$1:$X$65536,12,FALSE)*$L$14),2)</f>
        <v>0</v>
      </c>
      <c r="H227" s="21">
        <f t="shared" si="3"/>
        <v>0</v>
      </c>
      <c r="I227" s="14"/>
    </row>
    <row r="228" spans="1:9" ht="12.4" hidden="1" customHeight="1">
      <c r="A228" s="13"/>
      <c r="B228" s="1"/>
      <c r="C228" s="35"/>
      <c r="D228" s="113"/>
      <c r="E228" s="114"/>
      <c r="F228" s="42" t="str">
        <f>VLOOKUP(C228,'[2]Acha Air Sales Price List'!$B$1:$D$65536,3,FALSE)</f>
        <v>first line keep open</v>
      </c>
      <c r="G228" s="20">
        <f>ROUND(IF(ISBLANK(C228),0,VLOOKUP(C228,'[2]Acha Air Sales Price List'!$B$1:$X$65536,12,FALSE)*$L$14),2)</f>
        <v>0</v>
      </c>
      <c r="H228" s="21">
        <f t="shared" si="3"/>
        <v>0</v>
      </c>
      <c r="I228" s="14"/>
    </row>
    <row r="229" spans="1:9" ht="12.4" hidden="1" customHeight="1">
      <c r="A229" s="13"/>
      <c r="B229" s="1"/>
      <c r="C229" s="35"/>
      <c r="D229" s="113"/>
      <c r="E229" s="114"/>
      <c r="F229" s="42" t="str">
        <f>VLOOKUP(C229,'[2]Acha Air Sales Price List'!$B$1:$D$65536,3,FALSE)</f>
        <v>first line keep open</v>
      </c>
      <c r="G229" s="20">
        <f>ROUND(IF(ISBLANK(C229),0,VLOOKUP(C229,'[2]Acha Air Sales Price List'!$B$1:$X$65536,12,FALSE)*$L$14),2)</f>
        <v>0</v>
      </c>
      <c r="H229" s="21">
        <f t="shared" si="3"/>
        <v>0</v>
      </c>
      <c r="I229" s="14"/>
    </row>
    <row r="230" spans="1:9" ht="12.4" hidden="1" customHeight="1">
      <c r="A230" s="13"/>
      <c r="B230" s="1"/>
      <c r="C230" s="35"/>
      <c r="D230" s="113"/>
      <c r="E230" s="114"/>
      <c r="F230" s="42" t="str">
        <f>VLOOKUP(C230,'[2]Acha Air Sales Price List'!$B$1:$D$65536,3,FALSE)</f>
        <v>first line keep open</v>
      </c>
      <c r="G230" s="20">
        <f>ROUND(IF(ISBLANK(C230),0,VLOOKUP(C230,'[2]Acha Air Sales Price List'!$B$1:$X$65536,12,FALSE)*$L$14),2)</f>
        <v>0</v>
      </c>
      <c r="H230" s="21">
        <f t="shared" si="3"/>
        <v>0</v>
      </c>
      <c r="I230" s="14"/>
    </row>
    <row r="231" spans="1:9" ht="12.4" hidden="1" customHeight="1">
      <c r="A231" s="13"/>
      <c r="B231" s="1"/>
      <c r="C231" s="35"/>
      <c r="D231" s="113"/>
      <c r="E231" s="114"/>
      <c r="F231" s="42" t="str">
        <f>VLOOKUP(C231,'[2]Acha Air Sales Price List'!$B$1:$D$65536,3,FALSE)</f>
        <v>first line keep open</v>
      </c>
      <c r="G231" s="20">
        <f>ROUND(IF(ISBLANK(C231),0,VLOOKUP(C231,'[2]Acha Air Sales Price List'!$B$1:$X$65536,12,FALSE)*$L$14),2)</f>
        <v>0</v>
      </c>
      <c r="H231" s="21">
        <f t="shared" si="3"/>
        <v>0</v>
      </c>
      <c r="I231" s="14"/>
    </row>
    <row r="232" spans="1:9" ht="12.4" hidden="1" customHeight="1">
      <c r="A232" s="13"/>
      <c r="B232" s="1"/>
      <c r="C232" s="35"/>
      <c r="D232" s="113"/>
      <c r="E232" s="114"/>
      <c r="F232" s="42" t="str">
        <f>VLOOKUP(C232,'[2]Acha Air Sales Price List'!$B$1:$D$65536,3,FALSE)</f>
        <v>first line keep open</v>
      </c>
      <c r="G232" s="20">
        <f>ROUND(IF(ISBLANK(C232),0,VLOOKUP(C232,'[2]Acha Air Sales Price List'!$B$1:$X$65536,12,FALSE)*$L$14),2)</f>
        <v>0</v>
      </c>
      <c r="H232" s="21">
        <f t="shared" si="3"/>
        <v>0</v>
      </c>
      <c r="I232" s="14"/>
    </row>
    <row r="233" spans="1:9" ht="12.4" hidden="1" customHeight="1">
      <c r="A233" s="13"/>
      <c r="B233" s="1"/>
      <c r="C233" s="35"/>
      <c r="D233" s="113"/>
      <c r="E233" s="114"/>
      <c r="F233" s="42" t="str">
        <f>VLOOKUP(C233,'[2]Acha Air Sales Price List'!$B$1:$D$65536,3,FALSE)</f>
        <v>first line keep open</v>
      </c>
      <c r="G233" s="20">
        <f>ROUND(IF(ISBLANK(C233),0,VLOOKUP(C233,'[2]Acha Air Sales Price List'!$B$1:$X$65536,12,FALSE)*$L$14),2)</f>
        <v>0</v>
      </c>
      <c r="H233" s="21">
        <f t="shared" si="3"/>
        <v>0</v>
      </c>
      <c r="I233" s="14"/>
    </row>
    <row r="234" spans="1:9" ht="12.4" hidden="1" customHeight="1">
      <c r="A234" s="13"/>
      <c r="B234" s="1"/>
      <c r="C234" s="35"/>
      <c r="D234" s="113"/>
      <c r="E234" s="114"/>
      <c r="F234" s="42" t="str">
        <f>VLOOKUP(C234,'[2]Acha Air Sales Price List'!$B$1:$D$65536,3,FALSE)</f>
        <v>first line keep open</v>
      </c>
      <c r="G234" s="20">
        <f>ROUND(IF(ISBLANK(C234),0,VLOOKUP(C234,'[2]Acha Air Sales Price List'!$B$1:$X$65536,12,FALSE)*$L$14),2)</f>
        <v>0</v>
      </c>
      <c r="H234" s="21">
        <f t="shared" si="3"/>
        <v>0</v>
      </c>
      <c r="I234" s="14"/>
    </row>
    <row r="235" spans="1:9" ht="12.4" hidden="1" customHeight="1">
      <c r="A235" s="13"/>
      <c r="B235" s="1"/>
      <c r="C235" s="35"/>
      <c r="D235" s="113"/>
      <c r="E235" s="114"/>
      <c r="F235" s="42" t="str">
        <f>VLOOKUP(C235,'[2]Acha Air Sales Price List'!$B$1:$D$65536,3,FALSE)</f>
        <v>first line keep open</v>
      </c>
      <c r="G235" s="20">
        <f>ROUND(IF(ISBLANK(C235),0,VLOOKUP(C235,'[2]Acha Air Sales Price List'!$B$1:$X$65536,12,FALSE)*$L$14),2)</f>
        <v>0</v>
      </c>
      <c r="H235" s="21">
        <f t="shared" si="3"/>
        <v>0</v>
      </c>
      <c r="I235" s="14"/>
    </row>
    <row r="236" spans="1:9" ht="12.4" hidden="1" customHeight="1">
      <c r="A236" s="13"/>
      <c r="B236" s="1"/>
      <c r="C236" s="35"/>
      <c r="D236" s="113"/>
      <c r="E236" s="114"/>
      <c r="F236" s="42" t="str">
        <f>VLOOKUP(C236,'[2]Acha Air Sales Price List'!$B$1:$D$65536,3,FALSE)</f>
        <v>first line keep open</v>
      </c>
      <c r="G236" s="20">
        <f>ROUND(IF(ISBLANK(C236),0,VLOOKUP(C236,'[2]Acha Air Sales Price List'!$B$1:$X$65536,12,FALSE)*$L$14),2)</f>
        <v>0</v>
      </c>
      <c r="H236" s="21">
        <f t="shared" si="3"/>
        <v>0</v>
      </c>
      <c r="I236" s="14"/>
    </row>
    <row r="237" spans="1:9" ht="12.4" hidden="1" customHeight="1">
      <c r="A237" s="13"/>
      <c r="B237" s="1"/>
      <c r="C237" s="35"/>
      <c r="D237" s="113"/>
      <c r="E237" s="114"/>
      <c r="F237" s="42" t="str">
        <f>VLOOKUP(C237,'[2]Acha Air Sales Price List'!$B$1:$D$65536,3,FALSE)</f>
        <v>first line keep open</v>
      </c>
      <c r="G237" s="20">
        <f>ROUND(IF(ISBLANK(C237),0,VLOOKUP(C237,'[2]Acha Air Sales Price List'!$B$1:$X$65536,12,FALSE)*$L$14),2)</f>
        <v>0</v>
      </c>
      <c r="H237" s="21">
        <f t="shared" si="3"/>
        <v>0</v>
      </c>
      <c r="I237" s="14"/>
    </row>
    <row r="238" spans="1:9" ht="12.4" hidden="1" customHeight="1">
      <c r="A238" s="13"/>
      <c r="B238" s="1"/>
      <c r="C238" s="35"/>
      <c r="D238" s="113"/>
      <c r="E238" s="114"/>
      <c r="F238" s="42" t="str">
        <f>VLOOKUP(C238,'[2]Acha Air Sales Price List'!$B$1:$D$65536,3,FALSE)</f>
        <v>first line keep open</v>
      </c>
      <c r="G238" s="20">
        <f>ROUND(IF(ISBLANK(C238),0,VLOOKUP(C238,'[2]Acha Air Sales Price List'!$B$1:$X$65536,12,FALSE)*$L$14),2)</f>
        <v>0</v>
      </c>
      <c r="H238" s="21">
        <f t="shared" si="3"/>
        <v>0</v>
      </c>
      <c r="I238" s="14"/>
    </row>
    <row r="239" spans="1:9" ht="12.4" hidden="1" customHeight="1">
      <c r="A239" s="13"/>
      <c r="B239" s="1"/>
      <c r="C239" s="35"/>
      <c r="D239" s="113"/>
      <c r="E239" s="114"/>
      <c r="F239" s="42" t="str">
        <f>VLOOKUP(C239,'[2]Acha Air Sales Price List'!$B$1:$D$65536,3,FALSE)</f>
        <v>first line keep open</v>
      </c>
      <c r="G239" s="20">
        <f>ROUND(IF(ISBLANK(C239),0,VLOOKUP(C239,'[2]Acha Air Sales Price List'!$B$1:$X$65536,12,FALSE)*$L$14),2)</f>
        <v>0</v>
      </c>
      <c r="H239" s="21">
        <f t="shared" si="3"/>
        <v>0</v>
      </c>
      <c r="I239" s="14"/>
    </row>
    <row r="240" spans="1:9" ht="12.4" hidden="1" customHeight="1">
      <c r="A240" s="13"/>
      <c r="B240" s="1"/>
      <c r="C240" s="35"/>
      <c r="D240" s="113"/>
      <c r="E240" s="114"/>
      <c r="F240" s="42" t="str">
        <f>VLOOKUP(C240,'[2]Acha Air Sales Price List'!$B$1:$D$65536,3,FALSE)</f>
        <v>first line keep open</v>
      </c>
      <c r="G240" s="20">
        <f>ROUND(IF(ISBLANK(C240),0,VLOOKUP(C240,'[2]Acha Air Sales Price List'!$B$1:$X$65536,12,FALSE)*$L$14),2)</f>
        <v>0</v>
      </c>
      <c r="H240" s="21">
        <f t="shared" si="3"/>
        <v>0</v>
      </c>
      <c r="I240" s="14"/>
    </row>
    <row r="241" spans="1:9" ht="12.4" hidden="1" customHeight="1">
      <c r="A241" s="13"/>
      <c r="B241" s="1"/>
      <c r="C241" s="35"/>
      <c r="D241" s="113"/>
      <c r="E241" s="114"/>
      <c r="F241" s="42" t="str">
        <f>VLOOKUP(C241,'[2]Acha Air Sales Price List'!$B$1:$D$65536,3,FALSE)</f>
        <v>first line keep open</v>
      </c>
      <c r="G241" s="20">
        <f>ROUND(IF(ISBLANK(C241),0,VLOOKUP(C241,'[2]Acha Air Sales Price List'!$B$1:$X$65536,12,FALSE)*$L$14),2)</f>
        <v>0</v>
      </c>
      <c r="H241" s="21">
        <f t="shared" si="3"/>
        <v>0</v>
      </c>
      <c r="I241" s="14"/>
    </row>
    <row r="242" spans="1:9" ht="12.4" hidden="1" customHeight="1">
      <c r="A242" s="13"/>
      <c r="B242" s="1"/>
      <c r="C242" s="35"/>
      <c r="D242" s="113"/>
      <c r="E242" s="114"/>
      <c r="F242" s="42" t="str">
        <f>VLOOKUP(C242,'[2]Acha Air Sales Price List'!$B$1:$D$65536,3,FALSE)</f>
        <v>first line keep open</v>
      </c>
      <c r="G242" s="20">
        <f>ROUND(IF(ISBLANK(C242),0,VLOOKUP(C242,'[2]Acha Air Sales Price List'!$B$1:$X$65536,12,FALSE)*$L$14),2)</f>
        <v>0</v>
      </c>
      <c r="H242" s="21">
        <f t="shared" si="3"/>
        <v>0</v>
      </c>
      <c r="I242" s="14"/>
    </row>
    <row r="243" spans="1:9" ht="12.4" hidden="1" customHeight="1">
      <c r="A243" s="13"/>
      <c r="B243" s="1"/>
      <c r="C243" s="36"/>
      <c r="D243" s="113"/>
      <c r="E243" s="114"/>
      <c r="F243" s="42" t="str">
        <f>VLOOKUP(C243,'[2]Acha Air Sales Price List'!$B$1:$D$65536,3,FALSE)</f>
        <v>first line keep open</v>
      </c>
      <c r="G243" s="20">
        <f>ROUND(IF(ISBLANK(C243),0,VLOOKUP(C243,'[2]Acha Air Sales Price List'!$B$1:$X$65536,12,FALSE)*$L$14),2)</f>
        <v>0</v>
      </c>
      <c r="H243" s="21">
        <f t="shared" si="3"/>
        <v>0</v>
      </c>
      <c r="I243" s="14"/>
    </row>
    <row r="244" spans="1:9" ht="12" hidden="1" customHeight="1">
      <c r="A244" s="13"/>
      <c r="B244" s="1"/>
      <c r="C244" s="35"/>
      <c r="D244" s="113"/>
      <c r="E244" s="114"/>
      <c r="F244" s="42" t="str">
        <f>VLOOKUP(C244,'[2]Acha Air Sales Price List'!$B$1:$D$65536,3,FALSE)</f>
        <v>first line keep open</v>
      </c>
      <c r="G244" s="20">
        <f>ROUND(IF(ISBLANK(C244),0,VLOOKUP(C244,'[2]Acha Air Sales Price List'!$B$1:$X$65536,12,FALSE)*$L$14),2)</f>
        <v>0</v>
      </c>
      <c r="H244" s="21">
        <f t="shared" si="3"/>
        <v>0</v>
      </c>
      <c r="I244" s="14"/>
    </row>
    <row r="245" spans="1:9" ht="12.4" hidden="1" customHeight="1">
      <c r="A245" s="13"/>
      <c r="B245" s="1"/>
      <c r="C245" s="35"/>
      <c r="D245" s="113"/>
      <c r="E245" s="114"/>
      <c r="F245" s="42" t="str">
        <f>VLOOKUP(C245,'[2]Acha Air Sales Price List'!$B$1:$D$65536,3,FALSE)</f>
        <v>first line keep open</v>
      </c>
      <c r="G245" s="20">
        <f>ROUND(IF(ISBLANK(C245),0,VLOOKUP(C245,'[2]Acha Air Sales Price List'!$B$1:$X$65536,12,FALSE)*$L$14),2)</f>
        <v>0</v>
      </c>
      <c r="H245" s="21">
        <f t="shared" si="3"/>
        <v>0</v>
      </c>
      <c r="I245" s="14"/>
    </row>
    <row r="246" spans="1:9" ht="12.4" hidden="1" customHeight="1">
      <c r="A246" s="13"/>
      <c r="B246" s="1"/>
      <c r="C246" s="35"/>
      <c r="D246" s="113"/>
      <c r="E246" s="114"/>
      <c r="F246" s="42" t="str">
        <f>VLOOKUP(C246,'[2]Acha Air Sales Price List'!$B$1:$D$65536,3,FALSE)</f>
        <v>first line keep open</v>
      </c>
      <c r="G246" s="20">
        <f>ROUND(IF(ISBLANK(C246),0,VLOOKUP(C246,'[2]Acha Air Sales Price List'!$B$1:$X$65536,12,FALSE)*$L$14),2)</f>
        <v>0</v>
      </c>
      <c r="H246" s="21">
        <f t="shared" si="3"/>
        <v>0</v>
      </c>
      <c r="I246" s="14"/>
    </row>
    <row r="247" spans="1:9" ht="12.4" hidden="1" customHeight="1">
      <c r="A247" s="13"/>
      <c r="B247" s="1"/>
      <c r="C247" s="35"/>
      <c r="D247" s="113"/>
      <c r="E247" s="114"/>
      <c r="F247" s="42" t="str">
        <f>VLOOKUP(C247,'[2]Acha Air Sales Price List'!$B$1:$D$65536,3,FALSE)</f>
        <v>first line keep open</v>
      </c>
      <c r="G247" s="20">
        <f>ROUND(IF(ISBLANK(C247),0,VLOOKUP(C247,'[2]Acha Air Sales Price List'!$B$1:$X$65536,12,FALSE)*$L$14),2)</f>
        <v>0</v>
      </c>
      <c r="H247" s="21">
        <f t="shared" si="3"/>
        <v>0</v>
      </c>
      <c r="I247" s="14"/>
    </row>
    <row r="248" spans="1:9" ht="12.4" hidden="1" customHeight="1">
      <c r="A248" s="13"/>
      <c r="B248" s="1"/>
      <c r="C248" s="35"/>
      <c r="D248" s="113"/>
      <c r="E248" s="114"/>
      <c r="F248" s="42" t="str">
        <f>VLOOKUP(C248,'[2]Acha Air Sales Price List'!$B$1:$D$65536,3,FALSE)</f>
        <v>first line keep open</v>
      </c>
      <c r="G248" s="20">
        <f>ROUND(IF(ISBLANK(C248),0,VLOOKUP(C248,'[2]Acha Air Sales Price List'!$B$1:$X$65536,12,FALSE)*$L$14),2)</f>
        <v>0</v>
      </c>
      <c r="H248" s="21">
        <f t="shared" si="3"/>
        <v>0</v>
      </c>
      <c r="I248" s="14"/>
    </row>
    <row r="249" spans="1:9" ht="12.4" hidden="1" customHeight="1">
      <c r="A249" s="13"/>
      <c r="B249" s="1"/>
      <c r="C249" s="35"/>
      <c r="D249" s="113"/>
      <c r="E249" s="114"/>
      <c r="F249" s="42" t="str">
        <f>VLOOKUP(C249,'[2]Acha Air Sales Price List'!$B$1:$D$65536,3,FALSE)</f>
        <v>first line keep open</v>
      </c>
      <c r="G249" s="20">
        <f>ROUND(IF(ISBLANK(C249),0,VLOOKUP(C249,'[2]Acha Air Sales Price List'!$B$1:$X$65536,12,FALSE)*$L$14),2)</f>
        <v>0</v>
      </c>
      <c r="H249" s="21">
        <f t="shared" si="3"/>
        <v>0</v>
      </c>
      <c r="I249" s="14"/>
    </row>
    <row r="250" spans="1:9" ht="12.4" hidden="1" customHeight="1">
      <c r="A250" s="13"/>
      <c r="B250" s="1"/>
      <c r="C250" s="35"/>
      <c r="D250" s="113"/>
      <c r="E250" s="114"/>
      <c r="F250" s="42" t="str">
        <f>VLOOKUP(C250,'[2]Acha Air Sales Price List'!$B$1:$D$65536,3,FALSE)</f>
        <v>first line keep open</v>
      </c>
      <c r="G250" s="20">
        <f>ROUND(IF(ISBLANK(C250),0,VLOOKUP(C250,'[2]Acha Air Sales Price List'!$B$1:$X$65536,12,FALSE)*$L$14),2)</f>
        <v>0</v>
      </c>
      <c r="H250" s="21">
        <f t="shared" si="3"/>
        <v>0</v>
      </c>
      <c r="I250" s="14"/>
    </row>
    <row r="251" spans="1:9" ht="12.4" hidden="1" customHeight="1">
      <c r="A251" s="13"/>
      <c r="B251" s="1"/>
      <c r="C251" s="35"/>
      <c r="D251" s="113"/>
      <c r="E251" s="114"/>
      <c r="F251" s="42" t="str">
        <f>VLOOKUP(C251,'[2]Acha Air Sales Price List'!$B$1:$D$65536,3,FALSE)</f>
        <v>first line keep open</v>
      </c>
      <c r="G251" s="20">
        <f>ROUND(IF(ISBLANK(C251),0,VLOOKUP(C251,'[2]Acha Air Sales Price List'!$B$1:$X$65536,12,FALSE)*$L$14),2)</f>
        <v>0</v>
      </c>
      <c r="H251" s="21">
        <f t="shared" si="3"/>
        <v>0</v>
      </c>
      <c r="I251" s="14"/>
    </row>
    <row r="252" spans="1:9" ht="12.4" hidden="1" customHeight="1">
      <c r="A252" s="13"/>
      <c r="B252" s="1"/>
      <c r="C252" s="35"/>
      <c r="D252" s="113"/>
      <c r="E252" s="114"/>
      <c r="F252" s="42" t="str">
        <f>VLOOKUP(C252,'[2]Acha Air Sales Price List'!$B$1:$D$65536,3,FALSE)</f>
        <v>first line keep open</v>
      </c>
      <c r="G252" s="20">
        <f>ROUND(IF(ISBLANK(C252),0,VLOOKUP(C252,'[2]Acha Air Sales Price List'!$B$1:$X$65536,12,FALSE)*$L$14),2)</f>
        <v>0</v>
      </c>
      <c r="H252" s="21">
        <f t="shared" si="3"/>
        <v>0</v>
      </c>
      <c r="I252" s="14"/>
    </row>
    <row r="253" spans="1:9" ht="12.4" hidden="1" customHeight="1">
      <c r="A253" s="13"/>
      <c r="B253" s="1"/>
      <c r="C253" s="35"/>
      <c r="D253" s="113"/>
      <c r="E253" s="114"/>
      <c r="F253" s="42" t="str">
        <f>VLOOKUP(C253,'[2]Acha Air Sales Price List'!$B$1:$D$65536,3,FALSE)</f>
        <v>first line keep open</v>
      </c>
      <c r="G253" s="20">
        <f>ROUND(IF(ISBLANK(C253),0,VLOOKUP(C253,'[2]Acha Air Sales Price List'!$B$1:$X$65536,12,FALSE)*$L$14),2)</f>
        <v>0</v>
      </c>
      <c r="H253" s="21">
        <f t="shared" si="3"/>
        <v>0</v>
      </c>
      <c r="I253" s="14"/>
    </row>
    <row r="254" spans="1:9" ht="12.4" hidden="1" customHeight="1">
      <c r="A254" s="13"/>
      <c r="B254" s="1"/>
      <c r="C254" s="35"/>
      <c r="D254" s="113"/>
      <c r="E254" s="114"/>
      <c r="F254" s="42" t="str">
        <f>VLOOKUP(C254,'[2]Acha Air Sales Price List'!$B$1:$D$65536,3,FALSE)</f>
        <v>first line keep open</v>
      </c>
      <c r="G254" s="20">
        <f>ROUND(IF(ISBLANK(C254),0,VLOOKUP(C254,'[2]Acha Air Sales Price List'!$B$1:$X$65536,12,FALSE)*$L$14),2)</f>
        <v>0</v>
      </c>
      <c r="H254" s="21">
        <f t="shared" si="3"/>
        <v>0</v>
      </c>
      <c r="I254" s="14"/>
    </row>
    <row r="255" spans="1:9" ht="12.4" hidden="1" customHeight="1">
      <c r="A255" s="13"/>
      <c r="B255" s="1"/>
      <c r="C255" s="35"/>
      <c r="D255" s="113"/>
      <c r="E255" s="114"/>
      <c r="F255" s="42" t="str">
        <f>VLOOKUP(C255,'[2]Acha Air Sales Price List'!$B$1:$D$65536,3,FALSE)</f>
        <v>first line keep open</v>
      </c>
      <c r="G255" s="20">
        <f>ROUND(IF(ISBLANK(C255),0,VLOOKUP(C255,'[2]Acha Air Sales Price List'!$B$1:$X$65536,12,FALSE)*$L$14),2)</f>
        <v>0</v>
      </c>
      <c r="H255" s="21">
        <f t="shared" si="3"/>
        <v>0</v>
      </c>
      <c r="I255" s="14"/>
    </row>
    <row r="256" spans="1:9" ht="12.4" hidden="1" customHeight="1">
      <c r="A256" s="13"/>
      <c r="B256" s="1"/>
      <c r="C256" s="35"/>
      <c r="D256" s="113"/>
      <c r="E256" s="114"/>
      <c r="F256" s="42" t="str">
        <f>VLOOKUP(C256,'[2]Acha Air Sales Price List'!$B$1:$D$65536,3,FALSE)</f>
        <v>first line keep open</v>
      </c>
      <c r="G256" s="20">
        <f>ROUND(IF(ISBLANK(C256),0,VLOOKUP(C256,'[2]Acha Air Sales Price List'!$B$1:$X$65536,12,FALSE)*$L$14),2)</f>
        <v>0</v>
      </c>
      <c r="H256" s="21">
        <f t="shared" si="3"/>
        <v>0</v>
      </c>
      <c r="I256" s="14"/>
    </row>
    <row r="257" spans="1:9" ht="12.4" hidden="1" customHeight="1">
      <c r="A257" s="13"/>
      <c r="B257" s="1"/>
      <c r="C257" s="35"/>
      <c r="D257" s="113"/>
      <c r="E257" s="114"/>
      <c r="F257" s="42" t="str">
        <f>VLOOKUP(C257,'[2]Acha Air Sales Price List'!$B$1:$D$65536,3,FALSE)</f>
        <v>first line keep open</v>
      </c>
      <c r="G257" s="20">
        <f>ROUND(IF(ISBLANK(C257),0,VLOOKUP(C257,'[2]Acha Air Sales Price List'!$B$1:$X$65536,12,FALSE)*$L$14),2)</f>
        <v>0</v>
      </c>
      <c r="H257" s="21">
        <f t="shared" si="3"/>
        <v>0</v>
      </c>
      <c r="I257" s="14"/>
    </row>
    <row r="258" spans="1:9" ht="12.4" hidden="1" customHeight="1">
      <c r="A258" s="13"/>
      <c r="B258" s="1"/>
      <c r="C258" s="35"/>
      <c r="D258" s="113"/>
      <c r="E258" s="114"/>
      <c r="F258" s="42" t="str">
        <f>VLOOKUP(C258,'[2]Acha Air Sales Price List'!$B$1:$D$65536,3,FALSE)</f>
        <v>first line keep open</v>
      </c>
      <c r="G258" s="20">
        <f>ROUND(IF(ISBLANK(C258),0,VLOOKUP(C258,'[2]Acha Air Sales Price List'!$B$1:$X$65536,12,FALSE)*$L$14),2)</f>
        <v>0</v>
      </c>
      <c r="H258" s="21">
        <f t="shared" si="3"/>
        <v>0</v>
      </c>
      <c r="I258" s="14"/>
    </row>
    <row r="259" spans="1:9" ht="12.4" hidden="1" customHeight="1">
      <c r="A259" s="13"/>
      <c r="B259" s="1"/>
      <c r="C259" s="35"/>
      <c r="D259" s="113"/>
      <c r="E259" s="114"/>
      <c r="F259" s="42" t="str">
        <f>VLOOKUP(C259,'[2]Acha Air Sales Price List'!$B$1:$D$65536,3,FALSE)</f>
        <v>first line keep open</v>
      </c>
      <c r="G259" s="20">
        <f>ROUND(IF(ISBLANK(C259),0,VLOOKUP(C259,'[2]Acha Air Sales Price List'!$B$1:$X$65536,12,FALSE)*$L$14),2)</f>
        <v>0</v>
      </c>
      <c r="H259" s="21">
        <f t="shared" si="3"/>
        <v>0</v>
      </c>
      <c r="I259" s="14"/>
    </row>
    <row r="260" spans="1:9" ht="12.4" hidden="1" customHeight="1">
      <c r="A260" s="13"/>
      <c r="B260" s="1"/>
      <c r="C260" s="35"/>
      <c r="D260" s="113"/>
      <c r="E260" s="114"/>
      <c r="F260" s="42" t="str">
        <f>VLOOKUP(C260,'[2]Acha Air Sales Price List'!$B$1:$D$65536,3,FALSE)</f>
        <v>first line keep open</v>
      </c>
      <c r="G260" s="20">
        <f>ROUND(IF(ISBLANK(C260),0,VLOOKUP(C260,'[2]Acha Air Sales Price List'!$B$1:$X$65536,12,FALSE)*$L$14),2)</f>
        <v>0</v>
      </c>
      <c r="H260" s="21">
        <f t="shared" si="3"/>
        <v>0</v>
      </c>
      <c r="I260" s="14"/>
    </row>
    <row r="261" spans="1:9" ht="12.4" hidden="1" customHeight="1">
      <c r="A261" s="13"/>
      <c r="B261" s="1"/>
      <c r="C261" s="35"/>
      <c r="D261" s="113"/>
      <c r="E261" s="114"/>
      <c r="F261" s="42" t="str">
        <f>VLOOKUP(C261,'[2]Acha Air Sales Price List'!$B$1:$D$65536,3,FALSE)</f>
        <v>first line keep open</v>
      </c>
      <c r="G261" s="20">
        <f>ROUND(IF(ISBLANK(C261),0,VLOOKUP(C261,'[2]Acha Air Sales Price List'!$B$1:$X$65536,12,FALSE)*$L$14),2)</f>
        <v>0</v>
      </c>
      <c r="H261" s="21">
        <f t="shared" si="3"/>
        <v>0</v>
      </c>
      <c r="I261" s="14"/>
    </row>
    <row r="262" spans="1:9" ht="12.4" hidden="1" customHeight="1">
      <c r="A262" s="13"/>
      <c r="B262" s="1"/>
      <c r="C262" s="35"/>
      <c r="D262" s="113"/>
      <c r="E262" s="114"/>
      <c r="F262" s="42" t="str">
        <f>VLOOKUP(C262,'[2]Acha Air Sales Price List'!$B$1:$D$65536,3,FALSE)</f>
        <v>first line keep open</v>
      </c>
      <c r="G262" s="20">
        <f>ROUND(IF(ISBLANK(C262),0,VLOOKUP(C262,'[2]Acha Air Sales Price List'!$B$1:$X$65536,12,FALSE)*$L$14),2)</f>
        <v>0</v>
      </c>
      <c r="H262" s="21">
        <f t="shared" si="3"/>
        <v>0</v>
      </c>
      <c r="I262" s="14"/>
    </row>
    <row r="263" spans="1:9" ht="12.4" hidden="1" customHeight="1">
      <c r="A263" s="13"/>
      <c r="B263" s="1"/>
      <c r="C263" s="35"/>
      <c r="D263" s="113"/>
      <c r="E263" s="114"/>
      <c r="F263" s="42" t="str">
        <f>VLOOKUP(C263,'[2]Acha Air Sales Price List'!$B$1:$D$65536,3,FALSE)</f>
        <v>first line keep open</v>
      </c>
      <c r="G263" s="20">
        <f>ROUND(IF(ISBLANK(C263),0,VLOOKUP(C263,'[2]Acha Air Sales Price List'!$B$1:$X$65536,12,FALSE)*$L$14),2)</f>
        <v>0</v>
      </c>
      <c r="H263" s="21">
        <f t="shared" si="3"/>
        <v>0</v>
      </c>
      <c r="I263" s="14"/>
    </row>
    <row r="264" spans="1:9" ht="12.4" hidden="1" customHeight="1">
      <c r="A264" s="13"/>
      <c r="B264" s="1"/>
      <c r="C264" s="35"/>
      <c r="D264" s="113"/>
      <c r="E264" s="114"/>
      <c r="F264" s="42" t="str">
        <f>VLOOKUP(C264,'[2]Acha Air Sales Price List'!$B$1:$D$65536,3,FALSE)</f>
        <v>first line keep open</v>
      </c>
      <c r="G264" s="20">
        <f>ROUND(IF(ISBLANK(C264),0,VLOOKUP(C264,'[2]Acha Air Sales Price List'!$B$1:$X$65536,12,FALSE)*$L$14),2)</f>
        <v>0</v>
      </c>
      <c r="H264" s="21">
        <f t="shared" si="3"/>
        <v>0</v>
      </c>
      <c r="I264" s="14"/>
    </row>
    <row r="265" spans="1:9" ht="12.4" hidden="1" customHeight="1">
      <c r="A265" s="13"/>
      <c r="B265" s="1"/>
      <c r="C265" s="35"/>
      <c r="D265" s="113"/>
      <c r="E265" s="114"/>
      <c r="F265" s="42" t="str">
        <f>VLOOKUP(C265,'[2]Acha Air Sales Price List'!$B$1:$D$65536,3,FALSE)</f>
        <v>first line keep open</v>
      </c>
      <c r="G265" s="20">
        <f>ROUND(IF(ISBLANK(C265),0,VLOOKUP(C265,'[2]Acha Air Sales Price List'!$B$1:$X$65536,12,FALSE)*$L$14),2)</f>
        <v>0</v>
      </c>
      <c r="H265" s="21">
        <f t="shared" si="3"/>
        <v>0</v>
      </c>
      <c r="I265" s="14"/>
    </row>
    <row r="266" spans="1:9" ht="12.4" hidden="1" customHeight="1">
      <c r="A266" s="13"/>
      <c r="B266" s="1"/>
      <c r="C266" s="35"/>
      <c r="D266" s="113"/>
      <c r="E266" s="114"/>
      <c r="F266" s="42" t="str">
        <f>VLOOKUP(C266,'[2]Acha Air Sales Price List'!$B$1:$D$65536,3,FALSE)</f>
        <v>first line keep open</v>
      </c>
      <c r="G266" s="20">
        <f>ROUND(IF(ISBLANK(C266),0,VLOOKUP(C266,'[2]Acha Air Sales Price List'!$B$1:$X$65536,12,FALSE)*$L$14),2)</f>
        <v>0</v>
      </c>
      <c r="H266" s="21">
        <f t="shared" si="3"/>
        <v>0</v>
      </c>
      <c r="I266" s="14"/>
    </row>
    <row r="267" spans="1:9" ht="12.4" hidden="1" customHeight="1">
      <c r="A267" s="13"/>
      <c r="B267" s="1"/>
      <c r="C267" s="35"/>
      <c r="D267" s="113"/>
      <c r="E267" s="114"/>
      <c r="F267" s="42" t="str">
        <f>VLOOKUP(C267,'[2]Acha Air Sales Price List'!$B$1:$D$65536,3,FALSE)</f>
        <v>first line keep open</v>
      </c>
      <c r="G267" s="20">
        <f>ROUND(IF(ISBLANK(C267),0,VLOOKUP(C267,'[2]Acha Air Sales Price List'!$B$1:$X$65536,12,FALSE)*$L$14),2)</f>
        <v>0</v>
      </c>
      <c r="H267" s="21">
        <f t="shared" si="3"/>
        <v>0</v>
      </c>
      <c r="I267" s="14"/>
    </row>
    <row r="268" spans="1:9" ht="12.4" hidden="1" customHeight="1">
      <c r="A268" s="13"/>
      <c r="B268" s="1"/>
      <c r="C268" s="35"/>
      <c r="D268" s="113"/>
      <c r="E268" s="114"/>
      <c r="F268" s="42" t="str">
        <f>VLOOKUP(C268,'[2]Acha Air Sales Price List'!$B$1:$D$65536,3,FALSE)</f>
        <v>first line keep open</v>
      </c>
      <c r="G268" s="20">
        <f>ROUND(IF(ISBLANK(C268),0,VLOOKUP(C268,'[2]Acha Air Sales Price List'!$B$1:$X$65536,12,FALSE)*$L$14),2)</f>
        <v>0</v>
      </c>
      <c r="H268" s="21">
        <f t="shared" si="3"/>
        <v>0</v>
      </c>
      <c r="I268" s="14"/>
    </row>
    <row r="269" spans="1:9" ht="12.4" hidden="1" customHeight="1">
      <c r="A269" s="13"/>
      <c r="B269" s="1"/>
      <c r="C269" s="35"/>
      <c r="D269" s="113"/>
      <c r="E269" s="114"/>
      <c r="F269" s="42" t="str">
        <f>VLOOKUP(C269,'[2]Acha Air Sales Price List'!$B$1:$D$65536,3,FALSE)</f>
        <v>first line keep open</v>
      </c>
      <c r="G269" s="20">
        <f>ROUND(IF(ISBLANK(C269),0,VLOOKUP(C269,'[2]Acha Air Sales Price List'!$B$1:$X$65536,12,FALSE)*$L$14),2)</f>
        <v>0</v>
      </c>
      <c r="H269" s="21">
        <f t="shared" si="3"/>
        <v>0</v>
      </c>
      <c r="I269" s="14"/>
    </row>
    <row r="270" spans="1:9" ht="12.4" hidden="1" customHeight="1">
      <c r="A270" s="13"/>
      <c r="B270" s="1"/>
      <c r="C270" s="35"/>
      <c r="D270" s="113"/>
      <c r="E270" s="114"/>
      <c r="F270" s="42" t="str">
        <f>VLOOKUP(C270,'[2]Acha Air Sales Price List'!$B$1:$D$65536,3,FALSE)</f>
        <v>first line keep open</v>
      </c>
      <c r="G270" s="20">
        <f>ROUND(IF(ISBLANK(C270),0,VLOOKUP(C270,'[2]Acha Air Sales Price List'!$B$1:$X$65536,12,FALSE)*$L$14),2)</f>
        <v>0</v>
      </c>
      <c r="H270" s="21">
        <f t="shared" si="3"/>
        <v>0</v>
      </c>
      <c r="I270" s="14"/>
    </row>
    <row r="271" spans="1:9" ht="12.4" hidden="1" customHeight="1">
      <c r="A271" s="13"/>
      <c r="B271" s="1"/>
      <c r="C271" s="36"/>
      <c r="D271" s="113"/>
      <c r="E271" s="114"/>
      <c r="F271" s="42" t="str">
        <f>VLOOKUP(C271,'[2]Acha Air Sales Price List'!$B$1:$D$65536,3,FALSE)</f>
        <v>first line keep open</v>
      </c>
      <c r="G271" s="20">
        <f>ROUND(IF(ISBLANK(C271),0,VLOOKUP(C271,'[2]Acha Air Sales Price List'!$B$1:$X$65536,12,FALSE)*$L$14),2)</f>
        <v>0</v>
      </c>
      <c r="H271" s="21">
        <f t="shared" si="3"/>
        <v>0</v>
      </c>
      <c r="I271" s="14"/>
    </row>
    <row r="272" spans="1:9" ht="12" hidden="1" customHeight="1">
      <c r="A272" s="13"/>
      <c r="B272" s="1"/>
      <c r="C272" s="35"/>
      <c r="D272" s="113"/>
      <c r="E272" s="114"/>
      <c r="F272" s="42" t="str">
        <f>VLOOKUP(C272,'[2]Acha Air Sales Price List'!$B$1:$D$65536,3,FALSE)</f>
        <v>first line keep open</v>
      </c>
      <c r="G272" s="20">
        <f>ROUND(IF(ISBLANK(C272),0,VLOOKUP(C272,'[2]Acha Air Sales Price List'!$B$1:$X$65536,12,FALSE)*$L$14),2)</f>
        <v>0</v>
      </c>
      <c r="H272" s="21">
        <f t="shared" si="3"/>
        <v>0</v>
      </c>
      <c r="I272" s="14"/>
    </row>
    <row r="273" spans="1:9" ht="12.4" hidden="1" customHeight="1">
      <c r="A273" s="13"/>
      <c r="B273" s="1"/>
      <c r="C273" s="35"/>
      <c r="D273" s="113"/>
      <c r="E273" s="114"/>
      <c r="F273" s="42" t="str">
        <f>VLOOKUP(C273,'[2]Acha Air Sales Price List'!$B$1:$D$65536,3,FALSE)</f>
        <v>first line keep open</v>
      </c>
      <c r="G273" s="20">
        <f>ROUND(IF(ISBLANK(C273),0,VLOOKUP(C273,'[2]Acha Air Sales Price List'!$B$1:$X$65536,12,FALSE)*$L$14),2)</f>
        <v>0</v>
      </c>
      <c r="H273" s="21">
        <f t="shared" si="3"/>
        <v>0</v>
      </c>
      <c r="I273" s="14"/>
    </row>
    <row r="274" spans="1:9" ht="12.4" hidden="1" customHeight="1">
      <c r="A274" s="13"/>
      <c r="B274" s="1"/>
      <c r="C274" s="35"/>
      <c r="D274" s="113"/>
      <c r="E274" s="114"/>
      <c r="F274" s="42" t="str">
        <f>VLOOKUP(C274,'[2]Acha Air Sales Price List'!$B$1:$D$65536,3,FALSE)</f>
        <v>first line keep open</v>
      </c>
      <c r="G274" s="20">
        <f>ROUND(IF(ISBLANK(C274),0,VLOOKUP(C274,'[2]Acha Air Sales Price List'!$B$1:$X$65536,12,FALSE)*$L$14),2)</f>
        <v>0</v>
      </c>
      <c r="H274" s="21">
        <f t="shared" si="3"/>
        <v>0</v>
      </c>
      <c r="I274" s="14"/>
    </row>
    <row r="275" spans="1:9" ht="12.4" hidden="1" customHeight="1">
      <c r="A275" s="13"/>
      <c r="B275" s="1"/>
      <c r="C275" s="35"/>
      <c r="D275" s="113"/>
      <c r="E275" s="114"/>
      <c r="F275" s="42" t="str">
        <f>VLOOKUP(C275,'[2]Acha Air Sales Price List'!$B$1:$D$65536,3,FALSE)</f>
        <v>first line keep open</v>
      </c>
      <c r="G275" s="20">
        <f>ROUND(IF(ISBLANK(C275),0,VLOOKUP(C275,'[2]Acha Air Sales Price List'!$B$1:$X$65536,12,FALSE)*$L$14),2)</f>
        <v>0</v>
      </c>
      <c r="H275" s="21">
        <f t="shared" si="3"/>
        <v>0</v>
      </c>
      <c r="I275" s="14"/>
    </row>
    <row r="276" spans="1:9" ht="12.4" hidden="1" customHeight="1">
      <c r="A276" s="13"/>
      <c r="B276" s="1"/>
      <c r="C276" s="35"/>
      <c r="D276" s="113"/>
      <c r="E276" s="114"/>
      <c r="F276" s="42" t="str">
        <f>VLOOKUP(C276,'[2]Acha Air Sales Price List'!$B$1:$D$65536,3,FALSE)</f>
        <v>first line keep open</v>
      </c>
      <c r="G276" s="20">
        <f>ROUND(IF(ISBLANK(C276),0,VLOOKUP(C276,'[2]Acha Air Sales Price List'!$B$1:$X$65536,12,FALSE)*$L$14),2)</f>
        <v>0</v>
      </c>
      <c r="H276" s="21">
        <f t="shared" si="3"/>
        <v>0</v>
      </c>
      <c r="I276" s="14"/>
    </row>
    <row r="277" spans="1:9" ht="12.4" hidden="1" customHeight="1">
      <c r="A277" s="13"/>
      <c r="B277" s="1"/>
      <c r="C277" s="35"/>
      <c r="D277" s="113"/>
      <c r="E277" s="114"/>
      <c r="F277" s="42" t="str">
        <f>VLOOKUP(C277,'[2]Acha Air Sales Price List'!$B$1:$D$65536,3,FALSE)</f>
        <v>first line keep open</v>
      </c>
      <c r="G277" s="20">
        <f>ROUND(IF(ISBLANK(C277),0,VLOOKUP(C277,'[2]Acha Air Sales Price List'!$B$1:$X$65536,12,FALSE)*$L$14),2)</f>
        <v>0</v>
      </c>
      <c r="H277" s="21">
        <f t="shared" si="3"/>
        <v>0</v>
      </c>
      <c r="I277" s="14"/>
    </row>
    <row r="278" spans="1:9" ht="12.4" hidden="1" customHeight="1">
      <c r="A278" s="13"/>
      <c r="B278" s="1"/>
      <c r="C278" s="35"/>
      <c r="D278" s="113"/>
      <c r="E278" s="114"/>
      <c r="F278" s="42" t="str">
        <f>VLOOKUP(C278,'[2]Acha Air Sales Price List'!$B$1:$D$65536,3,FALSE)</f>
        <v>first line keep open</v>
      </c>
      <c r="G278" s="20">
        <f>ROUND(IF(ISBLANK(C278),0,VLOOKUP(C278,'[2]Acha Air Sales Price List'!$B$1:$X$65536,12,FALSE)*$L$14),2)</f>
        <v>0</v>
      </c>
      <c r="H278" s="21">
        <f t="shared" ref="H278:H341" si="4">G278*B278</f>
        <v>0</v>
      </c>
      <c r="I278" s="14"/>
    </row>
    <row r="279" spans="1:9" ht="12.4" hidden="1" customHeight="1">
      <c r="A279" s="13"/>
      <c r="B279" s="1"/>
      <c r="C279" s="35"/>
      <c r="D279" s="113"/>
      <c r="E279" s="114"/>
      <c r="F279" s="42" t="str">
        <f>VLOOKUP(C279,'[2]Acha Air Sales Price List'!$B$1:$D$65536,3,FALSE)</f>
        <v>first line keep open</v>
      </c>
      <c r="G279" s="20">
        <f>ROUND(IF(ISBLANK(C279),0,VLOOKUP(C279,'[2]Acha Air Sales Price List'!$B$1:$X$65536,12,FALSE)*$L$14),2)</f>
        <v>0</v>
      </c>
      <c r="H279" s="21">
        <f t="shared" si="4"/>
        <v>0</v>
      </c>
      <c r="I279" s="14"/>
    </row>
    <row r="280" spans="1:9" ht="12.4" hidden="1" customHeight="1">
      <c r="A280" s="13"/>
      <c r="B280" s="1"/>
      <c r="C280" s="35"/>
      <c r="D280" s="113"/>
      <c r="E280" s="114"/>
      <c r="F280" s="42" t="str">
        <f>VLOOKUP(C280,'[2]Acha Air Sales Price List'!$B$1:$D$65536,3,FALSE)</f>
        <v>first line keep open</v>
      </c>
      <c r="G280" s="20">
        <f>ROUND(IF(ISBLANK(C280),0,VLOOKUP(C280,'[2]Acha Air Sales Price List'!$B$1:$X$65536,12,FALSE)*$L$14),2)</f>
        <v>0</v>
      </c>
      <c r="H280" s="21">
        <f t="shared" si="4"/>
        <v>0</v>
      </c>
      <c r="I280" s="14"/>
    </row>
    <row r="281" spans="1:9" ht="12.4" hidden="1" customHeight="1">
      <c r="A281" s="13"/>
      <c r="B281" s="1"/>
      <c r="C281" s="35"/>
      <c r="D281" s="113"/>
      <c r="E281" s="114"/>
      <c r="F281" s="42" t="str">
        <f>VLOOKUP(C281,'[2]Acha Air Sales Price List'!$B$1:$D$65536,3,FALSE)</f>
        <v>first line keep open</v>
      </c>
      <c r="G281" s="20">
        <f>ROUND(IF(ISBLANK(C281),0,VLOOKUP(C281,'[2]Acha Air Sales Price List'!$B$1:$X$65536,12,FALSE)*$L$14),2)</f>
        <v>0</v>
      </c>
      <c r="H281" s="21">
        <f t="shared" si="4"/>
        <v>0</v>
      </c>
      <c r="I281" s="14"/>
    </row>
    <row r="282" spans="1:9" ht="12.4" hidden="1" customHeight="1">
      <c r="A282" s="13"/>
      <c r="B282" s="1"/>
      <c r="C282" s="35"/>
      <c r="D282" s="113"/>
      <c r="E282" s="114"/>
      <c r="F282" s="42" t="str">
        <f>VLOOKUP(C282,'[2]Acha Air Sales Price List'!$B$1:$D$65536,3,FALSE)</f>
        <v>first line keep open</v>
      </c>
      <c r="G282" s="20">
        <f>ROUND(IF(ISBLANK(C282),0,VLOOKUP(C282,'[2]Acha Air Sales Price List'!$B$1:$X$65536,12,FALSE)*$L$14),2)</f>
        <v>0</v>
      </c>
      <c r="H282" s="21">
        <f t="shared" si="4"/>
        <v>0</v>
      </c>
      <c r="I282" s="14"/>
    </row>
    <row r="283" spans="1:9" ht="12.4" hidden="1" customHeight="1">
      <c r="A283" s="13"/>
      <c r="B283" s="1"/>
      <c r="C283" s="35"/>
      <c r="D283" s="113"/>
      <c r="E283" s="114"/>
      <c r="F283" s="42" t="str">
        <f>VLOOKUP(C283,'[2]Acha Air Sales Price List'!$B$1:$D$65536,3,FALSE)</f>
        <v>first line keep open</v>
      </c>
      <c r="G283" s="20">
        <f>ROUND(IF(ISBLANK(C283),0,VLOOKUP(C283,'[2]Acha Air Sales Price List'!$B$1:$X$65536,12,FALSE)*$L$14),2)</f>
        <v>0</v>
      </c>
      <c r="H283" s="21">
        <f t="shared" si="4"/>
        <v>0</v>
      </c>
      <c r="I283" s="14"/>
    </row>
    <row r="284" spans="1:9" ht="12.4" hidden="1" customHeight="1">
      <c r="A284" s="13"/>
      <c r="B284" s="1"/>
      <c r="C284" s="35"/>
      <c r="D284" s="113"/>
      <c r="E284" s="114"/>
      <c r="F284" s="42" t="str">
        <f>VLOOKUP(C284,'[2]Acha Air Sales Price List'!$B$1:$D$65536,3,FALSE)</f>
        <v>first line keep open</v>
      </c>
      <c r="G284" s="20">
        <f>ROUND(IF(ISBLANK(C284),0,VLOOKUP(C284,'[2]Acha Air Sales Price List'!$B$1:$X$65536,12,FALSE)*$L$14),2)</f>
        <v>0</v>
      </c>
      <c r="H284" s="21">
        <f t="shared" si="4"/>
        <v>0</v>
      </c>
      <c r="I284" s="14"/>
    </row>
    <row r="285" spans="1:9" ht="12.4" hidden="1" customHeight="1">
      <c r="A285" s="13"/>
      <c r="B285" s="1"/>
      <c r="C285" s="35"/>
      <c r="D285" s="113"/>
      <c r="E285" s="114"/>
      <c r="F285" s="42" t="str">
        <f>VLOOKUP(C285,'[2]Acha Air Sales Price List'!$B$1:$D$65536,3,FALSE)</f>
        <v>first line keep open</v>
      </c>
      <c r="G285" s="20">
        <f>ROUND(IF(ISBLANK(C285),0,VLOOKUP(C285,'[2]Acha Air Sales Price List'!$B$1:$X$65536,12,FALSE)*$L$14),2)</f>
        <v>0</v>
      </c>
      <c r="H285" s="21">
        <f t="shared" si="4"/>
        <v>0</v>
      </c>
      <c r="I285" s="14"/>
    </row>
    <row r="286" spans="1:9" ht="12.4" hidden="1" customHeight="1">
      <c r="A286" s="13"/>
      <c r="B286" s="1"/>
      <c r="C286" s="35"/>
      <c r="D286" s="113"/>
      <c r="E286" s="114"/>
      <c r="F286" s="42" t="str">
        <f>VLOOKUP(C286,'[2]Acha Air Sales Price List'!$B$1:$D$65536,3,FALSE)</f>
        <v>first line keep open</v>
      </c>
      <c r="G286" s="20">
        <f>ROUND(IF(ISBLANK(C286),0,VLOOKUP(C286,'[2]Acha Air Sales Price List'!$B$1:$X$65536,12,FALSE)*$L$14),2)</f>
        <v>0</v>
      </c>
      <c r="H286" s="21">
        <f t="shared" si="4"/>
        <v>0</v>
      </c>
      <c r="I286" s="14"/>
    </row>
    <row r="287" spans="1:9" ht="12.4" hidden="1" customHeight="1">
      <c r="A287" s="13"/>
      <c r="B287" s="1"/>
      <c r="C287" s="36"/>
      <c r="D287" s="113"/>
      <c r="E287" s="114"/>
      <c r="F287" s="42" t="str">
        <f>VLOOKUP(C287,'[2]Acha Air Sales Price List'!$B$1:$D$65536,3,FALSE)</f>
        <v>first line keep open</v>
      </c>
      <c r="G287" s="20">
        <f>ROUND(IF(ISBLANK(C287),0,VLOOKUP(C287,'[2]Acha Air Sales Price List'!$B$1:$X$65536,12,FALSE)*$L$14),2)</f>
        <v>0</v>
      </c>
      <c r="H287" s="21">
        <f t="shared" si="4"/>
        <v>0</v>
      </c>
      <c r="I287" s="14"/>
    </row>
    <row r="288" spans="1:9" ht="12.4" hidden="1" customHeight="1">
      <c r="A288" s="13"/>
      <c r="B288" s="1"/>
      <c r="C288" s="36"/>
      <c r="D288" s="113"/>
      <c r="E288" s="114"/>
      <c r="F288" s="42" t="str">
        <f>VLOOKUP(C288,'[2]Acha Air Sales Price List'!$B$1:$D$65536,3,FALSE)</f>
        <v>first line keep open</v>
      </c>
      <c r="G288" s="20">
        <f>ROUND(IF(ISBLANK(C288),0,VLOOKUP(C288,'[2]Acha Air Sales Price List'!$B$1:$X$65536,12,FALSE)*$L$14),2)</f>
        <v>0</v>
      </c>
      <c r="H288" s="21">
        <f t="shared" si="4"/>
        <v>0</v>
      </c>
      <c r="I288" s="14"/>
    </row>
    <row r="289" spans="1:9" ht="12.4" hidden="1" customHeight="1">
      <c r="A289" s="13"/>
      <c r="B289" s="1"/>
      <c r="C289" s="35"/>
      <c r="D289" s="113"/>
      <c r="E289" s="114"/>
      <c r="F289" s="42" t="str">
        <f>VLOOKUP(C289,'[2]Acha Air Sales Price List'!$B$1:$D$65536,3,FALSE)</f>
        <v>first line keep open</v>
      </c>
      <c r="G289" s="20">
        <f>ROUND(IF(ISBLANK(C289),0,VLOOKUP(C289,'[2]Acha Air Sales Price List'!$B$1:$X$65536,12,FALSE)*$L$14),2)</f>
        <v>0</v>
      </c>
      <c r="H289" s="21">
        <f t="shared" si="4"/>
        <v>0</v>
      </c>
      <c r="I289" s="14"/>
    </row>
    <row r="290" spans="1:9" ht="12.4" hidden="1" customHeight="1">
      <c r="A290" s="13"/>
      <c r="B290" s="1"/>
      <c r="C290" s="35"/>
      <c r="D290" s="113"/>
      <c r="E290" s="114"/>
      <c r="F290" s="42" t="str">
        <f>VLOOKUP(C290,'[2]Acha Air Sales Price List'!$B$1:$D$65536,3,FALSE)</f>
        <v>first line keep open</v>
      </c>
      <c r="G290" s="20">
        <f>ROUND(IF(ISBLANK(C290),0,VLOOKUP(C290,'[2]Acha Air Sales Price List'!$B$1:$X$65536,12,FALSE)*$L$14),2)</f>
        <v>0</v>
      </c>
      <c r="H290" s="21">
        <f t="shared" si="4"/>
        <v>0</v>
      </c>
      <c r="I290" s="14"/>
    </row>
    <row r="291" spans="1:9" ht="12.4" hidden="1" customHeight="1">
      <c r="A291" s="13"/>
      <c r="B291" s="1"/>
      <c r="C291" s="35"/>
      <c r="D291" s="113"/>
      <c r="E291" s="114"/>
      <c r="F291" s="42" t="str">
        <f>VLOOKUP(C291,'[2]Acha Air Sales Price List'!$B$1:$D$65536,3,FALSE)</f>
        <v>first line keep open</v>
      </c>
      <c r="G291" s="20">
        <f>ROUND(IF(ISBLANK(C291),0,VLOOKUP(C291,'[2]Acha Air Sales Price List'!$B$1:$X$65536,12,FALSE)*$L$14),2)</f>
        <v>0</v>
      </c>
      <c r="H291" s="21">
        <f t="shared" si="4"/>
        <v>0</v>
      </c>
      <c r="I291" s="14"/>
    </row>
    <row r="292" spans="1:9" ht="12.4" hidden="1" customHeight="1">
      <c r="A292" s="13"/>
      <c r="B292" s="1"/>
      <c r="C292" s="35"/>
      <c r="D292" s="113"/>
      <c r="E292" s="114"/>
      <c r="F292" s="42" t="str">
        <f>VLOOKUP(C292,'[2]Acha Air Sales Price List'!$B$1:$D$65536,3,FALSE)</f>
        <v>first line keep open</v>
      </c>
      <c r="G292" s="20">
        <f>ROUND(IF(ISBLANK(C292),0,VLOOKUP(C292,'[2]Acha Air Sales Price List'!$B$1:$X$65536,12,FALSE)*$L$14),2)</f>
        <v>0</v>
      </c>
      <c r="H292" s="21">
        <f t="shared" si="4"/>
        <v>0</v>
      </c>
      <c r="I292" s="14"/>
    </row>
    <row r="293" spans="1:9" ht="12.4" hidden="1" customHeight="1">
      <c r="A293" s="13"/>
      <c r="B293" s="1"/>
      <c r="C293" s="35"/>
      <c r="D293" s="113"/>
      <c r="E293" s="114"/>
      <c r="F293" s="42" t="str">
        <f>VLOOKUP(C293,'[2]Acha Air Sales Price List'!$B$1:$D$65536,3,FALSE)</f>
        <v>first line keep open</v>
      </c>
      <c r="G293" s="20">
        <f>ROUND(IF(ISBLANK(C293),0,VLOOKUP(C293,'[2]Acha Air Sales Price List'!$B$1:$X$65536,12,FALSE)*$L$14),2)</f>
        <v>0</v>
      </c>
      <c r="H293" s="21">
        <f t="shared" si="4"/>
        <v>0</v>
      </c>
      <c r="I293" s="14"/>
    </row>
    <row r="294" spans="1:9" ht="12.4" hidden="1" customHeight="1">
      <c r="A294" s="13"/>
      <c r="B294" s="1"/>
      <c r="C294" s="35"/>
      <c r="D294" s="113"/>
      <c r="E294" s="114"/>
      <c r="F294" s="42" t="str">
        <f>VLOOKUP(C294,'[2]Acha Air Sales Price List'!$B$1:$D$65536,3,FALSE)</f>
        <v>first line keep open</v>
      </c>
      <c r="G294" s="20">
        <f>ROUND(IF(ISBLANK(C294),0,VLOOKUP(C294,'[2]Acha Air Sales Price List'!$B$1:$X$65536,12,FALSE)*$L$14),2)</f>
        <v>0</v>
      </c>
      <c r="H294" s="21">
        <f t="shared" si="4"/>
        <v>0</v>
      </c>
      <c r="I294" s="14"/>
    </row>
    <row r="295" spans="1:9" ht="12.4" hidden="1" customHeight="1">
      <c r="A295" s="13"/>
      <c r="B295" s="1"/>
      <c r="C295" s="35"/>
      <c r="D295" s="113"/>
      <c r="E295" s="114"/>
      <c r="F295" s="42" t="str">
        <f>VLOOKUP(C295,'[2]Acha Air Sales Price List'!$B$1:$D$65536,3,FALSE)</f>
        <v>first line keep open</v>
      </c>
      <c r="G295" s="20">
        <f>ROUND(IF(ISBLANK(C295),0,VLOOKUP(C295,'[2]Acha Air Sales Price List'!$B$1:$X$65536,12,FALSE)*$L$14),2)</f>
        <v>0</v>
      </c>
      <c r="H295" s="21">
        <f t="shared" si="4"/>
        <v>0</v>
      </c>
      <c r="I295" s="14"/>
    </row>
    <row r="296" spans="1:9" ht="12.4" hidden="1" customHeight="1">
      <c r="A296" s="13"/>
      <c r="B296" s="1"/>
      <c r="C296" s="35"/>
      <c r="D296" s="113"/>
      <c r="E296" s="114"/>
      <c r="F296" s="42" t="str">
        <f>VLOOKUP(C296,'[2]Acha Air Sales Price List'!$B$1:$D$65536,3,FALSE)</f>
        <v>first line keep open</v>
      </c>
      <c r="G296" s="20">
        <f>ROUND(IF(ISBLANK(C296),0,VLOOKUP(C296,'[2]Acha Air Sales Price List'!$B$1:$X$65536,12,FALSE)*$L$14),2)</f>
        <v>0</v>
      </c>
      <c r="H296" s="21">
        <f t="shared" si="4"/>
        <v>0</v>
      </c>
      <c r="I296" s="14"/>
    </row>
    <row r="297" spans="1:9" ht="12.4" hidden="1" customHeight="1">
      <c r="A297" s="13"/>
      <c r="B297" s="1"/>
      <c r="C297" s="35"/>
      <c r="D297" s="113"/>
      <c r="E297" s="114"/>
      <c r="F297" s="42" t="str">
        <f>VLOOKUP(C297,'[2]Acha Air Sales Price List'!$B$1:$D$65536,3,FALSE)</f>
        <v>first line keep open</v>
      </c>
      <c r="G297" s="20">
        <f>ROUND(IF(ISBLANK(C297),0,VLOOKUP(C297,'[2]Acha Air Sales Price List'!$B$1:$X$65536,12,FALSE)*$L$14),2)</f>
        <v>0</v>
      </c>
      <c r="H297" s="21">
        <f t="shared" si="4"/>
        <v>0</v>
      </c>
      <c r="I297" s="14"/>
    </row>
    <row r="298" spans="1:9" ht="12.4" hidden="1" customHeight="1">
      <c r="A298" s="13"/>
      <c r="B298" s="1"/>
      <c r="C298" s="35"/>
      <c r="D298" s="113"/>
      <c r="E298" s="114"/>
      <c r="F298" s="42" t="str">
        <f>VLOOKUP(C298,'[2]Acha Air Sales Price List'!$B$1:$D$65536,3,FALSE)</f>
        <v>first line keep open</v>
      </c>
      <c r="G298" s="20">
        <f>ROUND(IF(ISBLANK(C298),0,VLOOKUP(C298,'[2]Acha Air Sales Price List'!$B$1:$X$65536,12,FALSE)*$L$14),2)</f>
        <v>0</v>
      </c>
      <c r="H298" s="21">
        <f t="shared" si="4"/>
        <v>0</v>
      </c>
      <c r="I298" s="14"/>
    </row>
    <row r="299" spans="1:9" ht="12.4" hidden="1" customHeight="1">
      <c r="A299" s="13"/>
      <c r="B299" s="1"/>
      <c r="C299" s="35"/>
      <c r="D299" s="113"/>
      <c r="E299" s="114"/>
      <c r="F299" s="42" t="str">
        <f>VLOOKUP(C299,'[2]Acha Air Sales Price List'!$B$1:$D$65536,3,FALSE)</f>
        <v>first line keep open</v>
      </c>
      <c r="G299" s="20">
        <f>ROUND(IF(ISBLANK(C299),0,VLOOKUP(C299,'[2]Acha Air Sales Price List'!$B$1:$X$65536,12,FALSE)*$L$14),2)</f>
        <v>0</v>
      </c>
      <c r="H299" s="21">
        <f t="shared" si="4"/>
        <v>0</v>
      </c>
      <c r="I299" s="14"/>
    </row>
    <row r="300" spans="1:9" ht="12.4" hidden="1" customHeight="1">
      <c r="A300" s="13"/>
      <c r="B300" s="1"/>
      <c r="C300" s="36"/>
      <c r="D300" s="113"/>
      <c r="E300" s="114"/>
      <c r="F300" s="42" t="str">
        <f>VLOOKUP(C300,'[2]Acha Air Sales Price List'!$B$1:$D$65536,3,FALSE)</f>
        <v>first line keep open</v>
      </c>
      <c r="G300" s="20">
        <f>ROUND(IF(ISBLANK(C300),0,VLOOKUP(C300,'[2]Acha Air Sales Price List'!$B$1:$X$65536,12,FALSE)*$L$14),2)</f>
        <v>0</v>
      </c>
      <c r="H300" s="21">
        <f t="shared" si="4"/>
        <v>0</v>
      </c>
      <c r="I300" s="14"/>
    </row>
    <row r="301" spans="1:9" ht="12" hidden="1" customHeight="1">
      <c r="A301" s="13"/>
      <c r="B301" s="1"/>
      <c r="C301" s="35"/>
      <c r="D301" s="113"/>
      <c r="E301" s="114"/>
      <c r="F301" s="42" t="str">
        <f>VLOOKUP(C301,'[2]Acha Air Sales Price List'!$B$1:$D$65536,3,FALSE)</f>
        <v>first line keep open</v>
      </c>
      <c r="G301" s="20">
        <f>ROUND(IF(ISBLANK(C301),0,VLOOKUP(C301,'[2]Acha Air Sales Price List'!$B$1:$X$65536,12,FALSE)*$L$14),2)</f>
        <v>0</v>
      </c>
      <c r="H301" s="21">
        <f t="shared" si="4"/>
        <v>0</v>
      </c>
      <c r="I301" s="14"/>
    </row>
    <row r="302" spans="1:9" ht="12.4" hidden="1" customHeight="1">
      <c r="A302" s="13"/>
      <c r="B302" s="1"/>
      <c r="C302" s="35"/>
      <c r="D302" s="113"/>
      <c r="E302" s="114"/>
      <c r="F302" s="42" t="str">
        <f>VLOOKUP(C302,'[2]Acha Air Sales Price List'!$B$1:$D$65536,3,FALSE)</f>
        <v>first line keep open</v>
      </c>
      <c r="G302" s="20">
        <f>ROUND(IF(ISBLANK(C302),0,VLOOKUP(C302,'[2]Acha Air Sales Price List'!$B$1:$X$65536,12,FALSE)*$L$14),2)</f>
        <v>0</v>
      </c>
      <c r="H302" s="21">
        <f t="shared" si="4"/>
        <v>0</v>
      </c>
      <c r="I302" s="14"/>
    </row>
    <row r="303" spans="1:9" ht="12.4" hidden="1" customHeight="1">
      <c r="A303" s="13"/>
      <c r="B303" s="1"/>
      <c r="C303" s="35"/>
      <c r="D303" s="113"/>
      <c r="E303" s="114"/>
      <c r="F303" s="42" t="str">
        <f>VLOOKUP(C303,'[2]Acha Air Sales Price List'!$B$1:$D$65536,3,FALSE)</f>
        <v>first line keep open</v>
      </c>
      <c r="G303" s="20">
        <f>ROUND(IF(ISBLANK(C303),0,VLOOKUP(C303,'[2]Acha Air Sales Price List'!$B$1:$X$65536,12,FALSE)*$L$14),2)</f>
        <v>0</v>
      </c>
      <c r="H303" s="21">
        <f t="shared" si="4"/>
        <v>0</v>
      </c>
      <c r="I303" s="14"/>
    </row>
    <row r="304" spans="1:9" ht="12.4" hidden="1" customHeight="1">
      <c r="A304" s="13"/>
      <c r="B304" s="1"/>
      <c r="C304" s="35"/>
      <c r="D304" s="113"/>
      <c r="E304" s="114"/>
      <c r="F304" s="42" t="str">
        <f>VLOOKUP(C304,'[2]Acha Air Sales Price List'!$B$1:$D$65536,3,FALSE)</f>
        <v>first line keep open</v>
      </c>
      <c r="G304" s="20">
        <f>ROUND(IF(ISBLANK(C304),0,VLOOKUP(C304,'[2]Acha Air Sales Price List'!$B$1:$X$65536,12,FALSE)*$L$14),2)</f>
        <v>0</v>
      </c>
      <c r="H304" s="21">
        <f t="shared" si="4"/>
        <v>0</v>
      </c>
      <c r="I304" s="14"/>
    </row>
    <row r="305" spans="1:9" ht="12.4" hidden="1" customHeight="1">
      <c r="A305" s="13"/>
      <c r="B305" s="1"/>
      <c r="C305" s="35"/>
      <c r="D305" s="113"/>
      <c r="E305" s="114"/>
      <c r="F305" s="42" t="str">
        <f>VLOOKUP(C305,'[2]Acha Air Sales Price List'!$B$1:$D$65536,3,FALSE)</f>
        <v>first line keep open</v>
      </c>
      <c r="G305" s="20">
        <f>ROUND(IF(ISBLANK(C305),0,VLOOKUP(C305,'[2]Acha Air Sales Price List'!$B$1:$X$65536,12,FALSE)*$L$14),2)</f>
        <v>0</v>
      </c>
      <c r="H305" s="21">
        <f t="shared" si="4"/>
        <v>0</v>
      </c>
      <c r="I305" s="14"/>
    </row>
    <row r="306" spans="1:9" ht="12.4" hidden="1" customHeight="1">
      <c r="A306" s="13"/>
      <c r="B306" s="1"/>
      <c r="C306" s="35"/>
      <c r="D306" s="113"/>
      <c r="E306" s="114"/>
      <c r="F306" s="42" t="str">
        <f>VLOOKUP(C306,'[2]Acha Air Sales Price List'!$B$1:$D$65536,3,FALSE)</f>
        <v>first line keep open</v>
      </c>
      <c r="G306" s="20">
        <f>ROUND(IF(ISBLANK(C306),0,VLOOKUP(C306,'[2]Acha Air Sales Price List'!$B$1:$X$65536,12,FALSE)*$L$14),2)</f>
        <v>0</v>
      </c>
      <c r="H306" s="21">
        <f t="shared" si="4"/>
        <v>0</v>
      </c>
      <c r="I306" s="14"/>
    </row>
    <row r="307" spans="1:9" ht="12.4" hidden="1" customHeight="1">
      <c r="A307" s="13"/>
      <c r="B307" s="1"/>
      <c r="C307" s="35"/>
      <c r="D307" s="113"/>
      <c r="E307" s="114"/>
      <c r="F307" s="42" t="str">
        <f>VLOOKUP(C307,'[2]Acha Air Sales Price List'!$B$1:$D$65536,3,FALSE)</f>
        <v>first line keep open</v>
      </c>
      <c r="G307" s="20">
        <f>ROUND(IF(ISBLANK(C307),0,VLOOKUP(C307,'[2]Acha Air Sales Price List'!$B$1:$X$65536,12,FALSE)*$L$14),2)</f>
        <v>0</v>
      </c>
      <c r="H307" s="21">
        <f t="shared" si="4"/>
        <v>0</v>
      </c>
      <c r="I307" s="14"/>
    </row>
    <row r="308" spans="1:9" ht="12.4" hidden="1" customHeight="1">
      <c r="A308" s="13"/>
      <c r="B308" s="1"/>
      <c r="C308" s="35"/>
      <c r="D308" s="113"/>
      <c r="E308" s="114"/>
      <c r="F308" s="42" t="str">
        <f>VLOOKUP(C308,'[2]Acha Air Sales Price List'!$B$1:$D$65536,3,FALSE)</f>
        <v>first line keep open</v>
      </c>
      <c r="G308" s="20">
        <f>ROUND(IF(ISBLANK(C308),0,VLOOKUP(C308,'[2]Acha Air Sales Price List'!$B$1:$X$65536,12,FALSE)*$L$14),2)</f>
        <v>0</v>
      </c>
      <c r="H308" s="21">
        <f t="shared" si="4"/>
        <v>0</v>
      </c>
      <c r="I308" s="14"/>
    </row>
    <row r="309" spans="1:9" ht="12.4" hidden="1" customHeight="1">
      <c r="A309" s="13"/>
      <c r="B309" s="1"/>
      <c r="C309" s="35"/>
      <c r="D309" s="113"/>
      <c r="E309" s="114"/>
      <c r="F309" s="42" t="str">
        <f>VLOOKUP(C309,'[2]Acha Air Sales Price List'!$B$1:$D$65536,3,FALSE)</f>
        <v>first line keep open</v>
      </c>
      <c r="G309" s="20">
        <f>ROUND(IF(ISBLANK(C309),0,VLOOKUP(C309,'[2]Acha Air Sales Price List'!$B$1:$X$65536,12,FALSE)*$L$14),2)</f>
        <v>0</v>
      </c>
      <c r="H309" s="21">
        <f t="shared" si="4"/>
        <v>0</v>
      </c>
      <c r="I309" s="14"/>
    </row>
    <row r="310" spans="1:9" ht="12.4" hidden="1" customHeight="1">
      <c r="A310" s="13"/>
      <c r="B310" s="1"/>
      <c r="C310" s="35"/>
      <c r="D310" s="113"/>
      <c r="E310" s="114"/>
      <c r="F310" s="42" t="str">
        <f>VLOOKUP(C310,'[2]Acha Air Sales Price List'!$B$1:$D$65536,3,FALSE)</f>
        <v>first line keep open</v>
      </c>
      <c r="G310" s="20">
        <f>ROUND(IF(ISBLANK(C310),0,VLOOKUP(C310,'[2]Acha Air Sales Price List'!$B$1:$X$65536,12,FALSE)*$L$14),2)</f>
        <v>0</v>
      </c>
      <c r="H310" s="21">
        <f t="shared" si="4"/>
        <v>0</v>
      </c>
      <c r="I310" s="14"/>
    </row>
    <row r="311" spans="1:9" ht="12.4" hidden="1" customHeight="1">
      <c r="A311" s="13"/>
      <c r="B311" s="1"/>
      <c r="C311" s="35"/>
      <c r="D311" s="113"/>
      <c r="E311" s="114"/>
      <c r="F311" s="42" t="str">
        <f>VLOOKUP(C311,'[2]Acha Air Sales Price List'!$B$1:$D$65536,3,FALSE)</f>
        <v>first line keep open</v>
      </c>
      <c r="G311" s="20">
        <f>ROUND(IF(ISBLANK(C311),0,VLOOKUP(C311,'[2]Acha Air Sales Price List'!$B$1:$X$65536,12,FALSE)*$L$14),2)</f>
        <v>0</v>
      </c>
      <c r="H311" s="21">
        <f t="shared" si="4"/>
        <v>0</v>
      </c>
      <c r="I311" s="14"/>
    </row>
    <row r="312" spans="1:9" ht="12.4" hidden="1" customHeight="1">
      <c r="A312" s="13"/>
      <c r="B312" s="1"/>
      <c r="C312" s="35"/>
      <c r="D312" s="113"/>
      <c r="E312" s="114"/>
      <c r="F312" s="42" t="str">
        <f>VLOOKUP(C312,'[2]Acha Air Sales Price List'!$B$1:$D$65536,3,FALSE)</f>
        <v>first line keep open</v>
      </c>
      <c r="G312" s="20">
        <f>ROUND(IF(ISBLANK(C312),0,VLOOKUP(C312,'[2]Acha Air Sales Price List'!$B$1:$X$65536,12,FALSE)*$L$14),2)</f>
        <v>0</v>
      </c>
      <c r="H312" s="21">
        <f t="shared" si="4"/>
        <v>0</v>
      </c>
      <c r="I312" s="14"/>
    </row>
    <row r="313" spans="1:9" ht="12.4" hidden="1" customHeight="1">
      <c r="A313" s="13"/>
      <c r="B313" s="1"/>
      <c r="C313" s="35"/>
      <c r="D313" s="113"/>
      <c r="E313" s="114"/>
      <c r="F313" s="42" t="str">
        <f>VLOOKUP(C313,'[2]Acha Air Sales Price List'!$B$1:$D$65536,3,FALSE)</f>
        <v>first line keep open</v>
      </c>
      <c r="G313" s="20">
        <f>ROUND(IF(ISBLANK(C313),0,VLOOKUP(C313,'[2]Acha Air Sales Price List'!$B$1:$X$65536,12,FALSE)*$L$14),2)</f>
        <v>0</v>
      </c>
      <c r="H313" s="21">
        <f t="shared" si="4"/>
        <v>0</v>
      </c>
      <c r="I313" s="14"/>
    </row>
    <row r="314" spans="1:9" ht="12.4" hidden="1" customHeight="1">
      <c r="A314" s="13"/>
      <c r="B314" s="1"/>
      <c r="C314" s="35"/>
      <c r="D314" s="113"/>
      <c r="E314" s="114"/>
      <c r="F314" s="42" t="str">
        <f>VLOOKUP(C314,'[2]Acha Air Sales Price List'!$B$1:$D$65536,3,FALSE)</f>
        <v>first line keep open</v>
      </c>
      <c r="G314" s="20">
        <f>ROUND(IF(ISBLANK(C314),0,VLOOKUP(C314,'[2]Acha Air Sales Price List'!$B$1:$X$65536,12,FALSE)*$L$14),2)</f>
        <v>0</v>
      </c>
      <c r="H314" s="21">
        <f t="shared" si="4"/>
        <v>0</v>
      </c>
      <c r="I314" s="14"/>
    </row>
    <row r="315" spans="1:9" ht="12.4" hidden="1" customHeight="1">
      <c r="A315" s="13"/>
      <c r="B315" s="1"/>
      <c r="C315" s="35"/>
      <c r="D315" s="113"/>
      <c r="E315" s="114"/>
      <c r="F315" s="42" t="str">
        <f>VLOOKUP(C315,'[2]Acha Air Sales Price List'!$B$1:$D$65536,3,FALSE)</f>
        <v>first line keep open</v>
      </c>
      <c r="G315" s="20">
        <f>ROUND(IF(ISBLANK(C315),0,VLOOKUP(C315,'[2]Acha Air Sales Price List'!$B$1:$X$65536,12,FALSE)*$L$14),2)</f>
        <v>0</v>
      </c>
      <c r="H315" s="21">
        <f t="shared" si="4"/>
        <v>0</v>
      </c>
      <c r="I315" s="14"/>
    </row>
    <row r="316" spans="1:9" ht="12.4" hidden="1" customHeight="1">
      <c r="A316" s="13"/>
      <c r="B316" s="1"/>
      <c r="C316" s="35"/>
      <c r="D316" s="113"/>
      <c r="E316" s="114"/>
      <c r="F316" s="42" t="str">
        <f>VLOOKUP(C316,'[2]Acha Air Sales Price List'!$B$1:$D$65536,3,FALSE)</f>
        <v>first line keep open</v>
      </c>
      <c r="G316" s="20">
        <f>ROUND(IF(ISBLANK(C316),0,VLOOKUP(C316,'[2]Acha Air Sales Price List'!$B$1:$X$65536,12,FALSE)*$L$14),2)</f>
        <v>0</v>
      </c>
      <c r="H316" s="21">
        <f t="shared" si="4"/>
        <v>0</v>
      </c>
      <c r="I316" s="14"/>
    </row>
    <row r="317" spans="1:9" ht="12.4" hidden="1" customHeight="1">
      <c r="A317" s="13"/>
      <c r="B317" s="1"/>
      <c r="C317" s="35"/>
      <c r="D317" s="113"/>
      <c r="E317" s="114"/>
      <c r="F317" s="42" t="str">
        <f>VLOOKUP(C317,'[2]Acha Air Sales Price List'!$B$1:$D$65536,3,FALSE)</f>
        <v>first line keep open</v>
      </c>
      <c r="G317" s="20">
        <f>ROUND(IF(ISBLANK(C317),0,VLOOKUP(C317,'[2]Acha Air Sales Price List'!$B$1:$X$65536,12,FALSE)*$L$14),2)</f>
        <v>0</v>
      </c>
      <c r="H317" s="21">
        <f t="shared" si="4"/>
        <v>0</v>
      </c>
      <c r="I317" s="14"/>
    </row>
    <row r="318" spans="1:9" ht="12.4" hidden="1" customHeight="1">
      <c r="A318" s="13"/>
      <c r="B318" s="1"/>
      <c r="C318" s="35"/>
      <c r="D318" s="113"/>
      <c r="E318" s="114"/>
      <c r="F318" s="42" t="str">
        <f>VLOOKUP(C318,'[2]Acha Air Sales Price List'!$B$1:$D$65536,3,FALSE)</f>
        <v>first line keep open</v>
      </c>
      <c r="G318" s="20">
        <f>ROUND(IF(ISBLANK(C318),0,VLOOKUP(C318,'[2]Acha Air Sales Price List'!$B$1:$X$65536,12,FALSE)*$L$14),2)</f>
        <v>0</v>
      </c>
      <c r="H318" s="21">
        <f t="shared" si="4"/>
        <v>0</v>
      </c>
      <c r="I318" s="14"/>
    </row>
    <row r="319" spans="1:9" ht="12.4" hidden="1" customHeight="1">
      <c r="A319" s="13"/>
      <c r="B319" s="1"/>
      <c r="C319" s="35"/>
      <c r="D319" s="113"/>
      <c r="E319" s="114"/>
      <c r="F319" s="42" t="str">
        <f>VLOOKUP(C319,'[2]Acha Air Sales Price List'!$B$1:$D$65536,3,FALSE)</f>
        <v>first line keep open</v>
      </c>
      <c r="G319" s="20">
        <f>ROUND(IF(ISBLANK(C319),0,VLOOKUP(C319,'[2]Acha Air Sales Price List'!$B$1:$X$65536,12,FALSE)*$L$14),2)</f>
        <v>0</v>
      </c>
      <c r="H319" s="21">
        <f t="shared" si="4"/>
        <v>0</v>
      </c>
      <c r="I319" s="14"/>
    </row>
    <row r="320" spans="1:9" ht="12.4" hidden="1" customHeight="1">
      <c r="A320" s="13"/>
      <c r="B320" s="1"/>
      <c r="C320" s="35"/>
      <c r="D320" s="113"/>
      <c r="E320" s="114"/>
      <c r="F320" s="42" t="str">
        <f>VLOOKUP(C320,'[2]Acha Air Sales Price List'!$B$1:$D$65536,3,FALSE)</f>
        <v>first line keep open</v>
      </c>
      <c r="G320" s="20">
        <f>ROUND(IF(ISBLANK(C320),0,VLOOKUP(C320,'[2]Acha Air Sales Price List'!$B$1:$X$65536,12,FALSE)*$L$14),2)</f>
        <v>0</v>
      </c>
      <c r="H320" s="21">
        <f t="shared" si="4"/>
        <v>0</v>
      </c>
      <c r="I320" s="14"/>
    </row>
    <row r="321" spans="1:9" ht="12.4" hidden="1" customHeight="1">
      <c r="A321" s="13"/>
      <c r="B321" s="1"/>
      <c r="C321" s="35"/>
      <c r="D321" s="113"/>
      <c r="E321" s="114"/>
      <c r="F321" s="42" t="str">
        <f>VLOOKUP(C321,'[2]Acha Air Sales Price List'!$B$1:$D$65536,3,FALSE)</f>
        <v>first line keep open</v>
      </c>
      <c r="G321" s="20">
        <f>ROUND(IF(ISBLANK(C321),0,VLOOKUP(C321,'[2]Acha Air Sales Price List'!$B$1:$X$65536,12,FALSE)*$L$14),2)</f>
        <v>0</v>
      </c>
      <c r="H321" s="21">
        <f t="shared" si="4"/>
        <v>0</v>
      </c>
      <c r="I321" s="14"/>
    </row>
    <row r="322" spans="1:9" ht="12.4" hidden="1" customHeight="1">
      <c r="A322" s="13"/>
      <c r="B322" s="1"/>
      <c r="C322" s="35"/>
      <c r="D322" s="113"/>
      <c r="E322" s="114"/>
      <c r="F322" s="42" t="str">
        <f>VLOOKUP(C322,'[2]Acha Air Sales Price List'!$B$1:$D$65536,3,FALSE)</f>
        <v>first line keep open</v>
      </c>
      <c r="G322" s="20">
        <f>ROUND(IF(ISBLANK(C322),0,VLOOKUP(C322,'[2]Acha Air Sales Price List'!$B$1:$X$65536,12,FALSE)*$L$14),2)</f>
        <v>0</v>
      </c>
      <c r="H322" s="21">
        <f t="shared" si="4"/>
        <v>0</v>
      </c>
      <c r="I322" s="14"/>
    </row>
    <row r="323" spans="1:9" ht="12.4" hidden="1" customHeight="1">
      <c r="A323" s="13"/>
      <c r="B323" s="1"/>
      <c r="C323" s="35"/>
      <c r="D323" s="113"/>
      <c r="E323" s="114"/>
      <c r="F323" s="42" t="str">
        <f>VLOOKUP(C323,'[2]Acha Air Sales Price List'!$B$1:$D$65536,3,FALSE)</f>
        <v>first line keep open</v>
      </c>
      <c r="G323" s="20">
        <f>ROUND(IF(ISBLANK(C323),0,VLOOKUP(C323,'[2]Acha Air Sales Price List'!$B$1:$X$65536,12,FALSE)*$L$14),2)</f>
        <v>0</v>
      </c>
      <c r="H323" s="21">
        <f t="shared" si="4"/>
        <v>0</v>
      </c>
      <c r="I323" s="14"/>
    </row>
    <row r="324" spans="1:9" ht="12.4" hidden="1" customHeight="1">
      <c r="A324" s="13"/>
      <c r="B324" s="1"/>
      <c r="C324" s="35"/>
      <c r="D324" s="113"/>
      <c r="E324" s="114"/>
      <c r="F324" s="42" t="str">
        <f>VLOOKUP(C324,'[2]Acha Air Sales Price List'!$B$1:$D$65536,3,FALSE)</f>
        <v>first line keep open</v>
      </c>
      <c r="G324" s="20">
        <f>ROUND(IF(ISBLANK(C324),0,VLOOKUP(C324,'[2]Acha Air Sales Price List'!$B$1:$X$65536,12,FALSE)*$L$14),2)</f>
        <v>0</v>
      </c>
      <c r="H324" s="21">
        <f t="shared" si="4"/>
        <v>0</v>
      </c>
      <c r="I324" s="14"/>
    </row>
    <row r="325" spans="1:9" ht="12.4" hidden="1" customHeight="1">
      <c r="A325" s="13"/>
      <c r="B325" s="1"/>
      <c r="C325" s="35"/>
      <c r="D325" s="113"/>
      <c r="E325" s="114"/>
      <c r="F325" s="42" t="str">
        <f>VLOOKUP(C325,'[2]Acha Air Sales Price List'!$B$1:$D$65536,3,FALSE)</f>
        <v>first line keep open</v>
      </c>
      <c r="G325" s="20">
        <f>ROUND(IF(ISBLANK(C325),0,VLOOKUP(C325,'[2]Acha Air Sales Price List'!$B$1:$X$65536,12,FALSE)*$L$14),2)</f>
        <v>0</v>
      </c>
      <c r="H325" s="21">
        <f t="shared" si="4"/>
        <v>0</v>
      </c>
      <c r="I325" s="14"/>
    </row>
    <row r="326" spans="1:9" ht="12.4" hidden="1" customHeight="1">
      <c r="A326" s="13"/>
      <c r="B326" s="1"/>
      <c r="C326" s="35"/>
      <c r="D326" s="113"/>
      <c r="E326" s="114"/>
      <c r="F326" s="42" t="str">
        <f>VLOOKUP(C326,'[2]Acha Air Sales Price List'!$B$1:$D$65536,3,FALSE)</f>
        <v>first line keep open</v>
      </c>
      <c r="G326" s="20">
        <f>ROUND(IF(ISBLANK(C326),0,VLOOKUP(C326,'[2]Acha Air Sales Price List'!$B$1:$X$65536,12,FALSE)*$L$14),2)</f>
        <v>0</v>
      </c>
      <c r="H326" s="21">
        <f t="shared" si="4"/>
        <v>0</v>
      </c>
      <c r="I326" s="14"/>
    </row>
    <row r="327" spans="1:9" ht="12.4" hidden="1" customHeight="1">
      <c r="A327" s="13"/>
      <c r="B327" s="1"/>
      <c r="C327" s="35"/>
      <c r="D327" s="113"/>
      <c r="E327" s="114"/>
      <c r="F327" s="42" t="str">
        <f>VLOOKUP(C327,'[2]Acha Air Sales Price List'!$B$1:$D$65536,3,FALSE)</f>
        <v>first line keep open</v>
      </c>
      <c r="G327" s="20">
        <f>ROUND(IF(ISBLANK(C327),0,VLOOKUP(C327,'[2]Acha Air Sales Price List'!$B$1:$X$65536,12,FALSE)*$L$14),2)</f>
        <v>0</v>
      </c>
      <c r="H327" s="21">
        <f t="shared" si="4"/>
        <v>0</v>
      </c>
      <c r="I327" s="14"/>
    </row>
    <row r="328" spans="1:9" ht="12.4" hidden="1" customHeight="1">
      <c r="A328" s="13"/>
      <c r="B328" s="1"/>
      <c r="C328" s="36"/>
      <c r="D328" s="113"/>
      <c r="E328" s="114"/>
      <c r="F328" s="42" t="str">
        <f>VLOOKUP(C328,'[2]Acha Air Sales Price List'!$B$1:$D$65536,3,FALSE)</f>
        <v>first line keep open</v>
      </c>
      <c r="G328" s="20">
        <f>ROUND(IF(ISBLANK(C328),0,VLOOKUP(C328,'[2]Acha Air Sales Price List'!$B$1:$X$65536,12,FALSE)*$L$14),2)</f>
        <v>0</v>
      </c>
      <c r="H328" s="21">
        <f t="shared" si="4"/>
        <v>0</v>
      </c>
      <c r="I328" s="14"/>
    </row>
    <row r="329" spans="1:9" ht="12" hidden="1" customHeight="1">
      <c r="A329" s="13"/>
      <c r="B329" s="1"/>
      <c r="C329" s="35"/>
      <c r="D329" s="113"/>
      <c r="E329" s="114"/>
      <c r="F329" s="42" t="str">
        <f>VLOOKUP(C329,'[2]Acha Air Sales Price List'!$B$1:$D$65536,3,FALSE)</f>
        <v>first line keep open</v>
      </c>
      <c r="G329" s="20">
        <f>ROUND(IF(ISBLANK(C329),0,VLOOKUP(C329,'[2]Acha Air Sales Price List'!$B$1:$X$65536,12,FALSE)*$L$14),2)</f>
        <v>0</v>
      </c>
      <c r="H329" s="21">
        <f t="shared" si="4"/>
        <v>0</v>
      </c>
      <c r="I329" s="14"/>
    </row>
    <row r="330" spans="1:9" ht="12.4" hidden="1" customHeight="1">
      <c r="A330" s="13"/>
      <c r="B330" s="1"/>
      <c r="C330" s="35"/>
      <c r="D330" s="113"/>
      <c r="E330" s="114"/>
      <c r="F330" s="42" t="str">
        <f>VLOOKUP(C330,'[2]Acha Air Sales Price List'!$B$1:$D$65536,3,FALSE)</f>
        <v>first line keep open</v>
      </c>
      <c r="G330" s="20">
        <f>ROUND(IF(ISBLANK(C330),0,VLOOKUP(C330,'[2]Acha Air Sales Price List'!$B$1:$X$65536,12,FALSE)*$L$14),2)</f>
        <v>0</v>
      </c>
      <c r="H330" s="21">
        <f t="shared" si="4"/>
        <v>0</v>
      </c>
      <c r="I330" s="14"/>
    </row>
    <row r="331" spans="1:9" ht="12.4" hidden="1" customHeight="1">
      <c r="A331" s="13"/>
      <c r="B331" s="1"/>
      <c r="C331" s="35"/>
      <c r="D331" s="113"/>
      <c r="E331" s="114"/>
      <c r="F331" s="42" t="str">
        <f>VLOOKUP(C331,'[2]Acha Air Sales Price List'!$B$1:$D$65536,3,FALSE)</f>
        <v>first line keep open</v>
      </c>
      <c r="G331" s="20">
        <f>ROUND(IF(ISBLANK(C331),0,VLOOKUP(C331,'[2]Acha Air Sales Price List'!$B$1:$X$65536,12,FALSE)*$L$14),2)</f>
        <v>0</v>
      </c>
      <c r="H331" s="21">
        <f t="shared" si="4"/>
        <v>0</v>
      </c>
      <c r="I331" s="14"/>
    </row>
    <row r="332" spans="1:9" ht="12.4" hidden="1" customHeight="1">
      <c r="A332" s="13"/>
      <c r="B332" s="1"/>
      <c r="C332" s="35"/>
      <c r="D332" s="113"/>
      <c r="E332" s="114"/>
      <c r="F332" s="42" t="str">
        <f>VLOOKUP(C332,'[2]Acha Air Sales Price List'!$B$1:$D$65536,3,FALSE)</f>
        <v>first line keep open</v>
      </c>
      <c r="G332" s="20">
        <f>ROUND(IF(ISBLANK(C332),0,VLOOKUP(C332,'[2]Acha Air Sales Price List'!$B$1:$X$65536,12,FALSE)*$L$14),2)</f>
        <v>0</v>
      </c>
      <c r="H332" s="21">
        <f t="shared" si="4"/>
        <v>0</v>
      </c>
      <c r="I332" s="14"/>
    </row>
    <row r="333" spans="1:9" ht="12.4" hidden="1" customHeight="1">
      <c r="A333" s="13"/>
      <c r="B333" s="1"/>
      <c r="C333" s="35"/>
      <c r="D333" s="113"/>
      <c r="E333" s="114"/>
      <c r="F333" s="42" t="str">
        <f>VLOOKUP(C333,'[2]Acha Air Sales Price List'!$B$1:$D$65536,3,FALSE)</f>
        <v>first line keep open</v>
      </c>
      <c r="G333" s="20">
        <f>ROUND(IF(ISBLANK(C333),0,VLOOKUP(C333,'[2]Acha Air Sales Price List'!$B$1:$X$65536,12,FALSE)*$L$14),2)</f>
        <v>0</v>
      </c>
      <c r="H333" s="21">
        <f t="shared" si="4"/>
        <v>0</v>
      </c>
      <c r="I333" s="14"/>
    </row>
    <row r="334" spans="1:9" ht="12.4" hidden="1" customHeight="1">
      <c r="A334" s="13"/>
      <c r="B334" s="1"/>
      <c r="C334" s="35"/>
      <c r="D334" s="113"/>
      <c r="E334" s="114"/>
      <c r="F334" s="42" t="str">
        <f>VLOOKUP(C334,'[2]Acha Air Sales Price List'!$B$1:$D$65536,3,FALSE)</f>
        <v>first line keep open</v>
      </c>
      <c r="G334" s="20">
        <f>ROUND(IF(ISBLANK(C334),0,VLOOKUP(C334,'[2]Acha Air Sales Price List'!$B$1:$X$65536,12,FALSE)*$L$14),2)</f>
        <v>0</v>
      </c>
      <c r="H334" s="21">
        <f t="shared" si="4"/>
        <v>0</v>
      </c>
      <c r="I334" s="14"/>
    </row>
    <row r="335" spans="1:9" ht="12.4" hidden="1" customHeight="1">
      <c r="A335" s="13"/>
      <c r="B335" s="1"/>
      <c r="C335" s="35"/>
      <c r="D335" s="113"/>
      <c r="E335" s="114"/>
      <c r="F335" s="42" t="str">
        <f>VLOOKUP(C335,'[2]Acha Air Sales Price List'!$B$1:$D$65536,3,FALSE)</f>
        <v>first line keep open</v>
      </c>
      <c r="G335" s="20">
        <f>ROUND(IF(ISBLANK(C335),0,VLOOKUP(C335,'[2]Acha Air Sales Price List'!$B$1:$X$65536,12,FALSE)*$L$14),2)</f>
        <v>0</v>
      </c>
      <c r="H335" s="21">
        <f t="shared" si="4"/>
        <v>0</v>
      </c>
      <c r="I335" s="14"/>
    </row>
    <row r="336" spans="1:9" ht="12.4" hidden="1" customHeight="1">
      <c r="A336" s="13"/>
      <c r="B336" s="1"/>
      <c r="C336" s="35"/>
      <c r="D336" s="113"/>
      <c r="E336" s="114"/>
      <c r="F336" s="42" t="str">
        <f>VLOOKUP(C336,'[2]Acha Air Sales Price List'!$B$1:$D$65536,3,FALSE)</f>
        <v>first line keep open</v>
      </c>
      <c r="G336" s="20">
        <f>ROUND(IF(ISBLANK(C336),0,VLOOKUP(C336,'[2]Acha Air Sales Price List'!$B$1:$X$65536,12,FALSE)*$L$14),2)</f>
        <v>0</v>
      </c>
      <c r="H336" s="21">
        <f t="shared" si="4"/>
        <v>0</v>
      </c>
      <c r="I336" s="14"/>
    </row>
    <row r="337" spans="1:9" ht="12.4" hidden="1" customHeight="1">
      <c r="A337" s="13"/>
      <c r="B337" s="1"/>
      <c r="C337" s="35"/>
      <c r="D337" s="113"/>
      <c r="E337" s="114"/>
      <c r="F337" s="42" t="str">
        <f>VLOOKUP(C337,'[2]Acha Air Sales Price List'!$B$1:$D$65536,3,FALSE)</f>
        <v>first line keep open</v>
      </c>
      <c r="G337" s="20">
        <f>ROUND(IF(ISBLANK(C337),0,VLOOKUP(C337,'[2]Acha Air Sales Price List'!$B$1:$X$65536,12,FALSE)*$L$14),2)</f>
        <v>0</v>
      </c>
      <c r="H337" s="21">
        <f t="shared" si="4"/>
        <v>0</v>
      </c>
      <c r="I337" s="14"/>
    </row>
    <row r="338" spans="1:9" ht="12.4" hidden="1" customHeight="1">
      <c r="A338" s="13"/>
      <c r="B338" s="1"/>
      <c r="C338" s="35"/>
      <c r="D338" s="113"/>
      <c r="E338" s="114"/>
      <c r="F338" s="42" t="str">
        <f>VLOOKUP(C338,'[2]Acha Air Sales Price List'!$B$1:$D$65536,3,FALSE)</f>
        <v>first line keep open</v>
      </c>
      <c r="G338" s="20">
        <f>ROUND(IF(ISBLANK(C338),0,VLOOKUP(C338,'[2]Acha Air Sales Price List'!$B$1:$X$65536,12,FALSE)*$L$14),2)</f>
        <v>0</v>
      </c>
      <c r="H338" s="21">
        <f t="shared" si="4"/>
        <v>0</v>
      </c>
      <c r="I338" s="14"/>
    </row>
    <row r="339" spans="1:9" ht="12.4" hidden="1" customHeight="1">
      <c r="A339" s="13"/>
      <c r="B339" s="1"/>
      <c r="C339" s="35"/>
      <c r="D339" s="113"/>
      <c r="E339" s="114"/>
      <c r="F339" s="42" t="str">
        <f>VLOOKUP(C339,'[2]Acha Air Sales Price List'!$B$1:$D$65536,3,FALSE)</f>
        <v>first line keep open</v>
      </c>
      <c r="G339" s="20">
        <f>ROUND(IF(ISBLANK(C339),0,VLOOKUP(C339,'[2]Acha Air Sales Price List'!$B$1:$X$65536,12,FALSE)*$L$14),2)</f>
        <v>0</v>
      </c>
      <c r="H339" s="21">
        <f t="shared" si="4"/>
        <v>0</v>
      </c>
      <c r="I339" s="14"/>
    </row>
    <row r="340" spans="1:9" ht="12.4" hidden="1" customHeight="1">
      <c r="A340" s="13"/>
      <c r="B340" s="1"/>
      <c r="C340" s="35"/>
      <c r="D340" s="113"/>
      <c r="E340" s="114"/>
      <c r="F340" s="42" t="str">
        <f>VLOOKUP(C340,'[2]Acha Air Sales Price List'!$B$1:$D$65536,3,FALSE)</f>
        <v>first line keep open</v>
      </c>
      <c r="G340" s="20">
        <f>ROUND(IF(ISBLANK(C340),0,VLOOKUP(C340,'[2]Acha Air Sales Price List'!$B$1:$X$65536,12,FALSE)*$L$14),2)</f>
        <v>0</v>
      </c>
      <c r="H340" s="21">
        <f t="shared" si="4"/>
        <v>0</v>
      </c>
      <c r="I340" s="14"/>
    </row>
    <row r="341" spans="1:9" ht="12.4" hidden="1" customHeight="1">
      <c r="A341" s="13"/>
      <c r="B341" s="1"/>
      <c r="C341" s="35"/>
      <c r="D341" s="113"/>
      <c r="E341" s="114"/>
      <c r="F341" s="42" t="str">
        <f>VLOOKUP(C341,'[2]Acha Air Sales Price List'!$B$1:$D$65536,3,FALSE)</f>
        <v>first line keep open</v>
      </c>
      <c r="G341" s="20">
        <f>ROUND(IF(ISBLANK(C341),0,VLOOKUP(C341,'[2]Acha Air Sales Price List'!$B$1:$X$65536,12,FALSE)*$L$14),2)</f>
        <v>0</v>
      </c>
      <c r="H341" s="21">
        <f t="shared" si="4"/>
        <v>0</v>
      </c>
      <c r="I341" s="14"/>
    </row>
    <row r="342" spans="1:9" ht="12.4" hidden="1" customHeight="1">
      <c r="A342" s="13"/>
      <c r="B342" s="1"/>
      <c r="C342" s="35"/>
      <c r="D342" s="113"/>
      <c r="E342" s="114"/>
      <c r="F342" s="42" t="str">
        <f>VLOOKUP(C342,'[2]Acha Air Sales Price List'!$B$1:$D$65536,3,FALSE)</f>
        <v>first line keep open</v>
      </c>
      <c r="G342" s="20">
        <f>ROUND(IF(ISBLANK(C342),0,VLOOKUP(C342,'[2]Acha Air Sales Price List'!$B$1:$X$65536,12,FALSE)*$L$14),2)</f>
        <v>0</v>
      </c>
      <c r="H342" s="21">
        <f t="shared" ref="H342:H405" si="5">G342*B342</f>
        <v>0</v>
      </c>
      <c r="I342" s="14"/>
    </row>
    <row r="343" spans="1:9" ht="12.4" hidden="1" customHeight="1">
      <c r="A343" s="13"/>
      <c r="B343" s="1"/>
      <c r="C343" s="35"/>
      <c r="D343" s="113"/>
      <c r="E343" s="114"/>
      <c r="F343" s="42" t="str">
        <f>VLOOKUP(C343,'[2]Acha Air Sales Price List'!$B$1:$D$65536,3,FALSE)</f>
        <v>first line keep open</v>
      </c>
      <c r="G343" s="20">
        <f>ROUND(IF(ISBLANK(C343),0,VLOOKUP(C343,'[2]Acha Air Sales Price List'!$B$1:$X$65536,12,FALSE)*$L$14),2)</f>
        <v>0</v>
      </c>
      <c r="H343" s="21">
        <f t="shared" si="5"/>
        <v>0</v>
      </c>
      <c r="I343" s="14"/>
    </row>
    <row r="344" spans="1:9" ht="12.4" hidden="1" customHeight="1">
      <c r="A344" s="13"/>
      <c r="B344" s="1"/>
      <c r="C344" s="35"/>
      <c r="D344" s="113"/>
      <c r="E344" s="114"/>
      <c r="F344" s="42" t="str">
        <f>VLOOKUP(C344,'[2]Acha Air Sales Price List'!$B$1:$D$65536,3,FALSE)</f>
        <v>first line keep open</v>
      </c>
      <c r="G344" s="20">
        <f>ROUND(IF(ISBLANK(C344),0,VLOOKUP(C344,'[2]Acha Air Sales Price List'!$B$1:$X$65536,12,FALSE)*$L$14),2)</f>
        <v>0</v>
      </c>
      <c r="H344" s="21">
        <f t="shared" si="5"/>
        <v>0</v>
      </c>
      <c r="I344" s="14"/>
    </row>
    <row r="345" spans="1:9" ht="12.4" hidden="1" customHeight="1">
      <c r="A345" s="13"/>
      <c r="B345" s="1"/>
      <c r="C345" s="35"/>
      <c r="D345" s="113"/>
      <c r="E345" s="114"/>
      <c r="F345" s="42" t="str">
        <f>VLOOKUP(C345,'[2]Acha Air Sales Price List'!$B$1:$D$65536,3,FALSE)</f>
        <v>first line keep open</v>
      </c>
      <c r="G345" s="20">
        <f>ROUND(IF(ISBLANK(C345),0,VLOOKUP(C345,'[2]Acha Air Sales Price List'!$B$1:$X$65536,12,FALSE)*$L$14),2)</f>
        <v>0</v>
      </c>
      <c r="H345" s="21">
        <f t="shared" si="5"/>
        <v>0</v>
      </c>
      <c r="I345" s="14"/>
    </row>
    <row r="346" spans="1:9" ht="12.4" hidden="1" customHeight="1">
      <c r="A346" s="13"/>
      <c r="B346" s="1"/>
      <c r="C346" s="35"/>
      <c r="D346" s="113"/>
      <c r="E346" s="114"/>
      <c r="F346" s="42" t="str">
        <f>VLOOKUP(C346,'[2]Acha Air Sales Price List'!$B$1:$D$65536,3,FALSE)</f>
        <v>first line keep open</v>
      </c>
      <c r="G346" s="20">
        <f>ROUND(IF(ISBLANK(C346),0,VLOOKUP(C346,'[2]Acha Air Sales Price List'!$B$1:$X$65536,12,FALSE)*$L$14),2)</f>
        <v>0</v>
      </c>
      <c r="H346" s="21">
        <f t="shared" si="5"/>
        <v>0</v>
      </c>
      <c r="I346" s="14"/>
    </row>
    <row r="347" spans="1:9" ht="12.4" hidden="1" customHeight="1">
      <c r="A347" s="13"/>
      <c r="B347" s="1"/>
      <c r="C347" s="35"/>
      <c r="D347" s="113"/>
      <c r="E347" s="114"/>
      <c r="F347" s="42" t="str">
        <f>VLOOKUP(C347,'[2]Acha Air Sales Price List'!$B$1:$D$65536,3,FALSE)</f>
        <v>first line keep open</v>
      </c>
      <c r="G347" s="20">
        <f>ROUND(IF(ISBLANK(C347),0,VLOOKUP(C347,'[2]Acha Air Sales Price List'!$B$1:$X$65536,12,FALSE)*$L$14),2)</f>
        <v>0</v>
      </c>
      <c r="H347" s="21">
        <f t="shared" si="5"/>
        <v>0</v>
      </c>
      <c r="I347" s="14"/>
    </row>
    <row r="348" spans="1:9" ht="12.4" hidden="1" customHeight="1">
      <c r="A348" s="13"/>
      <c r="B348" s="1"/>
      <c r="C348" s="35"/>
      <c r="D348" s="113"/>
      <c r="E348" s="114"/>
      <c r="F348" s="42" t="str">
        <f>VLOOKUP(C348,'[2]Acha Air Sales Price List'!$B$1:$D$65536,3,FALSE)</f>
        <v>first line keep open</v>
      </c>
      <c r="G348" s="20">
        <f>ROUND(IF(ISBLANK(C348),0,VLOOKUP(C348,'[2]Acha Air Sales Price List'!$B$1:$X$65536,12,FALSE)*$L$14),2)</f>
        <v>0</v>
      </c>
      <c r="H348" s="21">
        <f t="shared" si="5"/>
        <v>0</v>
      </c>
      <c r="I348" s="14"/>
    </row>
    <row r="349" spans="1:9" ht="12.4" hidden="1" customHeight="1">
      <c r="A349" s="13"/>
      <c r="B349" s="1"/>
      <c r="C349" s="35"/>
      <c r="D349" s="113"/>
      <c r="E349" s="114"/>
      <c r="F349" s="42" t="str">
        <f>VLOOKUP(C349,'[2]Acha Air Sales Price List'!$B$1:$D$65536,3,FALSE)</f>
        <v>first line keep open</v>
      </c>
      <c r="G349" s="20">
        <f>ROUND(IF(ISBLANK(C349),0,VLOOKUP(C349,'[2]Acha Air Sales Price List'!$B$1:$X$65536,12,FALSE)*$L$14),2)</f>
        <v>0</v>
      </c>
      <c r="H349" s="21">
        <f t="shared" si="5"/>
        <v>0</v>
      </c>
      <c r="I349" s="14"/>
    </row>
    <row r="350" spans="1:9" ht="12.4" hidden="1" customHeight="1">
      <c r="A350" s="13"/>
      <c r="B350" s="1"/>
      <c r="C350" s="35"/>
      <c r="D350" s="113"/>
      <c r="E350" s="114"/>
      <c r="F350" s="42" t="str">
        <f>VLOOKUP(C350,'[2]Acha Air Sales Price List'!$B$1:$D$65536,3,FALSE)</f>
        <v>first line keep open</v>
      </c>
      <c r="G350" s="20">
        <f>ROUND(IF(ISBLANK(C350),0,VLOOKUP(C350,'[2]Acha Air Sales Price List'!$B$1:$X$65536,12,FALSE)*$L$14),2)</f>
        <v>0</v>
      </c>
      <c r="H350" s="21">
        <f t="shared" si="5"/>
        <v>0</v>
      </c>
      <c r="I350" s="14"/>
    </row>
    <row r="351" spans="1:9" ht="12.4" hidden="1" customHeight="1">
      <c r="A351" s="13"/>
      <c r="B351" s="1"/>
      <c r="C351" s="35"/>
      <c r="D351" s="113"/>
      <c r="E351" s="114"/>
      <c r="F351" s="42" t="str">
        <f>VLOOKUP(C351,'[2]Acha Air Sales Price List'!$B$1:$D$65536,3,FALSE)</f>
        <v>first line keep open</v>
      </c>
      <c r="G351" s="20">
        <f>ROUND(IF(ISBLANK(C351),0,VLOOKUP(C351,'[2]Acha Air Sales Price List'!$B$1:$X$65536,12,FALSE)*$L$14),2)</f>
        <v>0</v>
      </c>
      <c r="H351" s="21">
        <f t="shared" si="5"/>
        <v>0</v>
      </c>
      <c r="I351" s="14"/>
    </row>
    <row r="352" spans="1:9" ht="12.4" hidden="1" customHeight="1">
      <c r="A352" s="13"/>
      <c r="B352" s="1"/>
      <c r="C352" s="36"/>
      <c r="D352" s="113"/>
      <c r="E352" s="114"/>
      <c r="F352" s="42" t="str">
        <f>VLOOKUP(C352,'[2]Acha Air Sales Price List'!$B$1:$D$65536,3,FALSE)</f>
        <v>first line keep open</v>
      </c>
      <c r="G352" s="20">
        <f>ROUND(IF(ISBLANK(C352),0,VLOOKUP(C352,'[2]Acha Air Sales Price List'!$B$1:$X$65536,12,FALSE)*$L$14),2)</f>
        <v>0</v>
      </c>
      <c r="H352" s="21">
        <f t="shared" si="5"/>
        <v>0</v>
      </c>
      <c r="I352" s="14"/>
    </row>
    <row r="353" spans="1:9" ht="12" hidden="1" customHeight="1">
      <c r="A353" s="13"/>
      <c r="B353" s="1"/>
      <c r="C353" s="35"/>
      <c r="D353" s="113"/>
      <c r="E353" s="114"/>
      <c r="F353" s="42" t="str">
        <f>VLOOKUP(C353,'[2]Acha Air Sales Price List'!$B$1:$D$65536,3,FALSE)</f>
        <v>first line keep open</v>
      </c>
      <c r="G353" s="20">
        <f>ROUND(IF(ISBLANK(C353),0,VLOOKUP(C353,'[2]Acha Air Sales Price List'!$B$1:$X$65536,12,FALSE)*$L$14),2)</f>
        <v>0</v>
      </c>
      <c r="H353" s="21">
        <f t="shared" si="5"/>
        <v>0</v>
      </c>
      <c r="I353" s="14"/>
    </row>
    <row r="354" spans="1:9" ht="12.4" hidden="1" customHeight="1">
      <c r="A354" s="13"/>
      <c r="B354" s="1"/>
      <c r="C354" s="35"/>
      <c r="D354" s="113"/>
      <c r="E354" s="114"/>
      <c r="F354" s="42" t="str">
        <f>VLOOKUP(C354,'[2]Acha Air Sales Price List'!$B$1:$D$65536,3,FALSE)</f>
        <v>first line keep open</v>
      </c>
      <c r="G354" s="20">
        <f>ROUND(IF(ISBLANK(C354),0,VLOOKUP(C354,'[2]Acha Air Sales Price List'!$B$1:$X$65536,12,FALSE)*$L$14),2)</f>
        <v>0</v>
      </c>
      <c r="H354" s="21">
        <f t="shared" si="5"/>
        <v>0</v>
      </c>
      <c r="I354" s="14"/>
    </row>
    <row r="355" spans="1:9" ht="12.4" hidden="1" customHeight="1">
      <c r="A355" s="13"/>
      <c r="B355" s="1"/>
      <c r="C355" s="35"/>
      <c r="D355" s="113"/>
      <c r="E355" s="114"/>
      <c r="F355" s="42" t="str">
        <f>VLOOKUP(C355,'[2]Acha Air Sales Price List'!$B$1:$D$65536,3,FALSE)</f>
        <v>first line keep open</v>
      </c>
      <c r="G355" s="20">
        <f>ROUND(IF(ISBLANK(C355),0,VLOOKUP(C355,'[2]Acha Air Sales Price List'!$B$1:$X$65536,12,FALSE)*$L$14),2)</f>
        <v>0</v>
      </c>
      <c r="H355" s="21">
        <f t="shared" si="5"/>
        <v>0</v>
      </c>
      <c r="I355" s="14"/>
    </row>
    <row r="356" spans="1:9" ht="12.4" hidden="1" customHeight="1">
      <c r="A356" s="13"/>
      <c r="B356" s="1"/>
      <c r="C356" s="35"/>
      <c r="D356" s="113"/>
      <c r="E356" s="114"/>
      <c r="F356" s="42" t="str">
        <f>VLOOKUP(C356,'[2]Acha Air Sales Price List'!$B$1:$D$65536,3,FALSE)</f>
        <v>first line keep open</v>
      </c>
      <c r="G356" s="20">
        <f>ROUND(IF(ISBLANK(C356),0,VLOOKUP(C356,'[2]Acha Air Sales Price List'!$B$1:$X$65536,12,FALSE)*$L$14),2)</f>
        <v>0</v>
      </c>
      <c r="H356" s="21">
        <f t="shared" si="5"/>
        <v>0</v>
      </c>
      <c r="I356" s="14"/>
    </row>
    <row r="357" spans="1:9" ht="12.4" hidden="1" customHeight="1">
      <c r="A357" s="13"/>
      <c r="B357" s="1"/>
      <c r="C357" s="35"/>
      <c r="D357" s="113"/>
      <c r="E357" s="114"/>
      <c r="F357" s="42" t="str">
        <f>VLOOKUP(C357,'[2]Acha Air Sales Price List'!$B$1:$D$65536,3,FALSE)</f>
        <v>first line keep open</v>
      </c>
      <c r="G357" s="20">
        <f>ROUND(IF(ISBLANK(C357),0,VLOOKUP(C357,'[2]Acha Air Sales Price List'!$B$1:$X$65536,12,FALSE)*$L$14),2)</f>
        <v>0</v>
      </c>
      <c r="H357" s="21">
        <f t="shared" si="5"/>
        <v>0</v>
      </c>
      <c r="I357" s="14"/>
    </row>
    <row r="358" spans="1:9" ht="12.4" hidden="1" customHeight="1">
      <c r="A358" s="13"/>
      <c r="B358" s="1"/>
      <c r="C358" s="35"/>
      <c r="D358" s="113"/>
      <c r="E358" s="114"/>
      <c r="F358" s="42" t="str">
        <f>VLOOKUP(C358,'[2]Acha Air Sales Price List'!$B$1:$D$65536,3,FALSE)</f>
        <v>first line keep open</v>
      </c>
      <c r="G358" s="20">
        <f>ROUND(IF(ISBLANK(C358),0,VLOOKUP(C358,'[2]Acha Air Sales Price List'!$B$1:$X$65536,12,FALSE)*$L$14),2)</f>
        <v>0</v>
      </c>
      <c r="H358" s="21">
        <f t="shared" si="5"/>
        <v>0</v>
      </c>
      <c r="I358" s="14"/>
    </row>
    <row r="359" spans="1:9" ht="12.4" hidden="1" customHeight="1">
      <c r="A359" s="13"/>
      <c r="B359" s="1"/>
      <c r="C359" s="35"/>
      <c r="D359" s="113"/>
      <c r="E359" s="114"/>
      <c r="F359" s="42" t="str">
        <f>VLOOKUP(C359,'[2]Acha Air Sales Price List'!$B$1:$D$65536,3,FALSE)</f>
        <v>first line keep open</v>
      </c>
      <c r="G359" s="20">
        <f>ROUND(IF(ISBLANK(C359),0,VLOOKUP(C359,'[2]Acha Air Sales Price List'!$B$1:$X$65536,12,FALSE)*$L$14),2)</f>
        <v>0</v>
      </c>
      <c r="H359" s="21">
        <f t="shared" si="5"/>
        <v>0</v>
      </c>
      <c r="I359" s="14"/>
    </row>
    <row r="360" spans="1:9" ht="12.4" hidden="1" customHeight="1">
      <c r="A360" s="13"/>
      <c r="B360" s="1"/>
      <c r="C360" s="35"/>
      <c r="D360" s="113"/>
      <c r="E360" s="114"/>
      <c r="F360" s="42" t="str">
        <f>VLOOKUP(C360,'[2]Acha Air Sales Price List'!$B$1:$D$65536,3,FALSE)</f>
        <v>first line keep open</v>
      </c>
      <c r="G360" s="20">
        <f>ROUND(IF(ISBLANK(C360),0,VLOOKUP(C360,'[2]Acha Air Sales Price List'!$B$1:$X$65536,12,FALSE)*$L$14),2)</f>
        <v>0</v>
      </c>
      <c r="H360" s="21">
        <f t="shared" si="5"/>
        <v>0</v>
      </c>
      <c r="I360" s="14"/>
    </row>
    <row r="361" spans="1:9" ht="12.4" hidden="1" customHeight="1">
      <c r="A361" s="13"/>
      <c r="B361" s="1"/>
      <c r="C361" s="35"/>
      <c r="D361" s="113"/>
      <c r="E361" s="114"/>
      <c r="F361" s="42" t="str">
        <f>VLOOKUP(C361,'[2]Acha Air Sales Price List'!$B$1:$D$65536,3,FALSE)</f>
        <v>first line keep open</v>
      </c>
      <c r="G361" s="20">
        <f>ROUND(IF(ISBLANK(C361),0,VLOOKUP(C361,'[2]Acha Air Sales Price List'!$B$1:$X$65536,12,FALSE)*$L$14),2)</f>
        <v>0</v>
      </c>
      <c r="H361" s="21">
        <f t="shared" si="5"/>
        <v>0</v>
      </c>
      <c r="I361" s="14"/>
    </row>
    <row r="362" spans="1:9" ht="12.4" hidden="1" customHeight="1">
      <c r="A362" s="13"/>
      <c r="B362" s="1"/>
      <c r="C362" s="35"/>
      <c r="D362" s="113"/>
      <c r="E362" s="114"/>
      <c r="F362" s="42" t="str">
        <f>VLOOKUP(C362,'[2]Acha Air Sales Price List'!$B$1:$D$65536,3,FALSE)</f>
        <v>first line keep open</v>
      </c>
      <c r="G362" s="20">
        <f>ROUND(IF(ISBLANK(C362),0,VLOOKUP(C362,'[2]Acha Air Sales Price List'!$B$1:$X$65536,12,FALSE)*$L$14),2)</f>
        <v>0</v>
      </c>
      <c r="H362" s="21">
        <f t="shared" si="5"/>
        <v>0</v>
      </c>
      <c r="I362" s="14"/>
    </row>
    <row r="363" spans="1:9" ht="12.4" hidden="1" customHeight="1">
      <c r="A363" s="13"/>
      <c r="B363" s="1"/>
      <c r="C363" s="35"/>
      <c r="D363" s="113"/>
      <c r="E363" s="114"/>
      <c r="F363" s="42" t="str">
        <f>VLOOKUP(C363,'[2]Acha Air Sales Price List'!$B$1:$D$65536,3,FALSE)</f>
        <v>first line keep open</v>
      </c>
      <c r="G363" s="20">
        <f>ROUND(IF(ISBLANK(C363),0,VLOOKUP(C363,'[2]Acha Air Sales Price List'!$B$1:$X$65536,12,FALSE)*$L$14),2)</f>
        <v>0</v>
      </c>
      <c r="H363" s="21">
        <f t="shared" si="5"/>
        <v>0</v>
      </c>
      <c r="I363" s="14"/>
    </row>
    <row r="364" spans="1:9" ht="12.4" hidden="1" customHeight="1">
      <c r="A364" s="13"/>
      <c r="B364" s="1"/>
      <c r="C364" s="35"/>
      <c r="D364" s="113"/>
      <c r="E364" s="114"/>
      <c r="F364" s="42" t="str">
        <f>VLOOKUP(C364,'[2]Acha Air Sales Price List'!$B$1:$D$65536,3,FALSE)</f>
        <v>first line keep open</v>
      </c>
      <c r="G364" s="20">
        <f>ROUND(IF(ISBLANK(C364),0,VLOOKUP(C364,'[2]Acha Air Sales Price List'!$B$1:$X$65536,12,FALSE)*$L$14),2)</f>
        <v>0</v>
      </c>
      <c r="H364" s="21">
        <f t="shared" si="5"/>
        <v>0</v>
      </c>
      <c r="I364" s="14"/>
    </row>
    <row r="365" spans="1:9" ht="12.4" hidden="1" customHeight="1">
      <c r="A365" s="13"/>
      <c r="B365" s="1"/>
      <c r="C365" s="35"/>
      <c r="D365" s="113"/>
      <c r="E365" s="114"/>
      <c r="F365" s="42" t="str">
        <f>VLOOKUP(C365,'[2]Acha Air Sales Price List'!$B$1:$D$65536,3,FALSE)</f>
        <v>first line keep open</v>
      </c>
      <c r="G365" s="20">
        <f>ROUND(IF(ISBLANK(C365),0,VLOOKUP(C365,'[2]Acha Air Sales Price List'!$B$1:$X$65536,12,FALSE)*$L$14),2)</f>
        <v>0</v>
      </c>
      <c r="H365" s="21">
        <f t="shared" si="5"/>
        <v>0</v>
      </c>
      <c r="I365" s="14"/>
    </row>
    <row r="366" spans="1:9" ht="12.4" hidden="1" customHeight="1">
      <c r="A366" s="13"/>
      <c r="B366" s="1"/>
      <c r="C366" s="35"/>
      <c r="D366" s="113"/>
      <c r="E366" s="114"/>
      <c r="F366" s="42" t="str">
        <f>VLOOKUP(C366,'[2]Acha Air Sales Price List'!$B$1:$D$65536,3,FALSE)</f>
        <v>first line keep open</v>
      </c>
      <c r="G366" s="20">
        <f>ROUND(IF(ISBLANK(C366),0,VLOOKUP(C366,'[2]Acha Air Sales Price List'!$B$1:$X$65536,12,FALSE)*$L$14),2)</f>
        <v>0</v>
      </c>
      <c r="H366" s="21">
        <f t="shared" si="5"/>
        <v>0</v>
      </c>
      <c r="I366" s="14"/>
    </row>
    <row r="367" spans="1:9" ht="12.4" hidden="1" customHeight="1">
      <c r="A367" s="13"/>
      <c r="B367" s="1"/>
      <c r="C367" s="35"/>
      <c r="D367" s="113"/>
      <c r="E367" s="114"/>
      <c r="F367" s="42" t="str">
        <f>VLOOKUP(C367,'[2]Acha Air Sales Price List'!$B$1:$D$65536,3,FALSE)</f>
        <v>first line keep open</v>
      </c>
      <c r="G367" s="20">
        <f>ROUND(IF(ISBLANK(C367),0,VLOOKUP(C367,'[2]Acha Air Sales Price List'!$B$1:$X$65536,12,FALSE)*$L$14),2)</f>
        <v>0</v>
      </c>
      <c r="H367" s="21">
        <f t="shared" si="5"/>
        <v>0</v>
      </c>
      <c r="I367" s="14"/>
    </row>
    <row r="368" spans="1:9" ht="12.4" hidden="1" customHeight="1">
      <c r="A368" s="13"/>
      <c r="B368" s="1"/>
      <c r="C368" s="35"/>
      <c r="D368" s="113"/>
      <c r="E368" s="114"/>
      <c r="F368" s="42" t="str">
        <f>VLOOKUP(C368,'[2]Acha Air Sales Price List'!$B$1:$D$65536,3,FALSE)</f>
        <v>first line keep open</v>
      </c>
      <c r="G368" s="20">
        <f>ROUND(IF(ISBLANK(C368),0,VLOOKUP(C368,'[2]Acha Air Sales Price List'!$B$1:$X$65536,12,FALSE)*$L$14),2)</f>
        <v>0</v>
      </c>
      <c r="H368" s="21">
        <f t="shared" si="5"/>
        <v>0</v>
      </c>
      <c r="I368" s="14"/>
    </row>
    <row r="369" spans="1:9" ht="12.4" hidden="1" customHeight="1">
      <c r="A369" s="13"/>
      <c r="B369" s="1"/>
      <c r="C369" s="35"/>
      <c r="D369" s="113"/>
      <c r="E369" s="114"/>
      <c r="F369" s="42" t="str">
        <f>VLOOKUP(C369,'[2]Acha Air Sales Price List'!$B$1:$D$65536,3,FALSE)</f>
        <v>first line keep open</v>
      </c>
      <c r="G369" s="20">
        <f>ROUND(IF(ISBLANK(C369),0,VLOOKUP(C369,'[2]Acha Air Sales Price List'!$B$1:$X$65536,12,FALSE)*$L$14),2)</f>
        <v>0</v>
      </c>
      <c r="H369" s="21">
        <f t="shared" si="5"/>
        <v>0</v>
      </c>
      <c r="I369" s="14"/>
    </row>
    <row r="370" spans="1:9" ht="12.4" hidden="1" customHeight="1">
      <c r="A370" s="13"/>
      <c r="B370" s="1"/>
      <c r="C370" s="35"/>
      <c r="D370" s="113"/>
      <c r="E370" s="114"/>
      <c r="F370" s="42" t="str">
        <f>VLOOKUP(C370,'[2]Acha Air Sales Price List'!$B$1:$D$65536,3,FALSE)</f>
        <v>first line keep open</v>
      </c>
      <c r="G370" s="20">
        <f>ROUND(IF(ISBLANK(C370),0,VLOOKUP(C370,'[2]Acha Air Sales Price List'!$B$1:$X$65536,12,FALSE)*$L$14),2)</f>
        <v>0</v>
      </c>
      <c r="H370" s="21">
        <f t="shared" si="5"/>
        <v>0</v>
      </c>
      <c r="I370" s="14"/>
    </row>
    <row r="371" spans="1:9" ht="12.4" hidden="1" customHeight="1">
      <c r="A371" s="13"/>
      <c r="B371" s="1"/>
      <c r="C371" s="35"/>
      <c r="D371" s="113"/>
      <c r="E371" s="114"/>
      <c r="F371" s="42" t="str">
        <f>VLOOKUP(C371,'[2]Acha Air Sales Price List'!$B$1:$D$65536,3,FALSE)</f>
        <v>first line keep open</v>
      </c>
      <c r="G371" s="20">
        <f>ROUND(IF(ISBLANK(C371),0,VLOOKUP(C371,'[2]Acha Air Sales Price List'!$B$1:$X$65536,12,FALSE)*$L$14),2)</f>
        <v>0</v>
      </c>
      <c r="H371" s="21">
        <f t="shared" si="5"/>
        <v>0</v>
      </c>
      <c r="I371" s="14"/>
    </row>
    <row r="372" spans="1:9" ht="12.4" hidden="1" customHeight="1">
      <c r="A372" s="13"/>
      <c r="B372" s="1"/>
      <c r="C372" s="35"/>
      <c r="D372" s="113"/>
      <c r="E372" s="114"/>
      <c r="F372" s="42" t="str">
        <f>VLOOKUP(C372,'[2]Acha Air Sales Price List'!$B$1:$D$65536,3,FALSE)</f>
        <v>first line keep open</v>
      </c>
      <c r="G372" s="20">
        <f>ROUND(IF(ISBLANK(C372),0,VLOOKUP(C372,'[2]Acha Air Sales Price List'!$B$1:$X$65536,12,FALSE)*$L$14),2)</f>
        <v>0</v>
      </c>
      <c r="H372" s="21">
        <f t="shared" si="5"/>
        <v>0</v>
      </c>
      <c r="I372" s="14"/>
    </row>
    <row r="373" spans="1:9" ht="12.4" hidden="1" customHeight="1">
      <c r="A373" s="13"/>
      <c r="B373" s="1"/>
      <c r="C373" s="35"/>
      <c r="D373" s="113"/>
      <c r="E373" s="114"/>
      <c r="F373" s="42" t="str">
        <f>VLOOKUP(C373,'[2]Acha Air Sales Price List'!$B$1:$D$65536,3,FALSE)</f>
        <v>first line keep open</v>
      </c>
      <c r="G373" s="20">
        <f>ROUND(IF(ISBLANK(C373),0,VLOOKUP(C373,'[2]Acha Air Sales Price List'!$B$1:$X$65536,12,FALSE)*$L$14),2)</f>
        <v>0</v>
      </c>
      <c r="H373" s="21">
        <f t="shared" si="5"/>
        <v>0</v>
      </c>
      <c r="I373" s="14"/>
    </row>
    <row r="374" spans="1:9" ht="12.4" hidden="1" customHeight="1">
      <c r="A374" s="13"/>
      <c r="B374" s="1"/>
      <c r="C374" s="35"/>
      <c r="D374" s="113"/>
      <c r="E374" s="114"/>
      <c r="F374" s="42" t="str">
        <f>VLOOKUP(C374,'[2]Acha Air Sales Price List'!$B$1:$D$65536,3,FALSE)</f>
        <v>first line keep open</v>
      </c>
      <c r="G374" s="20">
        <f>ROUND(IF(ISBLANK(C374),0,VLOOKUP(C374,'[2]Acha Air Sales Price List'!$B$1:$X$65536,12,FALSE)*$L$14),2)</f>
        <v>0</v>
      </c>
      <c r="H374" s="21">
        <f t="shared" si="5"/>
        <v>0</v>
      </c>
      <c r="I374" s="14"/>
    </row>
    <row r="375" spans="1:9" ht="12.4" hidden="1" customHeight="1">
      <c r="A375" s="13"/>
      <c r="B375" s="1"/>
      <c r="C375" s="35"/>
      <c r="D375" s="113"/>
      <c r="E375" s="114"/>
      <c r="F375" s="42" t="str">
        <f>VLOOKUP(C375,'[2]Acha Air Sales Price List'!$B$1:$D$65536,3,FALSE)</f>
        <v>first line keep open</v>
      </c>
      <c r="G375" s="20">
        <f>ROUND(IF(ISBLANK(C375),0,VLOOKUP(C375,'[2]Acha Air Sales Price List'!$B$1:$X$65536,12,FALSE)*$L$14),2)</f>
        <v>0</v>
      </c>
      <c r="H375" s="21">
        <f t="shared" si="5"/>
        <v>0</v>
      </c>
      <c r="I375" s="14"/>
    </row>
    <row r="376" spans="1:9" ht="12.4" hidden="1" customHeight="1">
      <c r="A376" s="13"/>
      <c r="B376" s="1"/>
      <c r="C376" s="35"/>
      <c r="D376" s="113"/>
      <c r="E376" s="114"/>
      <c r="F376" s="42" t="str">
        <f>VLOOKUP(C376,'[2]Acha Air Sales Price List'!$B$1:$D$65536,3,FALSE)</f>
        <v>first line keep open</v>
      </c>
      <c r="G376" s="20">
        <f>ROUND(IF(ISBLANK(C376),0,VLOOKUP(C376,'[2]Acha Air Sales Price List'!$B$1:$X$65536,12,FALSE)*$L$14),2)</f>
        <v>0</v>
      </c>
      <c r="H376" s="21">
        <f t="shared" si="5"/>
        <v>0</v>
      </c>
      <c r="I376" s="14"/>
    </row>
    <row r="377" spans="1:9" ht="12.4" hidden="1" customHeight="1">
      <c r="A377" s="13"/>
      <c r="B377" s="1"/>
      <c r="C377" s="35"/>
      <c r="D377" s="113"/>
      <c r="E377" s="114"/>
      <c r="F377" s="42" t="str">
        <f>VLOOKUP(C377,'[2]Acha Air Sales Price List'!$B$1:$D$65536,3,FALSE)</f>
        <v>first line keep open</v>
      </c>
      <c r="G377" s="20">
        <f>ROUND(IF(ISBLANK(C377),0,VLOOKUP(C377,'[2]Acha Air Sales Price List'!$B$1:$X$65536,12,FALSE)*$L$14),2)</f>
        <v>0</v>
      </c>
      <c r="H377" s="21">
        <f t="shared" si="5"/>
        <v>0</v>
      </c>
      <c r="I377" s="14"/>
    </row>
    <row r="378" spans="1:9" ht="12.4" hidden="1" customHeight="1">
      <c r="A378" s="13"/>
      <c r="B378" s="1"/>
      <c r="C378" s="35"/>
      <c r="D378" s="113"/>
      <c r="E378" s="114"/>
      <c r="F378" s="42" t="str">
        <f>VLOOKUP(C378,'[2]Acha Air Sales Price List'!$B$1:$D$65536,3,FALSE)</f>
        <v>first line keep open</v>
      </c>
      <c r="G378" s="20">
        <f>ROUND(IF(ISBLANK(C378),0,VLOOKUP(C378,'[2]Acha Air Sales Price List'!$B$1:$X$65536,12,FALSE)*$L$14),2)</f>
        <v>0</v>
      </c>
      <c r="H378" s="21">
        <f t="shared" si="5"/>
        <v>0</v>
      </c>
      <c r="I378" s="14"/>
    </row>
    <row r="379" spans="1:9" ht="12.4" hidden="1" customHeight="1">
      <c r="A379" s="13"/>
      <c r="B379" s="1"/>
      <c r="C379" s="35"/>
      <c r="D379" s="113"/>
      <c r="E379" s="114"/>
      <c r="F379" s="42" t="str">
        <f>VLOOKUP(C379,'[2]Acha Air Sales Price List'!$B$1:$D$65536,3,FALSE)</f>
        <v>first line keep open</v>
      </c>
      <c r="G379" s="20">
        <f>ROUND(IF(ISBLANK(C379),0,VLOOKUP(C379,'[2]Acha Air Sales Price List'!$B$1:$X$65536,12,FALSE)*$L$14),2)</f>
        <v>0</v>
      </c>
      <c r="H379" s="21">
        <f t="shared" si="5"/>
        <v>0</v>
      </c>
      <c r="I379" s="14"/>
    </row>
    <row r="380" spans="1:9" ht="12.4" hidden="1" customHeight="1">
      <c r="A380" s="13"/>
      <c r="B380" s="1"/>
      <c r="C380" s="36"/>
      <c r="D380" s="113"/>
      <c r="E380" s="114"/>
      <c r="F380" s="42" t="str">
        <f>VLOOKUP(C380,'[2]Acha Air Sales Price List'!$B$1:$D$65536,3,FALSE)</f>
        <v>first line keep open</v>
      </c>
      <c r="G380" s="20">
        <f>ROUND(IF(ISBLANK(C380),0,VLOOKUP(C380,'[2]Acha Air Sales Price List'!$B$1:$X$65536,12,FALSE)*$L$14),2)</f>
        <v>0</v>
      </c>
      <c r="H380" s="21">
        <f t="shared" si="5"/>
        <v>0</v>
      </c>
      <c r="I380" s="14"/>
    </row>
    <row r="381" spans="1:9" ht="12" hidden="1" customHeight="1">
      <c r="A381" s="13"/>
      <c r="B381" s="1"/>
      <c r="C381" s="35"/>
      <c r="D381" s="113"/>
      <c r="E381" s="114"/>
      <c r="F381" s="42" t="str">
        <f>VLOOKUP(C381,'[2]Acha Air Sales Price List'!$B$1:$D$65536,3,FALSE)</f>
        <v>first line keep open</v>
      </c>
      <c r="G381" s="20">
        <f>ROUND(IF(ISBLANK(C381),0,VLOOKUP(C381,'[2]Acha Air Sales Price List'!$B$1:$X$65536,12,FALSE)*$L$14),2)</f>
        <v>0</v>
      </c>
      <c r="H381" s="21">
        <f t="shared" si="5"/>
        <v>0</v>
      </c>
      <c r="I381" s="14"/>
    </row>
    <row r="382" spans="1:9" ht="12.4" hidden="1" customHeight="1">
      <c r="A382" s="13"/>
      <c r="B382" s="1"/>
      <c r="C382" s="35"/>
      <c r="D382" s="113"/>
      <c r="E382" s="114"/>
      <c r="F382" s="42" t="str">
        <f>VLOOKUP(C382,'[2]Acha Air Sales Price List'!$B$1:$D$65536,3,FALSE)</f>
        <v>first line keep open</v>
      </c>
      <c r="G382" s="20">
        <f>ROUND(IF(ISBLANK(C382),0,VLOOKUP(C382,'[2]Acha Air Sales Price List'!$B$1:$X$65536,12,FALSE)*$L$14),2)</f>
        <v>0</v>
      </c>
      <c r="H382" s="21">
        <f t="shared" si="5"/>
        <v>0</v>
      </c>
      <c r="I382" s="14"/>
    </row>
    <row r="383" spans="1:9" ht="12.4" hidden="1" customHeight="1">
      <c r="A383" s="13"/>
      <c r="B383" s="1"/>
      <c r="C383" s="35"/>
      <c r="D383" s="113"/>
      <c r="E383" s="114"/>
      <c r="F383" s="42" t="str">
        <f>VLOOKUP(C383,'[2]Acha Air Sales Price List'!$B$1:$D$65536,3,FALSE)</f>
        <v>first line keep open</v>
      </c>
      <c r="G383" s="20">
        <f>ROUND(IF(ISBLANK(C383),0,VLOOKUP(C383,'[2]Acha Air Sales Price List'!$B$1:$X$65536,12,FALSE)*$L$14),2)</f>
        <v>0</v>
      </c>
      <c r="H383" s="21">
        <f t="shared" si="5"/>
        <v>0</v>
      </c>
      <c r="I383" s="14"/>
    </row>
    <row r="384" spans="1:9" ht="12.4" hidden="1" customHeight="1">
      <c r="A384" s="13"/>
      <c r="B384" s="1"/>
      <c r="C384" s="35"/>
      <c r="D384" s="113"/>
      <c r="E384" s="114"/>
      <c r="F384" s="42" t="str">
        <f>VLOOKUP(C384,'[2]Acha Air Sales Price List'!$B$1:$D$65536,3,FALSE)</f>
        <v>first line keep open</v>
      </c>
      <c r="G384" s="20">
        <f>ROUND(IF(ISBLANK(C384),0,VLOOKUP(C384,'[2]Acha Air Sales Price List'!$B$1:$X$65536,12,FALSE)*$L$14),2)</f>
        <v>0</v>
      </c>
      <c r="H384" s="21">
        <f t="shared" si="5"/>
        <v>0</v>
      </c>
      <c r="I384" s="14"/>
    </row>
    <row r="385" spans="1:9" ht="12.4" hidden="1" customHeight="1">
      <c r="A385" s="13"/>
      <c r="B385" s="1"/>
      <c r="C385" s="35"/>
      <c r="D385" s="113"/>
      <c r="E385" s="114"/>
      <c r="F385" s="42" t="str">
        <f>VLOOKUP(C385,'[2]Acha Air Sales Price List'!$B$1:$D$65536,3,FALSE)</f>
        <v>first line keep open</v>
      </c>
      <c r="G385" s="20">
        <f>ROUND(IF(ISBLANK(C385),0,VLOOKUP(C385,'[2]Acha Air Sales Price List'!$B$1:$X$65536,12,FALSE)*$L$14),2)</f>
        <v>0</v>
      </c>
      <c r="H385" s="21">
        <f t="shared" si="5"/>
        <v>0</v>
      </c>
      <c r="I385" s="14"/>
    </row>
    <row r="386" spans="1:9" ht="12.4" hidden="1" customHeight="1">
      <c r="A386" s="13"/>
      <c r="B386" s="1"/>
      <c r="C386" s="35"/>
      <c r="D386" s="113"/>
      <c r="E386" s="114"/>
      <c r="F386" s="42" t="str">
        <f>VLOOKUP(C386,'[2]Acha Air Sales Price List'!$B$1:$D$65536,3,FALSE)</f>
        <v>first line keep open</v>
      </c>
      <c r="G386" s="20">
        <f>ROUND(IF(ISBLANK(C386),0,VLOOKUP(C386,'[2]Acha Air Sales Price List'!$B$1:$X$65536,12,FALSE)*$L$14),2)</f>
        <v>0</v>
      </c>
      <c r="H386" s="21">
        <f t="shared" si="5"/>
        <v>0</v>
      </c>
      <c r="I386" s="14"/>
    </row>
    <row r="387" spans="1:9" ht="12.4" hidden="1" customHeight="1">
      <c r="A387" s="13"/>
      <c r="B387" s="1"/>
      <c r="C387" s="35"/>
      <c r="D387" s="113"/>
      <c r="E387" s="114"/>
      <c r="F387" s="42" t="str">
        <f>VLOOKUP(C387,'[2]Acha Air Sales Price List'!$B$1:$D$65536,3,FALSE)</f>
        <v>first line keep open</v>
      </c>
      <c r="G387" s="20">
        <f>ROUND(IF(ISBLANK(C387),0,VLOOKUP(C387,'[2]Acha Air Sales Price List'!$B$1:$X$65536,12,FALSE)*$L$14),2)</f>
        <v>0</v>
      </c>
      <c r="H387" s="21">
        <f t="shared" si="5"/>
        <v>0</v>
      </c>
      <c r="I387" s="14"/>
    </row>
    <row r="388" spans="1:9" ht="12.4" hidden="1" customHeight="1">
      <c r="A388" s="13"/>
      <c r="B388" s="1"/>
      <c r="C388" s="35"/>
      <c r="D388" s="113"/>
      <c r="E388" s="114"/>
      <c r="F388" s="42" t="str">
        <f>VLOOKUP(C388,'[2]Acha Air Sales Price List'!$B$1:$D$65536,3,FALSE)</f>
        <v>first line keep open</v>
      </c>
      <c r="G388" s="20">
        <f>ROUND(IF(ISBLANK(C388),0,VLOOKUP(C388,'[2]Acha Air Sales Price List'!$B$1:$X$65536,12,FALSE)*$L$14),2)</f>
        <v>0</v>
      </c>
      <c r="H388" s="21">
        <f t="shared" si="5"/>
        <v>0</v>
      </c>
      <c r="I388" s="14"/>
    </row>
    <row r="389" spans="1:9" ht="12.4" hidden="1" customHeight="1">
      <c r="A389" s="13"/>
      <c r="B389" s="1"/>
      <c r="C389" s="35"/>
      <c r="D389" s="113"/>
      <c r="E389" s="114"/>
      <c r="F389" s="42" t="str">
        <f>VLOOKUP(C389,'[2]Acha Air Sales Price List'!$B$1:$D$65536,3,FALSE)</f>
        <v>first line keep open</v>
      </c>
      <c r="G389" s="20">
        <f>ROUND(IF(ISBLANK(C389),0,VLOOKUP(C389,'[2]Acha Air Sales Price List'!$B$1:$X$65536,12,FALSE)*$L$14),2)</f>
        <v>0</v>
      </c>
      <c r="H389" s="21">
        <f t="shared" si="5"/>
        <v>0</v>
      </c>
      <c r="I389" s="14"/>
    </row>
    <row r="390" spans="1:9" ht="12.4" hidden="1" customHeight="1">
      <c r="A390" s="13"/>
      <c r="B390" s="1"/>
      <c r="C390" s="35"/>
      <c r="D390" s="113"/>
      <c r="E390" s="114"/>
      <c r="F390" s="42" t="str">
        <f>VLOOKUP(C390,'[2]Acha Air Sales Price List'!$B$1:$D$65536,3,FALSE)</f>
        <v>first line keep open</v>
      </c>
      <c r="G390" s="20">
        <f>ROUND(IF(ISBLANK(C390),0,VLOOKUP(C390,'[2]Acha Air Sales Price List'!$B$1:$X$65536,12,FALSE)*$L$14),2)</f>
        <v>0</v>
      </c>
      <c r="H390" s="21">
        <f t="shared" si="5"/>
        <v>0</v>
      </c>
      <c r="I390" s="14"/>
    </row>
    <row r="391" spans="1:9" ht="12.4" hidden="1" customHeight="1">
      <c r="A391" s="13"/>
      <c r="B391" s="1"/>
      <c r="C391" s="35"/>
      <c r="D391" s="113"/>
      <c r="E391" s="114"/>
      <c r="F391" s="42" t="str">
        <f>VLOOKUP(C391,'[2]Acha Air Sales Price List'!$B$1:$D$65536,3,FALSE)</f>
        <v>first line keep open</v>
      </c>
      <c r="G391" s="20">
        <f>ROUND(IF(ISBLANK(C391),0,VLOOKUP(C391,'[2]Acha Air Sales Price List'!$B$1:$X$65536,12,FALSE)*$L$14),2)</f>
        <v>0</v>
      </c>
      <c r="H391" s="21">
        <f t="shared" si="5"/>
        <v>0</v>
      </c>
      <c r="I391" s="14"/>
    </row>
    <row r="392" spans="1:9" ht="12.4" hidden="1" customHeight="1">
      <c r="A392" s="13"/>
      <c r="B392" s="1"/>
      <c r="C392" s="35"/>
      <c r="D392" s="113"/>
      <c r="E392" s="114"/>
      <c r="F392" s="42" t="str">
        <f>VLOOKUP(C392,'[2]Acha Air Sales Price List'!$B$1:$D$65536,3,FALSE)</f>
        <v>first line keep open</v>
      </c>
      <c r="G392" s="20">
        <f>ROUND(IF(ISBLANK(C392),0,VLOOKUP(C392,'[2]Acha Air Sales Price List'!$B$1:$X$65536,12,FALSE)*$L$14),2)</f>
        <v>0</v>
      </c>
      <c r="H392" s="21">
        <f t="shared" si="5"/>
        <v>0</v>
      </c>
      <c r="I392" s="14"/>
    </row>
    <row r="393" spans="1:9" ht="12.4" hidden="1" customHeight="1">
      <c r="A393" s="13"/>
      <c r="B393" s="1"/>
      <c r="C393" s="35"/>
      <c r="D393" s="113"/>
      <c r="E393" s="114"/>
      <c r="F393" s="42" t="str">
        <f>VLOOKUP(C393,'[2]Acha Air Sales Price List'!$B$1:$D$65536,3,FALSE)</f>
        <v>first line keep open</v>
      </c>
      <c r="G393" s="20">
        <f>ROUND(IF(ISBLANK(C393),0,VLOOKUP(C393,'[2]Acha Air Sales Price List'!$B$1:$X$65536,12,FALSE)*$L$14),2)</f>
        <v>0</v>
      </c>
      <c r="H393" s="21">
        <f t="shared" si="5"/>
        <v>0</v>
      </c>
      <c r="I393" s="14"/>
    </row>
    <row r="394" spans="1:9" ht="12.4" hidden="1" customHeight="1">
      <c r="A394" s="13"/>
      <c r="B394" s="1"/>
      <c r="C394" s="35"/>
      <c r="D394" s="113"/>
      <c r="E394" s="114"/>
      <c r="F394" s="42" t="str">
        <f>VLOOKUP(C394,'[2]Acha Air Sales Price List'!$B$1:$D$65536,3,FALSE)</f>
        <v>first line keep open</v>
      </c>
      <c r="G394" s="20">
        <f>ROUND(IF(ISBLANK(C394),0,VLOOKUP(C394,'[2]Acha Air Sales Price List'!$B$1:$X$65536,12,FALSE)*$L$14),2)</f>
        <v>0</v>
      </c>
      <c r="H394" s="21">
        <f t="shared" si="5"/>
        <v>0</v>
      </c>
      <c r="I394" s="14"/>
    </row>
    <row r="395" spans="1:9" ht="12.4" hidden="1" customHeight="1">
      <c r="A395" s="13"/>
      <c r="B395" s="1"/>
      <c r="C395" s="35"/>
      <c r="D395" s="113"/>
      <c r="E395" s="114"/>
      <c r="F395" s="42" t="str">
        <f>VLOOKUP(C395,'[2]Acha Air Sales Price List'!$B$1:$D$65536,3,FALSE)</f>
        <v>first line keep open</v>
      </c>
      <c r="G395" s="20">
        <f>ROUND(IF(ISBLANK(C395),0,VLOOKUP(C395,'[2]Acha Air Sales Price List'!$B$1:$X$65536,12,FALSE)*$L$14),2)</f>
        <v>0</v>
      </c>
      <c r="H395" s="21">
        <f t="shared" si="5"/>
        <v>0</v>
      </c>
      <c r="I395" s="14"/>
    </row>
    <row r="396" spans="1:9" ht="12.4" hidden="1" customHeight="1">
      <c r="A396" s="13"/>
      <c r="B396" s="1"/>
      <c r="C396" s="36"/>
      <c r="D396" s="113"/>
      <c r="E396" s="114"/>
      <c r="F396" s="42" t="str">
        <f>VLOOKUP(C396,'[2]Acha Air Sales Price List'!$B$1:$D$65536,3,FALSE)</f>
        <v>first line keep open</v>
      </c>
      <c r="G396" s="20">
        <f>ROUND(IF(ISBLANK(C396),0,VLOOKUP(C396,'[2]Acha Air Sales Price List'!$B$1:$X$65536,12,FALSE)*$L$14),2)</f>
        <v>0</v>
      </c>
      <c r="H396" s="21">
        <f t="shared" si="5"/>
        <v>0</v>
      </c>
      <c r="I396" s="14"/>
    </row>
    <row r="397" spans="1:9" ht="12.4" hidden="1" customHeight="1">
      <c r="A397" s="13"/>
      <c r="B397" s="1"/>
      <c r="C397" s="36"/>
      <c r="D397" s="113"/>
      <c r="E397" s="114"/>
      <c r="F397" s="42" t="str">
        <f>VLOOKUP(C397,'[2]Acha Air Sales Price List'!$B$1:$D$65536,3,FALSE)</f>
        <v>first line keep open</v>
      </c>
      <c r="G397" s="20">
        <f>ROUND(IF(ISBLANK(C397),0,VLOOKUP(C397,'[2]Acha Air Sales Price List'!$B$1:$X$65536,12,FALSE)*$L$14),2)</f>
        <v>0</v>
      </c>
      <c r="H397" s="21">
        <f t="shared" si="5"/>
        <v>0</v>
      </c>
      <c r="I397" s="14"/>
    </row>
    <row r="398" spans="1:9" ht="12.4" hidden="1" customHeight="1">
      <c r="A398" s="13"/>
      <c r="B398" s="1"/>
      <c r="C398" s="35"/>
      <c r="D398" s="113"/>
      <c r="E398" s="114"/>
      <c r="F398" s="42" t="str">
        <f>VLOOKUP(C398,'[2]Acha Air Sales Price List'!$B$1:$D$65536,3,FALSE)</f>
        <v>first line keep open</v>
      </c>
      <c r="G398" s="20">
        <f>ROUND(IF(ISBLANK(C398),0,VLOOKUP(C398,'[2]Acha Air Sales Price List'!$B$1:$X$65536,12,FALSE)*$L$14),2)</f>
        <v>0</v>
      </c>
      <c r="H398" s="21">
        <f t="shared" si="5"/>
        <v>0</v>
      </c>
      <c r="I398" s="14"/>
    </row>
    <row r="399" spans="1:9" ht="12.4" hidden="1" customHeight="1">
      <c r="A399" s="13"/>
      <c r="B399" s="1"/>
      <c r="C399" s="35"/>
      <c r="D399" s="113"/>
      <c r="E399" s="114"/>
      <c r="F399" s="42" t="str">
        <f>VLOOKUP(C399,'[2]Acha Air Sales Price List'!$B$1:$D$65536,3,FALSE)</f>
        <v>first line keep open</v>
      </c>
      <c r="G399" s="20">
        <f>ROUND(IF(ISBLANK(C399),0,VLOOKUP(C399,'[2]Acha Air Sales Price List'!$B$1:$X$65536,12,FALSE)*$L$14),2)</f>
        <v>0</v>
      </c>
      <c r="H399" s="21">
        <f t="shared" si="5"/>
        <v>0</v>
      </c>
      <c r="I399" s="14"/>
    </row>
    <row r="400" spans="1:9" ht="12.4" hidden="1" customHeight="1">
      <c r="A400" s="13"/>
      <c r="B400" s="1"/>
      <c r="C400" s="35"/>
      <c r="D400" s="113"/>
      <c r="E400" s="114"/>
      <c r="F400" s="42" t="str">
        <f>VLOOKUP(C400,'[2]Acha Air Sales Price List'!$B$1:$D$65536,3,FALSE)</f>
        <v>first line keep open</v>
      </c>
      <c r="G400" s="20">
        <f>ROUND(IF(ISBLANK(C400),0,VLOOKUP(C400,'[2]Acha Air Sales Price List'!$B$1:$X$65536,12,FALSE)*$L$14),2)</f>
        <v>0</v>
      </c>
      <c r="H400" s="21">
        <f t="shared" si="5"/>
        <v>0</v>
      </c>
      <c r="I400" s="14"/>
    </row>
    <row r="401" spans="1:9" ht="12.4" hidden="1" customHeight="1">
      <c r="A401" s="13"/>
      <c r="B401" s="1"/>
      <c r="C401" s="35"/>
      <c r="D401" s="113"/>
      <c r="E401" s="114"/>
      <c r="F401" s="42" t="str">
        <f>VLOOKUP(C401,'[2]Acha Air Sales Price List'!$B$1:$D$65536,3,FALSE)</f>
        <v>first line keep open</v>
      </c>
      <c r="G401" s="20">
        <f>ROUND(IF(ISBLANK(C401),0,VLOOKUP(C401,'[2]Acha Air Sales Price List'!$B$1:$X$65536,12,FALSE)*$L$14),2)</f>
        <v>0</v>
      </c>
      <c r="H401" s="21">
        <f t="shared" si="5"/>
        <v>0</v>
      </c>
      <c r="I401" s="14"/>
    </row>
    <row r="402" spans="1:9" ht="12.4" hidden="1" customHeight="1">
      <c r="A402" s="13"/>
      <c r="B402" s="1"/>
      <c r="C402" s="35"/>
      <c r="D402" s="113"/>
      <c r="E402" s="114"/>
      <c r="F402" s="42" t="str">
        <f>VLOOKUP(C402,'[2]Acha Air Sales Price List'!$B$1:$D$65536,3,FALSE)</f>
        <v>first line keep open</v>
      </c>
      <c r="G402" s="20">
        <f>ROUND(IF(ISBLANK(C402),0,VLOOKUP(C402,'[2]Acha Air Sales Price List'!$B$1:$X$65536,12,FALSE)*$L$14),2)</f>
        <v>0</v>
      </c>
      <c r="H402" s="21">
        <f t="shared" si="5"/>
        <v>0</v>
      </c>
      <c r="I402" s="14"/>
    </row>
    <row r="403" spans="1:9" ht="12.4" hidden="1" customHeight="1">
      <c r="A403" s="13"/>
      <c r="B403" s="1"/>
      <c r="C403" s="35"/>
      <c r="D403" s="113"/>
      <c r="E403" s="114"/>
      <c r="F403" s="42" t="str">
        <f>VLOOKUP(C403,'[2]Acha Air Sales Price List'!$B$1:$D$65536,3,FALSE)</f>
        <v>first line keep open</v>
      </c>
      <c r="G403" s="20">
        <f>ROUND(IF(ISBLANK(C403),0,VLOOKUP(C403,'[2]Acha Air Sales Price List'!$B$1:$X$65536,12,FALSE)*$L$14),2)</f>
        <v>0</v>
      </c>
      <c r="H403" s="21">
        <f t="shared" si="5"/>
        <v>0</v>
      </c>
      <c r="I403" s="14"/>
    </row>
    <row r="404" spans="1:9" ht="12.4" hidden="1" customHeight="1">
      <c r="A404" s="13"/>
      <c r="B404" s="1"/>
      <c r="C404" s="35"/>
      <c r="D404" s="113"/>
      <c r="E404" s="114"/>
      <c r="F404" s="42" t="str">
        <f>VLOOKUP(C404,'[2]Acha Air Sales Price List'!$B$1:$D$65536,3,FALSE)</f>
        <v>first line keep open</v>
      </c>
      <c r="G404" s="20">
        <f>ROUND(IF(ISBLANK(C404),0,VLOOKUP(C404,'[2]Acha Air Sales Price List'!$B$1:$X$65536,12,FALSE)*$L$14),2)</f>
        <v>0</v>
      </c>
      <c r="H404" s="21">
        <f t="shared" si="5"/>
        <v>0</v>
      </c>
      <c r="I404" s="14"/>
    </row>
    <row r="405" spans="1:9" ht="12.4" hidden="1" customHeight="1">
      <c r="A405" s="13"/>
      <c r="B405" s="1"/>
      <c r="C405" s="35"/>
      <c r="D405" s="113"/>
      <c r="E405" s="114"/>
      <c r="F405" s="42" t="str">
        <f>VLOOKUP(C405,'[2]Acha Air Sales Price List'!$B$1:$D$65536,3,FALSE)</f>
        <v>first line keep open</v>
      </c>
      <c r="G405" s="20">
        <f>ROUND(IF(ISBLANK(C405),0,VLOOKUP(C405,'[2]Acha Air Sales Price List'!$B$1:$X$65536,12,FALSE)*$L$14),2)</f>
        <v>0</v>
      </c>
      <c r="H405" s="21">
        <f t="shared" si="5"/>
        <v>0</v>
      </c>
      <c r="I405" s="14"/>
    </row>
    <row r="406" spans="1:9" ht="12.4" hidden="1" customHeight="1">
      <c r="A406" s="13"/>
      <c r="B406" s="1"/>
      <c r="C406" s="35"/>
      <c r="D406" s="113"/>
      <c r="E406" s="114"/>
      <c r="F406" s="42" t="str">
        <f>VLOOKUP(C406,'[2]Acha Air Sales Price List'!$B$1:$D$65536,3,FALSE)</f>
        <v>first line keep open</v>
      </c>
      <c r="G406" s="20">
        <f>ROUND(IF(ISBLANK(C406),0,VLOOKUP(C406,'[2]Acha Air Sales Price List'!$B$1:$X$65536,12,FALSE)*$L$14),2)</f>
        <v>0</v>
      </c>
      <c r="H406" s="21">
        <f t="shared" ref="H406:H469" si="6">G406*B406</f>
        <v>0</v>
      </c>
      <c r="I406" s="14"/>
    </row>
    <row r="407" spans="1:9" ht="12.4" hidden="1" customHeight="1">
      <c r="A407" s="13"/>
      <c r="B407" s="1"/>
      <c r="C407" s="35"/>
      <c r="D407" s="113"/>
      <c r="E407" s="114"/>
      <c r="F407" s="42" t="str">
        <f>VLOOKUP(C407,'[2]Acha Air Sales Price List'!$B$1:$D$65536,3,FALSE)</f>
        <v>first line keep open</v>
      </c>
      <c r="G407" s="20">
        <f>ROUND(IF(ISBLANK(C407),0,VLOOKUP(C407,'[2]Acha Air Sales Price List'!$B$1:$X$65536,12,FALSE)*$L$14),2)</f>
        <v>0</v>
      </c>
      <c r="H407" s="21">
        <f t="shared" si="6"/>
        <v>0</v>
      </c>
      <c r="I407" s="14"/>
    </row>
    <row r="408" spans="1:9" ht="12.4" hidden="1" customHeight="1">
      <c r="A408" s="13"/>
      <c r="B408" s="1"/>
      <c r="C408" s="36"/>
      <c r="D408" s="113"/>
      <c r="E408" s="114"/>
      <c r="F408" s="42" t="str">
        <f>VLOOKUP(C408,'[2]Acha Air Sales Price List'!$B$1:$D$65536,3,FALSE)</f>
        <v>first line keep open</v>
      </c>
      <c r="G408" s="20">
        <f>ROUND(IF(ISBLANK(C408),0,VLOOKUP(C408,'[2]Acha Air Sales Price List'!$B$1:$X$65536,12,FALSE)*$L$14),2)</f>
        <v>0</v>
      </c>
      <c r="H408" s="21">
        <f t="shared" si="6"/>
        <v>0</v>
      </c>
      <c r="I408" s="14"/>
    </row>
    <row r="409" spans="1:9" ht="12" hidden="1" customHeight="1">
      <c r="A409" s="13"/>
      <c r="B409" s="1"/>
      <c r="C409" s="35"/>
      <c r="D409" s="113"/>
      <c r="E409" s="114"/>
      <c r="F409" s="42" t="str">
        <f>VLOOKUP(C409,'[2]Acha Air Sales Price List'!$B$1:$D$65536,3,FALSE)</f>
        <v>first line keep open</v>
      </c>
      <c r="G409" s="20">
        <f>ROUND(IF(ISBLANK(C409),0,VLOOKUP(C409,'[2]Acha Air Sales Price List'!$B$1:$X$65536,12,FALSE)*$L$14),2)</f>
        <v>0</v>
      </c>
      <c r="H409" s="21">
        <f t="shared" si="6"/>
        <v>0</v>
      </c>
      <c r="I409" s="14"/>
    </row>
    <row r="410" spans="1:9" ht="12.4" hidden="1" customHeight="1">
      <c r="A410" s="13"/>
      <c r="B410" s="1"/>
      <c r="C410" s="35"/>
      <c r="D410" s="113"/>
      <c r="E410" s="114"/>
      <c r="F410" s="42" t="str">
        <f>VLOOKUP(C410,'[2]Acha Air Sales Price List'!$B$1:$D$65536,3,FALSE)</f>
        <v>first line keep open</v>
      </c>
      <c r="G410" s="20">
        <f>ROUND(IF(ISBLANK(C410),0,VLOOKUP(C410,'[2]Acha Air Sales Price List'!$B$1:$X$65536,12,FALSE)*$L$14),2)</f>
        <v>0</v>
      </c>
      <c r="H410" s="21">
        <f t="shared" si="6"/>
        <v>0</v>
      </c>
      <c r="I410" s="14"/>
    </row>
    <row r="411" spans="1:9" ht="12.4" hidden="1" customHeight="1">
      <c r="A411" s="13"/>
      <c r="B411" s="1"/>
      <c r="C411" s="35"/>
      <c r="D411" s="113"/>
      <c r="E411" s="114"/>
      <c r="F411" s="42" t="str">
        <f>VLOOKUP(C411,'[2]Acha Air Sales Price List'!$B$1:$D$65536,3,FALSE)</f>
        <v>first line keep open</v>
      </c>
      <c r="G411" s="20">
        <f>ROUND(IF(ISBLANK(C411),0,VLOOKUP(C411,'[2]Acha Air Sales Price List'!$B$1:$X$65536,12,FALSE)*$L$14),2)</f>
        <v>0</v>
      </c>
      <c r="H411" s="21">
        <f t="shared" si="6"/>
        <v>0</v>
      </c>
      <c r="I411" s="14"/>
    </row>
    <row r="412" spans="1:9" ht="12.4" hidden="1" customHeight="1">
      <c r="A412" s="13"/>
      <c r="B412" s="1"/>
      <c r="C412" s="35"/>
      <c r="D412" s="113"/>
      <c r="E412" s="114"/>
      <c r="F412" s="42" t="str">
        <f>VLOOKUP(C412,'[2]Acha Air Sales Price List'!$B$1:$D$65536,3,FALSE)</f>
        <v>first line keep open</v>
      </c>
      <c r="G412" s="20">
        <f>ROUND(IF(ISBLANK(C412),0,VLOOKUP(C412,'[2]Acha Air Sales Price List'!$B$1:$X$65536,12,FALSE)*$L$14),2)</f>
        <v>0</v>
      </c>
      <c r="H412" s="21">
        <f t="shared" si="6"/>
        <v>0</v>
      </c>
      <c r="I412" s="14"/>
    </row>
    <row r="413" spans="1:9" ht="12.4" hidden="1" customHeight="1">
      <c r="A413" s="13"/>
      <c r="B413" s="1"/>
      <c r="C413" s="35"/>
      <c r="D413" s="113"/>
      <c r="E413" s="114"/>
      <c r="F413" s="42" t="str">
        <f>VLOOKUP(C413,'[2]Acha Air Sales Price List'!$B$1:$D$65536,3,FALSE)</f>
        <v>first line keep open</v>
      </c>
      <c r="G413" s="20">
        <f>ROUND(IF(ISBLANK(C413),0,VLOOKUP(C413,'[2]Acha Air Sales Price List'!$B$1:$X$65536,12,FALSE)*$L$14),2)</f>
        <v>0</v>
      </c>
      <c r="H413" s="21">
        <f t="shared" si="6"/>
        <v>0</v>
      </c>
      <c r="I413" s="14"/>
    </row>
    <row r="414" spans="1:9" ht="12.4" hidden="1" customHeight="1">
      <c r="A414" s="13"/>
      <c r="B414" s="1"/>
      <c r="C414" s="35"/>
      <c r="D414" s="113"/>
      <c r="E414" s="114"/>
      <c r="F414" s="42" t="str">
        <f>VLOOKUP(C414,'[2]Acha Air Sales Price List'!$B$1:$D$65536,3,FALSE)</f>
        <v>first line keep open</v>
      </c>
      <c r="G414" s="20">
        <f>ROUND(IF(ISBLANK(C414),0,VLOOKUP(C414,'[2]Acha Air Sales Price List'!$B$1:$X$65536,12,FALSE)*$L$14),2)</f>
        <v>0</v>
      </c>
      <c r="H414" s="21">
        <f t="shared" si="6"/>
        <v>0</v>
      </c>
      <c r="I414" s="14"/>
    </row>
    <row r="415" spans="1:9" ht="12.4" hidden="1" customHeight="1">
      <c r="A415" s="13"/>
      <c r="B415" s="1"/>
      <c r="C415" s="35"/>
      <c r="D415" s="113"/>
      <c r="E415" s="114"/>
      <c r="F415" s="42" t="str">
        <f>VLOOKUP(C415,'[2]Acha Air Sales Price List'!$B$1:$D$65536,3,FALSE)</f>
        <v>first line keep open</v>
      </c>
      <c r="G415" s="20">
        <f>ROUND(IF(ISBLANK(C415),0,VLOOKUP(C415,'[2]Acha Air Sales Price List'!$B$1:$X$65536,12,FALSE)*$L$14),2)</f>
        <v>0</v>
      </c>
      <c r="H415" s="21">
        <f t="shared" si="6"/>
        <v>0</v>
      </c>
      <c r="I415" s="14"/>
    </row>
    <row r="416" spans="1:9" ht="12.4" hidden="1" customHeight="1">
      <c r="A416" s="13"/>
      <c r="B416" s="1"/>
      <c r="C416" s="35"/>
      <c r="D416" s="113"/>
      <c r="E416" s="114"/>
      <c r="F416" s="42" t="str">
        <f>VLOOKUP(C416,'[2]Acha Air Sales Price List'!$B$1:$D$65536,3,FALSE)</f>
        <v>first line keep open</v>
      </c>
      <c r="G416" s="20">
        <f>ROUND(IF(ISBLANK(C416),0,VLOOKUP(C416,'[2]Acha Air Sales Price List'!$B$1:$X$65536,12,FALSE)*$L$14),2)</f>
        <v>0</v>
      </c>
      <c r="H416" s="21">
        <f t="shared" si="6"/>
        <v>0</v>
      </c>
      <c r="I416" s="14"/>
    </row>
    <row r="417" spans="1:9" ht="12.4" hidden="1" customHeight="1">
      <c r="A417" s="13"/>
      <c r="B417" s="1"/>
      <c r="C417" s="35"/>
      <c r="D417" s="113"/>
      <c r="E417" s="114"/>
      <c r="F417" s="42" t="str">
        <f>VLOOKUP(C417,'[2]Acha Air Sales Price List'!$B$1:$D$65536,3,FALSE)</f>
        <v>first line keep open</v>
      </c>
      <c r="G417" s="20">
        <f>ROUND(IF(ISBLANK(C417),0,VLOOKUP(C417,'[2]Acha Air Sales Price List'!$B$1:$X$65536,12,FALSE)*$L$14),2)</f>
        <v>0</v>
      </c>
      <c r="H417" s="21">
        <f t="shared" si="6"/>
        <v>0</v>
      </c>
      <c r="I417" s="14"/>
    </row>
    <row r="418" spans="1:9" ht="12.4" hidden="1" customHeight="1">
      <c r="A418" s="13"/>
      <c r="B418" s="1"/>
      <c r="C418" s="35"/>
      <c r="D418" s="113"/>
      <c r="E418" s="114"/>
      <c r="F418" s="42" t="str">
        <f>VLOOKUP(C418,'[2]Acha Air Sales Price List'!$B$1:$D$65536,3,FALSE)</f>
        <v>first line keep open</v>
      </c>
      <c r="G418" s="20">
        <f>ROUND(IF(ISBLANK(C418),0,VLOOKUP(C418,'[2]Acha Air Sales Price List'!$B$1:$X$65536,12,FALSE)*$L$14),2)</f>
        <v>0</v>
      </c>
      <c r="H418" s="21">
        <f t="shared" si="6"/>
        <v>0</v>
      </c>
      <c r="I418" s="14"/>
    </row>
    <row r="419" spans="1:9" ht="12.4" hidden="1" customHeight="1">
      <c r="A419" s="13"/>
      <c r="B419" s="1"/>
      <c r="C419" s="35"/>
      <c r="D419" s="113"/>
      <c r="E419" s="114"/>
      <c r="F419" s="42" t="str">
        <f>VLOOKUP(C419,'[2]Acha Air Sales Price List'!$B$1:$D$65536,3,FALSE)</f>
        <v>first line keep open</v>
      </c>
      <c r="G419" s="20">
        <f>ROUND(IF(ISBLANK(C419),0,VLOOKUP(C419,'[2]Acha Air Sales Price List'!$B$1:$X$65536,12,FALSE)*$L$14),2)</f>
        <v>0</v>
      </c>
      <c r="H419" s="21">
        <f t="shared" si="6"/>
        <v>0</v>
      </c>
      <c r="I419" s="14"/>
    </row>
    <row r="420" spans="1:9" ht="12.4" hidden="1" customHeight="1">
      <c r="A420" s="13"/>
      <c r="B420" s="1"/>
      <c r="C420" s="35"/>
      <c r="D420" s="113"/>
      <c r="E420" s="114"/>
      <c r="F420" s="42" t="str">
        <f>VLOOKUP(C420,'[2]Acha Air Sales Price List'!$B$1:$D$65536,3,FALSE)</f>
        <v>first line keep open</v>
      </c>
      <c r="G420" s="20">
        <f>ROUND(IF(ISBLANK(C420),0,VLOOKUP(C420,'[2]Acha Air Sales Price List'!$B$1:$X$65536,12,FALSE)*$L$14),2)</f>
        <v>0</v>
      </c>
      <c r="H420" s="21">
        <f t="shared" si="6"/>
        <v>0</v>
      </c>
      <c r="I420" s="14"/>
    </row>
    <row r="421" spans="1:9" ht="12.4" hidden="1" customHeight="1">
      <c r="A421" s="13"/>
      <c r="B421" s="1"/>
      <c r="C421" s="35"/>
      <c r="D421" s="113"/>
      <c r="E421" s="114"/>
      <c r="F421" s="42" t="str">
        <f>VLOOKUP(C421,'[2]Acha Air Sales Price List'!$B$1:$D$65536,3,FALSE)</f>
        <v>first line keep open</v>
      </c>
      <c r="G421" s="20">
        <f>ROUND(IF(ISBLANK(C421),0,VLOOKUP(C421,'[2]Acha Air Sales Price List'!$B$1:$X$65536,12,FALSE)*$L$14),2)</f>
        <v>0</v>
      </c>
      <c r="H421" s="21">
        <f t="shared" si="6"/>
        <v>0</v>
      </c>
      <c r="I421" s="14"/>
    </row>
    <row r="422" spans="1:9" ht="12.4" hidden="1" customHeight="1">
      <c r="A422" s="13"/>
      <c r="B422" s="1"/>
      <c r="C422" s="35"/>
      <c r="D422" s="113"/>
      <c r="E422" s="114"/>
      <c r="F422" s="42" t="str">
        <f>VLOOKUP(C422,'[2]Acha Air Sales Price List'!$B$1:$D$65536,3,FALSE)</f>
        <v>first line keep open</v>
      </c>
      <c r="G422" s="20">
        <f>ROUND(IF(ISBLANK(C422),0,VLOOKUP(C422,'[2]Acha Air Sales Price List'!$B$1:$X$65536,12,FALSE)*$L$14),2)</f>
        <v>0</v>
      </c>
      <c r="H422" s="21">
        <f t="shared" si="6"/>
        <v>0</v>
      </c>
      <c r="I422" s="14"/>
    </row>
    <row r="423" spans="1:9" ht="12.4" hidden="1" customHeight="1">
      <c r="A423" s="13"/>
      <c r="B423" s="1"/>
      <c r="C423" s="35"/>
      <c r="D423" s="113"/>
      <c r="E423" s="114"/>
      <c r="F423" s="42" t="str">
        <f>VLOOKUP(C423,'[2]Acha Air Sales Price List'!$B$1:$D$65536,3,FALSE)</f>
        <v>first line keep open</v>
      </c>
      <c r="G423" s="20">
        <f>ROUND(IF(ISBLANK(C423),0,VLOOKUP(C423,'[2]Acha Air Sales Price List'!$B$1:$X$65536,12,FALSE)*$L$14),2)</f>
        <v>0</v>
      </c>
      <c r="H423" s="21">
        <f t="shared" si="6"/>
        <v>0</v>
      </c>
      <c r="I423" s="14"/>
    </row>
    <row r="424" spans="1:9" ht="12.4" hidden="1" customHeight="1">
      <c r="A424" s="13"/>
      <c r="B424" s="1"/>
      <c r="C424" s="35"/>
      <c r="D424" s="113"/>
      <c r="E424" s="114"/>
      <c r="F424" s="42" t="str">
        <f>VLOOKUP(C424,'[2]Acha Air Sales Price List'!$B$1:$D$65536,3,FALSE)</f>
        <v>first line keep open</v>
      </c>
      <c r="G424" s="20">
        <f>ROUND(IF(ISBLANK(C424),0,VLOOKUP(C424,'[2]Acha Air Sales Price List'!$B$1:$X$65536,12,FALSE)*$L$14),2)</f>
        <v>0</v>
      </c>
      <c r="H424" s="21">
        <f t="shared" si="6"/>
        <v>0</v>
      </c>
      <c r="I424" s="14"/>
    </row>
    <row r="425" spans="1:9" ht="12.4" hidden="1" customHeight="1">
      <c r="A425" s="13"/>
      <c r="B425" s="1"/>
      <c r="C425" s="35"/>
      <c r="D425" s="113"/>
      <c r="E425" s="114"/>
      <c r="F425" s="42" t="str">
        <f>VLOOKUP(C425,'[2]Acha Air Sales Price List'!$B$1:$D$65536,3,FALSE)</f>
        <v>first line keep open</v>
      </c>
      <c r="G425" s="20">
        <f>ROUND(IF(ISBLANK(C425),0,VLOOKUP(C425,'[2]Acha Air Sales Price List'!$B$1:$X$65536,12,FALSE)*$L$14),2)</f>
        <v>0</v>
      </c>
      <c r="H425" s="21">
        <f t="shared" si="6"/>
        <v>0</v>
      </c>
      <c r="I425" s="14"/>
    </row>
    <row r="426" spans="1:9" ht="12.4" hidden="1" customHeight="1">
      <c r="A426" s="13"/>
      <c r="B426" s="1"/>
      <c r="C426" s="35"/>
      <c r="D426" s="113"/>
      <c r="E426" s="114"/>
      <c r="F426" s="42" t="str">
        <f>VLOOKUP(C426,'[2]Acha Air Sales Price List'!$B$1:$D$65536,3,FALSE)</f>
        <v>first line keep open</v>
      </c>
      <c r="G426" s="20">
        <f>ROUND(IF(ISBLANK(C426),0,VLOOKUP(C426,'[2]Acha Air Sales Price List'!$B$1:$X$65536,12,FALSE)*$L$14),2)</f>
        <v>0</v>
      </c>
      <c r="H426" s="21">
        <f t="shared" si="6"/>
        <v>0</v>
      </c>
      <c r="I426" s="14"/>
    </row>
    <row r="427" spans="1:9" ht="12.4" hidden="1" customHeight="1">
      <c r="A427" s="13"/>
      <c r="B427" s="1"/>
      <c r="C427" s="35"/>
      <c r="D427" s="113"/>
      <c r="E427" s="114"/>
      <c r="F427" s="42" t="str">
        <f>VLOOKUP(C427,'[2]Acha Air Sales Price List'!$B$1:$D$65536,3,FALSE)</f>
        <v>first line keep open</v>
      </c>
      <c r="G427" s="20">
        <f>ROUND(IF(ISBLANK(C427),0,VLOOKUP(C427,'[2]Acha Air Sales Price List'!$B$1:$X$65536,12,FALSE)*$L$14),2)</f>
        <v>0</v>
      </c>
      <c r="H427" s="21">
        <f t="shared" si="6"/>
        <v>0</v>
      </c>
      <c r="I427" s="14"/>
    </row>
    <row r="428" spans="1:9" ht="12.4" hidden="1" customHeight="1">
      <c r="A428" s="13"/>
      <c r="B428" s="1"/>
      <c r="C428" s="35"/>
      <c r="D428" s="113"/>
      <c r="E428" s="114"/>
      <c r="F428" s="42" t="str">
        <f>VLOOKUP(C428,'[2]Acha Air Sales Price List'!$B$1:$D$65536,3,FALSE)</f>
        <v>first line keep open</v>
      </c>
      <c r="G428" s="20">
        <f>ROUND(IF(ISBLANK(C428),0,VLOOKUP(C428,'[2]Acha Air Sales Price List'!$B$1:$X$65536,12,FALSE)*$L$14),2)</f>
        <v>0</v>
      </c>
      <c r="H428" s="21">
        <f t="shared" si="6"/>
        <v>0</v>
      </c>
      <c r="I428" s="14"/>
    </row>
    <row r="429" spans="1:9" ht="12.4" hidden="1" customHeight="1">
      <c r="A429" s="13"/>
      <c r="B429" s="1"/>
      <c r="C429" s="35"/>
      <c r="D429" s="113"/>
      <c r="E429" s="114"/>
      <c r="F429" s="42" t="str">
        <f>VLOOKUP(C429,'[2]Acha Air Sales Price List'!$B$1:$D$65536,3,FALSE)</f>
        <v>first line keep open</v>
      </c>
      <c r="G429" s="20">
        <f>ROUND(IF(ISBLANK(C429),0,VLOOKUP(C429,'[2]Acha Air Sales Price List'!$B$1:$X$65536,12,FALSE)*$L$14),2)</f>
        <v>0</v>
      </c>
      <c r="H429" s="21">
        <f t="shared" si="6"/>
        <v>0</v>
      </c>
      <c r="I429" s="14"/>
    </row>
    <row r="430" spans="1:9" ht="12.4" hidden="1" customHeight="1">
      <c r="A430" s="13"/>
      <c r="B430" s="1"/>
      <c r="C430" s="35"/>
      <c r="D430" s="113"/>
      <c r="E430" s="114"/>
      <c r="F430" s="42" t="str">
        <f>VLOOKUP(C430,'[2]Acha Air Sales Price List'!$B$1:$D$65536,3,FALSE)</f>
        <v>first line keep open</v>
      </c>
      <c r="G430" s="20">
        <f>ROUND(IF(ISBLANK(C430),0,VLOOKUP(C430,'[2]Acha Air Sales Price List'!$B$1:$X$65536,12,FALSE)*$L$14),2)</f>
        <v>0</v>
      </c>
      <c r="H430" s="21">
        <f t="shared" si="6"/>
        <v>0</v>
      </c>
      <c r="I430" s="14"/>
    </row>
    <row r="431" spans="1:9" ht="12.4" hidden="1" customHeight="1">
      <c r="A431" s="13"/>
      <c r="B431" s="1"/>
      <c r="C431" s="35"/>
      <c r="D431" s="113"/>
      <c r="E431" s="114"/>
      <c r="F431" s="42" t="str">
        <f>VLOOKUP(C431,'[2]Acha Air Sales Price List'!$B$1:$D$65536,3,FALSE)</f>
        <v>first line keep open</v>
      </c>
      <c r="G431" s="20">
        <f>ROUND(IF(ISBLANK(C431),0,VLOOKUP(C431,'[2]Acha Air Sales Price List'!$B$1:$X$65536,12,FALSE)*$L$14),2)</f>
        <v>0</v>
      </c>
      <c r="H431" s="21">
        <f t="shared" si="6"/>
        <v>0</v>
      </c>
      <c r="I431" s="14"/>
    </row>
    <row r="432" spans="1:9" ht="12.4" hidden="1" customHeight="1">
      <c r="A432" s="13"/>
      <c r="B432" s="1"/>
      <c r="C432" s="35"/>
      <c r="D432" s="113"/>
      <c r="E432" s="114"/>
      <c r="F432" s="42" t="str">
        <f>VLOOKUP(C432,'[2]Acha Air Sales Price List'!$B$1:$D$65536,3,FALSE)</f>
        <v>first line keep open</v>
      </c>
      <c r="G432" s="20">
        <f>ROUND(IF(ISBLANK(C432),0,VLOOKUP(C432,'[2]Acha Air Sales Price List'!$B$1:$X$65536,12,FALSE)*$L$14),2)</f>
        <v>0</v>
      </c>
      <c r="H432" s="21">
        <f t="shared" si="6"/>
        <v>0</v>
      </c>
      <c r="I432" s="14"/>
    </row>
    <row r="433" spans="1:9" ht="12.4" hidden="1" customHeight="1">
      <c r="A433" s="13"/>
      <c r="B433" s="1"/>
      <c r="C433" s="35"/>
      <c r="D433" s="113"/>
      <c r="E433" s="114"/>
      <c r="F433" s="42" t="str">
        <f>VLOOKUP(C433,'[2]Acha Air Sales Price List'!$B$1:$D$65536,3,FALSE)</f>
        <v>first line keep open</v>
      </c>
      <c r="G433" s="20">
        <f>ROUND(IF(ISBLANK(C433),0,VLOOKUP(C433,'[2]Acha Air Sales Price List'!$B$1:$X$65536,12,FALSE)*$L$14),2)</f>
        <v>0</v>
      </c>
      <c r="H433" s="21">
        <f t="shared" si="6"/>
        <v>0</v>
      </c>
      <c r="I433" s="14"/>
    </row>
    <row r="434" spans="1:9" ht="12.4" hidden="1" customHeight="1">
      <c r="A434" s="13"/>
      <c r="B434" s="1"/>
      <c r="C434" s="35"/>
      <c r="D434" s="113"/>
      <c r="E434" s="114"/>
      <c r="F434" s="42" t="str">
        <f>VLOOKUP(C434,'[2]Acha Air Sales Price List'!$B$1:$D$65536,3,FALSE)</f>
        <v>first line keep open</v>
      </c>
      <c r="G434" s="20">
        <f>ROUND(IF(ISBLANK(C434),0,VLOOKUP(C434,'[2]Acha Air Sales Price List'!$B$1:$X$65536,12,FALSE)*$L$14),2)</f>
        <v>0</v>
      </c>
      <c r="H434" s="21">
        <f t="shared" si="6"/>
        <v>0</v>
      </c>
      <c r="I434" s="14"/>
    </row>
    <row r="435" spans="1:9" ht="12.4" hidden="1" customHeight="1">
      <c r="A435" s="13"/>
      <c r="B435" s="1"/>
      <c r="C435" s="35"/>
      <c r="D435" s="113"/>
      <c r="E435" s="114"/>
      <c r="F435" s="42" t="str">
        <f>VLOOKUP(C435,'[2]Acha Air Sales Price List'!$B$1:$D$65536,3,FALSE)</f>
        <v>first line keep open</v>
      </c>
      <c r="G435" s="20">
        <f>ROUND(IF(ISBLANK(C435),0,VLOOKUP(C435,'[2]Acha Air Sales Price List'!$B$1:$X$65536,12,FALSE)*$L$14),2)</f>
        <v>0</v>
      </c>
      <c r="H435" s="21">
        <f t="shared" si="6"/>
        <v>0</v>
      </c>
      <c r="I435" s="14"/>
    </row>
    <row r="436" spans="1:9" ht="12.4" hidden="1" customHeight="1">
      <c r="A436" s="13"/>
      <c r="B436" s="1"/>
      <c r="C436" s="36"/>
      <c r="D436" s="113"/>
      <c r="E436" s="114"/>
      <c r="F436" s="42" t="str">
        <f>VLOOKUP(C436,'[2]Acha Air Sales Price List'!$B$1:$D$65536,3,FALSE)</f>
        <v>first line keep open</v>
      </c>
      <c r="G436" s="20">
        <f>ROUND(IF(ISBLANK(C436),0,VLOOKUP(C436,'[2]Acha Air Sales Price List'!$B$1:$X$65536,12,FALSE)*$L$14),2)</f>
        <v>0</v>
      </c>
      <c r="H436" s="21">
        <f t="shared" si="6"/>
        <v>0</v>
      </c>
      <c r="I436" s="14"/>
    </row>
    <row r="437" spans="1:9" ht="12" hidden="1" customHeight="1">
      <c r="A437" s="13"/>
      <c r="B437" s="1"/>
      <c r="C437" s="35"/>
      <c r="D437" s="113"/>
      <c r="E437" s="114"/>
      <c r="F437" s="42" t="str">
        <f>VLOOKUP(C437,'[2]Acha Air Sales Price List'!$B$1:$D$65536,3,FALSE)</f>
        <v>first line keep open</v>
      </c>
      <c r="G437" s="20">
        <f>ROUND(IF(ISBLANK(C437),0,VLOOKUP(C437,'[2]Acha Air Sales Price List'!$B$1:$X$65536,12,FALSE)*$L$14),2)</f>
        <v>0</v>
      </c>
      <c r="H437" s="21">
        <f t="shared" si="6"/>
        <v>0</v>
      </c>
      <c r="I437" s="14"/>
    </row>
    <row r="438" spans="1:9" ht="12.4" hidden="1" customHeight="1">
      <c r="A438" s="13"/>
      <c r="B438" s="1"/>
      <c r="C438" s="35"/>
      <c r="D438" s="113"/>
      <c r="E438" s="114"/>
      <c r="F438" s="42" t="str">
        <f>VLOOKUP(C438,'[2]Acha Air Sales Price List'!$B$1:$D$65536,3,FALSE)</f>
        <v>first line keep open</v>
      </c>
      <c r="G438" s="20">
        <f>ROUND(IF(ISBLANK(C438),0,VLOOKUP(C438,'[2]Acha Air Sales Price List'!$B$1:$X$65536,12,FALSE)*$L$14),2)</f>
        <v>0</v>
      </c>
      <c r="H438" s="21">
        <f t="shared" si="6"/>
        <v>0</v>
      </c>
      <c r="I438" s="14"/>
    </row>
    <row r="439" spans="1:9" ht="12.4" hidden="1" customHeight="1">
      <c r="A439" s="13"/>
      <c r="B439" s="1"/>
      <c r="C439" s="35"/>
      <c r="D439" s="113"/>
      <c r="E439" s="114"/>
      <c r="F439" s="42" t="str">
        <f>VLOOKUP(C439,'[2]Acha Air Sales Price List'!$B$1:$D$65536,3,FALSE)</f>
        <v>first line keep open</v>
      </c>
      <c r="G439" s="20">
        <f>ROUND(IF(ISBLANK(C439),0,VLOOKUP(C439,'[2]Acha Air Sales Price List'!$B$1:$X$65536,12,FALSE)*$L$14),2)</f>
        <v>0</v>
      </c>
      <c r="H439" s="21">
        <f t="shared" si="6"/>
        <v>0</v>
      </c>
      <c r="I439" s="14"/>
    </row>
    <row r="440" spans="1:9" ht="12.4" hidden="1" customHeight="1">
      <c r="A440" s="13"/>
      <c r="B440" s="1"/>
      <c r="C440" s="35"/>
      <c r="D440" s="113"/>
      <c r="E440" s="114"/>
      <c r="F440" s="42" t="str">
        <f>VLOOKUP(C440,'[2]Acha Air Sales Price List'!$B$1:$D$65536,3,FALSE)</f>
        <v>first line keep open</v>
      </c>
      <c r="G440" s="20">
        <f>ROUND(IF(ISBLANK(C440),0,VLOOKUP(C440,'[2]Acha Air Sales Price List'!$B$1:$X$65536,12,FALSE)*$L$14),2)</f>
        <v>0</v>
      </c>
      <c r="H440" s="21">
        <f t="shared" si="6"/>
        <v>0</v>
      </c>
      <c r="I440" s="14"/>
    </row>
    <row r="441" spans="1:9" ht="12.4" hidden="1" customHeight="1">
      <c r="A441" s="13"/>
      <c r="B441" s="1"/>
      <c r="C441" s="35"/>
      <c r="D441" s="113"/>
      <c r="E441" s="114"/>
      <c r="F441" s="42" t="str">
        <f>VLOOKUP(C441,'[2]Acha Air Sales Price List'!$B$1:$D$65536,3,FALSE)</f>
        <v>first line keep open</v>
      </c>
      <c r="G441" s="20">
        <f>ROUND(IF(ISBLANK(C441),0,VLOOKUP(C441,'[2]Acha Air Sales Price List'!$B$1:$X$65536,12,FALSE)*$L$14),2)</f>
        <v>0</v>
      </c>
      <c r="H441" s="21">
        <f t="shared" si="6"/>
        <v>0</v>
      </c>
      <c r="I441" s="14"/>
    </row>
    <row r="442" spans="1:9" ht="12.4" hidden="1" customHeight="1">
      <c r="A442" s="13"/>
      <c r="B442" s="1"/>
      <c r="C442" s="35"/>
      <c r="D442" s="113"/>
      <c r="E442" s="114"/>
      <c r="F442" s="42" t="str">
        <f>VLOOKUP(C442,'[2]Acha Air Sales Price List'!$B$1:$D$65536,3,FALSE)</f>
        <v>first line keep open</v>
      </c>
      <c r="G442" s="20">
        <f>ROUND(IF(ISBLANK(C442),0,VLOOKUP(C442,'[2]Acha Air Sales Price List'!$B$1:$X$65536,12,FALSE)*$L$14),2)</f>
        <v>0</v>
      </c>
      <c r="H442" s="21">
        <f t="shared" si="6"/>
        <v>0</v>
      </c>
      <c r="I442" s="14"/>
    </row>
    <row r="443" spans="1:9" ht="12.4" hidden="1" customHeight="1">
      <c r="A443" s="13"/>
      <c r="B443" s="1"/>
      <c r="C443" s="35"/>
      <c r="D443" s="113"/>
      <c r="E443" s="114"/>
      <c r="F443" s="42" t="str">
        <f>VLOOKUP(C443,'[2]Acha Air Sales Price List'!$B$1:$D$65536,3,FALSE)</f>
        <v>first line keep open</v>
      </c>
      <c r="G443" s="20">
        <f>ROUND(IF(ISBLANK(C443),0,VLOOKUP(C443,'[2]Acha Air Sales Price List'!$B$1:$X$65536,12,FALSE)*$L$14),2)</f>
        <v>0</v>
      </c>
      <c r="H443" s="21">
        <f t="shared" si="6"/>
        <v>0</v>
      </c>
      <c r="I443" s="14"/>
    </row>
    <row r="444" spans="1:9" ht="12.4" hidden="1" customHeight="1">
      <c r="A444" s="13"/>
      <c r="B444" s="1"/>
      <c r="C444" s="35"/>
      <c r="D444" s="113"/>
      <c r="E444" s="114"/>
      <c r="F444" s="42" t="str">
        <f>VLOOKUP(C444,'[2]Acha Air Sales Price List'!$B$1:$D$65536,3,FALSE)</f>
        <v>first line keep open</v>
      </c>
      <c r="G444" s="20">
        <f>ROUND(IF(ISBLANK(C444),0,VLOOKUP(C444,'[2]Acha Air Sales Price List'!$B$1:$X$65536,12,FALSE)*$L$14),2)</f>
        <v>0</v>
      </c>
      <c r="H444" s="21">
        <f t="shared" si="6"/>
        <v>0</v>
      </c>
      <c r="I444" s="14"/>
    </row>
    <row r="445" spans="1:9" ht="12.4" hidden="1" customHeight="1">
      <c r="A445" s="13"/>
      <c r="B445" s="1"/>
      <c r="C445" s="35"/>
      <c r="D445" s="113"/>
      <c r="E445" s="114"/>
      <c r="F445" s="42" t="str">
        <f>VLOOKUP(C445,'[2]Acha Air Sales Price List'!$B$1:$D$65536,3,FALSE)</f>
        <v>first line keep open</v>
      </c>
      <c r="G445" s="20">
        <f>ROUND(IF(ISBLANK(C445),0,VLOOKUP(C445,'[2]Acha Air Sales Price List'!$B$1:$X$65536,12,FALSE)*$L$14),2)</f>
        <v>0</v>
      </c>
      <c r="H445" s="21">
        <f t="shared" si="6"/>
        <v>0</v>
      </c>
      <c r="I445" s="14"/>
    </row>
    <row r="446" spans="1:9" ht="12.4" hidden="1" customHeight="1">
      <c r="A446" s="13"/>
      <c r="B446" s="1"/>
      <c r="C446" s="35"/>
      <c r="D446" s="113"/>
      <c r="E446" s="114"/>
      <c r="F446" s="42" t="str">
        <f>VLOOKUP(C446,'[2]Acha Air Sales Price List'!$B$1:$D$65536,3,FALSE)</f>
        <v>first line keep open</v>
      </c>
      <c r="G446" s="20">
        <f>ROUND(IF(ISBLANK(C446),0,VLOOKUP(C446,'[2]Acha Air Sales Price List'!$B$1:$X$65536,12,FALSE)*$L$14),2)</f>
        <v>0</v>
      </c>
      <c r="H446" s="21">
        <f t="shared" si="6"/>
        <v>0</v>
      </c>
      <c r="I446" s="14"/>
    </row>
    <row r="447" spans="1:9" ht="12.4" hidden="1" customHeight="1">
      <c r="A447" s="13"/>
      <c r="B447" s="1"/>
      <c r="C447" s="35"/>
      <c r="D447" s="113"/>
      <c r="E447" s="114"/>
      <c r="F447" s="42" t="str">
        <f>VLOOKUP(C447,'[2]Acha Air Sales Price List'!$B$1:$D$65536,3,FALSE)</f>
        <v>first line keep open</v>
      </c>
      <c r="G447" s="20">
        <f>ROUND(IF(ISBLANK(C447),0,VLOOKUP(C447,'[2]Acha Air Sales Price List'!$B$1:$X$65536,12,FALSE)*$L$14),2)</f>
        <v>0</v>
      </c>
      <c r="H447" s="21">
        <f t="shared" si="6"/>
        <v>0</v>
      </c>
      <c r="I447" s="14"/>
    </row>
    <row r="448" spans="1:9" ht="12.4" hidden="1" customHeight="1">
      <c r="A448" s="13"/>
      <c r="B448" s="1"/>
      <c r="C448" s="35"/>
      <c r="D448" s="113"/>
      <c r="E448" s="114"/>
      <c r="F448" s="42" t="str">
        <f>VLOOKUP(C448,'[2]Acha Air Sales Price List'!$B$1:$D$65536,3,FALSE)</f>
        <v>first line keep open</v>
      </c>
      <c r="G448" s="20">
        <f>ROUND(IF(ISBLANK(C448),0,VLOOKUP(C448,'[2]Acha Air Sales Price List'!$B$1:$X$65536,12,FALSE)*$L$14),2)</f>
        <v>0</v>
      </c>
      <c r="H448" s="21">
        <f t="shared" si="6"/>
        <v>0</v>
      </c>
      <c r="I448" s="14"/>
    </row>
    <row r="449" spans="1:9" ht="12.4" hidden="1" customHeight="1">
      <c r="A449" s="13"/>
      <c r="B449" s="1"/>
      <c r="C449" s="35"/>
      <c r="D449" s="113"/>
      <c r="E449" s="114"/>
      <c r="F449" s="42" t="str">
        <f>VLOOKUP(C449,'[2]Acha Air Sales Price List'!$B$1:$D$65536,3,FALSE)</f>
        <v>first line keep open</v>
      </c>
      <c r="G449" s="20">
        <f>ROUND(IF(ISBLANK(C449),0,VLOOKUP(C449,'[2]Acha Air Sales Price List'!$B$1:$X$65536,12,FALSE)*$L$14),2)</f>
        <v>0</v>
      </c>
      <c r="H449" s="21">
        <f t="shared" si="6"/>
        <v>0</v>
      </c>
      <c r="I449" s="14"/>
    </row>
    <row r="450" spans="1:9" ht="12.4" hidden="1" customHeight="1">
      <c r="A450" s="13"/>
      <c r="B450" s="1"/>
      <c r="C450" s="35"/>
      <c r="D450" s="113"/>
      <c r="E450" s="114"/>
      <c r="F450" s="42" t="str">
        <f>VLOOKUP(C450,'[2]Acha Air Sales Price List'!$B$1:$D$65536,3,FALSE)</f>
        <v>first line keep open</v>
      </c>
      <c r="G450" s="20">
        <f>ROUND(IF(ISBLANK(C450),0,VLOOKUP(C450,'[2]Acha Air Sales Price List'!$B$1:$X$65536,12,FALSE)*$L$14),2)</f>
        <v>0</v>
      </c>
      <c r="H450" s="21">
        <f t="shared" si="6"/>
        <v>0</v>
      </c>
      <c r="I450" s="14"/>
    </row>
    <row r="451" spans="1:9" ht="12.4" hidden="1" customHeight="1">
      <c r="A451" s="13"/>
      <c r="B451" s="1"/>
      <c r="C451" s="35"/>
      <c r="D451" s="113"/>
      <c r="E451" s="114"/>
      <c r="F451" s="42" t="str">
        <f>VLOOKUP(C451,'[2]Acha Air Sales Price List'!$B$1:$D$65536,3,FALSE)</f>
        <v>first line keep open</v>
      </c>
      <c r="G451" s="20">
        <f>ROUND(IF(ISBLANK(C451),0,VLOOKUP(C451,'[2]Acha Air Sales Price List'!$B$1:$X$65536,12,FALSE)*$L$14),2)</f>
        <v>0</v>
      </c>
      <c r="H451" s="21">
        <f t="shared" si="6"/>
        <v>0</v>
      </c>
      <c r="I451" s="14"/>
    </row>
    <row r="452" spans="1:9" ht="12.4" hidden="1" customHeight="1">
      <c r="A452" s="13"/>
      <c r="B452" s="1"/>
      <c r="C452" s="35"/>
      <c r="D452" s="113"/>
      <c r="E452" s="114"/>
      <c r="F452" s="42" t="str">
        <f>VLOOKUP(C452,'[2]Acha Air Sales Price List'!$B$1:$D$65536,3,FALSE)</f>
        <v>first line keep open</v>
      </c>
      <c r="G452" s="20">
        <f>ROUND(IF(ISBLANK(C452),0,VLOOKUP(C452,'[2]Acha Air Sales Price List'!$B$1:$X$65536,12,FALSE)*$L$14),2)</f>
        <v>0</v>
      </c>
      <c r="H452" s="21">
        <f t="shared" si="6"/>
        <v>0</v>
      </c>
      <c r="I452" s="14"/>
    </row>
    <row r="453" spans="1:9" ht="12.4" hidden="1" customHeight="1">
      <c r="A453" s="13"/>
      <c r="B453" s="1"/>
      <c r="C453" s="35"/>
      <c r="D453" s="113"/>
      <c r="E453" s="114"/>
      <c r="F453" s="42" t="str">
        <f>VLOOKUP(C453,'[2]Acha Air Sales Price List'!$B$1:$D$65536,3,FALSE)</f>
        <v>first line keep open</v>
      </c>
      <c r="G453" s="20">
        <f>ROUND(IF(ISBLANK(C453),0,VLOOKUP(C453,'[2]Acha Air Sales Price List'!$B$1:$X$65536,12,FALSE)*$L$14),2)</f>
        <v>0</v>
      </c>
      <c r="H453" s="21">
        <f t="shared" si="6"/>
        <v>0</v>
      </c>
      <c r="I453" s="14"/>
    </row>
    <row r="454" spans="1:9" ht="12.4" hidden="1" customHeight="1">
      <c r="A454" s="13"/>
      <c r="B454" s="1"/>
      <c r="C454" s="35"/>
      <c r="D454" s="113"/>
      <c r="E454" s="114"/>
      <c r="F454" s="42" t="str">
        <f>VLOOKUP(C454,'[2]Acha Air Sales Price List'!$B$1:$D$65536,3,FALSE)</f>
        <v>first line keep open</v>
      </c>
      <c r="G454" s="20">
        <f>ROUND(IF(ISBLANK(C454),0,VLOOKUP(C454,'[2]Acha Air Sales Price List'!$B$1:$X$65536,12,FALSE)*$L$14),2)</f>
        <v>0</v>
      </c>
      <c r="H454" s="21">
        <f t="shared" si="6"/>
        <v>0</v>
      </c>
      <c r="I454" s="14"/>
    </row>
    <row r="455" spans="1:9" ht="12.4" hidden="1" customHeight="1">
      <c r="A455" s="13"/>
      <c r="B455" s="1"/>
      <c r="C455" s="35"/>
      <c r="D455" s="113"/>
      <c r="E455" s="114"/>
      <c r="F455" s="42" t="str">
        <f>VLOOKUP(C455,'[2]Acha Air Sales Price List'!$B$1:$D$65536,3,FALSE)</f>
        <v>first line keep open</v>
      </c>
      <c r="G455" s="20">
        <f>ROUND(IF(ISBLANK(C455),0,VLOOKUP(C455,'[2]Acha Air Sales Price List'!$B$1:$X$65536,12,FALSE)*$L$14),2)</f>
        <v>0</v>
      </c>
      <c r="H455" s="21">
        <f t="shared" si="6"/>
        <v>0</v>
      </c>
      <c r="I455" s="14"/>
    </row>
    <row r="456" spans="1:9" ht="12.4" hidden="1" customHeight="1">
      <c r="A456" s="13"/>
      <c r="B456" s="1"/>
      <c r="C456" s="35"/>
      <c r="D456" s="113"/>
      <c r="E456" s="114"/>
      <c r="F456" s="42" t="str">
        <f>VLOOKUP(C456,'[2]Acha Air Sales Price List'!$B$1:$D$65536,3,FALSE)</f>
        <v>first line keep open</v>
      </c>
      <c r="G456" s="20">
        <f>ROUND(IF(ISBLANK(C456),0,VLOOKUP(C456,'[2]Acha Air Sales Price List'!$B$1:$X$65536,12,FALSE)*$L$14),2)</f>
        <v>0</v>
      </c>
      <c r="H456" s="21">
        <f t="shared" si="6"/>
        <v>0</v>
      </c>
      <c r="I456" s="14"/>
    </row>
    <row r="457" spans="1:9" ht="12.4" hidden="1" customHeight="1">
      <c r="A457" s="13"/>
      <c r="B457" s="1"/>
      <c r="C457" s="35"/>
      <c r="D457" s="113"/>
      <c r="E457" s="114"/>
      <c r="F457" s="42" t="str">
        <f>VLOOKUP(C457,'[2]Acha Air Sales Price List'!$B$1:$D$65536,3,FALSE)</f>
        <v>first line keep open</v>
      </c>
      <c r="G457" s="20">
        <f>ROUND(IF(ISBLANK(C457),0,VLOOKUP(C457,'[2]Acha Air Sales Price List'!$B$1:$X$65536,12,FALSE)*$L$14),2)</f>
        <v>0</v>
      </c>
      <c r="H457" s="21">
        <f t="shared" si="6"/>
        <v>0</v>
      </c>
      <c r="I457" s="14"/>
    </row>
    <row r="458" spans="1:9" ht="12.4" hidden="1" customHeight="1">
      <c r="A458" s="13"/>
      <c r="B458" s="1"/>
      <c r="C458" s="35"/>
      <c r="D458" s="113"/>
      <c r="E458" s="114"/>
      <c r="F458" s="42" t="str">
        <f>VLOOKUP(C458,'[2]Acha Air Sales Price List'!$B$1:$D$65536,3,FALSE)</f>
        <v>first line keep open</v>
      </c>
      <c r="G458" s="20">
        <f>ROUND(IF(ISBLANK(C458),0,VLOOKUP(C458,'[2]Acha Air Sales Price List'!$B$1:$X$65536,12,FALSE)*$L$14),2)</f>
        <v>0</v>
      </c>
      <c r="H458" s="21">
        <f t="shared" si="6"/>
        <v>0</v>
      </c>
      <c r="I458" s="14"/>
    </row>
    <row r="459" spans="1:9" ht="12.4" hidden="1" customHeight="1">
      <c r="A459" s="13"/>
      <c r="B459" s="1"/>
      <c r="C459" s="35"/>
      <c r="D459" s="113"/>
      <c r="E459" s="114"/>
      <c r="F459" s="42" t="str">
        <f>VLOOKUP(C459,'[2]Acha Air Sales Price List'!$B$1:$D$65536,3,FALSE)</f>
        <v>first line keep open</v>
      </c>
      <c r="G459" s="20">
        <f>ROUND(IF(ISBLANK(C459),0,VLOOKUP(C459,'[2]Acha Air Sales Price List'!$B$1:$X$65536,12,FALSE)*$L$14),2)</f>
        <v>0</v>
      </c>
      <c r="H459" s="21">
        <f t="shared" si="6"/>
        <v>0</v>
      </c>
      <c r="I459" s="14"/>
    </row>
    <row r="460" spans="1:9" ht="12.4" hidden="1" customHeight="1">
      <c r="A460" s="13"/>
      <c r="B460" s="1"/>
      <c r="C460" s="36"/>
      <c r="D460" s="113"/>
      <c r="E460" s="114"/>
      <c r="F460" s="42" t="str">
        <f>VLOOKUP(C460,'[2]Acha Air Sales Price List'!$B$1:$D$65536,3,FALSE)</f>
        <v>first line keep open</v>
      </c>
      <c r="G460" s="20">
        <f>ROUND(IF(ISBLANK(C460),0,VLOOKUP(C460,'[2]Acha Air Sales Price List'!$B$1:$X$65536,12,FALSE)*$L$14),2)</f>
        <v>0</v>
      </c>
      <c r="H460" s="21">
        <f t="shared" si="6"/>
        <v>0</v>
      </c>
      <c r="I460" s="14"/>
    </row>
    <row r="461" spans="1:9" ht="12" hidden="1" customHeight="1">
      <c r="A461" s="13"/>
      <c r="B461" s="1"/>
      <c r="C461" s="35"/>
      <c r="D461" s="113"/>
      <c r="E461" s="114"/>
      <c r="F461" s="42" t="str">
        <f>VLOOKUP(C461,'[2]Acha Air Sales Price List'!$B$1:$D$65536,3,FALSE)</f>
        <v>first line keep open</v>
      </c>
      <c r="G461" s="20">
        <f>ROUND(IF(ISBLANK(C461),0,VLOOKUP(C461,'[2]Acha Air Sales Price List'!$B$1:$X$65536,12,FALSE)*$L$14),2)</f>
        <v>0</v>
      </c>
      <c r="H461" s="21">
        <f t="shared" si="6"/>
        <v>0</v>
      </c>
      <c r="I461" s="14"/>
    </row>
    <row r="462" spans="1:9" ht="12.4" hidden="1" customHeight="1">
      <c r="A462" s="13"/>
      <c r="B462" s="1"/>
      <c r="C462" s="35"/>
      <c r="D462" s="113"/>
      <c r="E462" s="114"/>
      <c r="F462" s="42" t="str">
        <f>VLOOKUP(C462,'[2]Acha Air Sales Price List'!$B$1:$D$65536,3,FALSE)</f>
        <v>first line keep open</v>
      </c>
      <c r="G462" s="20">
        <f>ROUND(IF(ISBLANK(C462),0,VLOOKUP(C462,'[2]Acha Air Sales Price List'!$B$1:$X$65536,12,FALSE)*$L$14),2)</f>
        <v>0</v>
      </c>
      <c r="H462" s="21">
        <f t="shared" si="6"/>
        <v>0</v>
      </c>
      <c r="I462" s="14"/>
    </row>
    <row r="463" spans="1:9" ht="12.4" hidden="1" customHeight="1">
      <c r="A463" s="13"/>
      <c r="B463" s="1"/>
      <c r="C463" s="35"/>
      <c r="D463" s="113"/>
      <c r="E463" s="114"/>
      <c r="F463" s="42" t="str">
        <f>VLOOKUP(C463,'[2]Acha Air Sales Price List'!$B$1:$D$65536,3,FALSE)</f>
        <v>first line keep open</v>
      </c>
      <c r="G463" s="20">
        <f>ROUND(IF(ISBLANK(C463),0,VLOOKUP(C463,'[2]Acha Air Sales Price List'!$B$1:$X$65536,12,FALSE)*$L$14),2)</f>
        <v>0</v>
      </c>
      <c r="H463" s="21">
        <f t="shared" si="6"/>
        <v>0</v>
      </c>
      <c r="I463" s="14"/>
    </row>
    <row r="464" spans="1:9" ht="12.4" hidden="1" customHeight="1">
      <c r="A464" s="13"/>
      <c r="B464" s="1"/>
      <c r="C464" s="35"/>
      <c r="D464" s="113"/>
      <c r="E464" s="114"/>
      <c r="F464" s="42" t="str">
        <f>VLOOKUP(C464,'[2]Acha Air Sales Price List'!$B$1:$D$65536,3,FALSE)</f>
        <v>first line keep open</v>
      </c>
      <c r="G464" s="20">
        <f>ROUND(IF(ISBLANK(C464),0,VLOOKUP(C464,'[2]Acha Air Sales Price List'!$B$1:$X$65536,12,FALSE)*$L$14),2)</f>
        <v>0</v>
      </c>
      <c r="H464" s="21">
        <f t="shared" si="6"/>
        <v>0</v>
      </c>
      <c r="I464" s="14"/>
    </row>
    <row r="465" spans="1:9" ht="12.4" hidden="1" customHeight="1">
      <c r="A465" s="13"/>
      <c r="B465" s="1"/>
      <c r="C465" s="35"/>
      <c r="D465" s="113"/>
      <c r="E465" s="114"/>
      <c r="F465" s="42" t="str">
        <f>VLOOKUP(C465,'[2]Acha Air Sales Price List'!$B$1:$D$65536,3,FALSE)</f>
        <v>first line keep open</v>
      </c>
      <c r="G465" s="20">
        <f>ROUND(IF(ISBLANK(C465),0,VLOOKUP(C465,'[2]Acha Air Sales Price List'!$B$1:$X$65536,12,FALSE)*$L$14),2)</f>
        <v>0</v>
      </c>
      <c r="H465" s="21">
        <f t="shared" si="6"/>
        <v>0</v>
      </c>
      <c r="I465" s="14"/>
    </row>
    <row r="466" spans="1:9" ht="12.4" hidden="1" customHeight="1">
      <c r="A466" s="13"/>
      <c r="B466" s="1"/>
      <c r="C466" s="35"/>
      <c r="D466" s="113"/>
      <c r="E466" s="114"/>
      <c r="F466" s="42" t="str">
        <f>VLOOKUP(C466,'[2]Acha Air Sales Price List'!$B$1:$D$65536,3,FALSE)</f>
        <v>first line keep open</v>
      </c>
      <c r="G466" s="20">
        <f>ROUND(IF(ISBLANK(C466),0,VLOOKUP(C466,'[2]Acha Air Sales Price List'!$B$1:$X$65536,12,FALSE)*$L$14),2)</f>
        <v>0</v>
      </c>
      <c r="H466" s="21">
        <f t="shared" si="6"/>
        <v>0</v>
      </c>
      <c r="I466" s="14"/>
    </row>
    <row r="467" spans="1:9" ht="12.4" hidden="1" customHeight="1">
      <c r="A467" s="13"/>
      <c r="B467" s="1"/>
      <c r="C467" s="35"/>
      <c r="D467" s="113"/>
      <c r="E467" s="114"/>
      <c r="F467" s="42" t="str">
        <f>VLOOKUP(C467,'[2]Acha Air Sales Price List'!$B$1:$D$65536,3,FALSE)</f>
        <v>first line keep open</v>
      </c>
      <c r="G467" s="20">
        <f>ROUND(IF(ISBLANK(C467),0,VLOOKUP(C467,'[2]Acha Air Sales Price List'!$B$1:$X$65536,12,FALSE)*$L$14),2)</f>
        <v>0</v>
      </c>
      <c r="H467" s="21">
        <f t="shared" si="6"/>
        <v>0</v>
      </c>
      <c r="I467" s="14"/>
    </row>
    <row r="468" spans="1:9" ht="12.4" hidden="1" customHeight="1">
      <c r="A468" s="13"/>
      <c r="B468" s="1"/>
      <c r="C468" s="35"/>
      <c r="D468" s="113"/>
      <c r="E468" s="114"/>
      <c r="F468" s="42" t="str">
        <f>VLOOKUP(C468,'[2]Acha Air Sales Price List'!$B$1:$D$65536,3,FALSE)</f>
        <v>first line keep open</v>
      </c>
      <c r="G468" s="20">
        <f>ROUND(IF(ISBLANK(C468),0,VLOOKUP(C468,'[2]Acha Air Sales Price List'!$B$1:$X$65536,12,FALSE)*$L$14),2)</f>
        <v>0</v>
      </c>
      <c r="H468" s="21">
        <f t="shared" si="6"/>
        <v>0</v>
      </c>
      <c r="I468" s="14"/>
    </row>
    <row r="469" spans="1:9" ht="12.4" hidden="1" customHeight="1">
      <c r="A469" s="13"/>
      <c r="B469" s="1"/>
      <c r="C469" s="35"/>
      <c r="D469" s="113"/>
      <c r="E469" s="114"/>
      <c r="F469" s="42" t="str">
        <f>VLOOKUP(C469,'[2]Acha Air Sales Price List'!$B$1:$D$65536,3,FALSE)</f>
        <v>first line keep open</v>
      </c>
      <c r="G469" s="20">
        <f>ROUND(IF(ISBLANK(C469),0,VLOOKUP(C469,'[2]Acha Air Sales Price List'!$B$1:$X$65536,12,FALSE)*$L$14),2)</f>
        <v>0</v>
      </c>
      <c r="H469" s="21">
        <f t="shared" si="6"/>
        <v>0</v>
      </c>
      <c r="I469" s="14"/>
    </row>
    <row r="470" spans="1:9" ht="12.4" hidden="1" customHeight="1">
      <c r="A470" s="13"/>
      <c r="B470" s="1"/>
      <c r="C470" s="35"/>
      <c r="D470" s="113"/>
      <c r="E470" s="114"/>
      <c r="F470" s="42" t="str">
        <f>VLOOKUP(C470,'[2]Acha Air Sales Price List'!$B$1:$D$65536,3,FALSE)</f>
        <v>first line keep open</v>
      </c>
      <c r="G470" s="20">
        <f>ROUND(IF(ISBLANK(C470),0,VLOOKUP(C470,'[2]Acha Air Sales Price List'!$B$1:$X$65536,12,FALSE)*$L$14),2)</f>
        <v>0</v>
      </c>
      <c r="H470" s="21">
        <f t="shared" ref="H470:H533" si="7">G470*B470</f>
        <v>0</v>
      </c>
      <c r="I470" s="14"/>
    </row>
    <row r="471" spans="1:9" ht="12.4" hidden="1" customHeight="1">
      <c r="A471" s="13"/>
      <c r="B471" s="1"/>
      <c r="C471" s="35"/>
      <c r="D471" s="113"/>
      <c r="E471" s="114"/>
      <c r="F471" s="42" t="str">
        <f>VLOOKUP(C471,'[2]Acha Air Sales Price List'!$B$1:$D$65536,3,FALSE)</f>
        <v>first line keep open</v>
      </c>
      <c r="G471" s="20">
        <f>ROUND(IF(ISBLANK(C471),0,VLOOKUP(C471,'[2]Acha Air Sales Price List'!$B$1:$X$65536,12,FALSE)*$L$14),2)</f>
        <v>0</v>
      </c>
      <c r="H471" s="21">
        <f t="shared" si="7"/>
        <v>0</v>
      </c>
      <c r="I471" s="14"/>
    </row>
    <row r="472" spans="1:9" ht="12.4" hidden="1" customHeight="1">
      <c r="A472" s="13"/>
      <c r="B472" s="1"/>
      <c r="C472" s="35"/>
      <c r="D472" s="113"/>
      <c r="E472" s="114"/>
      <c r="F472" s="42" t="str">
        <f>VLOOKUP(C472,'[2]Acha Air Sales Price List'!$B$1:$D$65536,3,FALSE)</f>
        <v>first line keep open</v>
      </c>
      <c r="G472" s="20">
        <f>ROUND(IF(ISBLANK(C472),0,VLOOKUP(C472,'[2]Acha Air Sales Price List'!$B$1:$X$65536,12,FALSE)*$L$14),2)</f>
        <v>0</v>
      </c>
      <c r="H472" s="21">
        <f t="shared" si="7"/>
        <v>0</v>
      </c>
      <c r="I472" s="14"/>
    </row>
    <row r="473" spans="1:9" ht="12.4" hidden="1" customHeight="1">
      <c r="A473" s="13"/>
      <c r="B473" s="1"/>
      <c r="C473" s="35"/>
      <c r="D473" s="113"/>
      <c r="E473" s="114"/>
      <c r="F473" s="42" t="str">
        <f>VLOOKUP(C473,'[2]Acha Air Sales Price List'!$B$1:$D$65536,3,FALSE)</f>
        <v>first line keep open</v>
      </c>
      <c r="G473" s="20">
        <f>ROUND(IF(ISBLANK(C473),0,VLOOKUP(C473,'[2]Acha Air Sales Price List'!$B$1:$X$65536,12,FALSE)*$L$14),2)</f>
        <v>0</v>
      </c>
      <c r="H473" s="21">
        <f t="shared" si="7"/>
        <v>0</v>
      </c>
      <c r="I473" s="14"/>
    </row>
    <row r="474" spans="1:9" ht="12.4" hidden="1" customHeight="1">
      <c r="A474" s="13"/>
      <c r="B474" s="1"/>
      <c r="C474" s="35"/>
      <c r="D474" s="113"/>
      <c r="E474" s="114"/>
      <c r="F474" s="42" t="str">
        <f>VLOOKUP(C474,'[2]Acha Air Sales Price List'!$B$1:$D$65536,3,FALSE)</f>
        <v>first line keep open</v>
      </c>
      <c r="G474" s="20">
        <f>ROUND(IF(ISBLANK(C474),0,VLOOKUP(C474,'[2]Acha Air Sales Price List'!$B$1:$X$65536,12,FALSE)*$L$14),2)</f>
        <v>0</v>
      </c>
      <c r="H474" s="21">
        <f t="shared" si="7"/>
        <v>0</v>
      </c>
      <c r="I474" s="14"/>
    </row>
    <row r="475" spans="1:9" ht="12.4" hidden="1" customHeight="1">
      <c r="A475" s="13"/>
      <c r="B475" s="1"/>
      <c r="C475" s="35"/>
      <c r="D475" s="113"/>
      <c r="E475" s="114"/>
      <c r="F475" s="42" t="str">
        <f>VLOOKUP(C475,'[2]Acha Air Sales Price List'!$B$1:$D$65536,3,FALSE)</f>
        <v>first line keep open</v>
      </c>
      <c r="G475" s="20">
        <f>ROUND(IF(ISBLANK(C475),0,VLOOKUP(C475,'[2]Acha Air Sales Price List'!$B$1:$X$65536,12,FALSE)*$L$14),2)</f>
        <v>0</v>
      </c>
      <c r="H475" s="21">
        <f t="shared" si="7"/>
        <v>0</v>
      </c>
      <c r="I475" s="14"/>
    </row>
    <row r="476" spans="1:9" ht="12.4" hidden="1" customHeight="1">
      <c r="A476" s="13"/>
      <c r="B476" s="1"/>
      <c r="C476" s="35"/>
      <c r="D476" s="113"/>
      <c r="E476" s="114"/>
      <c r="F476" s="42" t="str">
        <f>VLOOKUP(C476,'[2]Acha Air Sales Price List'!$B$1:$D$65536,3,FALSE)</f>
        <v>first line keep open</v>
      </c>
      <c r="G476" s="20">
        <f>ROUND(IF(ISBLANK(C476),0,VLOOKUP(C476,'[2]Acha Air Sales Price List'!$B$1:$X$65536,12,FALSE)*$L$14),2)</f>
        <v>0</v>
      </c>
      <c r="H476" s="21">
        <f t="shared" si="7"/>
        <v>0</v>
      </c>
      <c r="I476" s="14"/>
    </row>
    <row r="477" spans="1:9" ht="12.4" hidden="1" customHeight="1">
      <c r="A477" s="13"/>
      <c r="B477" s="1"/>
      <c r="C477" s="35"/>
      <c r="D477" s="113"/>
      <c r="E477" s="114"/>
      <c r="F477" s="42" t="str">
        <f>VLOOKUP(C477,'[2]Acha Air Sales Price List'!$B$1:$D$65536,3,FALSE)</f>
        <v>first line keep open</v>
      </c>
      <c r="G477" s="20">
        <f>ROUND(IF(ISBLANK(C477),0,VLOOKUP(C477,'[2]Acha Air Sales Price List'!$B$1:$X$65536,12,FALSE)*$L$14),2)</f>
        <v>0</v>
      </c>
      <c r="H477" s="21">
        <f t="shared" si="7"/>
        <v>0</v>
      </c>
      <c r="I477" s="14"/>
    </row>
    <row r="478" spans="1:9" ht="12.4" hidden="1" customHeight="1">
      <c r="A478" s="13"/>
      <c r="B478" s="1"/>
      <c r="C478" s="35"/>
      <c r="D478" s="113"/>
      <c r="E478" s="114"/>
      <c r="F478" s="42" t="str">
        <f>VLOOKUP(C478,'[2]Acha Air Sales Price List'!$B$1:$D$65536,3,FALSE)</f>
        <v>first line keep open</v>
      </c>
      <c r="G478" s="20">
        <f>ROUND(IF(ISBLANK(C478),0,VLOOKUP(C478,'[2]Acha Air Sales Price List'!$B$1:$X$65536,12,FALSE)*$L$14),2)</f>
        <v>0</v>
      </c>
      <c r="H478" s="21">
        <f t="shared" si="7"/>
        <v>0</v>
      </c>
      <c r="I478" s="14"/>
    </row>
    <row r="479" spans="1:9" ht="12.4" hidden="1" customHeight="1">
      <c r="A479" s="13"/>
      <c r="B479" s="1"/>
      <c r="C479" s="35"/>
      <c r="D479" s="113"/>
      <c r="E479" s="114"/>
      <c r="F479" s="42" t="str">
        <f>VLOOKUP(C479,'[2]Acha Air Sales Price List'!$B$1:$D$65536,3,FALSE)</f>
        <v>first line keep open</v>
      </c>
      <c r="G479" s="20">
        <f>ROUND(IF(ISBLANK(C479),0,VLOOKUP(C479,'[2]Acha Air Sales Price List'!$B$1:$X$65536,12,FALSE)*$L$14),2)</f>
        <v>0</v>
      </c>
      <c r="H479" s="21">
        <f t="shared" si="7"/>
        <v>0</v>
      </c>
      <c r="I479" s="14"/>
    </row>
    <row r="480" spans="1:9" ht="12.4" hidden="1" customHeight="1">
      <c r="A480" s="13"/>
      <c r="B480" s="1"/>
      <c r="C480" s="35"/>
      <c r="D480" s="113"/>
      <c r="E480" s="114"/>
      <c r="F480" s="42" t="str">
        <f>VLOOKUP(C480,'[2]Acha Air Sales Price List'!$B$1:$D$65536,3,FALSE)</f>
        <v>first line keep open</v>
      </c>
      <c r="G480" s="20">
        <f>ROUND(IF(ISBLANK(C480),0,VLOOKUP(C480,'[2]Acha Air Sales Price List'!$B$1:$X$65536,12,FALSE)*$L$14),2)</f>
        <v>0</v>
      </c>
      <c r="H480" s="21">
        <f t="shared" si="7"/>
        <v>0</v>
      </c>
      <c r="I480" s="14"/>
    </row>
    <row r="481" spans="1:9" ht="12.4" hidden="1" customHeight="1">
      <c r="A481" s="13"/>
      <c r="B481" s="1"/>
      <c r="C481" s="35"/>
      <c r="D481" s="113"/>
      <c r="E481" s="114"/>
      <c r="F481" s="42" t="str">
        <f>VLOOKUP(C481,'[2]Acha Air Sales Price List'!$B$1:$D$65536,3,FALSE)</f>
        <v>first line keep open</v>
      </c>
      <c r="G481" s="20">
        <f>ROUND(IF(ISBLANK(C481),0,VLOOKUP(C481,'[2]Acha Air Sales Price List'!$B$1:$X$65536,12,FALSE)*$L$14),2)</f>
        <v>0</v>
      </c>
      <c r="H481" s="21">
        <f t="shared" si="7"/>
        <v>0</v>
      </c>
      <c r="I481" s="14"/>
    </row>
    <row r="482" spans="1:9" ht="12.4" hidden="1" customHeight="1">
      <c r="A482" s="13"/>
      <c r="B482" s="1"/>
      <c r="C482" s="35"/>
      <c r="D482" s="113"/>
      <c r="E482" s="114"/>
      <c r="F482" s="42" t="str">
        <f>VLOOKUP(C482,'[2]Acha Air Sales Price List'!$B$1:$D$65536,3,FALSE)</f>
        <v>first line keep open</v>
      </c>
      <c r="G482" s="20">
        <f>ROUND(IF(ISBLANK(C482),0,VLOOKUP(C482,'[2]Acha Air Sales Price List'!$B$1:$X$65536,12,FALSE)*$L$14),2)</f>
        <v>0</v>
      </c>
      <c r="H482" s="21">
        <f t="shared" si="7"/>
        <v>0</v>
      </c>
      <c r="I482" s="14"/>
    </row>
    <row r="483" spans="1:9" ht="12.4" hidden="1" customHeight="1">
      <c r="A483" s="13"/>
      <c r="B483" s="1"/>
      <c r="C483" s="35"/>
      <c r="D483" s="113"/>
      <c r="E483" s="114"/>
      <c r="F483" s="42" t="str">
        <f>VLOOKUP(C483,'[2]Acha Air Sales Price List'!$B$1:$D$65536,3,FALSE)</f>
        <v>first line keep open</v>
      </c>
      <c r="G483" s="20">
        <f>ROUND(IF(ISBLANK(C483),0,VLOOKUP(C483,'[2]Acha Air Sales Price List'!$B$1:$X$65536,12,FALSE)*$L$14),2)</f>
        <v>0</v>
      </c>
      <c r="H483" s="21">
        <f t="shared" si="7"/>
        <v>0</v>
      </c>
      <c r="I483" s="14"/>
    </row>
    <row r="484" spans="1:9" ht="12.4" hidden="1" customHeight="1">
      <c r="A484" s="13"/>
      <c r="B484" s="1"/>
      <c r="C484" s="35"/>
      <c r="D484" s="113"/>
      <c r="E484" s="114"/>
      <c r="F484" s="42" t="str">
        <f>VLOOKUP(C484,'[2]Acha Air Sales Price List'!$B$1:$D$65536,3,FALSE)</f>
        <v>first line keep open</v>
      </c>
      <c r="G484" s="20">
        <f>ROUND(IF(ISBLANK(C484),0,VLOOKUP(C484,'[2]Acha Air Sales Price List'!$B$1:$X$65536,12,FALSE)*$L$14),2)</f>
        <v>0</v>
      </c>
      <c r="H484" s="21">
        <f t="shared" si="7"/>
        <v>0</v>
      </c>
      <c r="I484" s="14"/>
    </row>
    <row r="485" spans="1:9" ht="12.4" hidden="1" customHeight="1">
      <c r="A485" s="13"/>
      <c r="B485" s="1"/>
      <c r="C485" s="35"/>
      <c r="D485" s="113"/>
      <c r="E485" s="114"/>
      <c r="F485" s="42" t="str">
        <f>VLOOKUP(C485,'[2]Acha Air Sales Price List'!$B$1:$D$65536,3,FALSE)</f>
        <v>first line keep open</v>
      </c>
      <c r="G485" s="20">
        <f>ROUND(IF(ISBLANK(C485),0,VLOOKUP(C485,'[2]Acha Air Sales Price List'!$B$1:$X$65536,12,FALSE)*$L$14),2)</f>
        <v>0</v>
      </c>
      <c r="H485" s="21">
        <f t="shared" si="7"/>
        <v>0</v>
      </c>
      <c r="I485" s="14"/>
    </row>
    <row r="486" spans="1:9" ht="12.4" hidden="1" customHeight="1">
      <c r="A486" s="13"/>
      <c r="B486" s="1"/>
      <c r="C486" s="35"/>
      <c r="D486" s="113"/>
      <c r="E486" s="114"/>
      <c r="F486" s="42" t="str">
        <f>VLOOKUP(C486,'[2]Acha Air Sales Price List'!$B$1:$D$65536,3,FALSE)</f>
        <v>first line keep open</v>
      </c>
      <c r="G486" s="20">
        <f>ROUND(IF(ISBLANK(C486),0,VLOOKUP(C486,'[2]Acha Air Sales Price List'!$B$1:$X$65536,12,FALSE)*$L$14),2)</f>
        <v>0</v>
      </c>
      <c r="H486" s="21">
        <f t="shared" si="7"/>
        <v>0</v>
      </c>
      <c r="I486" s="14"/>
    </row>
    <row r="487" spans="1:9" ht="12.4" hidden="1" customHeight="1">
      <c r="A487" s="13"/>
      <c r="B487" s="1"/>
      <c r="C487" s="35"/>
      <c r="D487" s="113"/>
      <c r="E487" s="114"/>
      <c r="F487" s="42" t="str">
        <f>VLOOKUP(C487,'[2]Acha Air Sales Price List'!$B$1:$D$65536,3,FALSE)</f>
        <v>first line keep open</v>
      </c>
      <c r="G487" s="20">
        <f>ROUND(IF(ISBLANK(C487),0,VLOOKUP(C487,'[2]Acha Air Sales Price List'!$B$1:$X$65536,12,FALSE)*$L$14),2)</f>
        <v>0</v>
      </c>
      <c r="H487" s="21">
        <f t="shared" si="7"/>
        <v>0</v>
      </c>
      <c r="I487" s="14"/>
    </row>
    <row r="488" spans="1:9" ht="12.4" hidden="1" customHeight="1">
      <c r="A488" s="13"/>
      <c r="B488" s="1"/>
      <c r="C488" s="36"/>
      <c r="D488" s="113"/>
      <c r="E488" s="114"/>
      <c r="F488" s="42" t="str">
        <f>VLOOKUP(C488,'[2]Acha Air Sales Price List'!$B$1:$D$65536,3,FALSE)</f>
        <v>first line keep open</v>
      </c>
      <c r="G488" s="20">
        <f>ROUND(IF(ISBLANK(C488),0,VLOOKUP(C488,'[2]Acha Air Sales Price List'!$B$1:$X$65536,12,FALSE)*$L$14),2)</f>
        <v>0</v>
      </c>
      <c r="H488" s="21">
        <f t="shared" si="7"/>
        <v>0</v>
      </c>
      <c r="I488" s="14"/>
    </row>
    <row r="489" spans="1:9" ht="12" hidden="1" customHeight="1">
      <c r="A489" s="13"/>
      <c r="B489" s="1"/>
      <c r="C489" s="35"/>
      <c r="D489" s="113"/>
      <c r="E489" s="114"/>
      <c r="F489" s="42" t="str">
        <f>VLOOKUP(C489,'[2]Acha Air Sales Price List'!$B$1:$D$65536,3,FALSE)</f>
        <v>first line keep open</v>
      </c>
      <c r="G489" s="20">
        <f>ROUND(IF(ISBLANK(C489),0,VLOOKUP(C489,'[2]Acha Air Sales Price List'!$B$1:$X$65536,12,FALSE)*$L$14),2)</f>
        <v>0</v>
      </c>
      <c r="H489" s="21">
        <f t="shared" si="7"/>
        <v>0</v>
      </c>
      <c r="I489" s="14"/>
    </row>
    <row r="490" spans="1:9" ht="12.4" hidden="1" customHeight="1">
      <c r="A490" s="13"/>
      <c r="B490" s="1"/>
      <c r="C490" s="35"/>
      <c r="D490" s="113"/>
      <c r="E490" s="114"/>
      <c r="F490" s="42" t="str">
        <f>VLOOKUP(C490,'[2]Acha Air Sales Price List'!$B$1:$D$65536,3,FALSE)</f>
        <v>first line keep open</v>
      </c>
      <c r="G490" s="20">
        <f>ROUND(IF(ISBLANK(C490),0,VLOOKUP(C490,'[2]Acha Air Sales Price List'!$B$1:$X$65536,12,FALSE)*$L$14),2)</f>
        <v>0</v>
      </c>
      <c r="H490" s="21">
        <f t="shared" si="7"/>
        <v>0</v>
      </c>
      <c r="I490" s="14"/>
    </row>
    <row r="491" spans="1:9" ht="12.4" hidden="1" customHeight="1">
      <c r="A491" s="13"/>
      <c r="B491" s="1"/>
      <c r="C491" s="35"/>
      <c r="D491" s="113"/>
      <c r="E491" s="114"/>
      <c r="F491" s="42" t="str">
        <f>VLOOKUP(C491,'[2]Acha Air Sales Price List'!$B$1:$D$65536,3,FALSE)</f>
        <v>first line keep open</v>
      </c>
      <c r="G491" s="20">
        <f>ROUND(IF(ISBLANK(C491),0,VLOOKUP(C491,'[2]Acha Air Sales Price List'!$B$1:$X$65536,12,FALSE)*$L$14),2)</f>
        <v>0</v>
      </c>
      <c r="H491" s="21">
        <f t="shared" si="7"/>
        <v>0</v>
      </c>
      <c r="I491" s="14"/>
    </row>
    <row r="492" spans="1:9" ht="12.4" hidden="1" customHeight="1">
      <c r="A492" s="13"/>
      <c r="B492" s="1"/>
      <c r="C492" s="35"/>
      <c r="D492" s="113"/>
      <c r="E492" s="114"/>
      <c r="F492" s="42" t="str">
        <f>VLOOKUP(C492,'[2]Acha Air Sales Price List'!$B$1:$D$65536,3,FALSE)</f>
        <v>first line keep open</v>
      </c>
      <c r="G492" s="20">
        <f>ROUND(IF(ISBLANK(C492),0,VLOOKUP(C492,'[2]Acha Air Sales Price List'!$B$1:$X$65536,12,FALSE)*$L$14),2)</f>
        <v>0</v>
      </c>
      <c r="H492" s="21">
        <f t="shared" si="7"/>
        <v>0</v>
      </c>
      <c r="I492" s="14"/>
    </row>
    <row r="493" spans="1:9" ht="12.4" hidden="1" customHeight="1">
      <c r="A493" s="13"/>
      <c r="B493" s="1"/>
      <c r="C493" s="35"/>
      <c r="D493" s="113"/>
      <c r="E493" s="114"/>
      <c r="F493" s="42" t="str">
        <f>VLOOKUP(C493,'[2]Acha Air Sales Price List'!$B$1:$D$65536,3,FALSE)</f>
        <v>first line keep open</v>
      </c>
      <c r="G493" s="20">
        <f>ROUND(IF(ISBLANK(C493),0,VLOOKUP(C493,'[2]Acha Air Sales Price List'!$B$1:$X$65536,12,FALSE)*$L$14),2)</f>
        <v>0</v>
      </c>
      <c r="H493" s="21">
        <f t="shared" si="7"/>
        <v>0</v>
      </c>
      <c r="I493" s="14"/>
    </row>
    <row r="494" spans="1:9" ht="12.4" hidden="1" customHeight="1">
      <c r="A494" s="13"/>
      <c r="B494" s="1"/>
      <c r="C494" s="35"/>
      <c r="D494" s="113"/>
      <c r="E494" s="114"/>
      <c r="F494" s="42" t="str">
        <f>VLOOKUP(C494,'[2]Acha Air Sales Price List'!$B$1:$D$65536,3,FALSE)</f>
        <v>first line keep open</v>
      </c>
      <c r="G494" s="20">
        <f>ROUND(IF(ISBLANK(C494),0,VLOOKUP(C494,'[2]Acha Air Sales Price List'!$B$1:$X$65536,12,FALSE)*$L$14),2)</f>
        <v>0</v>
      </c>
      <c r="H494" s="21">
        <f t="shared" si="7"/>
        <v>0</v>
      </c>
      <c r="I494" s="14"/>
    </row>
    <row r="495" spans="1:9" ht="12.4" hidden="1" customHeight="1">
      <c r="A495" s="13"/>
      <c r="B495" s="1"/>
      <c r="C495" s="35"/>
      <c r="D495" s="113"/>
      <c r="E495" s="114"/>
      <c r="F495" s="42" t="str">
        <f>VLOOKUP(C495,'[2]Acha Air Sales Price List'!$B$1:$D$65536,3,FALSE)</f>
        <v>first line keep open</v>
      </c>
      <c r="G495" s="20">
        <f>ROUND(IF(ISBLANK(C495),0,VLOOKUP(C495,'[2]Acha Air Sales Price List'!$B$1:$X$65536,12,FALSE)*$L$14),2)</f>
        <v>0</v>
      </c>
      <c r="H495" s="21">
        <f t="shared" si="7"/>
        <v>0</v>
      </c>
      <c r="I495" s="14"/>
    </row>
    <row r="496" spans="1:9" ht="12.4" hidden="1" customHeight="1">
      <c r="A496" s="13"/>
      <c r="B496" s="1"/>
      <c r="C496" s="35"/>
      <c r="D496" s="113"/>
      <c r="E496" s="114"/>
      <c r="F496" s="42" t="str">
        <f>VLOOKUP(C496,'[2]Acha Air Sales Price List'!$B$1:$D$65536,3,FALSE)</f>
        <v>first line keep open</v>
      </c>
      <c r="G496" s="20">
        <f>ROUND(IF(ISBLANK(C496),0,VLOOKUP(C496,'[2]Acha Air Sales Price List'!$B$1:$X$65536,12,FALSE)*$L$14),2)</f>
        <v>0</v>
      </c>
      <c r="H496" s="21">
        <f t="shared" si="7"/>
        <v>0</v>
      </c>
      <c r="I496" s="14"/>
    </row>
    <row r="497" spans="1:9" ht="12.4" hidden="1" customHeight="1">
      <c r="A497" s="13"/>
      <c r="B497" s="1"/>
      <c r="C497" s="35"/>
      <c r="D497" s="113"/>
      <c r="E497" s="114"/>
      <c r="F497" s="42" t="str">
        <f>VLOOKUP(C497,'[2]Acha Air Sales Price List'!$B$1:$D$65536,3,FALSE)</f>
        <v>first line keep open</v>
      </c>
      <c r="G497" s="20">
        <f>ROUND(IF(ISBLANK(C497),0,VLOOKUP(C497,'[2]Acha Air Sales Price List'!$B$1:$X$65536,12,FALSE)*$L$14),2)</f>
        <v>0</v>
      </c>
      <c r="H497" s="21">
        <f t="shared" si="7"/>
        <v>0</v>
      </c>
      <c r="I497" s="14"/>
    </row>
    <row r="498" spans="1:9" ht="12.4" hidden="1" customHeight="1">
      <c r="A498" s="13"/>
      <c r="B498" s="1"/>
      <c r="C498" s="35"/>
      <c r="D498" s="113"/>
      <c r="E498" s="114"/>
      <c r="F498" s="42" t="str">
        <f>VLOOKUP(C498,'[2]Acha Air Sales Price List'!$B$1:$D$65536,3,FALSE)</f>
        <v>first line keep open</v>
      </c>
      <c r="G498" s="20">
        <f>ROUND(IF(ISBLANK(C498),0,VLOOKUP(C498,'[2]Acha Air Sales Price List'!$B$1:$X$65536,12,FALSE)*$L$14),2)</f>
        <v>0</v>
      </c>
      <c r="H498" s="21">
        <f t="shared" si="7"/>
        <v>0</v>
      </c>
      <c r="I498" s="14"/>
    </row>
    <row r="499" spans="1:9" ht="12.4" hidden="1" customHeight="1">
      <c r="A499" s="13"/>
      <c r="B499" s="1"/>
      <c r="C499" s="35"/>
      <c r="D499" s="113"/>
      <c r="E499" s="114"/>
      <c r="F499" s="42" t="str">
        <f>VLOOKUP(C499,'[2]Acha Air Sales Price List'!$B$1:$D$65536,3,FALSE)</f>
        <v>first line keep open</v>
      </c>
      <c r="G499" s="20">
        <f>ROUND(IF(ISBLANK(C499),0,VLOOKUP(C499,'[2]Acha Air Sales Price List'!$B$1:$X$65536,12,FALSE)*$L$14),2)</f>
        <v>0</v>
      </c>
      <c r="H499" s="21">
        <f t="shared" si="7"/>
        <v>0</v>
      </c>
      <c r="I499" s="14"/>
    </row>
    <row r="500" spans="1:9" ht="12.4" hidden="1" customHeight="1">
      <c r="A500" s="13"/>
      <c r="B500" s="1"/>
      <c r="C500" s="35"/>
      <c r="D500" s="113"/>
      <c r="E500" s="114"/>
      <c r="F500" s="42" t="str">
        <f>VLOOKUP(C500,'[2]Acha Air Sales Price List'!$B$1:$D$65536,3,FALSE)</f>
        <v>first line keep open</v>
      </c>
      <c r="G500" s="20">
        <f>ROUND(IF(ISBLANK(C500),0,VLOOKUP(C500,'[2]Acha Air Sales Price List'!$B$1:$X$65536,12,FALSE)*$L$14),2)</f>
        <v>0</v>
      </c>
      <c r="H500" s="21">
        <f t="shared" si="7"/>
        <v>0</v>
      </c>
      <c r="I500" s="14"/>
    </row>
    <row r="501" spans="1:9" ht="12.4" hidden="1" customHeight="1">
      <c r="A501" s="13"/>
      <c r="B501" s="1"/>
      <c r="C501" s="35"/>
      <c r="D501" s="113"/>
      <c r="E501" s="114"/>
      <c r="F501" s="42" t="str">
        <f>VLOOKUP(C501,'[2]Acha Air Sales Price List'!$B$1:$D$65536,3,FALSE)</f>
        <v>first line keep open</v>
      </c>
      <c r="G501" s="20">
        <f>ROUND(IF(ISBLANK(C501),0,VLOOKUP(C501,'[2]Acha Air Sales Price List'!$B$1:$X$65536,12,FALSE)*$L$14),2)</f>
        <v>0</v>
      </c>
      <c r="H501" s="21">
        <f t="shared" si="7"/>
        <v>0</v>
      </c>
      <c r="I501" s="14"/>
    </row>
    <row r="502" spans="1:9" ht="12.4" hidden="1" customHeight="1">
      <c r="A502" s="13"/>
      <c r="B502" s="1"/>
      <c r="C502" s="35"/>
      <c r="D502" s="113"/>
      <c r="E502" s="114"/>
      <c r="F502" s="42" t="str">
        <f>VLOOKUP(C502,'[2]Acha Air Sales Price List'!$B$1:$D$65536,3,FALSE)</f>
        <v>first line keep open</v>
      </c>
      <c r="G502" s="20">
        <f>ROUND(IF(ISBLANK(C502),0,VLOOKUP(C502,'[2]Acha Air Sales Price List'!$B$1:$X$65536,12,FALSE)*$L$14),2)</f>
        <v>0</v>
      </c>
      <c r="H502" s="21">
        <f t="shared" si="7"/>
        <v>0</v>
      </c>
      <c r="I502" s="14"/>
    </row>
    <row r="503" spans="1:9" ht="12.4" hidden="1" customHeight="1">
      <c r="A503" s="13"/>
      <c r="B503" s="1"/>
      <c r="C503" s="35"/>
      <c r="D503" s="113"/>
      <c r="E503" s="114"/>
      <c r="F503" s="42" t="str">
        <f>VLOOKUP(C503,'[2]Acha Air Sales Price List'!$B$1:$D$65536,3,FALSE)</f>
        <v>first line keep open</v>
      </c>
      <c r="G503" s="20">
        <f>ROUND(IF(ISBLANK(C503),0,VLOOKUP(C503,'[2]Acha Air Sales Price List'!$B$1:$X$65536,12,FALSE)*$L$14),2)</f>
        <v>0</v>
      </c>
      <c r="H503" s="21">
        <f t="shared" si="7"/>
        <v>0</v>
      </c>
      <c r="I503" s="14"/>
    </row>
    <row r="504" spans="1:9" ht="12.4" hidden="1" customHeight="1">
      <c r="A504" s="13"/>
      <c r="B504" s="1"/>
      <c r="C504" s="36"/>
      <c r="D504" s="113"/>
      <c r="E504" s="114"/>
      <c r="F504" s="42" t="str">
        <f>VLOOKUP(C504,'[2]Acha Air Sales Price List'!$B$1:$D$65536,3,FALSE)</f>
        <v>first line keep open</v>
      </c>
      <c r="G504" s="20">
        <f>ROUND(IF(ISBLANK(C504),0,VLOOKUP(C504,'[2]Acha Air Sales Price List'!$B$1:$X$65536,12,FALSE)*$L$14),2)</f>
        <v>0</v>
      </c>
      <c r="H504" s="21">
        <f t="shared" si="7"/>
        <v>0</v>
      </c>
      <c r="I504" s="14"/>
    </row>
    <row r="505" spans="1:9" ht="12.4" hidden="1" customHeight="1">
      <c r="A505" s="13"/>
      <c r="B505" s="1"/>
      <c r="C505" s="36"/>
      <c r="D505" s="113"/>
      <c r="E505" s="114"/>
      <c r="F505" s="42" t="str">
        <f>VLOOKUP(C505,'[2]Acha Air Sales Price List'!$B$1:$D$65536,3,FALSE)</f>
        <v>first line keep open</v>
      </c>
      <c r="G505" s="20">
        <f>ROUND(IF(ISBLANK(C505),0,VLOOKUP(C505,'[2]Acha Air Sales Price List'!$B$1:$X$65536,12,FALSE)*$L$14),2)</f>
        <v>0</v>
      </c>
      <c r="H505" s="21">
        <f t="shared" si="7"/>
        <v>0</v>
      </c>
      <c r="I505" s="14"/>
    </row>
    <row r="506" spans="1:9" ht="12.4" hidden="1" customHeight="1">
      <c r="A506" s="13"/>
      <c r="B506" s="1"/>
      <c r="C506" s="35"/>
      <c r="D506" s="113"/>
      <c r="E506" s="114"/>
      <c r="F506" s="42" t="str">
        <f>VLOOKUP(C506,'[2]Acha Air Sales Price List'!$B$1:$D$65536,3,FALSE)</f>
        <v>first line keep open</v>
      </c>
      <c r="G506" s="20">
        <f>ROUND(IF(ISBLANK(C506),0,VLOOKUP(C506,'[2]Acha Air Sales Price List'!$B$1:$X$65536,12,FALSE)*$L$14),2)</f>
        <v>0</v>
      </c>
      <c r="H506" s="21">
        <f t="shared" si="7"/>
        <v>0</v>
      </c>
      <c r="I506" s="14"/>
    </row>
    <row r="507" spans="1:9" ht="12.4" hidden="1" customHeight="1">
      <c r="A507" s="13"/>
      <c r="B507" s="1"/>
      <c r="C507" s="35"/>
      <c r="D507" s="113"/>
      <c r="E507" s="114"/>
      <c r="F507" s="42" t="str">
        <f>VLOOKUP(C507,'[2]Acha Air Sales Price List'!$B$1:$D$65536,3,FALSE)</f>
        <v>first line keep open</v>
      </c>
      <c r="G507" s="20">
        <f>ROUND(IF(ISBLANK(C507),0,VLOOKUP(C507,'[2]Acha Air Sales Price List'!$B$1:$X$65536,12,FALSE)*$L$14),2)</f>
        <v>0</v>
      </c>
      <c r="H507" s="21">
        <f t="shared" si="7"/>
        <v>0</v>
      </c>
      <c r="I507" s="14"/>
    </row>
    <row r="508" spans="1:9" ht="12.4" hidden="1" customHeight="1">
      <c r="A508" s="13"/>
      <c r="B508" s="1"/>
      <c r="C508" s="35"/>
      <c r="D508" s="113"/>
      <c r="E508" s="114"/>
      <c r="F508" s="42" t="str">
        <f>VLOOKUP(C508,'[2]Acha Air Sales Price List'!$B$1:$D$65536,3,FALSE)</f>
        <v>first line keep open</v>
      </c>
      <c r="G508" s="20">
        <f>ROUND(IF(ISBLANK(C508),0,VLOOKUP(C508,'[2]Acha Air Sales Price List'!$B$1:$X$65536,12,FALSE)*$L$14),2)</f>
        <v>0</v>
      </c>
      <c r="H508" s="21">
        <f t="shared" si="7"/>
        <v>0</v>
      </c>
      <c r="I508" s="14"/>
    </row>
    <row r="509" spans="1:9" ht="12.4" hidden="1" customHeight="1">
      <c r="A509" s="13"/>
      <c r="B509" s="1"/>
      <c r="C509" s="35"/>
      <c r="D509" s="113"/>
      <c r="E509" s="114"/>
      <c r="F509" s="42" t="str">
        <f>VLOOKUP(C509,'[2]Acha Air Sales Price List'!$B$1:$D$65536,3,FALSE)</f>
        <v>first line keep open</v>
      </c>
      <c r="G509" s="20">
        <f>ROUND(IF(ISBLANK(C509),0,VLOOKUP(C509,'[2]Acha Air Sales Price List'!$B$1:$X$65536,12,FALSE)*$L$14),2)</f>
        <v>0</v>
      </c>
      <c r="H509" s="21">
        <f t="shared" si="7"/>
        <v>0</v>
      </c>
      <c r="I509" s="14"/>
    </row>
    <row r="510" spans="1:9" ht="12.4" hidden="1" customHeight="1">
      <c r="A510" s="13"/>
      <c r="B510" s="1"/>
      <c r="C510" s="35"/>
      <c r="D510" s="113"/>
      <c r="E510" s="114"/>
      <c r="F510" s="42" t="str">
        <f>VLOOKUP(C510,'[2]Acha Air Sales Price List'!$B$1:$D$65536,3,FALSE)</f>
        <v>first line keep open</v>
      </c>
      <c r="G510" s="20">
        <f>ROUND(IF(ISBLANK(C510),0,VLOOKUP(C510,'[2]Acha Air Sales Price List'!$B$1:$X$65536,12,FALSE)*$L$14),2)</f>
        <v>0</v>
      </c>
      <c r="H510" s="21">
        <f t="shared" si="7"/>
        <v>0</v>
      </c>
      <c r="I510" s="14"/>
    </row>
    <row r="511" spans="1:9" ht="12.4" hidden="1" customHeight="1">
      <c r="A511" s="13"/>
      <c r="B511" s="1"/>
      <c r="C511" s="35"/>
      <c r="D511" s="113"/>
      <c r="E511" s="114"/>
      <c r="F511" s="42" t="str">
        <f>VLOOKUP(C511,'[2]Acha Air Sales Price List'!$B$1:$D$65536,3,FALSE)</f>
        <v>first line keep open</v>
      </c>
      <c r="G511" s="20">
        <f>ROUND(IF(ISBLANK(C511),0,VLOOKUP(C511,'[2]Acha Air Sales Price List'!$B$1:$X$65536,12,FALSE)*$L$14),2)</f>
        <v>0</v>
      </c>
      <c r="H511" s="21">
        <f t="shared" si="7"/>
        <v>0</v>
      </c>
      <c r="I511" s="14"/>
    </row>
    <row r="512" spans="1:9" ht="12.4" hidden="1" customHeight="1">
      <c r="A512" s="13"/>
      <c r="B512" s="1"/>
      <c r="C512" s="35"/>
      <c r="D512" s="113"/>
      <c r="E512" s="114"/>
      <c r="F512" s="42" t="str">
        <f>VLOOKUP(C512,'[2]Acha Air Sales Price List'!$B$1:$D$65536,3,FALSE)</f>
        <v>first line keep open</v>
      </c>
      <c r="G512" s="20">
        <f>ROUND(IF(ISBLANK(C512),0,VLOOKUP(C512,'[2]Acha Air Sales Price List'!$B$1:$X$65536,12,FALSE)*$L$14),2)</f>
        <v>0</v>
      </c>
      <c r="H512" s="21">
        <f t="shared" si="7"/>
        <v>0</v>
      </c>
      <c r="I512" s="14"/>
    </row>
    <row r="513" spans="1:9" ht="12.4" hidden="1" customHeight="1">
      <c r="A513" s="13"/>
      <c r="B513" s="1"/>
      <c r="C513" s="35"/>
      <c r="D513" s="113"/>
      <c r="E513" s="114"/>
      <c r="F513" s="42" t="str">
        <f>VLOOKUP(C513,'[2]Acha Air Sales Price List'!$B$1:$D$65536,3,FALSE)</f>
        <v>first line keep open</v>
      </c>
      <c r="G513" s="20">
        <f>ROUND(IF(ISBLANK(C513),0,VLOOKUP(C513,'[2]Acha Air Sales Price List'!$B$1:$X$65536,12,FALSE)*$L$14),2)</f>
        <v>0</v>
      </c>
      <c r="H513" s="21">
        <f t="shared" si="7"/>
        <v>0</v>
      </c>
      <c r="I513" s="14"/>
    </row>
    <row r="514" spans="1:9" ht="12.4" hidden="1" customHeight="1">
      <c r="A514" s="13"/>
      <c r="B514" s="1"/>
      <c r="C514" s="35"/>
      <c r="D514" s="113"/>
      <c r="E514" s="114"/>
      <c r="F514" s="42" t="str">
        <f>VLOOKUP(C514,'[2]Acha Air Sales Price List'!$B$1:$D$65536,3,FALSE)</f>
        <v>first line keep open</v>
      </c>
      <c r="G514" s="20">
        <f>ROUND(IF(ISBLANK(C514),0,VLOOKUP(C514,'[2]Acha Air Sales Price List'!$B$1:$X$65536,12,FALSE)*$L$14),2)</f>
        <v>0</v>
      </c>
      <c r="H514" s="21">
        <f t="shared" si="7"/>
        <v>0</v>
      </c>
      <c r="I514" s="14"/>
    </row>
    <row r="515" spans="1:9" ht="12.4" hidden="1" customHeight="1">
      <c r="A515" s="13"/>
      <c r="B515" s="1"/>
      <c r="C515" s="35"/>
      <c r="D515" s="113"/>
      <c r="E515" s="114"/>
      <c r="F515" s="42" t="str">
        <f>VLOOKUP(C515,'[2]Acha Air Sales Price List'!$B$1:$D$65536,3,FALSE)</f>
        <v>first line keep open</v>
      </c>
      <c r="G515" s="20">
        <f>ROUND(IF(ISBLANK(C515),0,VLOOKUP(C515,'[2]Acha Air Sales Price List'!$B$1:$X$65536,12,FALSE)*$L$14),2)</f>
        <v>0</v>
      </c>
      <c r="H515" s="21">
        <f t="shared" si="7"/>
        <v>0</v>
      </c>
      <c r="I515" s="14"/>
    </row>
    <row r="516" spans="1:9" ht="12.4" hidden="1" customHeight="1">
      <c r="A516" s="13"/>
      <c r="B516" s="1"/>
      <c r="C516" s="35"/>
      <c r="D516" s="113"/>
      <c r="E516" s="114"/>
      <c r="F516" s="42" t="str">
        <f>VLOOKUP(C516,'[2]Acha Air Sales Price List'!$B$1:$D$65536,3,FALSE)</f>
        <v>first line keep open</v>
      </c>
      <c r="G516" s="20">
        <f>ROUND(IF(ISBLANK(C516),0,VLOOKUP(C516,'[2]Acha Air Sales Price List'!$B$1:$X$65536,12,FALSE)*$L$14),2)</f>
        <v>0</v>
      </c>
      <c r="H516" s="21">
        <f t="shared" si="7"/>
        <v>0</v>
      </c>
      <c r="I516" s="14"/>
    </row>
    <row r="517" spans="1:9" ht="12.4" hidden="1" customHeight="1">
      <c r="A517" s="13"/>
      <c r="B517" s="1"/>
      <c r="C517" s="36"/>
      <c r="D517" s="113"/>
      <c r="E517" s="114"/>
      <c r="F517" s="42" t="str">
        <f>VLOOKUP(C517,'[2]Acha Air Sales Price List'!$B$1:$D$65536,3,FALSE)</f>
        <v>first line keep open</v>
      </c>
      <c r="G517" s="20">
        <f>ROUND(IF(ISBLANK(C517),0,VLOOKUP(C517,'[2]Acha Air Sales Price List'!$B$1:$X$65536,12,FALSE)*$L$14),2)</f>
        <v>0</v>
      </c>
      <c r="H517" s="21">
        <f t="shared" si="7"/>
        <v>0</v>
      </c>
      <c r="I517" s="14"/>
    </row>
    <row r="518" spans="1:9" ht="12" hidden="1" customHeight="1">
      <c r="A518" s="13"/>
      <c r="B518" s="1"/>
      <c r="C518" s="35"/>
      <c r="D518" s="113"/>
      <c r="E518" s="114"/>
      <c r="F518" s="42" t="str">
        <f>VLOOKUP(C518,'[2]Acha Air Sales Price List'!$B$1:$D$65536,3,FALSE)</f>
        <v>first line keep open</v>
      </c>
      <c r="G518" s="20">
        <f>ROUND(IF(ISBLANK(C518),0,VLOOKUP(C518,'[2]Acha Air Sales Price List'!$B$1:$X$65536,12,FALSE)*$L$14),2)</f>
        <v>0</v>
      </c>
      <c r="H518" s="21">
        <f t="shared" si="7"/>
        <v>0</v>
      </c>
      <c r="I518" s="14"/>
    </row>
    <row r="519" spans="1:9" ht="12.4" hidden="1" customHeight="1">
      <c r="A519" s="13"/>
      <c r="B519" s="1"/>
      <c r="C519" s="35"/>
      <c r="D519" s="113"/>
      <c r="E519" s="114"/>
      <c r="F519" s="42" t="str">
        <f>VLOOKUP(C519,'[2]Acha Air Sales Price List'!$B$1:$D$65536,3,FALSE)</f>
        <v>first line keep open</v>
      </c>
      <c r="G519" s="20">
        <f>ROUND(IF(ISBLANK(C519),0,VLOOKUP(C519,'[2]Acha Air Sales Price List'!$B$1:$X$65536,12,FALSE)*$L$14),2)</f>
        <v>0</v>
      </c>
      <c r="H519" s="21">
        <f t="shared" si="7"/>
        <v>0</v>
      </c>
      <c r="I519" s="14"/>
    </row>
    <row r="520" spans="1:9" ht="12.4" hidden="1" customHeight="1">
      <c r="A520" s="13"/>
      <c r="B520" s="1"/>
      <c r="C520" s="35"/>
      <c r="D520" s="113"/>
      <c r="E520" s="114"/>
      <c r="F520" s="42" t="str">
        <f>VLOOKUP(C520,'[2]Acha Air Sales Price List'!$B$1:$D$65536,3,FALSE)</f>
        <v>first line keep open</v>
      </c>
      <c r="G520" s="20">
        <f>ROUND(IF(ISBLANK(C520),0,VLOOKUP(C520,'[2]Acha Air Sales Price List'!$B$1:$X$65536,12,FALSE)*$L$14),2)</f>
        <v>0</v>
      </c>
      <c r="H520" s="21">
        <f t="shared" si="7"/>
        <v>0</v>
      </c>
      <c r="I520" s="14"/>
    </row>
    <row r="521" spans="1:9" ht="12.4" hidden="1" customHeight="1">
      <c r="A521" s="13"/>
      <c r="B521" s="1"/>
      <c r="C521" s="35"/>
      <c r="D521" s="113"/>
      <c r="E521" s="114"/>
      <c r="F521" s="42" t="str">
        <f>VLOOKUP(C521,'[2]Acha Air Sales Price List'!$B$1:$D$65536,3,FALSE)</f>
        <v>first line keep open</v>
      </c>
      <c r="G521" s="20">
        <f>ROUND(IF(ISBLANK(C521),0,VLOOKUP(C521,'[2]Acha Air Sales Price List'!$B$1:$X$65536,12,FALSE)*$L$14),2)</f>
        <v>0</v>
      </c>
      <c r="H521" s="21">
        <f t="shared" si="7"/>
        <v>0</v>
      </c>
      <c r="I521" s="14"/>
    </row>
    <row r="522" spans="1:9" ht="12.4" hidden="1" customHeight="1">
      <c r="A522" s="13"/>
      <c r="B522" s="1"/>
      <c r="C522" s="35"/>
      <c r="D522" s="113"/>
      <c r="E522" s="114"/>
      <c r="F522" s="42" t="str">
        <f>VLOOKUP(C522,'[2]Acha Air Sales Price List'!$B$1:$D$65536,3,FALSE)</f>
        <v>first line keep open</v>
      </c>
      <c r="G522" s="20">
        <f>ROUND(IF(ISBLANK(C522),0,VLOOKUP(C522,'[2]Acha Air Sales Price List'!$B$1:$X$65536,12,FALSE)*$L$14),2)</f>
        <v>0</v>
      </c>
      <c r="H522" s="21">
        <f t="shared" si="7"/>
        <v>0</v>
      </c>
      <c r="I522" s="14"/>
    </row>
    <row r="523" spans="1:9" ht="12.4" hidden="1" customHeight="1">
      <c r="A523" s="13"/>
      <c r="B523" s="1"/>
      <c r="C523" s="35"/>
      <c r="D523" s="113"/>
      <c r="E523" s="114"/>
      <c r="F523" s="42" t="str">
        <f>VLOOKUP(C523,'[2]Acha Air Sales Price List'!$B$1:$D$65536,3,FALSE)</f>
        <v>first line keep open</v>
      </c>
      <c r="G523" s="20">
        <f>ROUND(IF(ISBLANK(C523),0,VLOOKUP(C523,'[2]Acha Air Sales Price List'!$B$1:$X$65536,12,FALSE)*$L$14),2)</f>
        <v>0</v>
      </c>
      <c r="H523" s="21">
        <f t="shared" si="7"/>
        <v>0</v>
      </c>
      <c r="I523" s="14"/>
    </row>
    <row r="524" spans="1:9" ht="12.4" hidden="1" customHeight="1">
      <c r="A524" s="13"/>
      <c r="B524" s="1"/>
      <c r="C524" s="35"/>
      <c r="D524" s="113"/>
      <c r="E524" s="114"/>
      <c r="F524" s="42" t="str">
        <f>VLOOKUP(C524,'[2]Acha Air Sales Price List'!$B$1:$D$65536,3,FALSE)</f>
        <v>first line keep open</v>
      </c>
      <c r="G524" s="20">
        <f>ROUND(IF(ISBLANK(C524),0,VLOOKUP(C524,'[2]Acha Air Sales Price List'!$B$1:$X$65536,12,FALSE)*$L$14),2)</f>
        <v>0</v>
      </c>
      <c r="H524" s="21">
        <f t="shared" si="7"/>
        <v>0</v>
      </c>
      <c r="I524" s="14"/>
    </row>
    <row r="525" spans="1:9" ht="12.4" hidden="1" customHeight="1">
      <c r="A525" s="13"/>
      <c r="B525" s="1"/>
      <c r="C525" s="35"/>
      <c r="D525" s="113"/>
      <c r="E525" s="114"/>
      <c r="F525" s="42" t="str">
        <f>VLOOKUP(C525,'[2]Acha Air Sales Price List'!$B$1:$D$65536,3,FALSE)</f>
        <v>first line keep open</v>
      </c>
      <c r="G525" s="20">
        <f>ROUND(IF(ISBLANK(C525),0,VLOOKUP(C525,'[2]Acha Air Sales Price List'!$B$1:$X$65536,12,FALSE)*$L$14),2)</f>
        <v>0</v>
      </c>
      <c r="H525" s="21">
        <f t="shared" si="7"/>
        <v>0</v>
      </c>
      <c r="I525" s="14"/>
    </row>
    <row r="526" spans="1:9" ht="12.4" hidden="1" customHeight="1">
      <c r="A526" s="13"/>
      <c r="B526" s="1"/>
      <c r="C526" s="35"/>
      <c r="D526" s="113"/>
      <c r="E526" s="114"/>
      <c r="F526" s="42" t="str">
        <f>VLOOKUP(C526,'[2]Acha Air Sales Price List'!$B$1:$D$65536,3,FALSE)</f>
        <v>first line keep open</v>
      </c>
      <c r="G526" s="20">
        <f>ROUND(IF(ISBLANK(C526),0,VLOOKUP(C526,'[2]Acha Air Sales Price List'!$B$1:$X$65536,12,FALSE)*$L$14),2)</f>
        <v>0</v>
      </c>
      <c r="H526" s="21">
        <f t="shared" si="7"/>
        <v>0</v>
      </c>
      <c r="I526" s="14"/>
    </row>
    <row r="527" spans="1:9" ht="12.4" hidden="1" customHeight="1">
      <c r="A527" s="13"/>
      <c r="B527" s="1"/>
      <c r="C527" s="35"/>
      <c r="D527" s="113"/>
      <c r="E527" s="114"/>
      <c r="F527" s="42" t="str">
        <f>VLOOKUP(C527,'[2]Acha Air Sales Price List'!$B$1:$D$65536,3,FALSE)</f>
        <v>first line keep open</v>
      </c>
      <c r="G527" s="20">
        <f>ROUND(IF(ISBLANK(C527),0,VLOOKUP(C527,'[2]Acha Air Sales Price List'!$B$1:$X$65536,12,FALSE)*$L$14),2)</f>
        <v>0</v>
      </c>
      <c r="H527" s="21">
        <f t="shared" si="7"/>
        <v>0</v>
      </c>
      <c r="I527" s="14"/>
    </row>
    <row r="528" spans="1:9" ht="12.4" hidden="1" customHeight="1">
      <c r="A528" s="13"/>
      <c r="B528" s="1"/>
      <c r="C528" s="35"/>
      <c r="D528" s="113"/>
      <c r="E528" s="114"/>
      <c r="F528" s="42" t="str">
        <f>VLOOKUP(C528,'[2]Acha Air Sales Price List'!$B$1:$D$65536,3,FALSE)</f>
        <v>first line keep open</v>
      </c>
      <c r="G528" s="20">
        <f>ROUND(IF(ISBLANK(C528),0,VLOOKUP(C528,'[2]Acha Air Sales Price List'!$B$1:$X$65536,12,FALSE)*$L$14),2)</f>
        <v>0</v>
      </c>
      <c r="H528" s="21">
        <f t="shared" si="7"/>
        <v>0</v>
      </c>
      <c r="I528" s="14"/>
    </row>
    <row r="529" spans="1:9" ht="12.4" hidden="1" customHeight="1">
      <c r="A529" s="13"/>
      <c r="B529" s="1"/>
      <c r="C529" s="35"/>
      <c r="D529" s="113"/>
      <c r="E529" s="114"/>
      <c r="F529" s="42" t="str">
        <f>VLOOKUP(C529,'[2]Acha Air Sales Price List'!$B$1:$D$65536,3,FALSE)</f>
        <v>first line keep open</v>
      </c>
      <c r="G529" s="20">
        <f>ROUND(IF(ISBLANK(C529),0,VLOOKUP(C529,'[2]Acha Air Sales Price List'!$B$1:$X$65536,12,FALSE)*$L$14),2)</f>
        <v>0</v>
      </c>
      <c r="H529" s="21">
        <f t="shared" si="7"/>
        <v>0</v>
      </c>
      <c r="I529" s="14"/>
    </row>
    <row r="530" spans="1:9" ht="12.4" hidden="1" customHeight="1">
      <c r="A530" s="13"/>
      <c r="B530" s="1"/>
      <c r="C530" s="35"/>
      <c r="D530" s="113"/>
      <c r="E530" s="114"/>
      <c r="F530" s="42" t="str">
        <f>VLOOKUP(C530,'[2]Acha Air Sales Price List'!$B$1:$D$65536,3,FALSE)</f>
        <v>first line keep open</v>
      </c>
      <c r="G530" s="20">
        <f>ROUND(IF(ISBLANK(C530),0,VLOOKUP(C530,'[2]Acha Air Sales Price List'!$B$1:$X$65536,12,FALSE)*$L$14),2)</f>
        <v>0</v>
      </c>
      <c r="H530" s="21">
        <f t="shared" si="7"/>
        <v>0</v>
      </c>
      <c r="I530" s="14"/>
    </row>
    <row r="531" spans="1:9" ht="12.4" hidden="1" customHeight="1">
      <c r="A531" s="13"/>
      <c r="B531" s="1"/>
      <c r="C531" s="35"/>
      <c r="D531" s="113"/>
      <c r="E531" s="114"/>
      <c r="F531" s="42" t="str">
        <f>VLOOKUP(C531,'[2]Acha Air Sales Price List'!$B$1:$D$65536,3,FALSE)</f>
        <v>first line keep open</v>
      </c>
      <c r="G531" s="20">
        <f>ROUND(IF(ISBLANK(C531),0,VLOOKUP(C531,'[2]Acha Air Sales Price List'!$B$1:$X$65536,12,FALSE)*$L$14),2)</f>
        <v>0</v>
      </c>
      <c r="H531" s="21">
        <f t="shared" si="7"/>
        <v>0</v>
      </c>
      <c r="I531" s="14"/>
    </row>
    <row r="532" spans="1:9" ht="12.4" hidden="1" customHeight="1">
      <c r="A532" s="13"/>
      <c r="B532" s="1"/>
      <c r="C532" s="35"/>
      <c r="D532" s="113"/>
      <c r="E532" s="114"/>
      <c r="F532" s="42" t="str">
        <f>VLOOKUP(C532,'[2]Acha Air Sales Price List'!$B$1:$D$65536,3,FALSE)</f>
        <v>first line keep open</v>
      </c>
      <c r="G532" s="20">
        <f>ROUND(IF(ISBLANK(C532),0,VLOOKUP(C532,'[2]Acha Air Sales Price List'!$B$1:$X$65536,12,FALSE)*$L$14),2)</f>
        <v>0</v>
      </c>
      <c r="H532" s="21">
        <f t="shared" si="7"/>
        <v>0</v>
      </c>
      <c r="I532" s="14"/>
    </row>
    <row r="533" spans="1:9" ht="12.4" hidden="1" customHeight="1">
      <c r="A533" s="13"/>
      <c r="B533" s="1"/>
      <c r="C533" s="35"/>
      <c r="D533" s="113"/>
      <c r="E533" s="114"/>
      <c r="F533" s="42" t="str">
        <f>VLOOKUP(C533,'[2]Acha Air Sales Price List'!$B$1:$D$65536,3,FALSE)</f>
        <v>first line keep open</v>
      </c>
      <c r="G533" s="20">
        <f>ROUND(IF(ISBLANK(C533),0,VLOOKUP(C533,'[2]Acha Air Sales Price List'!$B$1:$X$65536,12,FALSE)*$L$14),2)</f>
        <v>0</v>
      </c>
      <c r="H533" s="21">
        <f t="shared" si="7"/>
        <v>0</v>
      </c>
      <c r="I533" s="14"/>
    </row>
    <row r="534" spans="1:9" ht="12.4" hidden="1" customHeight="1">
      <c r="A534" s="13"/>
      <c r="B534" s="1"/>
      <c r="C534" s="35"/>
      <c r="D534" s="113"/>
      <c r="E534" s="114"/>
      <c r="F534" s="42" t="str">
        <f>VLOOKUP(C534,'[2]Acha Air Sales Price List'!$B$1:$D$65536,3,FALSE)</f>
        <v>first line keep open</v>
      </c>
      <c r="G534" s="20">
        <f>ROUND(IF(ISBLANK(C534),0,VLOOKUP(C534,'[2]Acha Air Sales Price List'!$B$1:$X$65536,12,FALSE)*$L$14),2)</f>
        <v>0</v>
      </c>
      <c r="H534" s="21">
        <f t="shared" ref="H534:H597" si="8">G534*B534</f>
        <v>0</v>
      </c>
      <c r="I534" s="14"/>
    </row>
    <row r="535" spans="1:9" ht="12.4" hidden="1" customHeight="1">
      <c r="A535" s="13"/>
      <c r="B535" s="1"/>
      <c r="C535" s="35"/>
      <c r="D535" s="113"/>
      <c r="E535" s="114"/>
      <c r="F535" s="42" t="str">
        <f>VLOOKUP(C535,'[2]Acha Air Sales Price List'!$B$1:$D$65536,3,FALSE)</f>
        <v>first line keep open</v>
      </c>
      <c r="G535" s="20">
        <f>ROUND(IF(ISBLANK(C535),0,VLOOKUP(C535,'[2]Acha Air Sales Price List'!$B$1:$X$65536,12,FALSE)*$L$14),2)</f>
        <v>0</v>
      </c>
      <c r="H535" s="21">
        <f t="shared" si="8"/>
        <v>0</v>
      </c>
      <c r="I535" s="14"/>
    </row>
    <row r="536" spans="1:9" ht="12.4" hidden="1" customHeight="1">
      <c r="A536" s="13"/>
      <c r="B536" s="1"/>
      <c r="C536" s="35"/>
      <c r="D536" s="113"/>
      <c r="E536" s="114"/>
      <c r="F536" s="42" t="str">
        <f>VLOOKUP(C536,'[2]Acha Air Sales Price List'!$B$1:$D$65536,3,FALSE)</f>
        <v>first line keep open</v>
      </c>
      <c r="G536" s="20">
        <f>ROUND(IF(ISBLANK(C536),0,VLOOKUP(C536,'[2]Acha Air Sales Price List'!$B$1:$X$65536,12,FALSE)*$L$14),2)</f>
        <v>0</v>
      </c>
      <c r="H536" s="21">
        <f t="shared" si="8"/>
        <v>0</v>
      </c>
      <c r="I536" s="14"/>
    </row>
    <row r="537" spans="1:9" ht="12.4" hidden="1" customHeight="1">
      <c r="A537" s="13"/>
      <c r="B537" s="1"/>
      <c r="C537" s="35"/>
      <c r="D537" s="113"/>
      <c r="E537" s="114"/>
      <c r="F537" s="42" t="str">
        <f>VLOOKUP(C537,'[2]Acha Air Sales Price List'!$B$1:$D$65536,3,FALSE)</f>
        <v>first line keep open</v>
      </c>
      <c r="G537" s="20">
        <f>ROUND(IF(ISBLANK(C537),0,VLOOKUP(C537,'[2]Acha Air Sales Price List'!$B$1:$X$65536,12,FALSE)*$L$14),2)</f>
        <v>0</v>
      </c>
      <c r="H537" s="21">
        <f t="shared" si="8"/>
        <v>0</v>
      </c>
      <c r="I537" s="14"/>
    </row>
    <row r="538" spans="1:9" ht="12.4" hidden="1" customHeight="1">
      <c r="A538" s="13"/>
      <c r="B538" s="1"/>
      <c r="C538" s="35"/>
      <c r="D538" s="113"/>
      <c r="E538" s="114"/>
      <c r="F538" s="42" t="str">
        <f>VLOOKUP(C538,'[2]Acha Air Sales Price List'!$B$1:$D$65536,3,FALSE)</f>
        <v>first line keep open</v>
      </c>
      <c r="G538" s="20">
        <f>ROUND(IF(ISBLANK(C538),0,VLOOKUP(C538,'[2]Acha Air Sales Price List'!$B$1:$X$65536,12,FALSE)*$L$14),2)</f>
        <v>0</v>
      </c>
      <c r="H538" s="21">
        <f t="shared" si="8"/>
        <v>0</v>
      </c>
      <c r="I538" s="14"/>
    </row>
    <row r="539" spans="1:9" ht="12.4" hidden="1" customHeight="1">
      <c r="A539" s="13"/>
      <c r="B539" s="1"/>
      <c r="C539" s="35"/>
      <c r="D539" s="113"/>
      <c r="E539" s="114"/>
      <c r="F539" s="42" t="str">
        <f>VLOOKUP(C539,'[2]Acha Air Sales Price List'!$B$1:$D$65536,3,FALSE)</f>
        <v>first line keep open</v>
      </c>
      <c r="G539" s="20">
        <f>ROUND(IF(ISBLANK(C539),0,VLOOKUP(C539,'[2]Acha Air Sales Price List'!$B$1:$X$65536,12,FALSE)*$L$14),2)</f>
        <v>0</v>
      </c>
      <c r="H539" s="21">
        <f t="shared" si="8"/>
        <v>0</v>
      </c>
      <c r="I539" s="14"/>
    </row>
    <row r="540" spans="1:9" ht="12.4" hidden="1" customHeight="1">
      <c r="A540" s="13"/>
      <c r="B540" s="1"/>
      <c r="C540" s="35"/>
      <c r="D540" s="113"/>
      <c r="E540" s="114"/>
      <c r="F540" s="42" t="str">
        <f>VLOOKUP(C540,'[2]Acha Air Sales Price List'!$B$1:$D$65536,3,FALSE)</f>
        <v>first line keep open</v>
      </c>
      <c r="G540" s="20">
        <f>ROUND(IF(ISBLANK(C540),0,VLOOKUP(C540,'[2]Acha Air Sales Price List'!$B$1:$X$65536,12,FALSE)*$L$14),2)</f>
        <v>0</v>
      </c>
      <c r="H540" s="21">
        <f t="shared" si="8"/>
        <v>0</v>
      </c>
      <c r="I540" s="14"/>
    </row>
    <row r="541" spans="1:9" ht="12.4" hidden="1" customHeight="1">
      <c r="A541" s="13"/>
      <c r="B541" s="1"/>
      <c r="C541" s="35"/>
      <c r="D541" s="113"/>
      <c r="E541" s="114"/>
      <c r="F541" s="42" t="str">
        <f>VLOOKUP(C541,'[2]Acha Air Sales Price List'!$B$1:$D$65536,3,FALSE)</f>
        <v>first line keep open</v>
      </c>
      <c r="G541" s="20">
        <f>ROUND(IF(ISBLANK(C541),0,VLOOKUP(C541,'[2]Acha Air Sales Price List'!$B$1:$X$65536,12,FALSE)*$L$14),2)</f>
        <v>0</v>
      </c>
      <c r="H541" s="21">
        <f t="shared" si="8"/>
        <v>0</v>
      </c>
      <c r="I541" s="14"/>
    </row>
    <row r="542" spans="1:9" ht="12.4" hidden="1" customHeight="1">
      <c r="A542" s="13"/>
      <c r="B542" s="1"/>
      <c r="C542" s="35"/>
      <c r="D542" s="113"/>
      <c r="E542" s="114"/>
      <c r="F542" s="42" t="str">
        <f>VLOOKUP(C542,'[2]Acha Air Sales Price List'!$B$1:$D$65536,3,FALSE)</f>
        <v>first line keep open</v>
      </c>
      <c r="G542" s="20">
        <f>ROUND(IF(ISBLANK(C542),0,VLOOKUP(C542,'[2]Acha Air Sales Price List'!$B$1:$X$65536,12,FALSE)*$L$14),2)</f>
        <v>0</v>
      </c>
      <c r="H542" s="21">
        <f t="shared" si="8"/>
        <v>0</v>
      </c>
      <c r="I542" s="14"/>
    </row>
    <row r="543" spans="1:9" ht="12.4" hidden="1" customHeight="1">
      <c r="A543" s="13"/>
      <c r="B543" s="1"/>
      <c r="C543" s="35"/>
      <c r="D543" s="113"/>
      <c r="E543" s="114"/>
      <c r="F543" s="42" t="str">
        <f>VLOOKUP(C543,'[2]Acha Air Sales Price List'!$B$1:$D$65536,3,FALSE)</f>
        <v>first line keep open</v>
      </c>
      <c r="G543" s="20">
        <f>ROUND(IF(ISBLANK(C543),0,VLOOKUP(C543,'[2]Acha Air Sales Price List'!$B$1:$X$65536,12,FALSE)*$L$14),2)</f>
        <v>0</v>
      </c>
      <c r="H543" s="21">
        <f t="shared" si="8"/>
        <v>0</v>
      </c>
      <c r="I543" s="14"/>
    </row>
    <row r="544" spans="1:9" ht="12.4" hidden="1" customHeight="1">
      <c r="A544" s="13"/>
      <c r="B544" s="1"/>
      <c r="C544" s="35"/>
      <c r="D544" s="113"/>
      <c r="E544" s="114"/>
      <c r="F544" s="42" t="str">
        <f>VLOOKUP(C544,'[2]Acha Air Sales Price List'!$B$1:$D$65536,3,FALSE)</f>
        <v>first line keep open</v>
      </c>
      <c r="G544" s="20">
        <f>ROUND(IF(ISBLANK(C544),0,VLOOKUP(C544,'[2]Acha Air Sales Price List'!$B$1:$X$65536,12,FALSE)*$L$14),2)</f>
        <v>0</v>
      </c>
      <c r="H544" s="21">
        <f t="shared" si="8"/>
        <v>0</v>
      </c>
      <c r="I544" s="14"/>
    </row>
    <row r="545" spans="1:9" ht="12.4" hidden="1" customHeight="1">
      <c r="A545" s="13"/>
      <c r="B545" s="1"/>
      <c r="C545" s="36"/>
      <c r="D545" s="113"/>
      <c r="E545" s="114"/>
      <c r="F545" s="42" t="str">
        <f>VLOOKUP(C545,'[2]Acha Air Sales Price List'!$B$1:$D$65536,3,FALSE)</f>
        <v>first line keep open</v>
      </c>
      <c r="G545" s="20">
        <f>ROUND(IF(ISBLANK(C545),0,VLOOKUP(C545,'[2]Acha Air Sales Price List'!$B$1:$X$65536,12,FALSE)*$L$14),2)</f>
        <v>0</v>
      </c>
      <c r="H545" s="21">
        <f t="shared" si="8"/>
        <v>0</v>
      </c>
      <c r="I545" s="14"/>
    </row>
    <row r="546" spans="1:9" ht="12" hidden="1" customHeight="1">
      <c r="A546" s="13"/>
      <c r="B546" s="1"/>
      <c r="C546" s="35"/>
      <c r="D546" s="113"/>
      <c r="E546" s="114"/>
      <c r="F546" s="42" t="str">
        <f>VLOOKUP(C546,'[2]Acha Air Sales Price List'!$B$1:$D$65536,3,FALSE)</f>
        <v>first line keep open</v>
      </c>
      <c r="G546" s="20">
        <f>ROUND(IF(ISBLANK(C546),0,VLOOKUP(C546,'[2]Acha Air Sales Price List'!$B$1:$X$65536,12,FALSE)*$L$14),2)</f>
        <v>0</v>
      </c>
      <c r="H546" s="21">
        <f t="shared" si="8"/>
        <v>0</v>
      </c>
      <c r="I546" s="14"/>
    </row>
    <row r="547" spans="1:9" ht="12.4" hidden="1" customHeight="1">
      <c r="A547" s="13"/>
      <c r="B547" s="1"/>
      <c r="C547" s="35"/>
      <c r="D547" s="113"/>
      <c r="E547" s="114"/>
      <c r="F547" s="42" t="str">
        <f>VLOOKUP(C547,'[2]Acha Air Sales Price List'!$B$1:$D$65536,3,FALSE)</f>
        <v>first line keep open</v>
      </c>
      <c r="G547" s="20">
        <f>ROUND(IF(ISBLANK(C547),0,VLOOKUP(C547,'[2]Acha Air Sales Price List'!$B$1:$X$65536,12,FALSE)*$L$14),2)</f>
        <v>0</v>
      </c>
      <c r="H547" s="21">
        <f t="shared" si="8"/>
        <v>0</v>
      </c>
      <c r="I547" s="14"/>
    </row>
    <row r="548" spans="1:9" ht="12.4" hidden="1" customHeight="1">
      <c r="A548" s="13"/>
      <c r="B548" s="1"/>
      <c r="C548" s="35"/>
      <c r="D548" s="113"/>
      <c r="E548" s="114"/>
      <c r="F548" s="42" t="str">
        <f>VLOOKUP(C548,'[2]Acha Air Sales Price List'!$B$1:$D$65536,3,FALSE)</f>
        <v>first line keep open</v>
      </c>
      <c r="G548" s="20">
        <f>ROUND(IF(ISBLANK(C548),0,VLOOKUP(C548,'[2]Acha Air Sales Price List'!$B$1:$X$65536,12,FALSE)*$L$14),2)</f>
        <v>0</v>
      </c>
      <c r="H548" s="21">
        <f t="shared" si="8"/>
        <v>0</v>
      </c>
      <c r="I548" s="14"/>
    </row>
    <row r="549" spans="1:9" ht="12.4" hidden="1" customHeight="1">
      <c r="A549" s="13"/>
      <c r="B549" s="1"/>
      <c r="C549" s="35"/>
      <c r="D549" s="113"/>
      <c r="E549" s="114"/>
      <c r="F549" s="42" t="str">
        <f>VLOOKUP(C549,'[2]Acha Air Sales Price List'!$B$1:$D$65536,3,FALSE)</f>
        <v>first line keep open</v>
      </c>
      <c r="G549" s="20">
        <f>ROUND(IF(ISBLANK(C549),0,VLOOKUP(C549,'[2]Acha Air Sales Price List'!$B$1:$X$65536,12,FALSE)*$L$14),2)</f>
        <v>0</v>
      </c>
      <c r="H549" s="21">
        <f t="shared" si="8"/>
        <v>0</v>
      </c>
      <c r="I549" s="14"/>
    </row>
    <row r="550" spans="1:9" ht="12.4" hidden="1" customHeight="1">
      <c r="A550" s="13"/>
      <c r="B550" s="1"/>
      <c r="C550" s="35"/>
      <c r="D550" s="113"/>
      <c r="E550" s="114"/>
      <c r="F550" s="42" t="str">
        <f>VLOOKUP(C550,'[2]Acha Air Sales Price List'!$B$1:$D$65536,3,FALSE)</f>
        <v>first line keep open</v>
      </c>
      <c r="G550" s="20">
        <f>ROUND(IF(ISBLANK(C550),0,VLOOKUP(C550,'[2]Acha Air Sales Price List'!$B$1:$X$65536,12,FALSE)*$L$14),2)</f>
        <v>0</v>
      </c>
      <c r="H550" s="21">
        <f t="shared" si="8"/>
        <v>0</v>
      </c>
      <c r="I550" s="14"/>
    </row>
    <row r="551" spans="1:9" ht="12.4" hidden="1" customHeight="1">
      <c r="A551" s="13"/>
      <c r="B551" s="1"/>
      <c r="C551" s="35"/>
      <c r="D551" s="113"/>
      <c r="E551" s="114"/>
      <c r="F551" s="42" t="str">
        <f>VLOOKUP(C551,'[2]Acha Air Sales Price List'!$B$1:$D$65536,3,FALSE)</f>
        <v>first line keep open</v>
      </c>
      <c r="G551" s="20">
        <f>ROUND(IF(ISBLANK(C551),0,VLOOKUP(C551,'[2]Acha Air Sales Price List'!$B$1:$X$65536,12,FALSE)*$L$14),2)</f>
        <v>0</v>
      </c>
      <c r="H551" s="21">
        <f t="shared" si="8"/>
        <v>0</v>
      </c>
      <c r="I551" s="14"/>
    </row>
    <row r="552" spans="1:9" ht="12.4" hidden="1" customHeight="1">
      <c r="A552" s="13"/>
      <c r="B552" s="1"/>
      <c r="C552" s="35"/>
      <c r="D552" s="113"/>
      <c r="E552" s="114"/>
      <c r="F552" s="42" t="str">
        <f>VLOOKUP(C552,'[2]Acha Air Sales Price List'!$B$1:$D$65536,3,FALSE)</f>
        <v>first line keep open</v>
      </c>
      <c r="G552" s="20">
        <f>ROUND(IF(ISBLANK(C552),0,VLOOKUP(C552,'[2]Acha Air Sales Price List'!$B$1:$X$65536,12,FALSE)*$L$14),2)</f>
        <v>0</v>
      </c>
      <c r="H552" s="21">
        <f t="shared" si="8"/>
        <v>0</v>
      </c>
      <c r="I552" s="14"/>
    </row>
    <row r="553" spans="1:9" ht="12.4" hidden="1" customHeight="1">
      <c r="A553" s="13"/>
      <c r="B553" s="1"/>
      <c r="C553" s="35"/>
      <c r="D553" s="113"/>
      <c r="E553" s="114"/>
      <c r="F553" s="42" t="str">
        <f>VLOOKUP(C553,'[2]Acha Air Sales Price List'!$B$1:$D$65536,3,FALSE)</f>
        <v>first line keep open</v>
      </c>
      <c r="G553" s="20">
        <f>ROUND(IF(ISBLANK(C553),0,VLOOKUP(C553,'[2]Acha Air Sales Price List'!$B$1:$X$65536,12,FALSE)*$L$14),2)</f>
        <v>0</v>
      </c>
      <c r="H553" s="21">
        <f t="shared" si="8"/>
        <v>0</v>
      </c>
      <c r="I553" s="14"/>
    </row>
    <row r="554" spans="1:9" ht="12.4" hidden="1" customHeight="1">
      <c r="A554" s="13"/>
      <c r="B554" s="1"/>
      <c r="C554" s="35"/>
      <c r="D554" s="113"/>
      <c r="E554" s="114"/>
      <c r="F554" s="42" t="str">
        <f>VLOOKUP(C554,'[2]Acha Air Sales Price List'!$B$1:$D$65536,3,FALSE)</f>
        <v>first line keep open</v>
      </c>
      <c r="G554" s="20">
        <f>ROUND(IF(ISBLANK(C554),0,VLOOKUP(C554,'[2]Acha Air Sales Price List'!$B$1:$X$65536,12,FALSE)*$L$14),2)</f>
        <v>0</v>
      </c>
      <c r="H554" s="21">
        <f t="shared" si="8"/>
        <v>0</v>
      </c>
      <c r="I554" s="14"/>
    </row>
    <row r="555" spans="1:9" ht="12.4" hidden="1" customHeight="1">
      <c r="A555" s="13"/>
      <c r="B555" s="1"/>
      <c r="C555" s="35"/>
      <c r="D555" s="113"/>
      <c r="E555" s="114"/>
      <c r="F555" s="42" t="str">
        <f>VLOOKUP(C555,'[2]Acha Air Sales Price List'!$B$1:$D$65536,3,FALSE)</f>
        <v>first line keep open</v>
      </c>
      <c r="G555" s="20">
        <f>ROUND(IF(ISBLANK(C555),0,VLOOKUP(C555,'[2]Acha Air Sales Price List'!$B$1:$X$65536,12,FALSE)*$L$14),2)</f>
        <v>0</v>
      </c>
      <c r="H555" s="21">
        <f t="shared" si="8"/>
        <v>0</v>
      </c>
      <c r="I555" s="14"/>
    </row>
    <row r="556" spans="1:9" ht="12.4" hidden="1" customHeight="1">
      <c r="A556" s="13"/>
      <c r="B556" s="1"/>
      <c r="C556" s="35"/>
      <c r="D556" s="113"/>
      <c r="E556" s="114"/>
      <c r="F556" s="42" t="str">
        <f>VLOOKUP(C556,'[2]Acha Air Sales Price List'!$B$1:$D$65536,3,FALSE)</f>
        <v>first line keep open</v>
      </c>
      <c r="G556" s="20">
        <f>ROUND(IF(ISBLANK(C556),0,VLOOKUP(C556,'[2]Acha Air Sales Price List'!$B$1:$X$65536,12,FALSE)*$L$14),2)</f>
        <v>0</v>
      </c>
      <c r="H556" s="21">
        <f t="shared" si="8"/>
        <v>0</v>
      </c>
      <c r="I556" s="14"/>
    </row>
    <row r="557" spans="1:9" ht="12.4" hidden="1" customHeight="1">
      <c r="A557" s="13"/>
      <c r="B557" s="1"/>
      <c r="C557" s="35"/>
      <c r="D557" s="113"/>
      <c r="E557" s="114"/>
      <c r="F557" s="42" t="str">
        <f>VLOOKUP(C557,'[2]Acha Air Sales Price List'!$B$1:$D$65536,3,FALSE)</f>
        <v>first line keep open</v>
      </c>
      <c r="G557" s="20">
        <f>ROUND(IF(ISBLANK(C557),0,VLOOKUP(C557,'[2]Acha Air Sales Price List'!$B$1:$X$65536,12,FALSE)*$L$14),2)</f>
        <v>0</v>
      </c>
      <c r="H557" s="21">
        <f t="shared" si="8"/>
        <v>0</v>
      </c>
      <c r="I557" s="14"/>
    </row>
    <row r="558" spans="1:9" ht="12.4" hidden="1" customHeight="1">
      <c r="A558" s="13"/>
      <c r="B558" s="1"/>
      <c r="C558" s="35"/>
      <c r="D558" s="113"/>
      <c r="E558" s="114"/>
      <c r="F558" s="42" t="str">
        <f>VLOOKUP(C558,'[2]Acha Air Sales Price List'!$B$1:$D$65536,3,FALSE)</f>
        <v>first line keep open</v>
      </c>
      <c r="G558" s="20">
        <f>ROUND(IF(ISBLANK(C558),0,VLOOKUP(C558,'[2]Acha Air Sales Price List'!$B$1:$X$65536,12,FALSE)*$L$14),2)</f>
        <v>0</v>
      </c>
      <c r="H558" s="21">
        <f t="shared" si="8"/>
        <v>0</v>
      </c>
      <c r="I558" s="14"/>
    </row>
    <row r="559" spans="1:9" ht="12.4" hidden="1" customHeight="1">
      <c r="A559" s="13"/>
      <c r="B559" s="1"/>
      <c r="C559" s="35"/>
      <c r="D559" s="113"/>
      <c r="E559" s="114"/>
      <c r="F559" s="42" t="str">
        <f>VLOOKUP(C559,'[2]Acha Air Sales Price List'!$B$1:$D$65536,3,FALSE)</f>
        <v>first line keep open</v>
      </c>
      <c r="G559" s="20">
        <f>ROUND(IF(ISBLANK(C559),0,VLOOKUP(C559,'[2]Acha Air Sales Price List'!$B$1:$X$65536,12,FALSE)*$L$14),2)</f>
        <v>0</v>
      </c>
      <c r="H559" s="21">
        <f t="shared" si="8"/>
        <v>0</v>
      </c>
      <c r="I559" s="14"/>
    </row>
    <row r="560" spans="1:9" ht="12.4" hidden="1" customHeight="1">
      <c r="A560" s="13"/>
      <c r="B560" s="1"/>
      <c r="C560" s="35"/>
      <c r="D560" s="113"/>
      <c r="E560" s="114"/>
      <c r="F560" s="42" t="str">
        <f>VLOOKUP(C560,'[2]Acha Air Sales Price List'!$B$1:$D$65536,3,FALSE)</f>
        <v>first line keep open</v>
      </c>
      <c r="G560" s="20">
        <f>ROUND(IF(ISBLANK(C560),0,VLOOKUP(C560,'[2]Acha Air Sales Price List'!$B$1:$X$65536,12,FALSE)*$L$14),2)</f>
        <v>0</v>
      </c>
      <c r="H560" s="21">
        <f t="shared" si="8"/>
        <v>0</v>
      </c>
      <c r="I560" s="14"/>
    </row>
    <row r="561" spans="1:9" ht="12.4" hidden="1" customHeight="1">
      <c r="A561" s="13"/>
      <c r="B561" s="1"/>
      <c r="C561" s="35"/>
      <c r="D561" s="113"/>
      <c r="E561" s="114"/>
      <c r="F561" s="42" t="str">
        <f>VLOOKUP(C561,'[2]Acha Air Sales Price List'!$B$1:$D$65536,3,FALSE)</f>
        <v>first line keep open</v>
      </c>
      <c r="G561" s="20">
        <f>ROUND(IF(ISBLANK(C561),0,VLOOKUP(C561,'[2]Acha Air Sales Price List'!$B$1:$X$65536,12,FALSE)*$L$14),2)</f>
        <v>0</v>
      </c>
      <c r="H561" s="21">
        <f t="shared" si="8"/>
        <v>0</v>
      </c>
      <c r="I561" s="14"/>
    </row>
    <row r="562" spans="1:9" ht="12.4" hidden="1" customHeight="1">
      <c r="A562" s="13"/>
      <c r="B562" s="1"/>
      <c r="C562" s="35"/>
      <c r="D562" s="113"/>
      <c r="E562" s="114"/>
      <c r="F562" s="42" t="str">
        <f>VLOOKUP(C562,'[2]Acha Air Sales Price List'!$B$1:$D$65536,3,FALSE)</f>
        <v>first line keep open</v>
      </c>
      <c r="G562" s="20">
        <f>ROUND(IF(ISBLANK(C562),0,VLOOKUP(C562,'[2]Acha Air Sales Price List'!$B$1:$X$65536,12,FALSE)*$L$14),2)</f>
        <v>0</v>
      </c>
      <c r="H562" s="21">
        <f t="shared" si="8"/>
        <v>0</v>
      </c>
      <c r="I562" s="14"/>
    </row>
    <row r="563" spans="1:9" ht="12.4" hidden="1" customHeight="1">
      <c r="A563" s="13"/>
      <c r="B563" s="1"/>
      <c r="C563" s="35"/>
      <c r="D563" s="113"/>
      <c r="E563" s="114"/>
      <c r="F563" s="42" t="str">
        <f>VLOOKUP(C563,'[2]Acha Air Sales Price List'!$B$1:$D$65536,3,FALSE)</f>
        <v>first line keep open</v>
      </c>
      <c r="G563" s="20">
        <f>ROUND(IF(ISBLANK(C563),0,VLOOKUP(C563,'[2]Acha Air Sales Price List'!$B$1:$X$65536,12,FALSE)*$L$14),2)</f>
        <v>0</v>
      </c>
      <c r="H563" s="21">
        <f t="shared" si="8"/>
        <v>0</v>
      </c>
      <c r="I563" s="14"/>
    </row>
    <row r="564" spans="1:9" ht="12.4" hidden="1" customHeight="1">
      <c r="A564" s="13"/>
      <c r="B564" s="1"/>
      <c r="C564" s="35"/>
      <c r="D564" s="113"/>
      <c r="E564" s="114"/>
      <c r="F564" s="42" t="str">
        <f>VLOOKUP(C564,'[2]Acha Air Sales Price List'!$B$1:$D$65536,3,FALSE)</f>
        <v>first line keep open</v>
      </c>
      <c r="G564" s="20">
        <f>ROUND(IF(ISBLANK(C564),0,VLOOKUP(C564,'[2]Acha Air Sales Price List'!$B$1:$X$65536,12,FALSE)*$L$14),2)</f>
        <v>0</v>
      </c>
      <c r="H564" s="21">
        <f t="shared" si="8"/>
        <v>0</v>
      </c>
      <c r="I564" s="14"/>
    </row>
    <row r="565" spans="1:9" ht="12.4" hidden="1" customHeight="1">
      <c r="A565" s="13"/>
      <c r="B565" s="1"/>
      <c r="C565" s="35"/>
      <c r="D565" s="113"/>
      <c r="E565" s="114"/>
      <c r="F565" s="42" t="str">
        <f>VLOOKUP(C565,'[2]Acha Air Sales Price List'!$B$1:$D$65536,3,FALSE)</f>
        <v>first line keep open</v>
      </c>
      <c r="G565" s="20">
        <f>ROUND(IF(ISBLANK(C565),0,VLOOKUP(C565,'[2]Acha Air Sales Price List'!$B$1:$X$65536,12,FALSE)*$L$14),2)</f>
        <v>0</v>
      </c>
      <c r="H565" s="21">
        <f t="shared" si="8"/>
        <v>0</v>
      </c>
      <c r="I565" s="14"/>
    </row>
    <row r="566" spans="1:9" ht="12.4" hidden="1" customHeight="1">
      <c r="A566" s="13"/>
      <c r="B566" s="1"/>
      <c r="C566" s="35"/>
      <c r="D566" s="113"/>
      <c r="E566" s="114"/>
      <c r="F566" s="42" t="str">
        <f>VLOOKUP(C566,'[2]Acha Air Sales Price List'!$B$1:$D$65536,3,FALSE)</f>
        <v>first line keep open</v>
      </c>
      <c r="G566" s="20">
        <f>ROUND(IF(ISBLANK(C566),0,VLOOKUP(C566,'[2]Acha Air Sales Price List'!$B$1:$X$65536,12,FALSE)*$L$14),2)</f>
        <v>0</v>
      </c>
      <c r="H566" s="21">
        <f t="shared" si="8"/>
        <v>0</v>
      </c>
      <c r="I566" s="14"/>
    </row>
    <row r="567" spans="1:9" ht="12.4" hidden="1" customHeight="1">
      <c r="A567" s="13"/>
      <c r="B567" s="1"/>
      <c r="C567" s="35"/>
      <c r="D567" s="113"/>
      <c r="E567" s="114"/>
      <c r="F567" s="42" t="str">
        <f>VLOOKUP(C567,'[2]Acha Air Sales Price List'!$B$1:$D$65536,3,FALSE)</f>
        <v>first line keep open</v>
      </c>
      <c r="G567" s="20">
        <f>ROUND(IF(ISBLANK(C567),0,VLOOKUP(C567,'[2]Acha Air Sales Price List'!$B$1:$X$65536,12,FALSE)*$L$14),2)</f>
        <v>0</v>
      </c>
      <c r="H567" s="21">
        <f t="shared" si="8"/>
        <v>0</v>
      </c>
      <c r="I567" s="14"/>
    </row>
    <row r="568" spans="1:9" ht="12.4" hidden="1" customHeight="1">
      <c r="A568" s="13"/>
      <c r="B568" s="1"/>
      <c r="C568" s="35"/>
      <c r="D568" s="113"/>
      <c r="E568" s="114"/>
      <c r="F568" s="42" t="str">
        <f>VLOOKUP(C568,'[2]Acha Air Sales Price List'!$B$1:$D$65536,3,FALSE)</f>
        <v>first line keep open</v>
      </c>
      <c r="G568" s="20">
        <f>ROUND(IF(ISBLANK(C568),0,VLOOKUP(C568,'[2]Acha Air Sales Price List'!$B$1:$X$65536,12,FALSE)*$L$14),2)</f>
        <v>0</v>
      </c>
      <c r="H568" s="21">
        <f t="shared" si="8"/>
        <v>0</v>
      </c>
      <c r="I568" s="14"/>
    </row>
    <row r="569" spans="1:9" ht="12.4" hidden="1" customHeight="1">
      <c r="A569" s="13"/>
      <c r="B569" s="1"/>
      <c r="C569" s="36"/>
      <c r="D569" s="113"/>
      <c r="E569" s="114"/>
      <c r="F569" s="42" t="str">
        <f>VLOOKUP(C569,'[2]Acha Air Sales Price List'!$B$1:$D$65536,3,FALSE)</f>
        <v>first line keep open</v>
      </c>
      <c r="G569" s="20">
        <f>ROUND(IF(ISBLANK(C569),0,VLOOKUP(C569,'[2]Acha Air Sales Price List'!$B$1:$X$65536,12,FALSE)*$L$14),2)</f>
        <v>0</v>
      </c>
      <c r="H569" s="21">
        <f t="shared" si="8"/>
        <v>0</v>
      </c>
      <c r="I569" s="14"/>
    </row>
    <row r="570" spans="1:9" ht="12" hidden="1" customHeight="1">
      <c r="A570" s="13"/>
      <c r="B570" s="1"/>
      <c r="C570" s="35"/>
      <c r="D570" s="113"/>
      <c r="E570" s="114"/>
      <c r="F570" s="42" t="str">
        <f>VLOOKUP(C570,'[2]Acha Air Sales Price List'!$B$1:$D$65536,3,FALSE)</f>
        <v>first line keep open</v>
      </c>
      <c r="G570" s="20">
        <f>ROUND(IF(ISBLANK(C570),0,VLOOKUP(C570,'[2]Acha Air Sales Price List'!$B$1:$X$65536,12,FALSE)*$L$14),2)</f>
        <v>0</v>
      </c>
      <c r="H570" s="21">
        <f t="shared" si="8"/>
        <v>0</v>
      </c>
      <c r="I570" s="14"/>
    </row>
    <row r="571" spans="1:9" ht="12.4" hidden="1" customHeight="1">
      <c r="A571" s="13"/>
      <c r="B571" s="1"/>
      <c r="C571" s="35"/>
      <c r="D571" s="113"/>
      <c r="E571" s="114"/>
      <c r="F571" s="42" t="str">
        <f>VLOOKUP(C571,'[2]Acha Air Sales Price List'!$B$1:$D$65536,3,FALSE)</f>
        <v>first line keep open</v>
      </c>
      <c r="G571" s="20">
        <f>ROUND(IF(ISBLANK(C571),0,VLOOKUP(C571,'[2]Acha Air Sales Price List'!$B$1:$X$65536,12,FALSE)*$L$14),2)</f>
        <v>0</v>
      </c>
      <c r="H571" s="21">
        <f t="shared" si="8"/>
        <v>0</v>
      </c>
      <c r="I571" s="14"/>
    </row>
    <row r="572" spans="1:9" ht="12.4" hidden="1" customHeight="1">
      <c r="A572" s="13"/>
      <c r="B572" s="1"/>
      <c r="C572" s="35"/>
      <c r="D572" s="113"/>
      <c r="E572" s="114"/>
      <c r="F572" s="42" t="str">
        <f>VLOOKUP(C572,'[2]Acha Air Sales Price List'!$B$1:$D$65536,3,FALSE)</f>
        <v>first line keep open</v>
      </c>
      <c r="G572" s="20">
        <f>ROUND(IF(ISBLANK(C572),0,VLOOKUP(C572,'[2]Acha Air Sales Price List'!$B$1:$X$65536,12,FALSE)*$L$14),2)</f>
        <v>0</v>
      </c>
      <c r="H572" s="21">
        <f t="shared" si="8"/>
        <v>0</v>
      </c>
      <c r="I572" s="14"/>
    </row>
    <row r="573" spans="1:9" ht="12.4" hidden="1" customHeight="1">
      <c r="A573" s="13"/>
      <c r="B573" s="1"/>
      <c r="C573" s="35"/>
      <c r="D573" s="113"/>
      <c r="E573" s="114"/>
      <c r="F573" s="42" t="str">
        <f>VLOOKUP(C573,'[2]Acha Air Sales Price List'!$B$1:$D$65536,3,FALSE)</f>
        <v>first line keep open</v>
      </c>
      <c r="G573" s="20">
        <f>ROUND(IF(ISBLANK(C573),0,VLOOKUP(C573,'[2]Acha Air Sales Price List'!$B$1:$X$65536,12,FALSE)*$L$14),2)</f>
        <v>0</v>
      </c>
      <c r="H573" s="21">
        <f t="shared" si="8"/>
        <v>0</v>
      </c>
      <c r="I573" s="14"/>
    </row>
    <row r="574" spans="1:9" ht="12.4" hidden="1" customHeight="1">
      <c r="A574" s="13"/>
      <c r="B574" s="1"/>
      <c r="C574" s="35"/>
      <c r="D574" s="113"/>
      <c r="E574" s="114"/>
      <c r="F574" s="42" t="str">
        <f>VLOOKUP(C574,'[2]Acha Air Sales Price List'!$B$1:$D$65536,3,FALSE)</f>
        <v>first line keep open</v>
      </c>
      <c r="G574" s="20">
        <f>ROUND(IF(ISBLANK(C574),0,VLOOKUP(C574,'[2]Acha Air Sales Price List'!$B$1:$X$65536,12,FALSE)*$L$14),2)</f>
        <v>0</v>
      </c>
      <c r="H574" s="21">
        <f t="shared" si="8"/>
        <v>0</v>
      </c>
      <c r="I574" s="14"/>
    </row>
    <row r="575" spans="1:9" ht="12.4" hidden="1" customHeight="1">
      <c r="A575" s="13"/>
      <c r="B575" s="1"/>
      <c r="C575" s="35"/>
      <c r="D575" s="113"/>
      <c r="E575" s="114"/>
      <c r="F575" s="42" t="str">
        <f>VLOOKUP(C575,'[2]Acha Air Sales Price List'!$B$1:$D$65536,3,FALSE)</f>
        <v>first line keep open</v>
      </c>
      <c r="G575" s="20">
        <f>ROUND(IF(ISBLANK(C575),0,VLOOKUP(C575,'[2]Acha Air Sales Price List'!$B$1:$X$65536,12,FALSE)*$L$14),2)</f>
        <v>0</v>
      </c>
      <c r="H575" s="21">
        <f t="shared" si="8"/>
        <v>0</v>
      </c>
      <c r="I575" s="14"/>
    </row>
    <row r="576" spans="1:9" ht="12.4" hidden="1" customHeight="1">
      <c r="A576" s="13"/>
      <c r="B576" s="1"/>
      <c r="C576" s="35"/>
      <c r="D576" s="113"/>
      <c r="E576" s="114"/>
      <c r="F576" s="42" t="str">
        <f>VLOOKUP(C576,'[2]Acha Air Sales Price List'!$B$1:$D$65536,3,FALSE)</f>
        <v>first line keep open</v>
      </c>
      <c r="G576" s="20">
        <f>ROUND(IF(ISBLANK(C576),0,VLOOKUP(C576,'[2]Acha Air Sales Price List'!$B$1:$X$65536,12,FALSE)*$L$14),2)</f>
        <v>0</v>
      </c>
      <c r="H576" s="21">
        <f t="shared" si="8"/>
        <v>0</v>
      </c>
      <c r="I576" s="14"/>
    </row>
    <row r="577" spans="1:9" ht="12.4" hidden="1" customHeight="1">
      <c r="A577" s="13"/>
      <c r="B577" s="1"/>
      <c r="C577" s="35"/>
      <c r="D577" s="113"/>
      <c r="E577" s="114"/>
      <c r="F577" s="42" t="str">
        <f>VLOOKUP(C577,'[2]Acha Air Sales Price List'!$B$1:$D$65536,3,FALSE)</f>
        <v>first line keep open</v>
      </c>
      <c r="G577" s="20">
        <f>ROUND(IF(ISBLANK(C577),0,VLOOKUP(C577,'[2]Acha Air Sales Price List'!$B$1:$X$65536,12,FALSE)*$L$14),2)</f>
        <v>0</v>
      </c>
      <c r="H577" s="21">
        <f t="shared" si="8"/>
        <v>0</v>
      </c>
      <c r="I577" s="14"/>
    </row>
    <row r="578" spans="1:9" ht="12.4" hidden="1" customHeight="1">
      <c r="A578" s="13"/>
      <c r="B578" s="1"/>
      <c r="C578" s="35"/>
      <c r="D578" s="113"/>
      <c r="E578" s="114"/>
      <c r="F578" s="42" t="str">
        <f>VLOOKUP(C578,'[2]Acha Air Sales Price List'!$B$1:$D$65536,3,FALSE)</f>
        <v>first line keep open</v>
      </c>
      <c r="G578" s="20">
        <f>ROUND(IF(ISBLANK(C578),0,VLOOKUP(C578,'[2]Acha Air Sales Price List'!$B$1:$X$65536,12,FALSE)*$L$14),2)</f>
        <v>0</v>
      </c>
      <c r="H578" s="21">
        <f t="shared" si="8"/>
        <v>0</v>
      </c>
      <c r="I578" s="14"/>
    </row>
    <row r="579" spans="1:9" ht="12.4" hidden="1" customHeight="1">
      <c r="A579" s="13"/>
      <c r="B579" s="1"/>
      <c r="C579" s="35"/>
      <c r="D579" s="113"/>
      <c r="E579" s="114"/>
      <c r="F579" s="42" t="str">
        <f>VLOOKUP(C579,'[2]Acha Air Sales Price List'!$B$1:$D$65536,3,FALSE)</f>
        <v>first line keep open</v>
      </c>
      <c r="G579" s="20">
        <f>ROUND(IF(ISBLANK(C579),0,VLOOKUP(C579,'[2]Acha Air Sales Price List'!$B$1:$X$65536,12,FALSE)*$L$14),2)</f>
        <v>0</v>
      </c>
      <c r="H579" s="21">
        <f t="shared" si="8"/>
        <v>0</v>
      </c>
      <c r="I579" s="14"/>
    </row>
    <row r="580" spans="1:9" ht="12.4" hidden="1" customHeight="1">
      <c r="A580" s="13"/>
      <c r="B580" s="1"/>
      <c r="C580" s="35"/>
      <c r="D580" s="113"/>
      <c r="E580" s="114"/>
      <c r="F580" s="42" t="str">
        <f>VLOOKUP(C580,'[2]Acha Air Sales Price List'!$B$1:$D$65536,3,FALSE)</f>
        <v>first line keep open</v>
      </c>
      <c r="G580" s="20">
        <f>ROUND(IF(ISBLANK(C580),0,VLOOKUP(C580,'[2]Acha Air Sales Price List'!$B$1:$X$65536,12,FALSE)*$L$14),2)</f>
        <v>0</v>
      </c>
      <c r="H580" s="21">
        <f t="shared" si="8"/>
        <v>0</v>
      </c>
      <c r="I580" s="14"/>
    </row>
    <row r="581" spans="1:9" ht="12.4" hidden="1" customHeight="1">
      <c r="A581" s="13"/>
      <c r="B581" s="1"/>
      <c r="C581" s="35"/>
      <c r="D581" s="113"/>
      <c r="E581" s="114"/>
      <c r="F581" s="42" t="str">
        <f>VLOOKUP(C581,'[2]Acha Air Sales Price List'!$B$1:$D$65536,3,FALSE)</f>
        <v>first line keep open</v>
      </c>
      <c r="G581" s="20">
        <f>ROUND(IF(ISBLANK(C581),0,VLOOKUP(C581,'[2]Acha Air Sales Price List'!$B$1:$X$65536,12,FALSE)*$L$14),2)</f>
        <v>0</v>
      </c>
      <c r="H581" s="21">
        <f t="shared" si="8"/>
        <v>0</v>
      </c>
      <c r="I581" s="14"/>
    </row>
    <row r="582" spans="1:9" ht="12.4" hidden="1" customHeight="1">
      <c r="A582" s="13"/>
      <c r="B582" s="1"/>
      <c r="C582" s="35"/>
      <c r="D582" s="113"/>
      <c r="E582" s="114"/>
      <c r="F582" s="42" t="str">
        <f>VLOOKUP(C582,'[2]Acha Air Sales Price List'!$B$1:$D$65536,3,FALSE)</f>
        <v>first line keep open</v>
      </c>
      <c r="G582" s="20">
        <f>ROUND(IF(ISBLANK(C582),0,VLOOKUP(C582,'[2]Acha Air Sales Price List'!$B$1:$X$65536,12,FALSE)*$L$14),2)</f>
        <v>0</v>
      </c>
      <c r="H582" s="21">
        <f t="shared" si="8"/>
        <v>0</v>
      </c>
      <c r="I582" s="14"/>
    </row>
    <row r="583" spans="1:9" ht="12.4" hidden="1" customHeight="1">
      <c r="A583" s="13"/>
      <c r="B583" s="1"/>
      <c r="C583" s="35"/>
      <c r="D583" s="113"/>
      <c r="E583" s="114"/>
      <c r="F583" s="42" t="str">
        <f>VLOOKUP(C583,'[2]Acha Air Sales Price List'!$B$1:$D$65536,3,FALSE)</f>
        <v>first line keep open</v>
      </c>
      <c r="G583" s="20">
        <f>ROUND(IF(ISBLANK(C583),0,VLOOKUP(C583,'[2]Acha Air Sales Price List'!$B$1:$X$65536,12,FALSE)*$L$14),2)</f>
        <v>0</v>
      </c>
      <c r="H583" s="21">
        <f t="shared" si="8"/>
        <v>0</v>
      </c>
      <c r="I583" s="14"/>
    </row>
    <row r="584" spans="1:9" ht="12.4" hidden="1" customHeight="1">
      <c r="A584" s="13"/>
      <c r="B584" s="1"/>
      <c r="C584" s="35"/>
      <c r="D584" s="113"/>
      <c r="E584" s="114"/>
      <c r="F584" s="42" t="str">
        <f>VLOOKUP(C584,'[2]Acha Air Sales Price List'!$B$1:$D$65536,3,FALSE)</f>
        <v>first line keep open</v>
      </c>
      <c r="G584" s="20">
        <f>ROUND(IF(ISBLANK(C584),0,VLOOKUP(C584,'[2]Acha Air Sales Price List'!$B$1:$X$65536,12,FALSE)*$L$14),2)</f>
        <v>0</v>
      </c>
      <c r="H584" s="21">
        <f t="shared" si="8"/>
        <v>0</v>
      </c>
      <c r="I584" s="14"/>
    </row>
    <row r="585" spans="1:9" ht="12.4" hidden="1" customHeight="1">
      <c r="A585" s="13"/>
      <c r="B585" s="1"/>
      <c r="C585" s="35"/>
      <c r="D585" s="113"/>
      <c r="E585" s="114"/>
      <c r="F585" s="42" t="str">
        <f>VLOOKUP(C585,'[2]Acha Air Sales Price List'!$B$1:$D$65536,3,FALSE)</f>
        <v>first line keep open</v>
      </c>
      <c r="G585" s="20">
        <f>ROUND(IF(ISBLANK(C585),0,VLOOKUP(C585,'[2]Acha Air Sales Price List'!$B$1:$X$65536,12,FALSE)*$L$14),2)</f>
        <v>0</v>
      </c>
      <c r="H585" s="21">
        <f t="shared" si="8"/>
        <v>0</v>
      </c>
      <c r="I585" s="14"/>
    </row>
    <row r="586" spans="1:9" ht="12.4" hidden="1" customHeight="1">
      <c r="A586" s="13"/>
      <c r="B586" s="1"/>
      <c r="C586" s="35"/>
      <c r="D586" s="113"/>
      <c r="E586" s="114"/>
      <c r="F586" s="42" t="str">
        <f>VLOOKUP(C586,'[2]Acha Air Sales Price List'!$B$1:$D$65536,3,FALSE)</f>
        <v>first line keep open</v>
      </c>
      <c r="G586" s="20">
        <f>ROUND(IF(ISBLANK(C586),0,VLOOKUP(C586,'[2]Acha Air Sales Price List'!$B$1:$X$65536,12,FALSE)*$L$14),2)</f>
        <v>0</v>
      </c>
      <c r="H586" s="21">
        <f t="shared" si="8"/>
        <v>0</v>
      </c>
      <c r="I586" s="14"/>
    </row>
    <row r="587" spans="1:9" ht="12.4" hidden="1" customHeight="1">
      <c r="A587" s="13"/>
      <c r="B587" s="1"/>
      <c r="C587" s="35"/>
      <c r="D587" s="113"/>
      <c r="E587" s="114"/>
      <c r="F587" s="42" t="str">
        <f>VLOOKUP(C587,'[2]Acha Air Sales Price List'!$B$1:$D$65536,3,FALSE)</f>
        <v>first line keep open</v>
      </c>
      <c r="G587" s="20">
        <f>ROUND(IF(ISBLANK(C587),0,VLOOKUP(C587,'[2]Acha Air Sales Price List'!$B$1:$X$65536,12,FALSE)*$L$14),2)</f>
        <v>0</v>
      </c>
      <c r="H587" s="21">
        <f t="shared" si="8"/>
        <v>0</v>
      </c>
      <c r="I587" s="14"/>
    </row>
    <row r="588" spans="1:9" ht="12.4" hidden="1" customHeight="1">
      <c r="A588" s="13"/>
      <c r="B588" s="1"/>
      <c r="C588" s="35"/>
      <c r="D588" s="113"/>
      <c r="E588" s="114"/>
      <c r="F588" s="42" t="str">
        <f>VLOOKUP(C588,'[2]Acha Air Sales Price List'!$B$1:$D$65536,3,FALSE)</f>
        <v>first line keep open</v>
      </c>
      <c r="G588" s="20">
        <f>ROUND(IF(ISBLANK(C588),0,VLOOKUP(C588,'[2]Acha Air Sales Price List'!$B$1:$X$65536,12,FALSE)*$L$14),2)</f>
        <v>0</v>
      </c>
      <c r="H588" s="21">
        <f t="shared" si="8"/>
        <v>0</v>
      </c>
      <c r="I588" s="14"/>
    </row>
    <row r="589" spans="1:9" ht="12.4" hidden="1" customHeight="1">
      <c r="A589" s="13"/>
      <c r="B589" s="1"/>
      <c r="C589" s="35"/>
      <c r="D589" s="113"/>
      <c r="E589" s="114"/>
      <c r="F589" s="42" t="str">
        <f>VLOOKUP(C589,'[2]Acha Air Sales Price List'!$B$1:$D$65536,3,FALSE)</f>
        <v>first line keep open</v>
      </c>
      <c r="G589" s="20">
        <f>ROUND(IF(ISBLANK(C589),0,VLOOKUP(C589,'[2]Acha Air Sales Price List'!$B$1:$X$65536,12,FALSE)*$L$14),2)</f>
        <v>0</v>
      </c>
      <c r="H589" s="21">
        <f t="shared" si="8"/>
        <v>0</v>
      </c>
      <c r="I589" s="14"/>
    </row>
    <row r="590" spans="1:9" ht="12.4" hidden="1" customHeight="1">
      <c r="A590" s="13"/>
      <c r="B590" s="1"/>
      <c r="C590" s="35"/>
      <c r="D590" s="113"/>
      <c r="E590" s="114"/>
      <c r="F590" s="42" t="str">
        <f>VLOOKUP(C590,'[2]Acha Air Sales Price List'!$B$1:$D$65536,3,FALSE)</f>
        <v>first line keep open</v>
      </c>
      <c r="G590" s="20">
        <f>ROUND(IF(ISBLANK(C590),0,VLOOKUP(C590,'[2]Acha Air Sales Price List'!$B$1:$X$65536,12,FALSE)*$L$14),2)</f>
        <v>0</v>
      </c>
      <c r="H590" s="21">
        <f t="shared" si="8"/>
        <v>0</v>
      </c>
      <c r="I590" s="14"/>
    </row>
    <row r="591" spans="1:9" ht="12.4" hidden="1" customHeight="1">
      <c r="A591" s="13"/>
      <c r="B591" s="1"/>
      <c r="C591" s="35"/>
      <c r="D591" s="113"/>
      <c r="E591" s="114"/>
      <c r="F591" s="42" t="str">
        <f>VLOOKUP(C591,'[2]Acha Air Sales Price List'!$B$1:$D$65536,3,FALSE)</f>
        <v>first line keep open</v>
      </c>
      <c r="G591" s="20">
        <f>ROUND(IF(ISBLANK(C591),0,VLOOKUP(C591,'[2]Acha Air Sales Price List'!$B$1:$X$65536,12,FALSE)*$L$14),2)</f>
        <v>0</v>
      </c>
      <c r="H591" s="21">
        <f t="shared" si="8"/>
        <v>0</v>
      </c>
      <c r="I591" s="14"/>
    </row>
    <row r="592" spans="1:9" ht="12.4" hidden="1" customHeight="1">
      <c r="A592" s="13"/>
      <c r="B592" s="1"/>
      <c r="C592" s="35"/>
      <c r="D592" s="113"/>
      <c r="E592" s="114"/>
      <c r="F592" s="42" t="str">
        <f>VLOOKUP(C592,'[2]Acha Air Sales Price List'!$B$1:$D$65536,3,FALSE)</f>
        <v>first line keep open</v>
      </c>
      <c r="G592" s="20">
        <f>ROUND(IF(ISBLANK(C592),0,VLOOKUP(C592,'[2]Acha Air Sales Price List'!$B$1:$X$65536,12,FALSE)*$L$14),2)</f>
        <v>0</v>
      </c>
      <c r="H592" s="21">
        <f t="shared" si="8"/>
        <v>0</v>
      </c>
      <c r="I592" s="14"/>
    </row>
    <row r="593" spans="1:9" ht="12.4" hidden="1" customHeight="1">
      <c r="A593" s="13"/>
      <c r="B593" s="1"/>
      <c r="C593" s="35"/>
      <c r="D593" s="113"/>
      <c r="E593" s="114"/>
      <c r="F593" s="42" t="str">
        <f>VLOOKUP(C593,'[2]Acha Air Sales Price List'!$B$1:$D$65536,3,FALSE)</f>
        <v>first line keep open</v>
      </c>
      <c r="G593" s="20">
        <f>ROUND(IF(ISBLANK(C593),0,VLOOKUP(C593,'[2]Acha Air Sales Price List'!$B$1:$X$65536,12,FALSE)*$L$14),2)</f>
        <v>0</v>
      </c>
      <c r="H593" s="21">
        <f t="shared" si="8"/>
        <v>0</v>
      </c>
      <c r="I593" s="14"/>
    </row>
    <row r="594" spans="1:9" ht="12.4" hidden="1" customHeight="1">
      <c r="A594" s="13"/>
      <c r="B594" s="1"/>
      <c r="C594" s="35"/>
      <c r="D594" s="113"/>
      <c r="E594" s="114"/>
      <c r="F594" s="42" t="str">
        <f>VLOOKUP(C594,'[2]Acha Air Sales Price List'!$B$1:$D$65536,3,FALSE)</f>
        <v>first line keep open</v>
      </c>
      <c r="G594" s="20">
        <f>ROUND(IF(ISBLANK(C594),0,VLOOKUP(C594,'[2]Acha Air Sales Price List'!$B$1:$X$65536,12,FALSE)*$L$14),2)</f>
        <v>0</v>
      </c>
      <c r="H594" s="21">
        <f t="shared" si="8"/>
        <v>0</v>
      </c>
      <c r="I594" s="14"/>
    </row>
    <row r="595" spans="1:9" ht="12.4" hidden="1" customHeight="1">
      <c r="A595" s="13"/>
      <c r="B595" s="1"/>
      <c r="C595" s="35"/>
      <c r="D595" s="113"/>
      <c r="E595" s="114"/>
      <c r="F595" s="42" t="str">
        <f>VLOOKUP(C595,'[2]Acha Air Sales Price List'!$B$1:$D$65536,3,FALSE)</f>
        <v>first line keep open</v>
      </c>
      <c r="G595" s="20">
        <f>ROUND(IF(ISBLANK(C595),0,VLOOKUP(C595,'[2]Acha Air Sales Price List'!$B$1:$X$65536,12,FALSE)*$L$14),2)</f>
        <v>0</v>
      </c>
      <c r="H595" s="21">
        <f t="shared" si="8"/>
        <v>0</v>
      </c>
      <c r="I595" s="14"/>
    </row>
    <row r="596" spans="1:9" ht="12.4" hidden="1" customHeight="1">
      <c r="A596" s="13"/>
      <c r="B596" s="1"/>
      <c r="C596" s="35"/>
      <c r="D596" s="113"/>
      <c r="E596" s="114"/>
      <c r="F596" s="42" t="str">
        <f>VLOOKUP(C596,'[2]Acha Air Sales Price List'!$B$1:$D$65536,3,FALSE)</f>
        <v>first line keep open</v>
      </c>
      <c r="G596" s="20">
        <f>ROUND(IF(ISBLANK(C596),0,VLOOKUP(C596,'[2]Acha Air Sales Price List'!$B$1:$X$65536,12,FALSE)*$L$14),2)</f>
        <v>0</v>
      </c>
      <c r="H596" s="21">
        <f t="shared" si="8"/>
        <v>0</v>
      </c>
      <c r="I596" s="14"/>
    </row>
    <row r="597" spans="1:9" ht="12.4" hidden="1" customHeight="1">
      <c r="A597" s="13"/>
      <c r="B597" s="1"/>
      <c r="C597" s="36"/>
      <c r="D597" s="113"/>
      <c r="E597" s="114"/>
      <c r="F597" s="42" t="str">
        <f>VLOOKUP(C597,'[2]Acha Air Sales Price List'!$B$1:$D$65536,3,FALSE)</f>
        <v>first line keep open</v>
      </c>
      <c r="G597" s="20">
        <f>ROUND(IF(ISBLANK(C597),0,VLOOKUP(C597,'[2]Acha Air Sales Price List'!$B$1:$X$65536,12,FALSE)*$L$14),2)</f>
        <v>0</v>
      </c>
      <c r="H597" s="21">
        <f t="shared" si="8"/>
        <v>0</v>
      </c>
      <c r="I597" s="14"/>
    </row>
    <row r="598" spans="1:9" ht="12" hidden="1" customHeight="1">
      <c r="A598" s="13"/>
      <c r="B598" s="1"/>
      <c r="C598" s="35"/>
      <c r="D598" s="113"/>
      <c r="E598" s="114"/>
      <c r="F598" s="42" t="str">
        <f>VLOOKUP(C598,'[2]Acha Air Sales Price List'!$B$1:$D$65536,3,FALSE)</f>
        <v>first line keep open</v>
      </c>
      <c r="G598" s="20">
        <f>ROUND(IF(ISBLANK(C598),0,VLOOKUP(C598,'[2]Acha Air Sales Price List'!$B$1:$X$65536,12,FALSE)*$L$14),2)</f>
        <v>0</v>
      </c>
      <c r="H598" s="21">
        <f t="shared" ref="H598:H661" si="9">G598*B598</f>
        <v>0</v>
      </c>
      <c r="I598" s="14"/>
    </row>
    <row r="599" spans="1:9" ht="12.4" hidden="1" customHeight="1">
      <c r="A599" s="13"/>
      <c r="B599" s="1"/>
      <c r="C599" s="35"/>
      <c r="D599" s="113"/>
      <c r="E599" s="114"/>
      <c r="F599" s="42" t="str">
        <f>VLOOKUP(C599,'[2]Acha Air Sales Price List'!$B$1:$D$65536,3,FALSE)</f>
        <v>first line keep open</v>
      </c>
      <c r="G599" s="20">
        <f>ROUND(IF(ISBLANK(C599),0,VLOOKUP(C599,'[2]Acha Air Sales Price List'!$B$1:$X$65536,12,FALSE)*$L$14),2)</f>
        <v>0</v>
      </c>
      <c r="H599" s="21">
        <f t="shared" si="9"/>
        <v>0</v>
      </c>
      <c r="I599" s="14"/>
    </row>
    <row r="600" spans="1:9" ht="12.4" hidden="1" customHeight="1">
      <c r="A600" s="13"/>
      <c r="B600" s="1"/>
      <c r="C600" s="35"/>
      <c r="D600" s="113"/>
      <c r="E600" s="114"/>
      <c r="F600" s="42" t="str">
        <f>VLOOKUP(C600,'[2]Acha Air Sales Price List'!$B$1:$D$65536,3,FALSE)</f>
        <v>first line keep open</v>
      </c>
      <c r="G600" s="20">
        <f>ROUND(IF(ISBLANK(C600),0,VLOOKUP(C600,'[2]Acha Air Sales Price List'!$B$1:$X$65536,12,FALSE)*$L$14),2)</f>
        <v>0</v>
      </c>
      <c r="H600" s="21">
        <f t="shared" si="9"/>
        <v>0</v>
      </c>
      <c r="I600" s="14"/>
    </row>
    <row r="601" spans="1:9" ht="12.4" hidden="1" customHeight="1">
      <c r="A601" s="13"/>
      <c r="B601" s="1"/>
      <c r="C601" s="35"/>
      <c r="D601" s="113"/>
      <c r="E601" s="114"/>
      <c r="F601" s="42" t="str">
        <f>VLOOKUP(C601,'[2]Acha Air Sales Price List'!$B$1:$D$65536,3,FALSE)</f>
        <v>first line keep open</v>
      </c>
      <c r="G601" s="20">
        <f>ROUND(IF(ISBLANK(C601),0,VLOOKUP(C601,'[2]Acha Air Sales Price List'!$B$1:$X$65536,12,FALSE)*$L$14),2)</f>
        <v>0</v>
      </c>
      <c r="H601" s="21">
        <f t="shared" si="9"/>
        <v>0</v>
      </c>
      <c r="I601" s="14"/>
    </row>
    <row r="602" spans="1:9" ht="12.4" hidden="1" customHeight="1">
      <c r="A602" s="13"/>
      <c r="B602" s="1"/>
      <c r="C602" s="35"/>
      <c r="D602" s="113"/>
      <c r="E602" s="114"/>
      <c r="F602" s="42" t="str">
        <f>VLOOKUP(C602,'[2]Acha Air Sales Price List'!$B$1:$D$65536,3,FALSE)</f>
        <v>first line keep open</v>
      </c>
      <c r="G602" s="20">
        <f>ROUND(IF(ISBLANK(C602),0,VLOOKUP(C602,'[2]Acha Air Sales Price List'!$B$1:$X$65536,12,FALSE)*$L$14),2)</f>
        <v>0</v>
      </c>
      <c r="H602" s="21">
        <f t="shared" si="9"/>
        <v>0</v>
      </c>
      <c r="I602" s="14"/>
    </row>
    <row r="603" spans="1:9" ht="12.4" hidden="1" customHeight="1">
      <c r="A603" s="13"/>
      <c r="B603" s="1"/>
      <c r="C603" s="35"/>
      <c r="D603" s="113"/>
      <c r="E603" s="114"/>
      <c r="F603" s="42" t="str">
        <f>VLOOKUP(C603,'[2]Acha Air Sales Price List'!$B$1:$D$65536,3,FALSE)</f>
        <v>first line keep open</v>
      </c>
      <c r="G603" s="20">
        <f>ROUND(IF(ISBLANK(C603),0,VLOOKUP(C603,'[2]Acha Air Sales Price List'!$B$1:$X$65536,12,FALSE)*$L$14),2)</f>
        <v>0</v>
      </c>
      <c r="H603" s="21">
        <f t="shared" si="9"/>
        <v>0</v>
      </c>
      <c r="I603" s="14"/>
    </row>
    <row r="604" spans="1:9" ht="12.4" hidden="1" customHeight="1">
      <c r="A604" s="13"/>
      <c r="B604" s="1"/>
      <c r="C604" s="35"/>
      <c r="D604" s="113"/>
      <c r="E604" s="114"/>
      <c r="F604" s="42" t="str">
        <f>VLOOKUP(C604,'[2]Acha Air Sales Price List'!$B$1:$D$65536,3,FALSE)</f>
        <v>first line keep open</v>
      </c>
      <c r="G604" s="20">
        <f>ROUND(IF(ISBLANK(C604),0,VLOOKUP(C604,'[2]Acha Air Sales Price List'!$B$1:$X$65536,12,FALSE)*$L$14),2)</f>
        <v>0</v>
      </c>
      <c r="H604" s="21">
        <f t="shared" si="9"/>
        <v>0</v>
      </c>
      <c r="I604" s="14"/>
    </row>
    <row r="605" spans="1:9" ht="12.4" hidden="1" customHeight="1">
      <c r="A605" s="13"/>
      <c r="B605" s="1"/>
      <c r="C605" s="35"/>
      <c r="D605" s="113"/>
      <c r="E605" s="114"/>
      <c r="F605" s="42" t="str">
        <f>VLOOKUP(C605,'[2]Acha Air Sales Price List'!$B$1:$D$65536,3,FALSE)</f>
        <v>first line keep open</v>
      </c>
      <c r="G605" s="20">
        <f>ROUND(IF(ISBLANK(C605),0,VLOOKUP(C605,'[2]Acha Air Sales Price List'!$B$1:$X$65536,12,FALSE)*$L$14),2)</f>
        <v>0</v>
      </c>
      <c r="H605" s="21">
        <f t="shared" si="9"/>
        <v>0</v>
      </c>
      <c r="I605" s="14"/>
    </row>
    <row r="606" spans="1:9" ht="12.4" hidden="1" customHeight="1">
      <c r="A606" s="13"/>
      <c r="B606" s="1"/>
      <c r="C606" s="35"/>
      <c r="D606" s="113"/>
      <c r="E606" s="114"/>
      <c r="F606" s="42" t="str">
        <f>VLOOKUP(C606,'[2]Acha Air Sales Price List'!$B$1:$D$65536,3,FALSE)</f>
        <v>first line keep open</v>
      </c>
      <c r="G606" s="20">
        <f>ROUND(IF(ISBLANK(C606),0,VLOOKUP(C606,'[2]Acha Air Sales Price List'!$B$1:$X$65536,12,FALSE)*$L$14),2)</f>
        <v>0</v>
      </c>
      <c r="H606" s="21">
        <f t="shared" si="9"/>
        <v>0</v>
      </c>
      <c r="I606" s="14"/>
    </row>
    <row r="607" spans="1:9" ht="12.4" hidden="1" customHeight="1">
      <c r="A607" s="13"/>
      <c r="B607" s="1"/>
      <c r="C607" s="35"/>
      <c r="D607" s="113"/>
      <c r="E607" s="114"/>
      <c r="F607" s="42" t="str">
        <f>VLOOKUP(C607,'[2]Acha Air Sales Price List'!$B$1:$D$65536,3,FALSE)</f>
        <v>first line keep open</v>
      </c>
      <c r="G607" s="20">
        <f>ROUND(IF(ISBLANK(C607),0,VLOOKUP(C607,'[2]Acha Air Sales Price List'!$B$1:$X$65536,12,FALSE)*$L$14),2)</f>
        <v>0</v>
      </c>
      <c r="H607" s="21">
        <f t="shared" si="9"/>
        <v>0</v>
      </c>
      <c r="I607" s="14"/>
    </row>
    <row r="608" spans="1:9" ht="12.4" hidden="1" customHeight="1">
      <c r="A608" s="13"/>
      <c r="B608" s="1"/>
      <c r="C608" s="35"/>
      <c r="D608" s="113"/>
      <c r="E608" s="114"/>
      <c r="F608" s="42" t="str">
        <f>VLOOKUP(C608,'[2]Acha Air Sales Price List'!$B$1:$D$65536,3,FALSE)</f>
        <v>first line keep open</v>
      </c>
      <c r="G608" s="20">
        <f>ROUND(IF(ISBLANK(C608),0,VLOOKUP(C608,'[2]Acha Air Sales Price List'!$B$1:$X$65536,12,FALSE)*$L$14),2)</f>
        <v>0</v>
      </c>
      <c r="H608" s="21">
        <f t="shared" si="9"/>
        <v>0</v>
      </c>
      <c r="I608" s="14"/>
    </row>
    <row r="609" spans="1:9" ht="12.4" hidden="1" customHeight="1">
      <c r="A609" s="13"/>
      <c r="B609" s="1"/>
      <c r="C609" s="35"/>
      <c r="D609" s="113"/>
      <c r="E609" s="114"/>
      <c r="F609" s="42" t="str">
        <f>VLOOKUP(C609,'[2]Acha Air Sales Price List'!$B$1:$D$65536,3,FALSE)</f>
        <v>first line keep open</v>
      </c>
      <c r="G609" s="20">
        <f>ROUND(IF(ISBLANK(C609),0,VLOOKUP(C609,'[2]Acha Air Sales Price List'!$B$1:$X$65536,12,FALSE)*$L$14),2)</f>
        <v>0</v>
      </c>
      <c r="H609" s="21">
        <f t="shared" si="9"/>
        <v>0</v>
      </c>
      <c r="I609" s="14"/>
    </row>
    <row r="610" spans="1:9" ht="12.4" hidden="1" customHeight="1">
      <c r="A610" s="13"/>
      <c r="B610" s="1"/>
      <c r="C610" s="35"/>
      <c r="D610" s="113"/>
      <c r="E610" s="114"/>
      <c r="F610" s="42" t="str">
        <f>VLOOKUP(C610,'[2]Acha Air Sales Price List'!$B$1:$D$65536,3,FALSE)</f>
        <v>first line keep open</v>
      </c>
      <c r="G610" s="20">
        <f>ROUND(IF(ISBLANK(C610),0,VLOOKUP(C610,'[2]Acha Air Sales Price List'!$B$1:$X$65536,12,FALSE)*$L$14),2)</f>
        <v>0</v>
      </c>
      <c r="H610" s="21">
        <f t="shared" si="9"/>
        <v>0</v>
      </c>
      <c r="I610" s="14"/>
    </row>
    <row r="611" spans="1:9" ht="12.4" hidden="1" customHeight="1">
      <c r="A611" s="13"/>
      <c r="B611" s="1"/>
      <c r="C611" s="35"/>
      <c r="D611" s="113"/>
      <c r="E611" s="114"/>
      <c r="F611" s="42" t="str">
        <f>VLOOKUP(C611,'[2]Acha Air Sales Price List'!$B$1:$D$65536,3,FALSE)</f>
        <v>first line keep open</v>
      </c>
      <c r="G611" s="20">
        <f>ROUND(IF(ISBLANK(C611),0,VLOOKUP(C611,'[2]Acha Air Sales Price List'!$B$1:$X$65536,12,FALSE)*$L$14),2)</f>
        <v>0</v>
      </c>
      <c r="H611" s="21">
        <f t="shared" si="9"/>
        <v>0</v>
      </c>
      <c r="I611" s="14"/>
    </row>
    <row r="612" spans="1:9" ht="12.4" hidden="1" customHeight="1">
      <c r="A612" s="13"/>
      <c r="B612" s="1"/>
      <c r="C612" s="35"/>
      <c r="D612" s="113"/>
      <c r="E612" s="114"/>
      <c r="F612" s="42" t="str">
        <f>VLOOKUP(C612,'[2]Acha Air Sales Price List'!$B$1:$D$65536,3,FALSE)</f>
        <v>first line keep open</v>
      </c>
      <c r="G612" s="20">
        <f>ROUND(IF(ISBLANK(C612),0,VLOOKUP(C612,'[2]Acha Air Sales Price List'!$B$1:$X$65536,12,FALSE)*$L$14),2)</f>
        <v>0</v>
      </c>
      <c r="H612" s="21">
        <f t="shared" si="9"/>
        <v>0</v>
      </c>
      <c r="I612" s="14"/>
    </row>
    <row r="613" spans="1:9" ht="12.4" hidden="1" customHeight="1">
      <c r="A613" s="13"/>
      <c r="B613" s="1"/>
      <c r="C613" s="36"/>
      <c r="D613" s="113"/>
      <c r="E613" s="114"/>
      <c r="F613" s="42" t="str">
        <f>VLOOKUP(C613,'[2]Acha Air Sales Price List'!$B$1:$D$65536,3,FALSE)</f>
        <v>first line keep open</v>
      </c>
      <c r="G613" s="20">
        <f>ROUND(IF(ISBLANK(C613),0,VLOOKUP(C613,'[2]Acha Air Sales Price List'!$B$1:$X$65536,12,FALSE)*$L$14),2)</f>
        <v>0</v>
      </c>
      <c r="H613" s="21">
        <f t="shared" si="9"/>
        <v>0</v>
      </c>
      <c r="I613" s="14"/>
    </row>
    <row r="614" spans="1:9" ht="12.4" hidden="1" customHeight="1">
      <c r="A614" s="13"/>
      <c r="B614" s="1"/>
      <c r="C614" s="36"/>
      <c r="D614" s="113"/>
      <c r="E614" s="114"/>
      <c r="F614" s="42" t="str">
        <f>VLOOKUP(C614,'[2]Acha Air Sales Price List'!$B$1:$D$65536,3,FALSE)</f>
        <v>first line keep open</v>
      </c>
      <c r="G614" s="20">
        <f>ROUND(IF(ISBLANK(C614),0,VLOOKUP(C614,'[2]Acha Air Sales Price List'!$B$1:$X$65536,12,FALSE)*$L$14),2)</f>
        <v>0</v>
      </c>
      <c r="H614" s="21">
        <f t="shared" si="9"/>
        <v>0</v>
      </c>
      <c r="I614" s="14"/>
    </row>
    <row r="615" spans="1:9" ht="12.4" hidden="1" customHeight="1">
      <c r="A615" s="13"/>
      <c r="B615" s="1"/>
      <c r="C615" s="35"/>
      <c r="D615" s="113"/>
      <c r="E615" s="114"/>
      <c r="F615" s="42" t="str">
        <f>VLOOKUP(C615,'[2]Acha Air Sales Price List'!$B$1:$D$65536,3,FALSE)</f>
        <v>first line keep open</v>
      </c>
      <c r="G615" s="20">
        <f>ROUND(IF(ISBLANK(C615),0,VLOOKUP(C615,'[2]Acha Air Sales Price List'!$B$1:$X$65536,12,FALSE)*$L$14),2)</f>
        <v>0</v>
      </c>
      <c r="H615" s="21">
        <f t="shared" si="9"/>
        <v>0</v>
      </c>
      <c r="I615" s="14"/>
    </row>
    <row r="616" spans="1:9" ht="12.4" hidden="1" customHeight="1">
      <c r="A616" s="13"/>
      <c r="B616" s="1"/>
      <c r="C616" s="35"/>
      <c r="D616" s="113"/>
      <c r="E616" s="114"/>
      <c r="F616" s="42" t="str">
        <f>VLOOKUP(C616,'[2]Acha Air Sales Price List'!$B$1:$D$65536,3,FALSE)</f>
        <v>first line keep open</v>
      </c>
      <c r="G616" s="20">
        <f>ROUND(IF(ISBLANK(C616),0,VLOOKUP(C616,'[2]Acha Air Sales Price List'!$B$1:$X$65536,12,FALSE)*$L$14),2)</f>
        <v>0</v>
      </c>
      <c r="H616" s="21">
        <f t="shared" si="9"/>
        <v>0</v>
      </c>
      <c r="I616" s="14"/>
    </row>
    <row r="617" spans="1:9" ht="12.4" hidden="1" customHeight="1">
      <c r="A617" s="13"/>
      <c r="B617" s="1"/>
      <c r="C617" s="35"/>
      <c r="D617" s="113"/>
      <c r="E617" s="114"/>
      <c r="F617" s="42" t="str">
        <f>VLOOKUP(C617,'[2]Acha Air Sales Price List'!$B$1:$D$65536,3,FALSE)</f>
        <v>first line keep open</v>
      </c>
      <c r="G617" s="20">
        <f>ROUND(IF(ISBLANK(C617),0,VLOOKUP(C617,'[2]Acha Air Sales Price List'!$B$1:$X$65536,12,FALSE)*$L$14),2)</f>
        <v>0</v>
      </c>
      <c r="H617" s="21">
        <f t="shared" si="9"/>
        <v>0</v>
      </c>
      <c r="I617" s="14"/>
    </row>
    <row r="618" spans="1:9" ht="12.4" hidden="1" customHeight="1">
      <c r="A618" s="13"/>
      <c r="B618" s="1"/>
      <c r="C618" s="35"/>
      <c r="D618" s="113"/>
      <c r="E618" s="114"/>
      <c r="F618" s="42" t="str">
        <f>VLOOKUP(C618,'[2]Acha Air Sales Price List'!$B$1:$D$65536,3,FALSE)</f>
        <v>first line keep open</v>
      </c>
      <c r="G618" s="20">
        <f>ROUND(IF(ISBLANK(C618),0,VLOOKUP(C618,'[2]Acha Air Sales Price List'!$B$1:$X$65536,12,FALSE)*$L$14),2)</f>
        <v>0</v>
      </c>
      <c r="H618" s="21">
        <f t="shared" si="9"/>
        <v>0</v>
      </c>
      <c r="I618" s="14"/>
    </row>
    <row r="619" spans="1:9" ht="12.4" hidden="1" customHeight="1">
      <c r="A619" s="13"/>
      <c r="B619" s="1"/>
      <c r="C619" s="35"/>
      <c r="D619" s="113"/>
      <c r="E619" s="114"/>
      <c r="F619" s="42" t="str">
        <f>VLOOKUP(C619,'[2]Acha Air Sales Price List'!$B$1:$D$65536,3,FALSE)</f>
        <v>first line keep open</v>
      </c>
      <c r="G619" s="20">
        <f>ROUND(IF(ISBLANK(C619),0,VLOOKUP(C619,'[2]Acha Air Sales Price List'!$B$1:$X$65536,12,FALSE)*$L$14),2)</f>
        <v>0</v>
      </c>
      <c r="H619" s="21">
        <f t="shared" si="9"/>
        <v>0</v>
      </c>
      <c r="I619" s="14"/>
    </row>
    <row r="620" spans="1:9" ht="12.4" hidden="1" customHeight="1">
      <c r="A620" s="13"/>
      <c r="B620" s="1"/>
      <c r="C620" s="35"/>
      <c r="D620" s="113"/>
      <c r="E620" s="114"/>
      <c r="F620" s="42" t="str">
        <f>VLOOKUP(C620,'[2]Acha Air Sales Price List'!$B$1:$D$65536,3,FALSE)</f>
        <v>first line keep open</v>
      </c>
      <c r="G620" s="20">
        <f>ROUND(IF(ISBLANK(C620),0,VLOOKUP(C620,'[2]Acha Air Sales Price List'!$B$1:$X$65536,12,FALSE)*$L$14),2)</f>
        <v>0</v>
      </c>
      <c r="H620" s="21">
        <f t="shared" si="9"/>
        <v>0</v>
      </c>
      <c r="I620" s="14"/>
    </row>
    <row r="621" spans="1:9" ht="12.4" hidden="1" customHeight="1">
      <c r="A621" s="13"/>
      <c r="B621" s="1"/>
      <c r="C621" s="35"/>
      <c r="D621" s="113"/>
      <c r="E621" s="114"/>
      <c r="F621" s="42" t="str">
        <f>VLOOKUP(C621,'[2]Acha Air Sales Price List'!$B$1:$D$65536,3,FALSE)</f>
        <v>first line keep open</v>
      </c>
      <c r="G621" s="20">
        <f>ROUND(IF(ISBLANK(C621),0,VLOOKUP(C621,'[2]Acha Air Sales Price List'!$B$1:$X$65536,12,FALSE)*$L$14),2)</f>
        <v>0</v>
      </c>
      <c r="H621" s="21">
        <f t="shared" si="9"/>
        <v>0</v>
      </c>
      <c r="I621" s="14"/>
    </row>
    <row r="622" spans="1:9" ht="12.4" hidden="1" customHeight="1">
      <c r="A622" s="13"/>
      <c r="B622" s="1"/>
      <c r="C622" s="35"/>
      <c r="D622" s="113"/>
      <c r="E622" s="114"/>
      <c r="F622" s="42" t="str">
        <f>VLOOKUP(C622,'[2]Acha Air Sales Price List'!$B$1:$D$65536,3,FALSE)</f>
        <v>first line keep open</v>
      </c>
      <c r="G622" s="20">
        <f>ROUND(IF(ISBLANK(C622),0,VLOOKUP(C622,'[2]Acha Air Sales Price List'!$B$1:$X$65536,12,FALSE)*$L$14),2)</f>
        <v>0</v>
      </c>
      <c r="H622" s="21">
        <f t="shared" si="9"/>
        <v>0</v>
      </c>
      <c r="I622" s="14"/>
    </row>
    <row r="623" spans="1:9" ht="12.4" hidden="1" customHeight="1">
      <c r="A623" s="13"/>
      <c r="B623" s="1"/>
      <c r="C623" s="35"/>
      <c r="D623" s="113"/>
      <c r="E623" s="114"/>
      <c r="F623" s="42" t="str">
        <f>VLOOKUP(C623,'[2]Acha Air Sales Price List'!$B$1:$D$65536,3,FALSE)</f>
        <v>first line keep open</v>
      </c>
      <c r="G623" s="20">
        <f>ROUND(IF(ISBLANK(C623),0,VLOOKUP(C623,'[2]Acha Air Sales Price List'!$B$1:$X$65536,12,FALSE)*$L$14),2)</f>
        <v>0</v>
      </c>
      <c r="H623" s="21">
        <f t="shared" si="9"/>
        <v>0</v>
      </c>
      <c r="I623" s="14"/>
    </row>
    <row r="624" spans="1:9" ht="12.4" hidden="1" customHeight="1">
      <c r="A624" s="13"/>
      <c r="B624" s="1"/>
      <c r="C624" s="35"/>
      <c r="D624" s="113"/>
      <c r="E624" s="114"/>
      <c r="F624" s="42" t="str">
        <f>VLOOKUP(C624,'[2]Acha Air Sales Price List'!$B$1:$D$65536,3,FALSE)</f>
        <v>first line keep open</v>
      </c>
      <c r="G624" s="20">
        <f>ROUND(IF(ISBLANK(C624),0,VLOOKUP(C624,'[2]Acha Air Sales Price List'!$B$1:$X$65536,12,FALSE)*$L$14),2)</f>
        <v>0</v>
      </c>
      <c r="H624" s="21">
        <f t="shared" si="9"/>
        <v>0</v>
      </c>
      <c r="I624" s="14"/>
    </row>
    <row r="625" spans="1:9" ht="12.4" hidden="1" customHeight="1">
      <c r="A625" s="13"/>
      <c r="B625" s="1"/>
      <c r="C625" s="36"/>
      <c r="D625" s="113"/>
      <c r="E625" s="114"/>
      <c r="F625" s="42" t="str">
        <f>VLOOKUP(C625,'[2]Acha Air Sales Price List'!$B$1:$D$65536,3,FALSE)</f>
        <v>first line keep open</v>
      </c>
      <c r="G625" s="20">
        <f>ROUND(IF(ISBLANK(C625),0,VLOOKUP(C625,'[2]Acha Air Sales Price List'!$B$1:$X$65536,12,FALSE)*$L$14),2)</f>
        <v>0</v>
      </c>
      <c r="H625" s="21">
        <f t="shared" si="9"/>
        <v>0</v>
      </c>
      <c r="I625" s="14"/>
    </row>
    <row r="626" spans="1:9" ht="12" hidden="1" customHeight="1">
      <c r="A626" s="13"/>
      <c r="B626" s="1"/>
      <c r="C626" s="35"/>
      <c r="D626" s="113"/>
      <c r="E626" s="114"/>
      <c r="F626" s="42" t="str">
        <f>VLOOKUP(C626,'[2]Acha Air Sales Price List'!$B$1:$D$65536,3,FALSE)</f>
        <v>first line keep open</v>
      </c>
      <c r="G626" s="20">
        <f>ROUND(IF(ISBLANK(C626),0,VLOOKUP(C626,'[2]Acha Air Sales Price List'!$B$1:$X$65536,12,FALSE)*$L$14),2)</f>
        <v>0</v>
      </c>
      <c r="H626" s="21">
        <f t="shared" si="9"/>
        <v>0</v>
      </c>
      <c r="I626" s="14"/>
    </row>
    <row r="627" spans="1:9" ht="12.4" hidden="1" customHeight="1">
      <c r="A627" s="13"/>
      <c r="B627" s="1"/>
      <c r="C627" s="35"/>
      <c r="D627" s="113"/>
      <c r="E627" s="114"/>
      <c r="F627" s="42" t="str">
        <f>VLOOKUP(C627,'[2]Acha Air Sales Price List'!$B$1:$D$65536,3,FALSE)</f>
        <v>first line keep open</v>
      </c>
      <c r="G627" s="20">
        <f>ROUND(IF(ISBLANK(C627),0,VLOOKUP(C627,'[2]Acha Air Sales Price List'!$B$1:$X$65536,12,FALSE)*$L$14),2)</f>
        <v>0</v>
      </c>
      <c r="H627" s="21">
        <f t="shared" si="9"/>
        <v>0</v>
      </c>
      <c r="I627" s="14"/>
    </row>
    <row r="628" spans="1:9" ht="12.4" hidden="1" customHeight="1">
      <c r="A628" s="13"/>
      <c r="B628" s="1"/>
      <c r="C628" s="35"/>
      <c r="D628" s="113"/>
      <c r="E628" s="114"/>
      <c r="F628" s="42" t="str">
        <f>VLOOKUP(C628,'[2]Acha Air Sales Price List'!$B$1:$D$65536,3,FALSE)</f>
        <v>first line keep open</v>
      </c>
      <c r="G628" s="20">
        <f>ROUND(IF(ISBLANK(C628),0,VLOOKUP(C628,'[2]Acha Air Sales Price List'!$B$1:$X$65536,12,FALSE)*$L$14),2)</f>
        <v>0</v>
      </c>
      <c r="H628" s="21">
        <f t="shared" si="9"/>
        <v>0</v>
      </c>
      <c r="I628" s="14"/>
    </row>
    <row r="629" spans="1:9" ht="12.4" hidden="1" customHeight="1">
      <c r="A629" s="13"/>
      <c r="B629" s="1"/>
      <c r="C629" s="35"/>
      <c r="D629" s="113"/>
      <c r="E629" s="114"/>
      <c r="F629" s="42" t="str">
        <f>VLOOKUP(C629,'[2]Acha Air Sales Price List'!$B$1:$D$65536,3,FALSE)</f>
        <v>first line keep open</v>
      </c>
      <c r="G629" s="20">
        <f>ROUND(IF(ISBLANK(C629),0,VLOOKUP(C629,'[2]Acha Air Sales Price List'!$B$1:$X$65536,12,FALSE)*$L$14),2)</f>
        <v>0</v>
      </c>
      <c r="H629" s="21">
        <f t="shared" si="9"/>
        <v>0</v>
      </c>
      <c r="I629" s="14"/>
    </row>
    <row r="630" spans="1:9" ht="12.4" hidden="1" customHeight="1">
      <c r="A630" s="13"/>
      <c r="B630" s="1"/>
      <c r="C630" s="35"/>
      <c r="D630" s="113"/>
      <c r="E630" s="114"/>
      <c r="F630" s="42" t="str">
        <f>VLOOKUP(C630,'[2]Acha Air Sales Price List'!$B$1:$D$65536,3,FALSE)</f>
        <v>first line keep open</v>
      </c>
      <c r="G630" s="20">
        <f>ROUND(IF(ISBLANK(C630),0,VLOOKUP(C630,'[2]Acha Air Sales Price List'!$B$1:$X$65536,12,FALSE)*$L$14),2)</f>
        <v>0</v>
      </c>
      <c r="H630" s="21">
        <f t="shared" si="9"/>
        <v>0</v>
      </c>
      <c r="I630" s="14"/>
    </row>
    <row r="631" spans="1:9" ht="12.4" hidden="1" customHeight="1">
      <c r="A631" s="13"/>
      <c r="B631" s="1"/>
      <c r="C631" s="35"/>
      <c r="D631" s="113"/>
      <c r="E631" s="114"/>
      <c r="F631" s="42" t="str">
        <f>VLOOKUP(C631,'[2]Acha Air Sales Price List'!$B$1:$D$65536,3,FALSE)</f>
        <v>first line keep open</v>
      </c>
      <c r="G631" s="20">
        <f>ROUND(IF(ISBLANK(C631),0,VLOOKUP(C631,'[2]Acha Air Sales Price List'!$B$1:$X$65536,12,FALSE)*$L$14),2)</f>
        <v>0</v>
      </c>
      <c r="H631" s="21">
        <f t="shared" si="9"/>
        <v>0</v>
      </c>
      <c r="I631" s="14"/>
    </row>
    <row r="632" spans="1:9" ht="12.4" hidden="1" customHeight="1">
      <c r="A632" s="13"/>
      <c r="B632" s="1"/>
      <c r="C632" s="35"/>
      <c r="D632" s="113"/>
      <c r="E632" s="114"/>
      <c r="F632" s="42" t="str">
        <f>VLOOKUP(C632,'[2]Acha Air Sales Price List'!$B$1:$D$65536,3,FALSE)</f>
        <v>first line keep open</v>
      </c>
      <c r="G632" s="20">
        <f>ROUND(IF(ISBLANK(C632),0,VLOOKUP(C632,'[2]Acha Air Sales Price List'!$B$1:$X$65536,12,FALSE)*$L$14),2)</f>
        <v>0</v>
      </c>
      <c r="H632" s="21">
        <f t="shared" si="9"/>
        <v>0</v>
      </c>
      <c r="I632" s="14"/>
    </row>
    <row r="633" spans="1:9" ht="12.4" hidden="1" customHeight="1">
      <c r="A633" s="13"/>
      <c r="B633" s="1"/>
      <c r="C633" s="35"/>
      <c r="D633" s="113"/>
      <c r="E633" s="114"/>
      <c r="F633" s="42" t="str">
        <f>VLOOKUP(C633,'[2]Acha Air Sales Price List'!$B$1:$D$65536,3,FALSE)</f>
        <v>first line keep open</v>
      </c>
      <c r="G633" s="20">
        <f>ROUND(IF(ISBLANK(C633),0,VLOOKUP(C633,'[2]Acha Air Sales Price List'!$B$1:$X$65536,12,FALSE)*$L$14),2)</f>
        <v>0</v>
      </c>
      <c r="H633" s="21">
        <f t="shared" si="9"/>
        <v>0</v>
      </c>
      <c r="I633" s="14"/>
    </row>
    <row r="634" spans="1:9" ht="12.4" hidden="1" customHeight="1">
      <c r="A634" s="13"/>
      <c r="B634" s="1"/>
      <c r="C634" s="35"/>
      <c r="D634" s="113"/>
      <c r="E634" s="114"/>
      <c r="F634" s="42" t="str">
        <f>VLOOKUP(C634,'[2]Acha Air Sales Price List'!$B$1:$D$65536,3,FALSE)</f>
        <v>first line keep open</v>
      </c>
      <c r="G634" s="20">
        <f>ROUND(IF(ISBLANK(C634),0,VLOOKUP(C634,'[2]Acha Air Sales Price List'!$B$1:$X$65536,12,FALSE)*$L$14),2)</f>
        <v>0</v>
      </c>
      <c r="H634" s="21">
        <f t="shared" si="9"/>
        <v>0</v>
      </c>
      <c r="I634" s="14"/>
    </row>
    <row r="635" spans="1:9" ht="12.4" hidden="1" customHeight="1">
      <c r="A635" s="13"/>
      <c r="B635" s="1"/>
      <c r="C635" s="35"/>
      <c r="D635" s="113"/>
      <c r="E635" s="114"/>
      <c r="F635" s="42" t="str">
        <f>VLOOKUP(C635,'[2]Acha Air Sales Price List'!$B$1:$D$65536,3,FALSE)</f>
        <v>first line keep open</v>
      </c>
      <c r="G635" s="20">
        <f>ROUND(IF(ISBLANK(C635),0,VLOOKUP(C635,'[2]Acha Air Sales Price List'!$B$1:$X$65536,12,FALSE)*$L$14),2)</f>
        <v>0</v>
      </c>
      <c r="H635" s="21">
        <f t="shared" si="9"/>
        <v>0</v>
      </c>
      <c r="I635" s="14"/>
    </row>
    <row r="636" spans="1:9" ht="12.4" hidden="1" customHeight="1">
      <c r="A636" s="13"/>
      <c r="B636" s="1"/>
      <c r="C636" s="35"/>
      <c r="D636" s="113"/>
      <c r="E636" s="114"/>
      <c r="F636" s="42" t="str">
        <f>VLOOKUP(C636,'[2]Acha Air Sales Price List'!$B$1:$D$65536,3,FALSE)</f>
        <v>first line keep open</v>
      </c>
      <c r="G636" s="20">
        <f>ROUND(IF(ISBLANK(C636),0,VLOOKUP(C636,'[2]Acha Air Sales Price List'!$B$1:$X$65536,12,FALSE)*$L$14),2)</f>
        <v>0</v>
      </c>
      <c r="H636" s="21">
        <f t="shared" si="9"/>
        <v>0</v>
      </c>
      <c r="I636" s="14"/>
    </row>
    <row r="637" spans="1:9" ht="12.4" hidden="1" customHeight="1">
      <c r="A637" s="13"/>
      <c r="B637" s="1"/>
      <c r="C637" s="35"/>
      <c r="D637" s="113"/>
      <c r="E637" s="114"/>
      <c r="F637" s="42" t="str">
        <f>VLOOKUP(C637,'[2]Acha Air Sales Price List'!$B$1:$D$65536,3,FALSE)</f>
        <v>first line keep open</v>
      </c>
      <c r="G637" s="20">
        <f>ROUND(IF(ISBLANK(C637),0,VLOOKUP(C637,'[2]Acha Air Sales Price List'!$B$1:$X$65536,12,FALSE)*$L$14),2)</f>
        <v>0</v>
      </c>
      <c r="H637" s="21">
        <f t="shared" si="9"/>
        <v>0</v>
      </c>
      <c r="I637" s="14"/>
    </row>
    <row r="638" spans="1:9" ht="12.4" hidden="1" customHeight="1">
      <c r="A638" s="13"/>
      <c r="B638" s="1"/>
      <c r="C638" s="35"/>
      <c r="D638" s="113"/>
      <c r="E638" s="114"/>
      <c r="F638" s="42" t="str">
        <f>VLOOKUP(C638,'[2]Acha Air Sales Price List'!$B$1:$D$65536,3,FALSE)</f>
        <v>first line keep open</v>
      </c>
      <c r="G638" s="20">
        <f>ROUND(IF(ISBLANK(C638),0,VLOOKUP(C638,'[2]Acha Air Sales Price List'!$B$1:$X$65536,12,FALSE)*$L$14),2)</f>
        <v>0</v>
      </c>
      <c r="H638" s="21">
        <f t="shared" si="9"/>
        <v>0</v>
      </c>
      <c r="I638" s="14"/>
    </row>
    <row r="639" spans="1:9" ht="12.4" hidden="1" customHeight="1">
      <c r="A639" s="13"/>
      <c r="B639" s="1"/>
      <c r="C639" s="35"/>
      <c r="D639" s="113"/>
      <c r="E639" s="114"/>
      <c r="F639" s="42" t="str">
        <f>VLOOKUP(C639,'[2]Acha Air Sales Price List'!$B$1:$D$65536,3,FALSE)</f>
        <v>first line keep open</v>
      </c>
      <c r="G639" s="20">
        <f>ROUND(IF(ISBLANK(C639),0,VLOOKUP(C639,'[2]Acha Air Sales Price List'!$B$1:$X$65536,12,FALSE)*$L$14),2)</f>
        <v>0</v>
      </c>
      <c r="H639" s="21">
        <f t="shared" si="9"/>
        <v>0</v>
      </c>
      <c r="I639" s="14"/>
    </row>
    <row r="640" spans="1:9" ht="12.4" hidden="1" customHeight="1">
      <c r="A640" s="13"/>
      <c r="B640" s="1"/>
      <c r="C640" s="35"/>
      <c r="D640" s="113"/>
      <c r="E640" s="114"/>
      <c r="F640" s="42" t="str">
        <f>VLOOKUP(C640,'[2]Acha Air Sales Price List'!$B$1:$D$65536,3,FALSE)</f>
        <v>first line keep open</v>
      </c>
      <c r="G640" s="20">
        <f>ROUND(IF(ISBLANK(C640),0,VLOOKUP(C640,'[2]Acha Air Sales Price List'!$B$1:$X$65536,12,FALSE)*$L$14),2)</f>
        <v>0</v>
      </c>
      <c r="H640" s="21">
        <f t="shared" si="9"/>
        <v>0</v>
      </c>
      <c r="I640" s="14"/>
    </row>
    <row r="641" spans="1:9" ht="12.4" hidden="1" customHeight="1">
      <c r="A641" s="13"/>
      <c r="B641" s="1"/>
      <c r="C641" s="35"/>
      <c r="D641" s="113"/>
      <c r="E641" s="114"/>
      <c r="F641" s="42" t="str">
        <f>VLOOKUP(C641,'[2]Acha Air Sales Price List'!$B$1:$D$65536,3,FALSE)</f>
        <v>first line keep open</v>
      </c>
      <c r="G641" s="20">
        <f>ROUND(IF(ISBLANK(C641),0,VLOOKUP(C641,'[2]Acha Air Sales Price List'!$B$1:$X$65536,12,FALSE)*$L$14),2)</f>
        <v>0</v>
      </c>
      <c r="H641" s="21">
        <f t="shared" si="9"/>
        <v>0</v>
      </c>
      <c r="I641" s="14"/>
    </row>
    <row r="642" spans="1:9" ht="12.4" hidden="1" customHeight="1">
      <c r="A642" s="13"/>
      <c r="B642" s="1"/>
      <c r="C642" s="35"/>
      <c r="D642" s="113"/>
      <c r="E642" s="114"/>
      <c r="F642" s="42" t="str">
        <f>VLOOKUP(C642,'[2]Acha Air Sales Price List'!$B$1:$D$65536,3,FALSE)</f>
        <v>first line keep open</v>
      </c>
      <c r="G642" s="20">
        <f>ROUND(IF(ISBLANK(C642),0,VLOOKUP(C642,'[2]Acha Air Sales Price List'!$B$1:$X$65536,12,FALSE)*$L$14),2)</f>
        <v>0</v>
      </c>
      <c r="H642" s="21">
        <f t="shared" si="9"/>
        <v>0</v>
      </c>
      <c r="I642" s="14"/>
    </row>
    <row r="643" spans="1:9" ht="12.4" hidden="1" customHeight="1">
      <c r="A643" s="13"/>
      <c r="B643" s="1"/>
      <c r="C643" s="35"/>
      <c r="D643" s="113"/>
      <c r="E643" s="114"/>
      <c r="F643" s="42" t="str">
        <f>VLOOKUP(C643,'[2]Acha Air Sales Price List'!$B$1:$D$65536,3,FALSE)</f>
        <v>first line keep open</v>
      </c>
      <c r="G643" s="20">
        <f>ROUND(IF(ISBLANK(C643),0,VLOOKUP(C643,'[2]Acha Air Sales Price List'!$B$1:$X$65536,12,FALSE)*$L$14),2)</f>
        <v>0</v>
      </c>
      <c r="H643" s="21">
        <f t="shared" si="9"/>
        <v>0</v>
      </c>
      <c r="I643" s="14"/>
    </row>
    <row r="644" spans="1:9" ht="12.4" hidden="1" customHeight="1">
      <c r="A644" s="13"/>
      <c r="B644" s="1"/>
      <c r="C644" s="35"/>
      <c r="D644" s="113"/>
      <c r="E644" s="114"/>
      <c r="F644" s="42" t="str">
        <f>VLOOKUP(C644,'[2]Acha Air Sales Price List'!$B$1:$D$65536,3,FALSE)</f>
        <v>first line keep open</v>
      </c>
      <c r="G644" s="20">
        <f>ROUND(IF(ISBLANK(C644),0,VLOOKUP(C644,'[2]Acha Air Sales Price List'!$B$1:$X$65536,12,FALSE)*$L$14),2)</f>
        <v>0</v>
      </c>
      <c r="H644" s="21">
        <f t="shared" si="9"/>
        <v>0</v>
      </c>
      <c r="I644" s="14"/>
    </row>
    <row r="645" spans="1:9" ht="12.4" hidden="1" customHeight="1">
      <c r="A645" s="13"/>
      <c r="B645" s="1"/>
      <c r="C645" s="35"/>
      <c r="D645" s="113"/>
      <c r="E645" s="114"/>
      <c r="F645" s="42" t="str">
        <f>VLOOKUP(C645,'[2]Acha Air Sales Price List'!$B$1:$D$65536,3,FALSE)</f>
        <v>first line keep open</v>
      </c>
      <c r="G645" s="20">
        <f>ROUND(IF(ISBLANK(C645),0,VLOOKUP(C645,'[2]Acha Air Sales Price List'!$B$1:$X$65536,12,FALSE)*$L$14),2)</f>
        <v>0</v>
      </c>
      <c r="H645" s="21">
        <f t="shared" si="9"/>
        <v>0</v>
      </c>
      <c r="I645" s="14"/>
    </row>
    <row r="646" spans="1:9" ht="12.4" hidden="1" customHeight="1">
      <c r="A646" s="13"/>
      <c r="B646" s="1"/>
      <c r="C646" s="35"/>
      <c r="D646" s="113"/>
      <c r="E646" s="114"/>
      <c r="F646" s="42" t="str">
        <f>VLOOKUP(C646,'[2]Acha Air Sales Price List'!$B$1:$D$65536,3,FALSE)</f>
        <v>first line keep open</v>
      </c>
      <c r="G646" s="20">
        <f>ROUND(IF(ISBLANK(C646),0,VLOOKUP(C646,'[2]Acha Air Sales Price List'!$B$1:$X$65536,12,FALSE)*$L$14),2)</f>
        <v>0</v>
      </c>
      <c r="H646" s="21">
        <f t="shared" si="9"/>
        <v>0</v>
      </c>
      <c r="I646" s="14"/>
    </row>
    <row r="647" spans="1:9" ht="12.4" hidden="1" customHeight="1">
      <c r="A647" s="13"/>
      <c r="B647" s="1"/>
      <c r="C647" s="35"/>
      <c r="D647" s="113"/>
      <c r="E647" s="114"/>
      <c r="F647" s="42" t="str">
        <f>VLOOKUP(C647,'[2]Acha Air Sales Price List'!$B$1:$D$65536,3,FALSE)</f>
        <v>first line keep open</v>
      </c>
      <c r="G647" s="20">
        <f>ROUND(IF(ISBLANK(C647),0,VLOOKUP(C647,'[2]Acha Air Sales Price List'!$B$1:$X$65536,12,FALSE)*$L$14),2)</f>
        <v>0</v>
      </c>
      <c r="H647" s="21">
        <f t="shared" si="9"/>
        <v>0</v>
      </c>
      <c r="I647" s="14"/>
    </row>
    <row r="648" spans="1:9" ht="12.4" hidden="1" customHeight="1">
      <c r="A648" s="13"/>
      <c r="B648" s="1"/>
      <c r="C648" s="35"/>
      <c r="D648" s="113"/>
      <c r="E648" s="114"/>
      <c r="F648" s="42" t="str">
        <f>VLOOKUP(C648,'[2]Acha Air Sales Price List'!$B$1:$D$65536,3,FALSE)</f>
        <v>first line keep open</v>
      </c>
      <c r="G648" s="20">
        <f>ROUND(IF(ISBLANK(C648),0,VLOOKUP(C648,'[2]Acha Air Sales Price List'!$B$1:$X$65536,12,FALSE)*$L$14),2)</f>
        <v>0</v>
      </c>
      <c r="H648" s="21">
        <f t="shared" si="9"/>
        <v>0</v>
      </c>
      <c r="I648" s="14"/>
    </row>
    <row r="649" spans="1:9" ht="12.4" hidden="1" customHeight="1">
      <c r="A649" s="13"/>
      <c r="B649" s="1"/>
      <c r="C649" s="35"/>
      <c r="D649" s="113"/>
      <c r="E649" s="114"/>
      <c r="F649" s="42" t="str">
        <f>VLOOKUP(C649,'[2]Acha Air Sales Price List'!$B$1:$D$65536,3,FALSE)</f>
        <v>first line keep open</v>
      </c>
      <c r="G649" s="20">
        <f>ROUND(IF(ISBLANK(C649),0,VLOOKUP(C649,'[2]Acha Air Sales Price List'!$B$1:$X$65536,12,FALSE)*$L$14),2)</f>
        <v>0</v>
      </c>
      <c r="H649" s="21">
        <f t="shared" si="9"/>
        <v>0</v>
      </c>
      <c r="I649" s="14"/>
    </row>
    <row r="650" spans="1:9" ht="12.4" hidden="1" customHeight="1">
      <c r="A650" s="13"/>
      <c r="B650" s="1"/>
      <c r="C650" s="35"/>
      <c r="D650" s="113"/>
      <c r="E650" s="114"/>
      <c r="F650" s="42" t="str">
        <f>VLOOKUP(C650,'[2]Acha Air Sales Price List'!$B$1:$D$65536,3,FALSE)</f>
        <v>first line keep open</v>
      </c>
      <c r="G650" s="20">
        <f>ROUND(IF(ISBLANK(C650),0,VLOOKUP(C650,'[2]Acha Air Sales Price List'!$B$1:$X$65536,12,FALSE)*$L$14),2)</f>
        <v>0</v>
      </c>
      <c r="H650" s="21">
        <f t="shared" si="9"/>
        <v>0</v>
      </c>
      <c r="I650" s="14"/>
    </row>
    <row r="651" spans="1:9" ht="12.4" hidden="1" customHeight="1">
      <c r="A651" s="13"/>
      <c r="B651" s="1"/>
      <c r="C651" s="35"/>
      <c r="D651" s="113"/>
      <c r="E651" s="114"/>
      <c r="F651" s="42" t="str">
        <f>VLOOKUP(C651,'[2]Acha Air Sales Price List'!$B$1:$D$65536,3,FALSE)</f>
        <v>first line keep open</v>
      </c>
      <c r="G651" s="20">
        <f>ROUND(IF(ISBLANK(C651),0,VLOOKUP(C651,'[2]Acha Air Sales Price List'!$B$1:$X$65536,12,FALSE)*$L$14),2)</f>
        <v>0</v>
      </c>
      <c r="H651" s="21">
        <f t="shared" si="9"/>
        <v>0</v>
      </c>
      <c r="I651" s="14"/>
    </row>
    <row r="652" spans="1:9" ht="12.4" hidden="1" customHeight="1">
      <c r="A652" s="13"/>
      <c r="B652" s="1"/>
      <c r="C652" s="35"/>
      <c r="D652" s="113"/>
      <c r="E652" s="114"/>
      <c r="F652" s="42" t="str">
        <f>VLOOKUP(C652,'[2]Acha Air Sales Price List'!$B$1:$D$65536,3,FALSE)</f>
        <v>first line keep open</v>
      </c>
      <c r="G652" s="20">
        <f>ROUND(IF(ISBLANK(C652),0,VLOOKUP(C652,'[2]Acha Air Sales Price List'!$B$1:$X$65536,12,FALSE)*$L$14),2)</f>
        <v>0</v>
      </c>
      <c r="H652" s="21">
        <f t="shared" si="9"/>
        <v>0</v>
      </c>
      <c r="I652" s="14"/>
    </row>
    <row r="653" spans="1:9" ht="12.4" hidden="1" customHeight="1">
      <c r="A653" s="13"/>
      <c r="B653" s="1"/>
      <c r="C653" s="36"/>
      <c r="D653" s="113"/>
      <c r="E653" s="114"/>
      <c r="F653" s="42" t="str">
        <f>VLOOKUP(C653,'[2]Acha Air Sales Price List'!$B$1:$D$65536,3,FALSE)</f>
        <v>first line keep open</v>
      </c>
      <c r="G653" s="20">
        <f>ROUND(IF(ISBLANK(C653),0,VLOOKUP(C653,'[2]Acha Air Sales Price List'!$B$1:$X$65536,12,FALSE)*$L$14),2)</f>
        <v>0</v>
      </c>
      <c r="H653" s="21">
        <f t="shared" si="9"/>
        <v>0</v>
      </c>
      <c r="I653" s="14"/>
    </row>
    <row r="654" spans="1:9" ht="12" hidden="1" customHeight="1">
      <c r="A654" s="13"/>
      <c r="B654" s="1"/>
      <c r="C654" s="35"/>
      <c r="D654" s="113"/>
      <c r="E654" s="114"/>
      <c r="F654" s="42" t="str">
        <f>VLOOKUP(C654,'[2]Acha Air Sales Price List'!$B$1:$D$65536,3,FALSE)</f>
        <v>first line keep open</v>
      </c>
      <c r="G654" s="20">
        <f>ROUND(IF(ISBLANK(C654),0,VLOOKUP(C654,'[2]Acha Air Sales Price List'!$B$1:$X$65536,12,FALSE)*$L$14),2)</f>
        <v>0</v>
      </c>
      <c r="H654" s="21">
        <f t="shared" si="9"/>
        <v>0</v>
      </c>
      <c r="I654" s="14"/>
    </row>
    <row r="655" spans="1:9" ht="12.4" hidden="1" customHeight="1">
      <c r="A655" s="13"/>
      <c r="B655" s="1"/>
      <c r="C655" s="35"/>
      <c r="D655" s="113"/>
      <c r="E655" s="114"/>
      <c r="F655" s="42" t="str">
        <f>VLOOKUP(C655,'[2]Acha Air Sales Price List'!$B$1:$D$65536,3,FALSE)</f>
        <v>first line keep open</v>
      </c>
      <c r="G655" s="20">
        <f>ROUND(IF(ISBLANK(C655),0,VLOOKUP(C655,'[2]Acha Air Sales Price List'!$B$1:$X$65536,12,FALSE)*$L$14),2)</f>
        <v>0</v>
      </c>
      <c r="H655" s="21">
        <f t="shared" si="9"/>
        <v>0</v>
      </c>
      <c r="I655" s="14"/>
    </row>
    <row r="656" spans="1:9" ht="12.4" hidden="1" customHeight="1">
      <c r="A656" s="13"/>
      <c r="B656" s="1"/>
      <c r="C656" s="35"/>
      <c r="D656" s="113"/>
      <c r="E656" s="114"/>
      <c r="F656" s="42" t="str">
        <f>VLOOKUP(C656,'[2]Acha Air Sales Price List'!$B$1:$D$65536,3,FALSE)</f>
        <v>first line keep open</v>
      </c>
      <c r="G656" s="20">
        <f>ROUND(IF(ISBLANK(C656),0,VLOOKUP(C656,'[2]Acha Air Sales Price List'!$B$1:$X$65536,12,FALSE)*$L$14),2)</f>
        <v>0</v>
      </c>
      <c r="H656" s="21">
        <f t="shared" si="9"/>
        <v>0</v>
      </c>
      <c r="I656" s="14"/>
    </row>
    <row r="657" spans="1:9" ht="12.4" hidden="1" customHeight="1">
      <c r="A657" s="13"/>
      <c r="B657" s="1"/>
      <c r="C657" s="35"/>
      <c r="D657" s="113"/>
      <c r="E657" s="114"/>
      <c r="F657" s="42" t="str">
        <f>VLOOKUP(C657,'[2]Acha Air Sales Price List'!$B$1:$D$65536,3,FALSE)</f>
        <v>first line keep open</v>
      </c>
      <c r="G657" s="20">
        <f>ROUND(IF(ISBLANK(C657),0,VLOOKUP(C657,'[2]Acha Air Sales Price List'!$B$1:$X$65536,12,FALSE)*$L$14),2)</f>
        <v>0</v>
      </c>
      <c r="H657" s="21">
        <f t="shared" si="9"/>
        <v>0</v>
      </c>
      <c r="I657" s="14"/>
    </row>
    <row r="658" spans="1:9" ht="12.4" hidden="1" customHeight="1">
      <c r="A658" s="13"/>
      <c r="B658" s="1"/>
      <c r="C658" s="35"/>
      <c r="D658" s="113"/>
      <c r="E658" s="114"/>
      <c r="F658" s="42" t="str">
        <f>VLOOKUP(C658,'[2]Acha Air Sales Price List'!$B$1:$D$65536,3,FALSE)</f>
        <v>first line keep open</v>
      </c>
      <c r="G658" s="20">
        <f>ROUND(IF(ISBLANK(C658),0,VLOOKUP(C658,'[2]Acha Air Sales Price List'!$B$1:$X$65536,12,FALSE)*$L$14),2)</f>
        <v>0</v>
      </c>
      <c r="H658" s="21">
        <f t="shared" si="9"/>
        <v>0</v>
      </c>
      <c r="I658" s="14"/>
    </row>
    <row r="659" spans="1:9" ht="12.4" hidden="1" customHeight="1">
      <c r="A659" s="13"/>
      <c r="B659" s="1"/>
      <c r="C659" s="35"/>
      <c r="D659" s="113"/>
      <c r="E659" s="114"/>
      <c r="F659" s="42" t="str">
        <f>VLOOKUP(C659,'[2]Acha Air Sales Price List'!$B$1:$D$65536,3,FALSE)</f>
        <v>first line keep open</v>
      </c>
      <c r="G659" s="20">
        <f>ROUND(IF(ISBLANK(C659),0,VLOOKUP(C659,'[2]Acha Air Sales Price List'!$B$1:$X$65536,12,FALSE)*$L$14),2)</f>
        <v>0</v>
      </c>
      <c r="H659" s="21">
        <f t="shared" si="9"/>
        <v>0</v>
      </c>
      <c r="I659" s="14"/>
    </row>
    <row r="660" spans="1:9" ht="12.4" hidden="1" customHeight="1">
      <c r="A660" s="13"/>
      <c r="B660" s="1"/>
      <c r="C660" s="35"/>
      <c r="D660" s="113"/>
      <c r="E660" s="114"/>
      <c r="F660" s="42" t="str">
        <f>VLOOKUP(C660,'[2]Acha Air Sales Price List'!$B$1:$D$65536,3,FALSE)</f>
        <v>first line keep open</v>
      </c>
      <c r="G660" s="20">
        <f>ROUND(IF(ISBLANK(C660),0,VLOOKUP(C660,'[2]Acha Air Sales Price List'!$B$1:$X$65536,12,FALSE)*$L$14),2)</f>
        <v>0</v>
      </c>
      <c r="H660" s="21">
        <f t="shared" si="9"/>
        <v>0</v>
      </c>
      <c r="I660" s="14"/>
    </row>
    <row r="661" spans="1:9" ht="12.4" hidden="1" customHeight="1">
      <c r="A661" s="13"/>
      <c r="B661" s="1"/>
      <c r="C661" s="35"/>
      <c r="D661" s="113"/>
      <c r="E661" s="114"/>
      <c r="F661" s="42" t="str">
        <f>VLOOKUP(C661,'[2]Acha Air Sales Price List'!$B$1:$D$65536,3,FALSE)</f>
        <v>first line keep open</v>
      </c>
      <c r="G661" s="20">
        <f>ROUND(IF(ISBLANK(C661),0,VLOOKUP(C661,'[2]Acha Air Sales Price List'!$B$1:$X$65536,12,FALSE)*$L$14),2)</f>
        <v>0</v>
      </c>
      <c r="H661" s="21">
        <f t="shared" si="9"/>
        <v>0</v>
      </c>
      <c r="I661" s="14"/>
    </row>
    <row r="662" spans="1:9" ht="12.4" hidden="1" customHeight="1">
      <c r="A662" s="13"/>
      <c r="B662" s="1"/>
      <c r="C662" s="35"/>
      <c r="D662" s="113"/>
      <c r="E662" s="114"/>
      <c r="F662" s="42" t="str">
        <f>VLOOKUP(C662,'[2]Acha Air Sales Price List'!$B$1:$D$65536,3,FALSE)</f>
        <v>first line keep open</v>
      </c>
      <c r="G662" s="20">
        <f>ROUND(IF(ISBLANK(C662),0,VLOOKUP(C662,'[2]Acha Air Sales Price List'!$B$1:$X$65536,12,FALSE)*$L$14),2)</f>
        <v>0</v>
      </c>
      <c r="H662" s="21">
        <f t="shared" ref="H662:H725" si="10">G662*B662</f>
        <v>0</v>
      </c>
      <c r="I662" s="14"/>
    </row>
    <row r="663" spans="1:9" ht="12.4" hidden="1" customHeight="1">
      <c r="A663" s="13"/>
      <c r="B663" s="1"/>
      <c r="C663" s="35"/>
      <c r="D663" s="113"/>
      <c r="E663" s="114"/>
      <c r="F663" s="42" t="str">
        <f>VLOOKUP(C663,'[2]Acha Air Sales Price List'!$B$1:$D$65536,3,FALSE)</f>
        <v>first line keep open</v>
      </c>
      <c r="G663" s="20">
        <f>ROUND(IF(ISBLANK(C663),0,VLOOKUP(C663,'[2]Acha Air Sales Price List'!$B$1:$X$65536,12,FALSE)*$L$14),2)</f>
        <v>0</v>
      </c>
      <c r="H663" s="21">
        <f t="shared" si="10"/>
        <v>0</v>
      </c>
      <c r="I663" s="14"/>
    </row>
    <row r="664" spans="1:9" ht="12.4" hidden="1" customHeight="1">
      <c r="A664" s="13"/>
      <c r="B664" s="1"/>
      <c r="C664" s="35"/>
      <c r="D664" s="113"/>
      <c r="E664" s="114"/>
      <c r="F664" s="42" t="str">
        <f>VLOOKUP(C664,'[2]Acha Air Sales Price List'!$B$1:$D$65536,3,FALSE)</f>
        <v>first line keep open</v>
      </c>
      <c r="G664" s="20">
        <f>ROUND(IF(ISBLANK(C664),0,VLOOKUP(C664,'[2]Acha Air Sales Price List'!$B$1:$X$65536,12,FALSE)*$L$14),2)</f>
        <v>0</v>
      </c>
      <c r="H664" s="21">
        <f t="shared" si="10"/>
        <v>0</v>
      </c>
      <c r="I664" s="14"/>
    </row>
    <row r="665" spans="1:9" ht="12.4" hidden="1" customHeight="1">
      <c r="A665" s="13"/>
      <c r="B665" s="1"/>
      <c r="C665" s="35"/>
      <c r="D665" s="113"/>
      <c r="E665" s="114"/>
      <c r="F665" s="42" t="str">
        <f>VLOOKUP(C665,'[2]Acha Air Sales Price List'!$B$1:$D$65536,3,FALSE)</f>
        <v>first line keep open</v>
      </c>
      <c r="G665" s="20">
        <f>ROUND(IF(ISBLANK(C665),0,VLOOKUP(C665,'[2]Acha Air Sales Price List'!$B$1:$X$65536,12,FALSE)*$L$14),2)</f>
        <v>0</v>
      </c>
      <c r="H665" s="21">
        <f t="shared" si="10"/>
        <v>0</v>
      </c>
      <c r="I665" s="14"/>
    </row>
    <row r="666" spans="1:9" ht="12.4" hidden="1" customHeight="1">
      <c r="A666" s="13"/>
      <c r="B666" s="1"/>
      <c r="C666" s="35"/>
      <c r="D666" s="113"/>
      <c r="E666" s="114"/>
      <c r="F666" s="42" t="str">
        <f>VLOOKUP(C666,'[2]Acha Air Sales Price List'!$B$1:$D$65536,3,FALSE)</f>
        <v>first line keep open</v>
      </c>
      <c r="G666" s="20">
        <f>ROUND(IF(ISBLANK(C666),0,VLOOKUP(C666,'[2]Acha Air Sales Price List'!$B$1:$X$65536,12,FALSE)*$L$14),2)</f>
        <v>0</v>
      </c>
      <c r="H666" s="21">
        <f t="shared" si="10"/>
        <v>0</v>
      </c>
      <c r="I666" s="14"/>
    </row>
    <row r="667" spans="1:9" ht="12.4" hidden="1" customHeight="1">
      <c r="A667" s="13"/>
      <c r="B667" s="1"/>
      <c r="C667" s="35"/>
      <c r="D667" s="113"/>
      <c r="E667" s="114"/>
      <c r="F667" s="42" t="str">
        <f>VLOOKUP(C667,'[2]Acha Air Sales Price List'!$B$1:$D$65536,3,FALSE)</f>
        <v>first line keep open</v>
      </c>
      <c r="G667" s="20">
        <f>ROUND(IF(ISBLANK(C667),0,VLOOKUP(C667,'[2]Acha Air Sales Price List'!$B$1:$X$65536,12,FALSE)*$L$14),2)</f>
        <v>0</v>
      </c>
      <c r="H667" s="21">
        <f t="shared" si="10"/>
        <v>0</v>
      </c>
      <c r="I667" s="14"/>
    </row>
    <row r="668" spans="1:9" ht="12.4" hidden="1" customHeight="1">
      <c r="A668" s="13"/>
      <c r="B668" s="1"/>
      <c r="C668" s="35"/>
      <c r="D668" s="113"/>
      <c r="E668" s="114"/>
      <c r="F668" s="42" t="str">
        <f>VLOOKUP(C668,'[2]Acha Air Sales Price List'!$B$1:$D$65536,3,FALSE)</f>
        <v>first line keep open</v>
      </c>
      <c r="G668" s="20">
        <f>ROUND(IF(ISBLANK(C668),0,VLOOKUP(C668,'[2]Acha Air Sales Price List'!$B$1:$X$65536,12,FALSE)*$L$14),2)</f>
        <v>0</v>
      </c>
      <c r="H668" s="21">
        <f t="shared" si="10"/>
        <v>0</v>
      </c>
      <c r="I668" s="14"/>
    </row>
    <row r="669" spans="1:9" ht="12.4" hidden="1" customHeight="1">
      <c r="A669" s="13"/>
      <c r="B669" s="1"/>
      <c r="C669" s="35"/>
      <c r="D669" s="113"/>
      <c r="E669" s="114"/>
      <c r="F669" s="42" t="str">
        <f>VLOOKUP(C669,'[2]Acha Air Sales Price List'!$B$1:$D$65536,3,FALSE)</f>
        <v>first line keep open</v>
      </c>
      <c r="G669" s="20">
        <f>ROUND(IF(ISBLANK(C669),0,VLOOKUP(C669,'[2]Acha Air Sales Price List'!$B$1:$X$65536,12,FALSE)*$L$14),2)</f>
        <v>0</v>
      </c>
      <c r="H669" s="21">
        <f t="shared" si="10"/>
        <v>0</v>
      </c>
      <c r="I669" s="14"/>
    </row>
    <row r="670" spans="1:9" ht="12.4" hidden="1" customHeight="1">
      <c r="A670" s="13"/>
      <c r="B670" s="1"/>
      <c r="C670" s="35"/>
      <c r="D670" s="113"/>
      <c r="E670" s="114"/>
      <c r="F670" s="42" t="str">
        <f>VLOOKUP(C670,'[2]Acha Air Sales Price List'!$B$1:$D$65536,3,FALSE)</f>
        <v>first line keep open</v>
      </c>
      <c r="G670" s="20">
        <f>ROUND(IF(ISBLANK(C670),0,VLOOKUP(C670,'[2]Acha Air Sales Price List'!$B$1:$X$65536,12,FALSE)*$L$14),2)</f>
        <v>0</v>
      </c>
      <c r="H670" s="21">
        <f t="shared" si="10"/>
        <v>0</v>
      </c>
      <c r="I670" s="14"/>
    </row>
    <row r="671" spans="1:9" ht="12.4" hidden="1" customHeight="1">
      <c r="A671" s="13"/>
      <c r="B671" s="1"/>
      <c r="C671" s="35"/>
      <c r="D671" s="113"/>
      <c r="E671" s="114"/>
      <c r="F671" s="42" t="str">
        <f>VLOOKUP(C671,'[2]Acha Air Sales Price List'!$B$1:$D$65536,3,FALSE)</f>
        <v>first line keep open</v>
      </c>
      <c r="G671" s="20">
        <f>ROUND(IF(ISBLANK(C671),0,VLOOKUP(C671,'[2]Acha Air Sales Price List'!$B$1:$X$65536,12,FALSE)*$L$14),2)</f>
        <v>0</v>
      </c>
      <c r="H671" s="21">
        <f t="shared" si="10"/>
        <v>0</v>
      </c>
      <c r="I671" s="14"/>
    </row>
    <row r="672" spans="1:9" ht="12.4" hidden="1" customHeight="1">
      <c r="A672" s="13"/>
      <c r="B672" s="1"/>
      <c r="C672" s="35"/>
      <c r="D672" s="113"/>
      <c r="E672" s="114"/>
      <c r="F672" s="42" t="str">
        <f>VLOOKUP(C672,'[2]Acha Air Sales Price List'!$B$1:$D$65536,3,FALSE)</f>
        <v>first line keep open</v>
      </c>
      <c r="G672" s="20">
        <f>ROUND(IF(ISBLANK(C672),0,VLOOKUP(C672,'[2]Acha Air Sales Price List'!$B$1:$X$65536,12,FALSE)*$L$14),2)</f>
        <v>0</v>
      </c>
      <c r="H672" s="21">
        <f t="shared" si="10"/>
        <v>0</v>
      </c>
      <c r="I672" s="14"/>
    </row>
    <row r="673" spans="1:9" ht="12.4" hidden="1" customHeight="1">
      <c r="A673" s="13"/>
      <c r="B673" s="1"/>
      <c r="C673" s="35"/>
      <c r="D673" s="113"/>
      <c r="E673" s="114"/>
      <c r="F673" s="42" t="str">
        <f>VLOOKUP(C673,'[2]Acha Air Sales Price List'!$B$1:$D$65536,3,FALSE)</f>
        <v>first line keep open</v>
      </c>
      <c r="G673" s="20">
        <f>ROUND(IF(ISBLANK(C673),0,VLOOKUP(C673,'[2]Acha Air Sales Price List'!$B$1:$X$65536,12,FALSE)*$L$14),2)</f>
        <v>0</v>
      </c>
      <c r="H673" s="21">
        <f t="shared" si="10"/>
        <v>0</v>
      </c>
      <c r="I673" s="14"/>
    </row>
    <row r="674" spans="1:9" ht="12.4" hidden="1" customHeight="1">
      <c r="A674" s="13"/>
      <c r="B674" s="1"/>
      <c r="C674" s="35"/>
      <c r="D674" s="113"/>
      <c r="E674" s="114"/>
      <c r="F674" s="42" t="str">
        <f>VLOOKUP(C674,'[2]Acha Air Sales Price List'!$B$1:$D$65536,3,FALSE)</f>
        <v>first line keep open</v>
      </c>
      <c r="G674" s="20">
        <f>ROUND(IF(ISBLANK(C674),0,VLOOKUP(C674,'[2]Acha Air Sales Price List'!$B$1:$X$65536,12,FALSE)*$L$14),2)</f>
        <v>0</v>
      </c>
      <c r="H674" s="21">
        <f t="shared" si="10"/>
        <v>0</v>
      </c>
      <c r="I674" s="14"/>
    </row>
    <row r="675" spans="1:9" ht="12.4" hidden="1" customHeight="1">
      <c r="A675" s="13"/>
      <c r="B675" s="1"/>
      <c r="C675" s="35"/>
      <c r="D675" s="113"/>
      <c r="E675" s="114"/>
      <c r="F675" s="42" t="str">
        <f>VLOOKUP(C675,'[2]Acha Air Sales Price List'!$B$1:$D$65536,3,FALSE)</f>
        <v>first line keep open</v>
      </c>
      <c r="G675" s="20">
        <f>ROUND(IF(ISBLANK(C675),0,VLOOKUP(C675,'[2]Acha Air Sales Price List'!$B$1:$X$65536,12,FALSE)*$L$14),2)</f>
        <v>0</v>
      </c>
      <c r="H675" s="21">
        <f t="shared" si="10"/>
        <v>0</v>
      </c>
      <c r="I675" s="14"/>
    </row>
    <row r="676" spans="1:9" ht="12.4" hidden="1" customHeight="1">
      <c r="A676" s="13"/>
      <c r="B676" s="1"/>
      <c r="C676" s="35"/>
      <c r="D676" s="113"/>
      <c r="E676" s="114"/>
      <c r="F676" s="42" t="str">
        <f>VLOOKUP(C676,'[2]Acha Air Sales Price List'!$B$1:$D$65536,3,FALSE)</f>
        <v>first line keep open</v>
      </c>
      <c r="G676" s="20">
        <f>ROUND(IF(ISBLANK(C676),0,VLOOKUP(C676,'[2]Acha Air Sales Price List'!$B$1:$X$65536,12,FALSE)*$L$14),2)</f>
        <v>0</v>
      </c>
      <c r="H676" s="21">
        <f t="shared" si="10"/>
        <v>0</v>
      </c>
      <c r="I676" s="14"/>
    </row>
    <row r="677" spans="1:9" ht="12.4" hidden="1" customHeight="1">
      <c r="A677" s="13"/>
      <c r="B677" s="1"/>
      <c r="C677" s="36"/>
      <c r="D677" s="113"/>
      <c r="E677" s="114"/>
      <c r="F677" s="42" t="str">
        <f>VLOOKUP(C677,'[2]Acha Air Sales Price List'!$B$1:$D$65536,3,FALSE)</f>
        <v>first line keep open</v>
      </c>
      <c r="G677" s="20">
        <f>ROUND(IF(ISBLANK(C677),0,VLOOKUP(C677,'[2]Acha Air Sales Price List'!$B$1:$X$65536,12,FALSE)*$L$14),2)</f>
        <v>0</v>
      </c>
      <c r="H677" s="21">
        <f t="shared" si="10"/>
        <v>0</v>
      </c>
      <c r="I677" s="14"/>
    </row>
    <row r="678" spans="1:9" ht="12" hidden="1" customHeight="1">
      <c r="A678" s="13"/>
      <c r="B678" s="1"/>
      <c r="C678" s="35"/>
      <c r="D678" s="113"/>
      <c r="E678" s="114"/>
      <c r="F678" s="42" t="str">
        <f>VLOOKUP(C678,'[2]Acha Air Sales Price List'!$B$1:$D$65536,3,FALSE)</f>
        <v>first line keep open</v>
      </c>
      <c r="G678" s="20">
        <f>ROUND(IF(ISBLANK(C678),0,VLOOKUP(C678,'[2]Acha Air Sales Price List'!$B$1:$X$65536,12,FALSE)*$L$14),2)</f>
        <v>0</v>
      </c>
      <c r="H678" s="21">
        <f t="shared" si="10"/>
        <v>0</v>
      </c>
      <c r="I678" s="14"/>
    </row>
    <row r="679" spans="1:9" ht="12.4" hidden="1" customHeight="1">
      <c r="A679" s="13"/>
      <c r="B679" s="1"/>
      <c r="C679" s="35"/>
      <c r="D679" s="113"/>
      <c r="E679" s="114"/>
      <c r="F679" s="42" t="str">
        <f>VLOOKUP(C679,'[2]Acha Air Sales Price List'!$B$1:$D$65536,3,FALSE)</f>
        <v>first line keep open</v>
      </c>
      <c r="G679" s="20">
        <f>ROUND(IF(ISBLANK(C679),0,VLOOKUP(C679,'[2]Acha Air Sales Price List'!$B$1:$X$65536,12,FALSE)*$L$14),2)</f>
        <v>0</v>
      </c>
      <c r="H679" s="21">
        <f t="shared" si="10"/>
        <v>0</v>
      </c>
      <c r="I679" s="14"/>
    </row>
    <row r="680" spans="1:9" ht="12.4" hidden="1" customHeight="1">
      <c r="A680" s="13"/>
      <c r="B680" s="1"/>
      <c r="C680" s="35"/>
      <c r="D680" s="113"/>
      <c r="E680" s="114"/>
      <c r="F680" s="42" t="str">
        <f>VLOOKUP(C680,'[2]Acha Air Sales Price List'!$B$1:$D$65536,3,FALSE)</f>
        <v>first line keep open</v>
      </c>
      <c r="G680" s="20">
        <f>ROUND(IF(ISBLANK(C680),0,VLOOKUP(C680,'[2]Acha Air Sales Price List'!$B$1:$X$65536,12,FALSE)*$L$14),2)</f>
        <v>0</v>
      </c>
      <c r="H680" s="21">
        <f t="shared" si="10"/>
        <v>0</v>
      </c>
      <c r="I680" s="14"/>
    </row>
    <row r="681" spans="1:9" ht="12.4" hidden="1" customHeight="1">
      <c r="A681" s="13"/>
      <c r="B681" s="1"/>
      <c r="C681" s="35"/>
      <c r="D681" s="113"/>
      <c r="E681" s="114"/>
      <c r="F681" s="42" t="str">
        <f>VLOOKUP(C681,'[2]Acha Air Sales Price List'!$B$1:$D$65536,3,FALSE)</f>
        <v>first line keep open</v>
      </c>
      <c r="G681" s="20">
        <f>ROUND(IF(ISBLANK(C681),0,VLOOKUP(C681,'[2]Acha Air Sales Price List'!$B$1:$X$65536,12,FALSE)*$L$14),2)</f>
        <v>0</v>
      </c>
      <c r="H681" s="21">
        <f t="shared" si="10"/>
        <v>0</v>
      </c>
      <c r="I681" s="14"/>
    </row>
    <row r="682" spans="1:9" ht="12.4" hidden="1" customHeight="1">
      <c r="A682" s="13"/>
      <c r="B682" s="1"/>
      <c r="C682" s="35"/>
      <c r="D682" s="113"/>
      <c r="E682" s="114"/>
      <c r="F682" s="42" t="str">
        <f>VLOOKUP(C682,'[2]Acha Air Sales Price List'!$B$1:$D$65536,3,FALSE)</f>
        <v>first line keep open</v>
      </c>
      <c r="G682" s="20">
        <f>ROUND(IF(ISBLANK(C682),0,VLOOKUP(C682,'[2]Acha Air Sales Price List'!$B$1:$X$65536,12,FALSE)*$L$14),2)</f>
        <v>0</v>
      </c>
      <c r="H682" s="21">
        <f t="shared" si="10"/>
        <v>0</v>
      </c>
      <c r="I682" s="14"/>
    </row>
    <row r="683" spans="1:9" ht="12.4" hidden="1" customHeight="1">
      <c r="A683" s="13"/>
      <c r="B683" s="1"/>
      <c r="C683" s="35"/>
      <c r="D683" s="113"/>
      <c r="E683" s="114"/>
      <c r="F683" s="42" t="str">
        <f>VLOOKUP(C683,'[2]Acha Air Sales Price List'!$B$1:$D$65536,3,FALSE)</f>
        <v>first line keep open</v>
      </c>
      <c r="G683" s="20">
        <f>ROUND(IF(ISBLANK(C683),0,VLOOKUP(C683,'[2]Acha Air Sales Price List'!$B$1:$X$65536,12,FALSE)*$L$14),2)</f>
        <v>0</v>
      </c>
      <c r="H683" s="21">
        <f t="shared" si="10"/>
        <v>0</v>
      </c>
      <c r="I683" s="14"/>
    </row>
    <row r="684" spans="1:9" ht="12.4" hidden="1" customHeight="1">
      <c r="A684" s="13"/>
      <c r="B684" s="1"/>
      <c r="C684" s="35"/>
      <c r="D684" s="113"/>
      <c r="E684" s="114"/>
      <c r="F684" s="42" t="str">
        <f>VLOOKUP(C684,'[2]Acha Air Sales Price List'!$B$1:$D$65536,3,FALSE)</f>
        <v>first line keep open</v>
      </c>
      <c r="G684" s="20">
        <f>ROUND(IF(ISBLANK(C684),0,VLOOKUP(C684,'[2]Acha Air Sales Price List'!$B$1:$X$65536,12,FALSE)*$L$14),2)</f>
        <v>0</v>
      </c>
      <c r="H684" s="21">
        <f t="shared" si="10"/>
        <v>0</v>
      </c>
      <c r="I684" s="14"/>
    </row>
    <row r="685" spans="1:9" ht="12.4" hidden="1" customHeight="1">
      <c r="A685" s="13"/>
      <c r="B685" s="1"/>
      <c r="C685" s="35"/>
      <c r="D685" s="113"/>
      <c r="E685" s="114"/>
      <c r="F685" s="42" t="str">
        <f>VLOOKUP(C685,'[2]Acha Air Sales Price List'!$B$1:$D$65536,3,FALSE)</f>
        <v>first line keep open</v>
      </c>
      <c r="G685" s="20">
        <f>ROUND(IF(ISBLANK(C685),0,VLOOKUP(C685,'[2]Acha Air Sales Price List'!$B$1:$X$65536,12,FALSE)*$L$14),2)</f>
        <v>0</v>
      </c>
      <c r="H685" s="21">
        <f t="shared" si="10"/>
        <v>0</v>
      </c>
      <c r="I685" s="14"/>
    </row>
    <row r="686" spans="1:9" ht="12.4" hidden="1" customHeight="1">
      <c r="A686" s="13"/>
      <c r="B686" s="1"/>
      <c r="C686" s="35"/>
      <c r="D686" s="113"/>
      <c r="E686" s="114"/>
      <c r="F686" s="42" t="str">
        <f>VLOOKUP(C686,'[2]Acha Air Sales Price List'!$B$1:$D$65536,3,FALSE)</f>
        <v>first line keep open</v>
      </c>
      <c r="G686" s="20">
        <f>ROUND(IF(ISBLANK(C686),0,VLOOKUP(C686,'[2]Acha Air Sales Price List'!$B$1:$X$65536,12,FALSE)*$L$14),2)</f>
        <v>0</v>
      </c>
      <c r="H686" s="21">
        <f t="shared" si="10"/>
        <v>0</v>
      </c>
      <c r="I686" s="14"/>
    </row>
    <row r="687" spans="1:9" ht="12.4" hidden="1" customHeight="1">
      <c r="A687" s="13"/>
      <c r="B687" s="1"/>
      <c r="C687" s="35"/>
      <c r="D687" s="113"/>
      <c r="E687" s="114"/>
      <c r="F687" s="42" t="str">
        <f>VLOOKUP(C687,'[2]Acha Air Sales Price List'!$B$1:$D$65536,3,FALSE)</f>
        <v>first line keep open</v>
      </c>
      <c r="G687" s="20">
        <f>ROUND(IF(ISBLANK(C687),0,VLOOKUP(C687,'[2]Acha Air Sales Price List'!$B$1:$X$65536,12,FALSE)*$L$14),2)</f>
        <v>0</v>
      </c>
      <c r="H687" s="21">
        <f t="shared" si="10"/>
        <v>0</v>
      </c>
      <c r="I687" s="14"/>
    </row>
    <row r="688" spans="1:9" ht="12.4" hidden="1" customHeight="1">
      <c r="A688" s="13"/>
      <c r="B688" s="1"/>
      <c r="C688" s="35"/>
      <c r="D688" s="113"/>
      <c r="E688" s="114"/>
      <c r="F688" s="42" t="str">
        <f>VLOOKUP(C688,'[2]Acha Air Sales Price List'!$B$1:$D$65536,3,FALSE)</f>
        <v>first line keep open</v>
      </c>
      <c r="G688" s="20">
        <f>ROUND(IF(ISBLANK(C688),0,VLOOKUP(C688,'[2]Acha Air Sales Price List'!$B$1:$X$65536,12,FALSE)*$L$14),2)</f>
        <v>0</v>
      </c>
      <c r="H688" s="21">
        <f t="shared" si="10"/>
        <v>0</v>
      </c>
      <c r="I688" s="14"/>
    </row>
    <row r="689" spans="1:9" ht="12.4" hidden="1" customHeight="1">
      <c r="A689" s="13"/>
      <c r="B689" s="1"/>
      <c r="C689" s="35"/>
      <c r="D689" s="113"/>
      <c r="E689" s="114"/>
      <c r="F689" s="42" t="str">
        <f>VLOOKUP(C689,'[2]Acha Air Sales Price List'!$B$1:$D$65536,3,FALSE)</f>
        <v>first line keep open</v>
      </c>
      <c r="G689" s="20">
        <f>ROUND(IF(ISBLANK(C689),0,VLOOKUP(C689,'[2]Acha Air Sales Price List'!$B$1:$X$65536,12,FALSE)*$L$14),2)</f>
        <v>0</v>
      </c>
      <c r="H689" s="21">
        <f t="shared" si="10"/>
        <v>0</v>
      </c>
      <c r="I689" s="14"/>
    </row>
    <row r="690" spans="1:9" ht="12.4" hidden="1" customHeight="1">
      <c r="A690" s="13"/>
      <c r="B690" s="1"/>
      <c r="C690" s="35"/>
      <c r="D690" s="113"/>
      <c r="E690" s="114"/>
      <c r="F690" s="42" t="str">
        <f>VLOOKUP(C690,'[2]Acha Air Sales Price List'!$B$1:$D$65536,3,FALSE)</f>
        <v>first line keep open</v>
      </c>
      <c r="G690" s="20">
        <f>ROUND(IF(ISBLANK(C690),0,VLOOKUP(C690,'[2]Acha Air Sales Price List'!$B$1:$X$65536,12,FALSE)*$L$14),2)</f>
        <v>0</v>
      </c>
      <c r="H690" s="21">
        <f t="shared" si="10"/>
        <v>0</v>
      </c>
      <c r="I690" s="14"/>
    </row>
    <row r="691" spans="1:9" ht="12.4" hidden="1" customHeight="1">
      <c r="A691" s="13"/>
      <c r="B691" s="1"/>
      <c r="C691" s="35"/>
      <c r="D691" s="113"/>
      <c r="E691" s="114"/>
      <c r="F691" s="42" t="str">
        <f>VLOOKUP(C691,'[2]Acha Air Sales Price List'!$B$1:$D$65536,3,FALSE)</f>
        <v>first line keep open</v>
      </c>
      <c r="G691" s="20">
        <f>ROUND(IF(ISBLANK(C691),0,VLOOKUP(C691,'[2]Acha Air Sales Price List'!$B$1:$X$65536,12,FALSE)*$L$14),2)</f>
        <v>0</v>
      </c>
      <c r="H691" s="21">
        <f t="shared" si="10"/>
        <v>0</v>
      </c>
      <c r="I691" s="14"/>
    </row>
    <row r="692" spans="1:9" ht="12.4" hidden="1" customHeight="1">
      <c r="A692" s="13"/>
      <c r="B692" s="1"/>
      <c r="C692" s="35"/>
      <c r="D692" s="113"/>
      <c r="E692" s="114"/>
      <c r="F692" s="42" t="str">
        <f>VLOOKUP(C692,'[2]Acha Air Sales Price List'!$B$1:$D$65536,3,FALSE)</f>
        <v>first line keep open</v>
      </c>
      <c r="G692" s="20">
        <f>ROUND(IF(ISBLANK(C692),0,VLOOKUP(C692,'[2]Acha Air Sales Price List'!$B$1:$X$65536,12,FALSE)*$L$14),2)</f>
        <v>0</v>
      </c>
      <c r="H692" s="21">
        <f t="shared" si="10"/>
        <v>0</v>
      </c>
      <c r="I692" s="14"/>
    </row>
    <row r="693" spans="1:9" ht="12.4" hidden="1" customHeight="1">
      <c r="A693" s="13"/>
      <c r="B693" s="1"/>
      <c r="C693" s="35"/>
      <c r="D693" s="113"/>
      <c r="E693" s="114"/>
      <c r="F693" s="42" t="str">
        <f>VLOOKUP(C693,'[2]Acha Air Sales Price List'!$B$1:$D$65536,3,FALSE)</f>
        <v>first line keep open</v>
      </c>
      <c r="G693" s="20">
        <f>ROUND(IF(ISBLANK(C693),0,VLOOKUP(C693,'[2]Acha Air Sales Price List'!$B$1:$X$65536,12,FALSE)*$L$14),2)</f>
        <v>0</v>
      </c>
      <c r="H693" s="21">
        <f t="shared" si="10"/>
        <v>0</v>
      </c>
      <c r="I693" s="14"/>
    </row>
    <row r="694" spans="1:9" ht="12.4" hidden="1" customHeight="1">
      <c r="A694" s="13"/>
      <c r="B694" s="1"/>
      <c r="C694" s="35"/>
      <c r="D694" s="113"/>
      <c r="E694" s="114"/>
      <c r="F694" s="42" t="str">
        <f>VLOOKUP(C694,'[2]Acha Air Sales Price List'!$B$1:$D$65536,3,FALSE)</f>
        <v>first line keep open</v>
      </c>
      <c r="G694" s="20">
        <f>ROUND(IF(ISBLANK(C694),0,VLOOKUP(C694,'[2]Acha Air Sales Price List'!$B$1:$X$65536,12,FALSE)*$L$14),2)</f>
        <v>0</v>
      </c>
      <c r="H694" s="21">
        <f t="shared" si="10"/>
        <v>0</v>
      </c>
      <c r="I694" s="14"/>
    </row>
    <row r="695" spans="1:9" ht="12.4" hidden="1" customHeight="1">
      <c r="A695" s="13"/>
      <c r="B695" s="1"/>
      <c r="C695" s="35"/>
      <c r="D695" s="113"/>
      <c r="E695" s="114"/>
      <c r="F695" s="42" t="str">
        <f>VLOOKUP(C695,'[2]Acha Air Sales Price List'!$B$1:$D$65536,3,FALSE)</f>
        <v>first line keep open</v>
      </c>
      <c r="G695" s="20">
        <f>ROUND(IF(ISBLANK(C695),0,VLOOKUP(C695,'[2]Acha Air Sales Price List'!$B$1:$X$65536,12,FALSE)*$L$14),2)</f>
        <v>0</v>
      </c>
      <c r="H695" s="21">
        <f t="shared" si="10"/>
        <v>0</v>
      </c>
      <c r="I695" s="14"/>
    </row>
    <row r="696" spans="1:9" ht="12.4" hidden="1" customHeight="1">
      <c r="A696" s="13"/>
      <c r="B696" s="1"/>
      <c r="C696" s="35"/>
      <c r="D696" s="113"/>
      <c r="E696" s="114"/>
      <c r="F696" s="42" t="str">
        <f>VLOOKUP(C696,'[2]Acha Air Sales Price List'!$B$1:$D$65536,3,FALSE)</f>
        <v>first line keep open</v>
      </c>
      <c r="G696" s="20">
        <f>ROUND(IF(ISBLANK(C696),0,VLOOKUP(C696,'[2]Acha Air Sales Price List'!$B$1:$X$65536,12,FALSE)*$L$14),2)</f>
        <v>0</v>
      </c>
      <c r="H696" s="21">
        <f t="shared" si="10"/>
        <v>0</v>
      </c>
      <c r="I696" s="14"/>
    </row>
    <row r="697" spans="1:9" ht="12.4" hidden="1" customHeight="1">
      <c r="A697" s="13"/>
      <c r="B697" s="1"/>
      <c r="C697" s="35"/>
      <c r="D697" s="113"/>
      <c r="E697" s="114"/>
      <c r="F697" s="42" t="str">
        <f>VLOOKUP(C697,'[2]Acha Air Sales Price List'!$B$1:$D$65536,3,FALSE)</f>
        <v>first line keep open</v>
      </c>
      <c r="G697" s="20">
        <f>ROUND(IF(ISBLANK(C697),0,VLOOKUP(C697,'[2]Acha Air Sales Price List'!$B$1:$X$65536,12,FALSE)*$L$14),2)</f>
        <v>0</v>
      </c>
      <c r="H697" s="21">
        <f t="shared" si="10"/>
        <v>0</v>
      </c>
      <c r="I697" s="14"/>
    </row>
    <row r="698" spans="1:9" ht="12.4" hidden="1" customHeight="1">
      <c r="A698" s="13"/>
      <c r="B698" s="1"/>
      <c r="C698" s="35"/>
      <c r="D698" s="113"/>
      <c r="E698" s="114"/>
      <c r="F698" s="42" t="str">
        <f>VLOOKUP(C698,'[2]Acha Air Sales Price List'!$B$1:$D$65536,3,FALSE)</f>
        <v>first line keep open</v>
      </c>
      <c r="G698" s="20">
        <f>ROUND(IF(ISBLANK(C698),0,VLOOKUP(C698,'[2]Acha Air Sales Price List'!$B$1:$X$65536,12,FALSE)*$L$14),2)</f>
        <v>0</v>
      </c>
      <c r="H698" s="21">
        <f t="shared" si="10"/>
        <v>0</v>
      </c>
      <c r="I698" s="14"/>
    </row>
    <row r="699" spans="1:9" ht="12.4" hidden="1" customHeight="1">
      <c r="A699" s="13"/>
      <c r="B699" s="1"/>
      <c r="C699" s="35"/>
      <c r="D699" s="113"/>
      <c r="E699" s="114"/>
      <c r="F699" s="42" t="str">
        <f>VLOOKUP(C699,'[2]Acha Air Sales Price List'!$B$1:$D$65536,3,FALSE)</f>
        <v>first line keep open</v>
      </c>
      <c r="G699" s="20">
        <f>ROUND(IF(ISBLANK(C699),0,VLOOKUP(C699,'[2]Acha Air Sales Price List'!$B$1:$X$65536,12,FALSE)*$L$14),2)</f>
        <v>0</v>
      </c>
      <c r="H699" s="21">
        <f t="shared" si="10"/>
        <v>0</v>
      </c>
      <c r="I699" s="14"/>
    </row>
    <row r="700" spans="1:9" ht="12.4" hidden="1" customHeight="1">
      <c r="A700" s="13"/>
      <c r="B700" s="1"/>
      <c r="C700" s="35"/>
      <c r="D700" s="113"/>
      <c r="E700" s="114"/>
      <c r="F700" s="42" t="str">
        <f>VLOOKUP(C700,'[2]Acha Air Sales Price List'!$B$1:$D$65536,3,FALSE)</f>
        <v>first line keep open</v>
      </c>
      <c r="G700" s="20">
        <f>ROUND(IF(ISBLANK(C700),0,VLOOKUP(C700,'[2]Acha Air Sales Price List'!$B$1:$X$65536,12,FALSE)*$L$14),2)</f>
        <v>0</v>
      </c>
      <c r="H700" s="21">
        <f t="shared" si="10"/>
        <v>0</v>
      </c>
      <c r="I700" s="14"/>
    </row>
    <row r="701" spans="1:9" ht="12.4" hidden="1" customHeight="1">
      <c r="A701" s="13"/>
      <c r="B701" s="1"/>
      <c r="C701" s="35"/>
      <c r="D701" s="113"/>
      <c r="E701" s="114"/>
      <c r="F701" s="42" t="str">
        <f>VLOOKUP(C701,'[2]Acha Air Sales Price List'!$B$1:$D$65536,3,FALSE)</f>
        <v>first line keep open</v>
      </c>
      <c r="G701" s="20">
        <f>ROUND(IF(ISBLANK(C701),0,VLOOKUP(C701,'[2]Acha Air Sales Price List'!$B$1:$X$65536,12,FALSE)*$L$14),2)</f>
        <v>0</v>
      </c>
      <c r="H701" s="21">
        <f t="shared" si="10"/>
        <v>0</v>
      </c>
      <c r="I701" s="14"/>
    </row>
    <row r="702" spans="1:9" ht="12.4" hidden="1" customHeight="1">
      <c r="A702" s="13"/>
      <c r="B702" s="1"/>
      <c r="C702" s="35"/>
      <c r="D702" s="113"/>
      <c r="E702" s="114"/>
      <c r="F702" s="42" t="str">
        <f>VLOOKUP(C702,'[2]Acha Air Sales Price List'!$B$1:$D$65536,3,FALSE)</f>
        <v>first line keep open</v>
      </c>
      <c r="G702" s="20">
        <f>ROUND(IF(ISBLANK(C702),0,VLOOKUP(C702,'[2]Acha Air Sales Price List'!$B$1:$X$65536,12,FALSE)*$L$14),2)</f>
        <v>0</v>
      </c>
      <c r="H702" s="21">
        <f t="shared" si="10"/>
        <v>0</v>
      </c>
      <c r="I702" s="14"/>
    </row>
    <row r="703" spans="1:9" ht="12.4" hidden="1" customHeight="1">
      <c r="A703" s="13"/>
      <c r="B703" s="1"/>
      <c r="C703" s="35"/>
      <c r="D703" s="113"/>
      <c r="E703" s="114"/>
      <c r="F703" s="42" t="str">
        <f>VLOOKUP(C703,'[2]Acha Air Sales Price List'!$B$1:$D$65536,3,FALSE)</f>
        <v>first line keep open</v>
      </c>
      <c r="G703" s="20">
        <f>ROUND(IF(ISBLANK(C703),0,VLOOKUP(C703,'[2]Acha Air Sales Price List'!$B$1:$X$65536,12,FALSE)*$L$14),2)</f>
        <v>0</v>
      </c>
      <c r="H703" s="21">
        <f t="shared" si="10"/>
        <v>0</v>
      </c>
      <c r="I703" s="14"/>
    </row>
    <row r="704" spans="1:9" ht="12.4" hidden="1" customHeight="1">
      <c r="A704" s="13"/>
      <c r="B704" s="1"/>
      <c r="C704" s="35"/>
      <c r="D704" s="113"/>
      <c r="E704" s="114"/>
      <c r="F704" s="42" t="str">
        <f>VLOOKUP(C704,'[2]Acha Air Sales Price List'!$B$1:$D$65536,3,FALSE)</f>
        <v>first line keep open</v>
      </c>
      <c r="G704" s="20">
        <f>ROUND(IF(ISBLANK(C704),0,VLOOKUP(C704,'[2]Acha Air Sales Price List'!$B$1:$X$65536,12,FALSE)*$L$14),2)</f>
        <v>0</v>
      </c>
      <c r="H704" s="21">
        <f t="shared" si="10"/>
        <v>0</v>
      </c>
      <c r="I704" s="14"/>
    </row>
    <row r="705" spans="1:9" ht="12.4" hidden="1" customHeight="1">
      <c r="A705" s="13"/>
      <c r="B705" s="1"/>
      <c r="C705" s="36"/>
      <c r="D705" s="113"/>
      <c r="E705" s="114"/>
      <c r="F705" s="42" t="str">
        <f>VLOOKUP(C705,'[2]Acha Air Sales Price List'!$B$1:$D$65536,3,FALSE)</f>
        <v>first line keep open</v>
      </c>
      <c r="G705" s="20">
        <f>ROUND(IF(ISBLANK(C705),0,VLOOKUP(C705,'[2]Acha Air Sales Price List'!$B$1:$X$65536,12,FALSE)*$L$14),2)</f>
        <v>0</v>
      </c>
      <c r="H705" s="21">
        <f t="shared" si="10"/>
        <v>0</v>
      </c>
      <c r="I705" s="14"/>
    </row>
    <row r="706" spans="1:9" ht="12" hidden="1" customHeight="1">
      <c r="A706" s="13"/>
      <c r="B706" s="1"/>
      <c r="C706" s="35"/>
      <c r="D706" s="113"/>
      <c r="E706" s="114"/>
      <c r="F706" s="42" t="str">
        <f>VLOOKUP(C706,'[2]Acha Air Sales Price List'!$B$1:$D$65536,3,FALSE)</f>
        <v>first line keep open</v>
      </c>
      <c r="G706" s="20">
        <f>ROUND(IF(ISBLANK(C706),0,VLOOKUP(C706,'[2]Acha Air Sales Price List'!$B$1:$X$65536,12,FALSE)*$L$14),2)</f>
        <v>0</v>
      </c>
      <c r="H706" s="21">
        <f t="shared" si="10"/>
        <v>0</v>
      </c>
      <c r="I706" s="14"/>
    </row>
    <row r="707" spans="1:9" ht="12.4" hidden="1" customHeight="1">
      <c r="A707" s="13"/>
      <c r="B707" s="1"/>
      <c r="C707" s="35"/>
      <c r="D707" s="113"/>
      <c r="E707" s="114"/>
      <c r="F707" s="42" t="str">
        <f>VLOOKUP(C707,'[2]Acha Air Sales Price List'!$B$1:$D$65536,3,FALSE)</f>
        <v>first line keep open</v>
      </c>
      <c r="G707" s="20">
        <f>ROUND(IF(ISBLANK(C707),0,VLOOKUP(C707,'[2]Acha Air Sales Price List'!$B$1:$X$65536,12,FALSE)*$L$14),2)</f>
        <v>0</v>
      </c>
      <c r="H707" s="21">
        <f t="shared" si="10"/>
        <v>0</v>
      </c>
      <c r="I707" s="14"/>
    </row>
    <row r="708" spans="1:9" ht="12.4" hidden="1" customHeight="1">
      <c r="A708" s="13"/>
      <c r="B708" s="1"/>
      <c r="C708" s="35"/>
      <c r="D708" s="113"/>
      <c r="E708" s="114"/>
      <c r="F708" s="42" t="str">
        <f>VLOOKUP(C708,'[2]Acha Air Sales Price List'!$B$1:$D$65536,3,FALSE)</f>
        <v>first line keep open</v>
      </c>
      <c r="G708" s="20">
        <f>ROUND(IF(ISBLANK(C708),0,VLOOKUP(C708,'[2]Acha Air Sales Price List'!$B$1:$X$65536,12,FALSE)*$L$14),2)</f>
        <v>0</v>
      </c>
      <c r="H708" s="21">
        <f t="shared" si="10"/>
        <v>0</v>
      </c>
      <c r="I708" s="14"/>
    </row>
    <row r="709" spans="1:9" ht="12.4" hidden="1" customHeight="1">
      <c r="A709" s="13"/>
      <c r="B709" s="1"/>
      <c r="C709" s="35"/>
      <c r="D709" s="113"/>
      <c r="E709" s="114"/>
      <c r="F709" s="42" t="str">
        <f>VLOOKUP(C709,'[2]Acha Air Sales Price List'!$B$1:$D$65536,3,FALSE)</f>
        <v>first line keep open</v>
      </c>
      <c r="G709" s="20">
        <f>ROUND(IF(ISBLANK(C709),0,VLOOKUP(C709,'[2]Acha Air Sales Price List'!$B$1:$X$65536,12,FALSE)*$L$14),2)</f>
        <v>0</v>
      </c>
      <c r="H709" s="21">
        <f t="shared" si="10"/>
        <v>0</v>
      </c>
      <c r="I709" s="14"/>
    </row>
    <row r="710" spans="1:9" ht="12.4" hidden="1" customHeight="1">
      <c r="A710" s="13"/>
      <c r="B710" s="1"/>
      <c r="C710" s="35"/>
      <c r="D710" s="113"/>
      <c r="E710" s="114"/>
      <c r="F710" s="42" t="str">
        <f>VLOOKUP(C710,'[2]Acha Air Sales Price List'!$B$1:$D$65536,3,FALSE)</f>
        <v>first line keep open</v>
      </c>
      <c r="G710" s="20">
        <f>ROUND(IF(ISBLANK(C710),0,VLOOKUP(C710,'[2]Acha Air Sales Price List'!$B$1:$X$65536,12,FALSE)*$L$14),2)</f>
        <v>0</v>
      </c>
      <c r="H710" s="21">
        <f t="shared" si="10"/>
        <v>0</v>
      </c>
      <c r="I710" s="14"/>
    </row>
    <row r="711" spans="1:9" ht="12.4" hidden="1" customHeight="1">
      <c r="A711" s="13"/>
      <c r="B711" s="1"/>
      <c r="C711" s="35"/>
      <c r="D711" s="113"/>
      <c r="E711" s="114"/>
      <c r="F711" s="42" t="str">
        <f>VLOOKUP(C711,'[2]Acha Air Sales Price List'!$B$1:$D$65536,3,FALSE)</f>
        <v>first line keep open</v>
      </c>
      <c r="G711" s="20">
        <f>ROUND(IF(ISBLANK(C711),0,VLOOKUP(C711,'[2]Acha Air Sales Price List'!$B$1:$X$65536,12,FALSE)*$L$14),2)</f>
        <v>0</v>
      </c>
      <c r="H711" s="21">
        <f t="shared" si="10"/>
        <v>0</v>
      </c>
      <c r="I711" s="14"/>
    </row>
    <row r="712" spans="1:9" ht="12.4" hidden="1" customHeight="1">
      <c r="A712" s="13"/>
      <c r="B712" s="1"/>
      <c r="C712" s="35"/>
      <c r="D712" s="113"/>
      <c r="E712" s="114"/>
      <c r="F712" s="42" t="str">
        <f>VLOOKUP(C712,'[2]Acha Air Sales Price List'!$B$1:$D$65536,3,FALSE)</f>
        <v>first line keep open</v>
      </c>
      <c r="G712" s="20">
        <f>ROUND(IF(ISBLANK(C712),0,VLOOKUP(C712,'[2]Acha Air Sales Price List'!$B$1:$X$65536,12,FALSE)*$L$14),2)</f>
        <v>0</v>
      </c>
      <c r="H712" s="21">
        <f t="shared" si="10"/>
        <v>0</v>
      </c>
      <c r="I712" s="14"/>
    </row>
    <row r="713" spans="1:9" ht="12.4" hidden="1" customHeight="1">
      <c r="A713" s="13"/>
      <c r="B713" s="1"/>
      <c r="C713" s="35"/>
      <c r="D713" s="113"/>
      <c r="E713" s="114"/>
      <c r="F713" s="42" t="str">
        <f>VLOOKUP(C713,'[2]Acha Air Sales Price List'!$B$1:$D$65536,3,FALSE)</f>
        <v>first line keep open</v>
      </c>
      <c r="G713" s="20">
        <f>ROUND(IF(ISBLANK(C713),0,VLOOKUP(C713,'[2]Acha Air Sales Price List'!$B$1:$X$65536,12,FALSE)*$L$14),2)</f>
        <v>0</v>
      </c>
      <c r="H713" s="21">
        <f t="shared" si="10"/>
        <v>0</v>
      </c>
      <c r="I713" s="14"/>
    </row>
    <row r="714" spans="1:9" ht="12.4" hidden="1" customHeight="1">
      <c r="A714" s="13"/>
      <c r="B714" s="1"/>
      <c r="C714" s="35"/>
      <c r="D714" s="113"/>
      <c r="E714" s="114"/>
      <c r="F714" s="42" t="str">
        <f>VLOOKUP(C714,'[2]Acha Air Sales Price List'!$B$1:$D$65536,3,FALSE)</f>
        <v>first line keep open</v>
      </c>
      <c r="G714" s="20">
        <f>ROUND(IF(ISBLANK(C714),0,VLOOKUP(C714,'[2]Acha Air Sales Price List'!$B$1:$X$65536,12,FALSE)*$L$14),2)</f>
        <v>0</v>
      </c>
      <c r="H714" s="21">
        <f t="shared" si="10"/>
        <v>0</v>
      </c>
      <c r="I714" s="14"/>
    </row>
    <row r="715" spans="1:9" ht="12.4" hidden="1" customHeight="1">
      <c r="A715" s="13"/>
      <c r="B715" s="1"/>
      <c r="C715" s="35"/>
      <c r="D715" s="113"/>
      <c r="E715" s="114"/>
      <c r="F715" s="42" t="str">
        <f>VLOOKUP(C715,'[2]Acha Air Sales Price List'!$B$1:$D$65536,3,FALSE)</f>
        <v>first line keep open</v>
      </c>
      <c r="G715" s="20">
        <f>ROUND(IF(ISBLANK(C715),0,VLOOKUP(C715,'[2]Acha Air Sales Price List'!$B$1:$X$65536,12,FALSE)*$L$14),2)</f>
        <v>0</v>
      </c>
      <c r="H715" s="21">
        <f t="shared" si="10"/>
        <v>0</v>
      </c>
      <c r="I715" s="14"/>
    </row>
    <row r="716" spans="1:9" ht="12.4" hidden="1" customHeight="1">
      <c r="A716" s="13"/>
      <c r="B716" s="1"/>
      <c r="C716" s="35"/>
      <c r="D716" s="113"/>
      <c r="E716" s="114"/>
      <c r="F716" s="42" t="str">
        <f>VLOOKUP(C716,'[2]Acha Air Sales Price List'!$B$1:$D$65536,3,FALSE)</f>
        <v>first line keep open</v>
      </c>
      <c r="G716" s="20">
        <f>ROUND(IF(ISBLANK(C716),0,VLOOKUP(C716,'[2]Acha Air Sales Price List'!$B$1:$X$65536,12,FALSE)*$L$14),2)</f>
        <v>0</v>
      </c>
      <c r="H716" s="21">
        <f t="shared" si="10"/>
        <v>0</v>
      </c>
      <c r="I716" s="14"/>
    </row>
    <row r="717" spans="1:9" ht="12.4" hidden="1" customHeight="1">
      <c r="A717" s="13"/>
      <c r="B717" s="1"/>
      <c r="C717" s="35"/>
      <c r="D717" s="113"/>
      <c r="E717" s="114"/>
      <c r="F717" s="42" t="str">
        <f>VLOOKUP(C717,'[2]Acha Air Sales Price List'!$B$1:$D$65536,3,FALSE)</f>
        <v>first line keep open</v>
      </c>
      <c r="G717" s="20">
        <f>ROUND(IF(ISBLANK(C717),0,VLOOKUP(C717,'[2]Acha Air Sales Price List'!$B$1:$X$65536,12,FALSE)*$L$14),2)</f>
        <v>0</v>
      </c>
      <c r="H717" s="21">
        <f t="shared" si="10"/>
        <v>0</v>
      </c>
      <c r="I717" s="14"/>
    </row>
    <row r="718" spans="1:9" ht="12.4" hidden="1" customHeight="1">
      <c r="A718" s="13"/>
      <c r="B718" s="1"/>
      <c r="C718" s="35"/>
      <c r="D718" s="113"/>
      <c r="E718" s="114"/>
      <c r="F718" s="42" t="str">
        <f>VLOOKUP(C718,'[2]Acha Air Sales Price List'!$B$1:$D$65536,3,FALSE)</f>
        <v>first line keep open</v>
      </c>
      <c r="G718" s="20">
        <f>ROUND(IF(ISBLANK(C718),0,VLOOKUP(C718,'[2]Acha Air Sales Price List'!$B$1:$X$65536,12,FALSE)*$L$14),2)</f>
        <v>0</v>
      </c>
      <c r="H718" s="21">
        <f t="shared" si="10"/>
        <v>0</v>
      </c>
      <c r="I718" s="14"/>
    </row>
    <row r="719" spans="1:9" ht="12.4" hidden="1" customHeight="1">
      <c r="A719" s="13"/>
      <c r="B719" s="1"/>
      <c r="C719" s="35"/>
      <c r="D719" s="113"/>
      <c r="E719" s="114"/>
      <c r="F719" s="42" t="str">
        <f>VLOOKUP(C719,'[2]Acha Air Sales Price List'!$B$1:$D$65536,3,FALSE)</f>
        <v>first line keep open</v>
      </c>
      <c r="G719" s="20">
        <f>ROUND(IF(ISBLANK(C719),0,VLOOKUP(C719,'[2]Acha Air Sales Price List'!$B$1:$X$65536,12,FALSE)*$L$14),2)</f>
        <v>0</v>
      </c>
      <c r="H719" s="21">
        <f t="shared" si="10"/>
        <v>0</v>
      </c>
      <c r="I719" s="14"/>
    </row>
    <row r="720" spans="1:9" ht="12.4" hidden="1" customHeight="1">
      <c r="A720" s="13"/>
      <c r="B720" s="1"/>
      <c r="C720" s="35"/>
      <c r="D720" s="113"/>
      <c r="E720" s="114"/>
      <c r="F720" s="42" t="str">
        <f>VLOOKUP(C720,'[2]Acha Air Sales Price List'!$B$1:$D$65536,3,FALSE)</f>
        <v>first line keep open</v>
      </c>
      <c r="G720" s="20">
        <f>ROUND(IF(ISBLANK(C720),0,VLOOKUP(C720,'[2]Acha Air Sales Price List'!$B$1:$X$65536,12,FALSE)*$L$14),2)</f>
        <v>0</v>
      </c>
      <c r="H720" s="21">
        <f t="shared" si="10"/>
        <v>0</v>
      </c>
      <c r="I720" s="14"/>
    </row>
    <row r="721" spans="1:9" ht="12.4" hidden="1" customHeight="1">
      <c r="A721" s="13"/>
      <c r="B721" s="1"/>
      <c r="C721" s="36"/>
      <c r="D721" s="113"/>
      <c r="E721" s="114"/>
      <c r="F721" s="42" t="str">
        <f>VLOOKUP(C721,'[2]Acha Air Sales Price List'!$B$1:$D$65536,3,FALSE)</f>
        <v>first line keep open</v>
      </c>
      <c r="G721" s="20">
        <f>ROUND(IF(ISBLANK(C721),0,VLOOKUP(C721,'[2]Acha Air Sales Price List'!$B$1:$X$65536,12,FALSE)*$L$14),2)</f>
        <v>0</v>
      </c>
      <c r="H721" s="21">
        <f t="shared" si="10"/>
        <v>0</v>
      </c>
      <c r="I721" s="14"/>
    </row>
    <row r="722" spans="1:9" ht="12.4" hidden="1" customHeight="1">
      <c r="A722" s="13"/>
      <c r="B722" s="1"/>
      <c r="C722" s="36"/>
      <c r="D722" s="113"/>
      <c r="E722" s="114"/>
      <c r="F722" s="42" t="str">
        <f>VLOOKUP(C722,'[2]Acha Air Sales Price List'!$B$1:$D$65536,3,FALSE)</f>
        <v>first line keep open</v>
      </c>
      <c r="G722" s="20">
        <f>ROUND(IF(ISBLANK(C722),0,VLOOKUP(C722,'[2]Acha Air Sales Price List'!$B$1:$X$65536,12,FALSE)*$L$14),2)</f>
        <v>0</v>
      </c>
      <c r="H722" s="21">
        <f t="shared" si="10"/>
        <v>0</v>
      </c>
      <c r="I722" s="14"/>
    </row>
    <row r="723" spans="1:9" ht="12.4" hidden="1" customHeight="1">
      <c r="A723" s="13"/>
      <c r="B723" s="1"/>
      <c r="C723" s="35"/>
      <c r="D723" s="113"/>
      <c r="E723" s="114"/>
      <c r="F723" s="42" t="str">
        <f>VLOOKUP(C723,'[2]Acha Air Sales Price List'!$B$1:$D$65536,3,FALSE)</f>
        <v>first line keep open</v>
      </c>
      <c r="G723" s="20">
        <f>ROUND(IF(ISBLANK(C723),0,VLOOKUP(C723,'[2]Acha Air Sales Price List'!$B$1:$X$65536,12,FALSE)*$L$14),2)</f>
        <v>0</v>
      </c>
      <c r="H723" s="21">
        <f t="shared" si="10"/>
        <v>0</v>
      </c>
      <c r="I723" s="14"/>
    </row>
    <row r="724" spans="1:9" ht="12.4" hidden="1" customHeight="1">
      <c r="A724" s="13"/>
      <c r="B724" s="1"/>
      <c r="C724" s="35"/>
      <c r="D724" s="113"/>
      <c r="E724" s="114"/>
      <c r="F724" s="42" t="str">
        <f>VLOOKUP(C724,'[2]Acha Air Sales Price List'!$B$1:$D$65536,3,FALSE)</f>
        <v>first line keep open</v>
      </c>
      <c r="G724" s="20">
        <f>ROUND(IF(ISBLANK(C724),0,VLOOKUP(C724,'[2]Acha Air Sales Price List'!$B$1:$X$65536,12,FALSE)*$L$14),2)</f>
        <v>0</v>
      </c>
      <c r="H724" s="21">
        <f t="shared" si="10"/>
        <v>0</v>
      </c>
      <c r="I724" s="14"/>
    </row>
    <row r="725" spans="1:9" ht="12.4" hidden="1" customHeight="1">
      <c r="A725" s="13"/>
      <c r="B725" s="1"/>
      <c r="C725" s="35"/>
      <c r="D725" s="113"/>
      <c r="E725" s="114"/>
      <c r="F725" s="42" t="str">
        <f>VLOOKUP(C725,'[2]Acha Air Sales Price List'!$B$1:$D$65536,3,FALSE)</f>
        <v>first line keep open</v>
      </c>
      <c r="G725" s="20">
        <f>ROUND(IF(ISBLANK(C725),0,VLOOKUP(C725,'[2]Acha Air Sales Price List'!$B$1:$X$65536,12,FALSE)*$L$14),2)</f>
        <v>0</v>
      </c>
      <c r="H725" s="21">
        <f t="shared" si="10"/>
        <v>0</v>
      </c>
      <c r="I725" s="14"/>
    </row>
    <row r="726" spans="1:9" ht="12.4" hidden="1" customHeight="1">
      <c r="A726" s="13"/>
      <c r="B726" s="1"/>
      <c r="C726" s="35"/>
      <c r="D726" s="113"/>
      <c r="E726" s="114"/>
      <c r="F726" s="42" t="str">
        <f>VLOOKUP(C726,'[2]Acha Air Sales Price List'!$B$1:$D$65536,3,FALSE)</f>
        <v>first line keep open</v>
      </c>
      <c r="G726" s="20">
        <f>ROUND(IF(ISBLANK(C726),0,VLOOKUP(C726,'[2]Acha Air Sales Price List'!$B$1:$X$65536,12,FALSE)*$L$14),2)</f>
        <v>0</v>
      </c>
      <c r="H726" s="21">
        <f t="shared" ref="H726:H789" si="11">G726*B726</f>
        <v>0</v>
      </c>
      <c r="I726" s="14"/>
    </row>
    <row r="727" spans="1:9" ht="12.4" hidden="1" customHeight="1">
      <c r="A727" s="13"/>
      <c r="B727" s="1"/>
      <c r="C727" s="35"/>
      <c r="D727" s="113"/>
      <c r="E727" s="114"/>
      <c r="F727" s="42" t="str">
        <f>VLOOKUP(C727,'[2]Acha Air Sales Price List'!$B$1:$D$65536,3,FALSE)</f>
        <v>first line keep open</v>
      </c>
      <c r="G727" s="20">
        <f>ROUND(IF(ISBLANK(C727),0,VLOOKUP(C727,'[2]Acha Air Sales Price List'!$B$1:$X$65536,12,FALSE)*$L$14),2)</f>
        <v>0</v>
      </c>
      <c r="H727" s="21">
        <f t="shared" si="11"/>
        <v>0</v>
      </c>
      <c r="I727" s="14"/>
    </row>
    <row r="728" spans="1:9" ht="12.4" hidden="1" customHeight="1">
      <c r="A728" s="13"/>
      <c r="B728" s="1"/>
      <c r="C728" s="35"/>
      <c r="D728" s="113"/>
      <c r="E728" s="114"/>
      <c r="F728" s="42" t="str">
        <f>VLOOKUP(C728,'[2]Acha Air Sales Price List'!$B$1:$D$65536,3,FALSE)</f>
        <v>first line keep open</v>
      </c>
      <c r="G728" s="20">
        <f>ROUND(IF(ISBLANK(C728),0,VLOOKUP(C728,'[2]Acha Air Sales Price List'!$B$1:$X$65536,12,FALSE)*$L$14),2)</f>
        <v>0</v>
      </c>
      <c r="H728" s="21">
        <f t="shared" si="11"/>
        <v>0</v>
      </c>
      <c r="I728" s="14"/>
    </row>
    <row r="729" spans="1:9" ht="12.4" hidden="1" customHeight="1">
      <c r="A729" s="13"/>
      <c r="B729" s="1"/>
      <c r="C729" s="35"/>
      <c r="D729" s="113"/>
      <c r="E729" s="114"/>
      <c r="F729" s="42" t="str">
        <f>VLOOKUP(C729,'[2]Acha Air Sales Price List'!$B$1:$D$65536,3,FALSE)</f>
        <v>first line keep open</v>
      </c>
      <c r="G729" s="20">
        <f>ROUND(IF(ISBLANK(C729),0,VLOOKUP(C729,'[2]Acha Air Sales Price List'!$B$1:$X$65536,12,FALSE)*$L$14),2)</f>
        <v>0</v>
      </c>
      <c r="H729" s="21">
        <f t="shared" si="11"/>
        <v>0</v>
      </c>
      <c r="I729" s="14"/>
    </row>
    <row r="730" spans="1:9" ht="12.4" hidden="1" customHeight="1">
      <c r="A730" s="13"/>
      <c r="B730" s="1"/>
      <c r="C730" s="35"/>
      <c r="D730" s="113"/>
      <c r="E730" s="114"/>
      <c r="F730" s="42" t="str">
        <f>VLOOKUP(C730,'[2]Acha Air Sales Price List'!$B$1:$D$65536,3,FALSE)</f>
        <v>first line keep open</v>
      </c>
      <c r="G730" s="20">
        <f>ROUND(IF(ISBLANK(C730),0,VLOOKUP(C730,'[2]Acha Air Sales Price List'!$B$1:$X$65536,12,FALSE)*$L$14),2)</f>
        <v>0</v>
      </c>
      <c r="H730" s="21">
        <f t="shared" si="11"/>
        <v>0</v>
      </c>
      <c r="I730" s="14"/>
    </row>
    <row r="731" spans="1:9" ht="12.4" hidden="1" customHeight="1">
      <c r="A731" s="13"/>
      <c r="B731" s="1"/>
      <c r="C731" s="35"/>
      <c r="D731" s="113"/>
      <c r="E731" s="114"/>
      <c r="F731" s="42" t="str">
        <f>VLOOKUP(C731,'[2]Acha Air Sales Price List'!$B$1:$D$65536,3,FALSE)</f>
        <v>first line keep open</v>
      </c>
      <c r="G731" s="20">
        <f>ROUND(IF(ISBLANK(C731),0,VLOOKUP(C731,'[2]Acha Air Sales Price List'!$B$1:$X$65536,12,FALSE)*$L$14),2)</f>
        <v>0</v>
      </c>
      <c r="H731" s="21">
        <f t="shared" si="11"/>
        <v>0</v>
      </c>
      <c r="I731" s="14"/>
    </row>
    <row r="732" spans="1:9" ht="12.4" hidden="1" customHeight="1">
      <c r="A732" s="13"/>
      <c r="B732" s="1"/>
      <c r="C732" s="35"/>
      <c r="D732" s="113"/>
      <c r="E732" s="114"/>
      <c r="F732" s="42" t="str">
        <f>VLOOKUP(C732,'[2]Acha Air Sales Price List'!$B$1:$D$65536,3,FALSE)</f>
        <v>first line keep open</v>
      </c>
      <c r="G732" s="20">
        <f>ROUND(IF(ISBLANK(C732),0,VLOOKUP(C732,'[2]Acha Air Sales Price List'!$B$1:$X$65536,12,FALSE)*$L$14),2)</f>
        <v>0</v>
      </c>
      <c r="H732" s="21">
        <f t="shared" si="11"/>
        <v>0</v>
      </c>
      <c r="I732" s="14"/>
    </row>
    <row r="733" spans="1:9" ht="12.4" hidden="1" customHeight="1">
      <c r="A733" s="13"/>
      <c r="B733" s="1"/>
      <c r="C733" s="35"/>
      <c r="D733" s="113"/>
      <c r="E733" s="114"/>
      <c r="F733" s="42" t="str">
        <f>VLOOKUP(C733,'[2]Acha Air Sales Price List'!$B$1:$D$65536,3,FALSE)</f>
        <v>first line keep open</v>
      </c>
      <c r="G733" s="20">
        <f>ROUND(IF(ISBLANK(C733),0,VLOOKUP(C733,'[2]Acha Air Sales Price List'!$B$1:$X$65536,12,FALSE)*$L$14),2)</f>
        <v>0</v>
      </c>
      <c r="H733" s="21">
        <f t="shared" si="11"/>
        <v>0</v>
      </c>
      <c r="I733" s="14"/>
    </row>
    <row r="734" spans="1:9" ht="12.4" hidden="1" customHeight="1">
      <c r="A734" s="13"/>
      <c r="B734" s="1"/>
      <c r="C734" s="36"/>
      <c r="D734" s="113"/>
      <c r="E734" s="114"/>
      <c r="F734" s="42" t="str">
        <f>VLOOKUP(C734,'[2]Acha Air Sales Price List'!$B$1:$D$65536,3,FALSE)</f>
        <v>first line keep open</v>
      </c>
      <c r="G734" s="20">
        <f>ROUND(IF(ISBLANK(C734),0,VLOOKUP(C734,'[2]Acha Air Sales Price List'!$B$1:$X$65536,12,FALSE)*$L$14),2)</f>
        <v>0</v>
      </c>
      <c r="H734" s="21">
        <f t="shared" si="11"/>
        <v>0</v>
      </c>
      <c r="I734" s="14"/>
    </row>
    <row r="735" spans="1:9" ht="12" hidden="1" customHeight="1">
      <c r="A735" s="13"/>
      <c r="B735" s="1"/>
      <c r="C735" s="35"/>
      <c r="D735" s="113"/>
      <c r="E735" s="114"/>
      <c r="F735" s="42" t="str">
        <f>VLOOKUP(C735,'[2]Acha Air Sales Price List'!$B$1:$D$65536,3,FALSE)</f>
        <v>first line keep open</v>
      </c>
      <c r="G735" s="20">
        <f>ROUND(IF(ISBLANK(C735),0,VLOOKUP(C735,'[2]Acha Air Sales Price List'!$B$1:$X$65536,12,FALSE)*$L$14),2)</f>
        <v>0</v>
      </c>
      <c r="H735" s="21">
        <f t="shared" si="11"/>
        <v>0</v>
      </c>
      <c r="I735" s="14"/>
    </row>
    <row r="736" spans="1:9" ht="12.4" hidden="1" customHeight="1">
      <c r="A736" s="13"/>
      <c r="B736" s="1"/>
      <c r="C736" s="35"/>
      <c r="D736" s="113"/>
      <c r="E736" s="114"/>
      <c r="F736" s="42" t="str">
        <f>VLOOKUP(C736,'[2]Acha Air Sales Price List'!$B$1:$D$65536,3,FALSE)</f>
        <v>first line keep open</v>
      </c>
      <c r="G736" s="20">
        <f>ROUND(IF(ISBLANK(C736),0,VLOOKUP(C736,'[2]Acha Air Sales Price List'!$B$1:$X$65536,12,FALSE)*$L$14),2)</f>
        <v>0</v>
      </c>
      <c r="H736" s="21">
        <f t="shared" si="11"/>
        <v>0</v>
      </c>
      <c r="I736" s="14"/>
    </row>
    <row r="737" spans="1:9" ht="12.4" hidden="1" customHeight="1">
      <c r="A737" s="13"/>
      <c r="B737" s="1"/>
      <c r="C737" s="35"/>
      <c r="D737" s="113"/>
      <c r="E737" s="114"/>
      <c r="F737" s="42" t="str">
        <f>VLOOKUP(C737,'[2]Acha Air Sales Price List'!$B$1:$D$65536,3,FALSE)</f>
        <v>first line keep open</v>
      </c>
      <c r="G737" s="20">
        <f>ROUND(IF(ISBLANK(C737),0,VLOOKUP(C737,'[2]Acha Air Sales Price List'!$B$1:$X$65536,12,FALSE)*$L$14),2)</f>
        <v>0</v>
      </c>
      <c r="H737" s="21">
        <f t="shared" si="11"/>
        <v>0</v>
      </c>
      <c r="I737" s="14"/>
    </row>
    <row r="738" spans="1:9" ht="12.4" hidden="1" customHeight="1">
      <c r="A738" s="13"/>
      <c r="B738" s="1"/>
      <c r="C738" s="35"/>
      <c r="D738" s="113"/>
      <c r="E738" s="114"/>
      <c r="F738" s="42" t="str">
        <f>VLOOKUP(C738,'[2]Acha Air Sales Price List'!$B$1:$D$65536,3,FALSE)</f>
        <v>first line keep open</v>
      </c>
      <c r="G738" s="20">
        <f>ROUND(IF(ISBLANK(C738),0,VLOOKUP(C738,'[2]Acha Air Sales Price List'!$B$1:$X$65536,12,FALSE)*$L$14),2)</f>
        <v>0</v>
      </c>
      <c r="H738" s="21">
        <f t="shared" si="11"/>
        <v>0</v>
      </c>
      <c r="I738" s="14"/>
    </row>
    <row r="739" spans="1:9" ht="12.4" hidden="1" customHeight="1">
      <c r="A739" s="13"/>
      <c r="B739" s="1"/>
      <c r="C739" s="35"/>
      <c r="D739" s="113"/>
      <c r="E739" s="114"/>
      <c r="F739" s="42" t="str">
        <f>VLOOKUP(C739,'[2]Acha Air Sales Price List'!$B$1:$D$65536,3,FALSE)</f>
        <v>first line keep open</v>
      </c>
      <c r="G739" s="20">
        <f>ROUND(IF(ISBLANK(C739),0,VLOOKUP(C739,'[2]Acha Air Sales Price List'!$B$1:$X$65536,12,FALSE)*$L$14),2)</f>
        <v>0</v>
      </c>
      <c r="H739" s="21">
        <f t="shared" si="11"/>
        <v>0</v>
      </c>
      <c r="I739" s="14"/>
    </row>
    <row r="740" spans="1:9" ht="12.4" hidden="1" customHeight="1">
      <c r="A740" s="13"/>
      <c r="B740" s="1"/>
      <c r="C740" s="35"/>
      <c r="D740" s="113"/>
      <c r="E740" s="114"/>
      <c r="F740" s="42" t="str">
        <f>VLOOKUP(C740,'[2]Acha Air Sales Price List'!$B$1:$D$65536,3,FALSE)</f>
        <v>first line keep open</v>
      </c>
      <c r="G740" s="20">
        <f>ROUND(IF(ISBLANK(C740),0,VLOOKUP(C740,'[2]Acha Air Sales Price List'!$B$1:$X$65536,12,FALSE)*$L$14),2)</f>
        <v>0</v>
      </c>
      <c r="H740" s="21">
        <f t="shared" si="11"/>
        <v>0</v>
      </c>
      <c r="I740" s="14"/>
    </row>
    <row r="741" spans="1:9" ht="12.4" hidden="1" customHeight="1">
      <c r="A741" s="13"/>
      <c r="B741" s="1"/>
      <c r="C741" s="35"/>
      <c r="D741" s="113"/>
      <c r="E741" s="114"/>
      <c r="F741" s="42" t="str">
        <f>VLOOKUP(C741,'[2]Acha Air Sales Price List'!$B$1:$D$65536,3,FALSE)</f>
        <v>first line keep open</v>
      </c>
      <c r="G741" s="20">
        <f>ROUND(IF(ISBLANK(C741),0,VLOOKUP(C741,'[2]Acha Air Sales Price List'!$B$1:$X$65536,12,FALSE)*$L$14),2)</f>
        <v>0</v>
      </c>
      <c r="H741" s="21">
        <f t="shared" si="11"/>
        <v>0</v>
      </c>
      <c r="I741" s="14"/>
    </row>
    <row r="742" spans="1:9" ht="12.4" hidden="1" customHeight="1">
      <c r="A742" s="13"/>
      <c r="B742" s="1"/>
      <c r="C742" s="35"/>
      <c r="D742" s="113"/>
      <c r="E742" s="114"/>
      <c r="F742" s="42" t="str">
        <f>VLOOKUP(C742,'[2]Acha Air Sales Price List'!$B$1:$D$65536,3,FALSE)</f>
        <v>first line keep open</v>
      </c>
      <c r="G742" s="20">
        <f>ROUND(IF(ISBLANK(C742),0,VLOOKUP(C742,'[2]Acha Air Sales Price List'!$B$1:$X$65536,12,FALSE)*$L$14),2)</f>
        <v>0</v>
      </c>
      <c r="H742" s="21">
        <f t="shared" si="11"/>
        <v>0</v>
      </c>
      <c r="I742" s="14"/>
    </row>
    <row r="743" spans="1:9" ht="12.4" hidden="1" customHeight="1">
      <c r="A743" s="13"/>
      <c r="B743" s="1"/>
      <c r="C743" s="35"/>
      <c r="D743" s="113"/>
      <c r="E743" s="114"/>
      <c r="F743" s="42" t="str">
        <f>VLOOKUP(C743,'[2]Acha Air Sales Price List'!$B$1:$D$65536,3,FALSE)</f>
        <v>first line keep open</v>
      </c>
      <c r="G743" s="20">
        <f>ROUND(IF(ISBLANK(C743),0,VLOOKUP(C743,'[2]Acha Air Sales Price List'!$B$1:$X$65536,12,FALSE)*$L$14),2)</f>
        <v>0</v>
      </c>
      <c r="H743" s="21">
        <f t="shared" si="11"/>
        <v>0</v>
      </c>
      <c r="I743" s="14"/>
    </row>
    <row r="744" spans="1:9" ht="12.4" hidden="1" customHeight="1">
      <c r="A744" s="13"/>
      <c r="B744" s="1"/>
      <c r="C744" s="35"/>
      <c r="D744" s="113"/>
      <c r="E744" s="114"/>
      <c r="F744" s="42" t="str">
        <f>VLOOKUP(C744,'[2]Acha Air Sales Price List'!$B$1:$D$65536,3,FALSE)</f>
        <v>first line keep open</v>
      </c>
      <c r="G744" s="20">
        <f>ROUND(IF(ISBLANK(C744),0,VLOOKUP(C744,'[2]Acha Air Sales Price List'!$B$1:$X$65536,12,FALSE)*$L$14),2)</f>
        <v>0</v>
      </c>
      <c r="H744" s="21">
        <f t="shared" si="11"/>
        <v>0</v>
      </c>
      <c r="I744" s="14"/>
    </row>
    <row r="745" spans="1:9" ht="12.4" hidden="1" customHeight="1">
      <c r="A745" s="13"/>
      <c r="B745" s="1"/>
      <c r="C745" s="35"/>
      <c r="D745" s="113"/>
      <c r="E745" s="114"/>
      <c r="F745" s="42" t="str">
        <f>VLOOKUP(C745,'[2]Acha Air Sales Price List'!$B$1:$D$65536,3,FALSE)</f>
        <v>first line keep open</v>
      </c>
      <c r="G745" s="20">
        <f>ROUND(IF(ISBLANK(C745),0,VLOOKUP(C745,'[2]Acha Air Sales Price List'!$B$1:$X$65536,12,FALSE)*$L$14),2)</f>
        <v>0</v>
      </c>
      <c r="H745" s="21">
        <f t="shared" si="11"/>
        <v>0</v>
      </c>
      <c r="I745" s="14"/>
    </row>
    <row r="746" spans="1:9" ht="12.4" hidden="1" customHeight="1">
      <c r="A746" s="13"/>
      <c r="B746" s="1"/>
      <c r="C746" s="35"/>
      <c r="D746" s="113"/>
      <c r="E746" s="114"/>
      <c r="F746" s="42" t="str">
        <f>VLOOKUP(C746,'[2]Acha Air Sales Price List'!$B$1:$D$65536,3,FALSE)</f>
        <v>first line keep open</v>
      </c>
      <c r="G746" s="20">
        <f>ROUND(IF(ISBLANK(C746),0,VLOOKUP(C746,'[2]Acha Air Sales Price List'!$B$1:$X$65536,12,FALSE)*$L$14),2)</f>
        <v>0</v>
      </c>
      <c r="H746" s="21">
        <f t="shared" si="11"/>
        <v>0</v>
      </c>
      <c r="I746" s="14"/>
    </row>
    <row r="747" spans="1:9" ht="12.4" hidden="1" customHeight="1">
      <c r="A747" s="13"/>
      <c r="B747" s="1"/>
      <c r="C747" s="35"/>
      <c r="D747" s="113"/>
      <c r="E747" s="114"/>
      <c r="F747" s="42" t="str">
        <f>VLOOKUP(C747,'[2]Acha Air Sales Price List'!$B$1:$D$65536,3,FALSE)</f>
        <v>first line keep open</v>
      </c>
      <c r="G747" s="20">
        <f>ROUND(IF(ISBLANK(C747),0,VLOOKUP(C747,'[2]Acha Air Sales Price List'!$B$1:$X$65536,12,FALSE)*$L$14),2)</f>
        <v>0</v>
      </c>
      <c r="H747" s="21">
        <f t="shared" si="11"/>
        <v>0</v>
      </c>
      <c r="I747" s="14"/>
    </row>
    <row r="748" spans="1:9" ht="12.4" hidden="1" customHeight="1">
      <c r="A748" s="13"/>
      <c r="B748" s="1"/>
      <c r="C748" s="35"/>
      <c r="D748" s="113"/>
      <c r="E748" s="114"/>
      <c r="F748" s="42" t="str">
        <f>VLOOKUP(C748,'[2]Acha Air Sales Price List'!$B$1:$D$65536,3,FALSE)</f>
        <v>first line keep open</v>
      </c>
      <c r="G748" s="20">
        <f>ROUND(IF(ISBLANK(C748),0,VLOOKUP(C748,'[2]Acha Air Sales Price List'!$B$1:$X$65536,12,FALSE)*$L$14),2)</f>
        <v>0</v>
      </c>
      <c r="H748" s="21">
        <f t="shared" si="11"/>
        <v>0</v>
      </c>
      <c r="I748" s="14"/>
    </row>
    <row r="749" spans="1:9" ht="12.4" hidden="1" customHeight="1">
      <c r="A749" s="13"/>
      <c r="B749" s="1"/>
      <c r="C749" s="35"/>
      <c r="D749" s="113"/>
      <c r="E749" s="114"/>
      <c r="F749" s="42" t="str">
        <f>VLOOKUP(C749,'[2]Acha Air Sales Price List'!$B$1:$D$65536,3,FALSE)</f>
        <v>first line keep open</v>
      </c>
      <c r="G749" s="20">
        <f>ROUND(IF(ISBLANK(C749),0,VLOOKUP(C749,'[2]Acha Air Sales Price List'!$B$1:$X$65536,12,FALSE)*$L$14),2)</f>
        <v>0</v>
      </c>
      <c r="H749" s="21">
        <f t="shared" si="11"/>
        <v>0</v>
      </c>
      <c r="I749" s="14"/>
    </row>
    <row r="750" spans="1:9" ht="12.4" hidden="1" customHeight="1">
      <c r="A750" s="13"/>
      <c r="B750" s="1"/>
      <c r="C750" s="35"/>
      <c r="D750" s="113"/>
      <c r="E750" s="114"/>
      <c r="F750" s="42" t="str">
        <f>VLOOKUP(C750,'[2]Acha Air Sales Price List'!$B$1:$D$65536,3,FALSE)</f>
        <v>first line keep open</v>
      </c>
      <c r="G750" s="20">
        <f>ROUND(IF(ISBLANK(C750),0,VLOOKUP(C750,'[2]Acha Air Sales Price List'!$B$1:$X$65536,12,FALSE)*$L$14),2)</f>
        <v>0</v>
      </c>
      <c r="H750" s="21">
        <f t="shared" si="11"/>
        <v>0</v>
      </c>
      <c r="I750" s="14"/>
    </row>
    <row r="751" spans="1:9" ht="12.4" hidden="1" customHeight="1">
      <c r="A751" s="13"/>
      <c r="B751" s="1"/>
      <c r="C751" s="35"/>
      <c r="D751" s="113"/>
      <c r="E751" s="114"/>
      <c r="F751" s="42" t="str">
        <f>VLOOKUP(C751,'[2]Acha Air Sales Price List'!$B$1:$D$65536,3,FALSE)</f>
        <v>first line keep open</v>
      </c>
      <c r="G751" s="20">
        <f>ROUND(IF(ISBLANK(C751),0,VLOOKUP(C751,'[2]Acha Air Sales Price List'!$B$1:$X$65536,12,FALSE)*$L$14),2)</f>
        <v>0</v>
      </c>
      <c r="H751" s="21">
        <f t="shared" si="11"/>
        <v>0</v>
      </c>
      <c r="I751" s="14"/>
    </row>
    <row r="752" spans="1:9" ht="12.4" hidden="1" customHeight="1">
      <c r="A752" s="13"/>
      <c r="B752" s="1"/>
      <c r="C752" s="35"/>
      <c r="D752" s="113"/>
      <c r="E752" s="114"/>
      <c r="F752" s="42" t="str">
        <f>VLOOKUP(C752,'[2]Acha Air Sales Price List'!$B$1:$D$65536,3,FALSE)</f>
        <v>first line keep open</v>
      </c>
      <c r="G752" s="20">
        <f>ROUND(IF(ISBLANK(C752),0,VLOOKUP(C752,'[2]Acha Air Sales Price List'!$B$1:$X$65536,12,FALSE)*$L$14),2)</f>
        <v>0</v>
      </c>
      <c r="H752" s="21">
        <f t="shared" si="11"/>
        <v>0</v>
      </c>
      <c r="I752" s="14"/>
    </row>
    <row r="753" spans="1:9" ht="12.4" hidden="1" customHeight="1">
      <c r="A753" s="13"/>
      <c r="B753" s="1"/>
      <c r="C753" s="35"/>
      <c r="D753" s="113"/>
      <c r="E753" s="114"/>
      <c r="F753" s="42" t="str">
        <f>VLOOKUP(C753,'[2]Acha Air Sales Price List'!$B$1:$D$65536,3,FALSE)</f>
        <v>first line keep open</v>
      </c>
      <c r="G753" s="20">
        <f>ROUND(IF(ISBLANK(C753),0,VLOOKUP(C753,'[2]Acha Air Sales Price List'!$B$1:$X$65536,12,FALSE)*$L$14),2)</f>
        <v>0</v>
      </c>
      <c r="H753" s="21">
        <f t="shared" si="11"/>
        <v>0</v>
      </c>
      <c r="I753" s="14"/>
    </row>
    <row r="754" spans="1:9" ht="12.4" hidden="1" customHeight="1">
      <c r="A754" s="13"/>
      <c r="B754" s="1"/>
      <c r="C754" s="35"/>
      <c r="D754" s="113"/>
      <c r="E754" s="114"/>
      <c r="F754" s="42" t="str">
        <f>VLOOKUP(C754,'[2]Acha Air Sales Price List'!$B$1:$D$65536,3,FALSE)</f>
        <v>first line keep open</v>
      </c>
      <c r="G754" s="20">
        <f>ROUND(IF(ISBLANK(C754),0,VLOOKUP(C754,'[2]Acha Air Sales Price List'!$B$1:$X$65536,12,FALSE)*$L$14),2)</f>
        <v>0</v>
      </c>
      <c r="H754" s="21">
        <f t="shared" si="11"/>
        <v>0</v>
      </c>
      <c r="I754" s="14"/>
    </row>
    <row r="755" spans="1:9" ht="12.4" hidden="1" customHeight="1">
      <c r="A755" s="13"/>
      <c r="B755" s="1"/>
      <c r="C755" s="35"/>
      <c r="D755" s="113"/>
      <c r="E755" s="114"/>
      <c r="F755" s="42" t="str">
        <f>VLOOKUP(C755,'[2]Acha Air Sales Price List'!$B$1:$D$65536,3,FALSE)</f>
        <v>first line keep open</v>
      </c>
      <c r="G755" s="20">
        <f>ROUND(IF(ISBLANK(C755),0,VLOOKUP(C755,'[2]Acha Air Sales Price List'!$B$1:$X$65536,12,FALSE)*$L$14),2)</f>
        <v>0</v>
      </c>
      <c r="H755" s="21">
        <f t="shared" si="11"/>
        <v>0</v>
      </c>
      <c r="I755" s="14"/>
    </row>
    <row r="756" spans="1:9" ht="12.4" hidden="1" customHeight="1">
      <c r="A756" s="13"/>
      <c r="B756" s="1"/>
      <c r="C756" s="35"/>
      <c r="D756" s="113"/>
      <c r="E756" s="114"/>
      <c r="F756" s="42" t="str">
        <f>VLOOKUP(C756,'[2]Acha Air Sales Price List'!$B$1:$D$65536,3,FALSE)</f>
        <v>first line keep open</v>
      </c>
      <c r="G756" s="20">
        <f>ROUND(IF(ISBLANK(C756),0,VLOOKUP(C756,'[2]Acha Air Sales Price List'!$B$1:$X$65536,12,FALSE)*$L$14),2)</f>
        <v>0</v>
      </c>
      <c r="H756" s="21">
        <f t="shared" si="11"/>
        <v>0</v>
      </c>
      <c r="I756" s="14"/>
    </row>
    <row r="757" spans="1:9" ht="12.4" hidden="1" customHeight="1">
      <c r="A757" s="13"/>
      <c r="B757" s="1"/>
      <c r="C757" s="35"/>
      <c r="D757" s="113"/>
      <c r="E757" s="114"/>
      <c r="F757" s="42" t="str">
        <f>VLOOKUP(C757,'[2]Acha Air Sales Price List'!$B$1:$D$65536,3,FALSE)</f>
        <v>first line keep open</v>
      </c>
      <c r="G757" s="20">
        <f>ROUND(IF(ISBLANK(C757),0,VLOOKUP(C757,'[2]Acha Air Sales Price List'!$B$1:$X$65536,12,FALSE)*$L$14),2)</f>
        <v>0</v>
      </c>
      <c r="H757" s="21">
        <f t="shared" si="11"/>
        <v>0</v>
      </c>
      <c r="I757" s="14"/>
    </row>
    <row r="758" spans="1:9" ht="12.4" hidden="1" customHeight="1">
      <c r="A758" s="13"/>
      <c r="B758" s="1"/>
      <c r="C758" s="35"/>
      <c r="D758" s="113"/>
      <c r="E758" s="114"/>
      <c r="F758" s="42" t="str">
        <f>VLOOKUP(C758,'[2]Acha Air Sales Price List'!$B$1:$D$65536,3,FALSE)</f>
        <v>first line keep open</v>
      </c>
      <c r="G758" s="20">
        <f>ROUND(IF(ISBLANK(C758),0,VLOOKUP(C758,'[2]Acha Air Sales Price List'!$B$1:$X$65536,12,FALSE)*$L$14),2)</f>
        <v>0</v>
      </c>
      <c r="H758" s="21">
        <f t="shared" si="11"/>
        <v>0</v>
      </c>
      <c r="I758" s="14"/>
    </row>
    <row r="759" spans="1:9" ht="12.4" hidden="1" customHeight="1">
      <c r="A759" s="13"/>
      <c r="B759" s="1"/>
      <c r="C759" s="35"/>
      <c r="D759" s="113"/>
      <c r="E759" s="114"/>
      <c r="F759" s="42" t="str">
        <f>VLOOKUP(C759,'[2]Acha Air Sales Price List'!$B$1:$D$65536,3,FALSE)</f>
        <v>first line keep open</v>
      </c>
      <c r="G759" s="20">
        <f>ROUND(IF(ISBLANK(C759),0,VLOOKUP(C759,'[2]Acha Air Sales Price List'!$B$1:$X$65536,12,FALSE)*$L$14),2)</f>
        <v>0</v>
      </c>
      <c r="H759" s="21">
        <f t="shared" si="11"/>
        <v>0</v>
      </c>
      <c r="I759" s="14"/>
    </row>
    <row r="760" spans="1:9" ht="12.4" hidden="1" customHeight="1">
      <c r="A760" s="13"/>
      <c r="B760" s="1"/>
      <c r="C760" s="35"/>
      <c r="D760" s="113"/>
      <c r="E760" s="114"/>
      <c r="F760" s="42" t="str">
        <f>VLOOKUP(C760,'[2]Acha Air Sales Price List'!$B$1:$D$65536,3,FALSE)</f>
        <v>first line keep open</v>
      </c>
      <c r="G760" s="20">
        <f>ROUND(IF(ISBLANK(C760),0,VLOOKUP(C760,'[2]Acha Air Sales Price List'!$B$1:$X$65536,12,FALSE)*$L$14),2)</f>
        <v>0</v>
      </c>
      <c r="H760" s="21">
        <f t="shared" si="11"/>
        <v>0</v>
      </c>
      <c r="I760" s="14"/>
    </row>
    <row r="761" spans="1:9" ht="12.4" hidden="1" customHeight="1">
      <c r="A761" s="13"/>
      <c r="B761" s="1"/>
      <c r="C761" s="35"/>
      <c r="D761" s="113"/>
      <c r="E761" s="114"/>
      <c r="F761" s="42" t="str">
        <f>VLOOKUP(C761,'[2]Acha Air Sales Price List'!$B$1:$D$65536,3,FALSE)</f>
        <v>first line keep open</v>
      </c>
      <c r="G761" s="20">
        <f>ROUND(IF(ISBLANK(C761),0,VLOOKUP(C761,'[2]Acha Air Sales Price List'!$B$1:$X$65536,12,FALSE)*$L$14),2)</f>
        <v>0</v>
      </c>
      <c r="H761" s="21">
        <f t="shared" si="11"/>
        <v>0</v>
      </c>
      <c r="I761" s="14"/>
    </row>
    <row r="762" spans="1:9" ht="12.4" hidden="1" customHeight="1">
      <c r="A762" s="13"/>
      <c r="B762" s="1"/>
      <c r="C762" s="36"/>
      <c r="D762" s="113"/>
      <c r="E762" s="114"/>
      <c r="F762" s="42" t="str">
        <f>VLOOKUP(C762,'[2]Acha Air Sales Price List'!$B$1:$D$65536,3,FALSE)</f>
        <v>first line keep open</v>
      </c>
      <c r="G762" s="20">
        <f>ROUND(IF(ISBLANK(C762),0,VLOOKUP(C762,'[2]Acha Air Sales Price List'!$B$1:$X$65536,12,FALSE)*$L$14),2)</f>
        <v>0</v>
      </c>
      <c r="H762" s="21">
        <f t="shared" si="11"/>
        <v>0</v>
      </c>
      <c r="I762" s="14"/>
    </row>
    <row r="763" spans="1:9" ht="12" hidden="1" customHeight="1">
      <c r="A763" s="13"/>
      <c r="B763" s="1"/>
      <c r="C763" s="35"/>
      <c r="D763" s="113"/>
      <c r="E763" s="114"/>
      <c r="F763" s="42" t="str">
        <f>VLOOKUP(C763,'[2]Acha Air Sales Price List'!$B$1:$D$65536,3,FALSE)</f>
        <v>first line keep open</v>
      </c>
      <c r="G763" s="20">
        <f>ROUND(IF(ISBLANK(C763),0,VLOOKUP(C763,'[2]Acha Air Sales Price List'!$B$1:$X$65536,12,FALSE)*$L$14),2)</f>
        <v>0</v>
      </c>
      <c r="H763" s="21">
        <f t="shared" si="11"/>
        <v>0</v>
      </c>
      <c r="I763" s="14"/>
    </row>
    <row r="764" spans="1:9" ht="12.4" hidden="1" customHeight="1">
      <c r="A764" s="13"/>
      <c r="B764" s="1"/>
      <c r="C764" s="35"/>
      <c r="D764" s="113"/>
      <c r="E764" s="114"/>
      <c r="F764" s="42" t="str">
        <f>VLOOKUP(C764,'[2]Acha Air Sales Price List'!$B$1:$D$65536,3,FALSE)</f>
        <v>first line keep open</v>
      </c>
      <c r="G764" s="20">
        <f>ROUND(IF(ISBLANK(C764),0,VLOOKUP(C764,'[2]Acha Air Sales Price List'!$B$1:$X$65536,12,FALSE)*$L$14),2)</f>
        <v>0</v>
      </c>
      <c r="H764" s="21">
        <f t="shared" si="11"/>
        <v>0</v>
      </c>
      <c r="I764" s="14"/>
    </row>
    <row r="765" spans="1:9" ht="12.4" hidden="1" customHeight="1">
      <c r="A765" s="13"/>
      <c r="B765" s="1"/>
      <c r="C765" s="35"/>
      <c r="D765" s="113"/>
      <c r="E765" s="114"/>
      <c r="F765" s="42" t="str">
        <f>VLOOKUP(C765,'[2]Acha Air Sales Price List'!$B$1:$D$65536,3,FALSE)</f>
        <v>first line keep open</v>
      </c>
      <c r="G765" s="20">
        <f>ROUND(IF(ISBLANK(C765),0,VLOOKUP(C765,'[2]Acha Air Sales Price List'!$B$1:$X$65536,12,FALSE)*$L$14),2)</f>
        <v>0</v>
      </c>
      <c r="H765" s="21">
        <f t="shared" si="11"/>
        <v>0</v>
      </c>
      <c r="I765" s="14"/>
    </row>
    <row r="766" spans="1:9" ht="12.4" hidden="1" customHeight="1">
      <c r="A766" s="13"/>
      <c r="B766" s="1"/>
      <c r="C766" s="35"/>
      <c r="D766" s="113"/>
      <c r="E766" s="114"/>
      <c r="F766" s="42" t="str">
        <f>VLOOKUP(C766,'[2]Acha Air Sales Price List'!$B$1:$D$65536,3,FALSE)</f>
        <v>first line keep open</v>
      </c>
      <c r="G766" s="20">
        <f>ROUND(IF(ISBLANK(C766),0,VLOOKUP(C766,'[2]Acha Air Sales Price List'!$B$1:$X$65536,12,FALSE)*$L$14),2)</f>
        <v>0</v>
      </c>
      <c r="H766" s="21">
        <f t="shared" si="11"/>
        <v>0</v>
      </c>
      <c r="I766" s="14"/>
    </row>
    <row r="767" spans="1:9" ht="12.4" hidden="1" customHeight="1">
      <c r="A767" s="13"/>
      <c r="B767" s="1"/>
      <c r="C767" s="35"/>
      <c r="D767" s="113"/>
      <c r="E767" s="114"/>
      <c r="F767" s="42" t="str">
        <f>VLOOKUP(C767,'[2]Acha Air Sales Price List'!$B$1:$D$65536,3,FALSE)</f>
        <v>first line keep open</v>
      </c>
      <c r="G767" s="20">
        <f>ROUND(IF(ISBLANK(C767),0,VLOOKUP(C767,'[2]Acha Air Sales Price List'!$B$1:$X$65536,12,FALSE)*$L$14),2)</f>
        <v>0</v>
      </c>
      <c r="H767" s="21">
        <f t="shared" si="11"/>
        <v>0</v>
      </c>
      <c r="I767" s="14"/>
    </row>
    <row r="768" spans="1:9" ht="12.4" hidden="1" customHeight="1">
      <c r="A768" s="13"/>
      <c r="B768" s="1"/>
      <c r="C768" s="35"/>
      <c r="D768" s="113"/>
      <c r="E768" s="114"/>
      <c r="F768" s="42" t="str">
        <f>VLOOKUP(C768,'[2]Acha Air Sales Price List'!$B$1:$D$65536,3,FALSE)</f>
        <v>first line keep open</v>
      </c>
      <c r="G768" s="20">
        <f>ROUND(IF(ISBLANK(C768),0,VLOOKUP(C768,'[2]Acha Air Sales Price List'!$B$1:$X$65536,12,FALSE)*$L$14),2)</f>
        <v>0</v>
      </c>
      <c r="H768" s="21">
        <f t="shared" si="11"/>
        <v>0</v>
      </c>
      <c r="I768" s="14"/>
    </row>
    <row r="769" spans="1:9" ht="12.4" hidden="1" customHeight="1">
      <c r="A769" s="13"/>
      <c r="B769" s="1"/>
      <c r="C769" s="35"/>
      <c r="D769" s="113"/>
      <c r="E769" s="114"/>
      <c r="F769" s="42" t="str">
        <f>VLOOKUP(C769,'[2]Acha Air Sales Price List'!$B$1:$D$65536,3,FALSE)</f>
        <v>first line keep open</v>
      </c>
      <c r="G769" s="20">
        <f>ROUND(IF(ISBLANK(C769),0,VLOOKUP(C769,'[2]Acha Air Sales Price List'!$B$1:$X$65536,12,FALSE)*$L$14),2)</f>
        <v>0</v>
      </c>
      <c r="H769" s="21">
        <f t="shared" si="11"/>
        <v>0</v>
      </c>
      <c r="I769" s="14"/>
    </row>
    <row r="770" spans="1:9" ht="12.4" hidden="1" customHeight="1">
      <c r="A770" s="13"/>
      <c r="B770" s="1"/>
      <c r="C770" s="35"/>
      <c r="D770" s="113"/>
      <c r="E770" s="114"/>
      <c r="F770" s="42" t="str">
        <f>VLOOKUP(C770,'[2]Acha Air Sales Price List'!$B$1:$D$65536,3,FALSE)</f>
        <v>first line keep open</v>
      </c>
      <c r="G770" s="20">
        <f>ROUND(IF(ISBLANK(C770),0,VLOOKUP(C770,'[2]Acha Air Sales Price List'!$B$1:$X$65536,12,FALSE)*$L$14),2)</f>
        <v>0</v>
      </c>
      <c r="H770" s="21">
        <f t="shared" si="11"/>
        <v>0</v>
      </c>
      <c r="I770" s="14"/>
    </row>
    <row r="771" spans="1:9" ht="12.4" hidden="1" customHeight="1">
      <c r="A771" s="13"/>
      <c r="B771" s="1"/>
      <c r="C771" s="35"/>
      <c r="D771" s="113"/>
      <c r="E771" s="114"/>
      <c r="F771" s="42" t="str">
        <f>VLOOKUP(C771,'[2]Acha Air Sales Price List'!$B$1:$D$65536,3,FALSE)</f>
        <v>first line keep open</v>
      </c>
      <c r="G771" s="20">
        <f>ROUND(IF(ISBLANK(C771),0,VLOOKUP(C771,'[2]Acha Air Sales Price List'!$B$1:$X$65536,12,FALSE)*$L$14),2)</f>
        <v>0</v>
      </c>
      <c r="H771" s="21">
        <f t="shared" si="11"/>
        <v>0</v>
      </c>
      <c r="I771" s="14"/>
    </row>
    <row r="772" spans="1:9" ht="12.4" hidden="1" customHeight="1">
      <c r="A772" s="13"/>
      <c r="B772" s="1"/>
      <c r="C772" s="35"/>
      <c r="D772" s="113"/>
      <c r="E772" s="114"/>
      <c r="F772" s="42" t="str">
        <f>VLOOKUP(C772,'[2]Acha Air Sales Price List'!$B$1:$D$65536,3,FALSE)</f>
        <v>first line keep open</v>
      </c>
      <c r="G772" s="20">
        <f>ROUND(IF(ISBLANK(C772),0,VLOOKUP(C772,'[2]Acha Air Sales Price List'!$B$1:$X$65536,12,FALSE)*$L$14),2)</f>
        <v>0</v>
      </c>
      <c r="H772" s="21">
        <f t="shared" si="11"/>
        <v>0</v>
      </c>
      <c r="I772" s="14"/>
    </row>
    <row r="773" spans="1:9" ht="12.4" hidden="1" customHeight="1">
      <c r="A773" s="13"/>
      <c r="B773" s="1"/>
      <c r="C773" s="35"/>
      <c r="D773" s="113"/>
      <c r="E773" s="114"/>
      <c r="F773" s="42" t="str">
        <f>VLOOKUP(C773,'[2]Acha Air Sales Price List'!$B$1:$D$65536,3,FALSE)</f>
        <v>first line keep open</v>
      </c>
      <c r="G773" s="20">
        <f>ROUND(IF(ISBLANK(C773),0,VLOOKUP(C773,'[2]Acha Air Sales Price List'!$B$1:$X$65536,12,FALSE)*$L$14),2)</f>
        <v>0</v>
      </c>
      <c r="H773" s="21">
        <f t="shared" si="11"/>
        <v>0</v>
      </c>
      <c r="I773" s="14"/>
    </row>
    <row r="774" spans="1:9" ht="12.4" hidden="1" customHeight="1">
      <c r="A774" s="13"/>
      <c r="B774" s="1"/>
      <c r="C774" s="35"/>
      <c r="D774" s="113"/>
      <c r="E774" s="114"/>
      <c r="F774" s="42" t="str">
        <f>VLOOKUP(C774,'[2]Acha Air Sales Price List'!$B$1:$D$65536,3,FALSE)</f>
        <v>first line keep open</v>
      </c>
      <c r="G774" s="20">
        <f>ROUND(IF(ISBLANK(C774),0,VLOOKUP(C774,'[2]Acha Air Sales Price List'!$B$1:$X$65536,12,FALSE)*$L$14),2)</f>
        <v>0</v>
      </c>
      <c r="H774" s="21">
        <f t="shared" si="11"/>
        <v>0</v>
      </c>
      <c r="I774" s="14"/>
    </row>
    <row r="775" spans="1:9" ht="12.4" hidden="1" customHeight="1">
      <c r="A775" s="13"/>
      <c r="B775" s="1"/>
      <c r="C775" s="35"/>
      <c r="D775" s="113"/>
      <c r="E775" s="114"/>
      <c r="F775" s="42" t="str">
        <f>VLOOKUP(C775,'[2]Acha Air Sales Price List'!$B$1:$D$65536,3,FALSE)</f>
        <v>first line keep open</v>
      </c>
      <c r="G775" s="20">
        <f>ROUND(IF(ISBLANK(C775),0,VLOOKUP(C775,'[2]Acha Air Sales Price List'!$B$1:$X$65536,12,FALSE)*$L$14),2)</f>
        <v>0</v>
      </c>
      <c r="H775" s="21">
        <f t="shared" si="11"/>
        <v>0</v>
      </c>
      <c r="I775" s="14"/>
    </row>
    <row r="776" spans="1:9" ht="12.4" hidden="1" customHeight="1">
      <c r="A776" s="13"/>
      <c r="B776" s="1"/>
      <c r="C776" s="35"/>
      <c r="D776" s="113"/>
      <c r="E776" s="114"/>
      <c r="F776" s="42" t="str">
        <f>VLOOKUP(C776,'[2]Acha Air Sales Price List'!$B$1:$D$65536,3,FALSE)</f>
        <v>first line keep open</v>
      </c>
      <c r="G776" s="20">
        <f>ROUND(IF(ISBLANK(C776),0,VLOOKUP(C776,'[2]Acha Air Sales Price List'!$B$1:$X$65536,12,FALSE)*$L$14),2)</f>
        <v>0</v>
      </c>
      <c r="H776" s="21">
        <f t="shared" si="11"/>
        <v>0</v>
      </c>
      <c r="I776" s="14"/>
    </row>
    <row r="777" spans="1:9" ht="12.4" hidden="1" customHeight="1">
      <c r="A777" s="13"/>
      <c r="B777" s="1"/>
      <c r="C777" s="35"/>
      <c r="D777" s="113"/>
      <c r="E777" s="114"/>
      <c r="F777" s="42" t="str">
        <f>VLOOKUP(C777,'[2]Acha Air Sales Price List'!$B$1:$D$65536,3,FALSE)</f>
        <v>first line keep open</v>
      </c>
      <c r="G777" s="20">
        <f>ROUND(IF(ISBLANK(C777),0,VLOOKUP(C777,'[2]Acha Air Sales Price List'!$B$1:$X$65536,12,FALSE)*$L$14),2)</f>
        <v>0</v>
      </c>
      <c r="H777" s="21">
        <f t="shared" si="11"/>
        <v>0</v>
      </c>
      <c r="I777" s="14"/>
    </row>
    <row r="778" spans="1:9" ht="12.4" hidden="1" customHeight="1">
      <c r="A778" s="13"/>
      <c r="B778" s="1"/>
      <c r="C778" s="35"/>
      <c r="D778" s="113"/>
      <c r="E778" s="114"/>
      <c r="F778" s="42" t="str">
        <f>VLOOKUP(C778,'[2]Acha Air Sales Price List'!$B$1:$D$65536,3,FALSE)</f>
        <v>first line keep open</v>
      </c>
      <c r="G778" s="20">
        <f>ROUND(IF(ISBLANK(C778),0,VLOOKUP(C778,'[2]Acha Air Sales Price List'!$B$1:$X$65536,12,FALSE)*$L$14),2)</f>
        <v>0</v>
      </c>
      <c r="H778" s="21">
        <f t="shared" si="11"/>
        <v>0</v>
      </c>
      <c r="I778" s="14"/>
    </row>
    <row r="779" spans="1:9" ht="12.4" hidden="1" customHeight="1">
      <c r="A779" s="13"/>
      <c r="B779" s="1"/>
      <c r="C779" s="35"/>
      <c r="D779" s="113"/>
      <c r="E779" s="114"/>
      <c r="F779" s="42" t="str">
        <f>VLOOKUP(C779,'[2]Acha Air Sales Price List'!$B$1:$D$65536,3,FALSE)</f>
        <v>first line keep open</v>
      </c>
      <c r="G779" s="20">
        <f>ROUND(IF(ISBLANK(C779),0,VLOOKUP(C779,'[2]Acha Air Sales Price List'!$B$1:$X$65536,12,FALSE)*$L$14),2)</f>
        <v>0</v>
      </c>
      <c r="H779" s="21">
        <f t="shared" si="11"/>
        <v>0</v>
      </c>
      <c r="I779" s="14"/>
    </row>
    <row r="780" spans="1:9" ht="12.4" hidden="1" customHeight="1">
      <c r="A780" s="13"/>
      <c r="B780" s="1"/>
      <c r="C780" s="35"/>
      <c r="D780" s="113"/>
      <c r="E780" s="114"/>
      <c r="F780" s="42" t="str">
        <f>VLOOKUP(C780,'[2]Acha Air Sales Price List'!$B$1:$D$65536,3,FALSE)</f>
        <v>first line keep open</v>
      </c>
      <c r="G780" s="20">
        <f>ROUND(IF(ISBLANK(C780),0,VLOOKUP(C780,'[2]Acha Air Sales Price List'!$B$1:$X$65536,12,FALSE)*$L$14),2)</f>
        <v>0</v>
      </c>
      <c r="H780" s="21">
        <f t="shared" si="11"/>
        <v>0</v>
      </c>
      <c r="I780" s="14"/>
    </row>
    <row r="781" spans="1:9" ht="12.4" hidden="1" customHeight="1">
      <c r="A781" s="13"/>
      <c r="B781" s="1"/>
      <c r="C781" s="35"/>
      <c r="D781" s="113"/>
      <c r="E781" s="114"/>
      <c r="F781" s="42" t="str">
        <f>VLOOKUP(C781,'[2]Acha Air Sales Price List'!$B$1:$D$65536,3,FALSE)</f>
        <v>first line keep open</v>
      </c>
      <c r="G781" s="20">
        <f>ROUND(IF(ISBLANK(C781),0,VLOOKUP(C781,'[2]Acha Air Sales Price List'!$B$1:$X$65536,12,FALSE)*$L$14),2)</f>
        <v>0</v>
      </c>
      <c r="H781" s="21">
        <f t="shared" si="11"/>
        <v>0</v>
      </c>
      <c r="I781" s="14"/>
    </row>
    <row r="782" spans="1:9" ht="12.4" hidden="1" customHeight="1">
      <c r="A782" s="13"/>
      <c r="B782" s="1"/>
      <c r="C782" s="35"/>
      <c r="D782" s="113"/>
      <c r="E782" s="114"/>
      <c r="F782" s="42" t="str">
        <f>VLOOKUP(C782,'[2]Acha Air Sales Price List'!$B$1:$D$65536,3,FALSE)</f>
        <v>first line keep open</v>
      </c>
      <c r="G782" s="20">
        <f>ROUND(IF(ISBLANK(C782),0,VLOOKUP(C782,'[2]Acha Air Sales Price List'!$B$1:$X$65536,12,FALSE)*$L$14),2)</f>
        <v>0</v>
      </c>
      <c r="H782" s="21">
        <f t="shared" si="11"/>
        <v>0</v>
      </c>
      <c r="I782" s="14"/>
    </row>
    <row r="783" spans="1:9" ht="12.4" hidden="1" customHeight="1">
      <c r="A783" s="13"/>
      <c r="B783" s="1"/>
      <c r="C783" s="35"/>
      <c r="D783" s="113"/>
      <c r="E783" s="114"/>
      <c r="F783" s="42" t="str">
        <f>VLOOKUP(C783,'[2]Acha Air Sales Price List'!$B$1:$D$65536,3,FALSE)</f>
        <v>first line keep open</v>
      </c>
      <c r="G783" s="20">
        <f>ROUND(IF(ISBLANK(C783),0,VLOOKUP(C783,'[2]Acha Air Sales Price List'!$B$1:$X$65536,12,FALSE)*$L$14),2)</f>
        <v>0</v>
      </c>
      <c r="H783" s="21">
        <f t="shared" si="11"/>
        <v>0</v>
      </c>
      <c r="I783" s="14"/>
    </row>
    <row r="784" spans="1:9" ht="12.4" hidden="1" customHeight="1">
      <c r="A784" s="13"/>
      <c r="B784" s="1"/>
      <c r="C784" s="35"/>
      <c r="D784" s="113"/>
      <c r="E784" s="114"/>
      <c r="F784" s="42" t="str">
        <f>VLOOKUP(C784,'[2]Acha Air Sales Price List'!$B$1:$D$65536,3,FALSE)</f>
        <v>first line keep open</v>
      </c>
      <c r="G784" s="20">
        <f>ROUND(IF(ISBLANK(C784),0,VLOOKUP(C784,'[2]Acha Air Sales Price List'!$B$1:$X$65536,12,FALSE)*$L$14),2)</f>
        <v>0</v>
      </c>
      <c r="H784" s="21">
        <f t="shared" si="11"/>
        <v>0</v>
      </c>
      <c r="I784" s="14"/>
    </row>
    <row r="785" spans="1:9" ht="12.4" hidden="1" customHeight="1">
      <c r="A785" s="13"/>
      <c r="B785" s="1"/>
      <c r="C785" s="35"/>
      <c r="D785" s="113"/>
      <c r="E785" s="114"/>
      <c r="F785" s="42" t="str">
        <f>VLOOKUP(C785,'[2]Acha Air Sales Price List'!$B$1:$D$65536,3,FALSE)</f>
        <v>first line keep open</v>
      </c>
      <c r="G785" s="20">
        <f>ROUND(IF(ISBLANK(C785),0,VLOOKUP(C785,'[2]Acha Air Sales Price List'!$B$1:$X$65536,12,FALSE)*$L$14),2)</f>
        <v>0</v>
      </c>
      <c r="H785" s="21">
        <f t="shared" si="11"/>
        <v>0</v>
      </c>
      <c r="I785" s="14"/>
    </row>
    <row r="786" spans="1:9" ht="12.4" hidden="1" customHeight="1">
      <c r="A786" s="13"/>
      <c r="B786" s="1"/>
      <c r="C786" s="36"/>
      <c r="D786" s="113"/>
      <c r="E786" s="114"/>
      <c r="F786" s="42" t="str">
        <f>VLOOKUP(C786,'[2]Acha Air Sales Price List'!$B$1:$D$65536,3,FALSE)</f>
        <v>first line keep open</v>
      </c>
      <c r="G786" s="20">
        <f>ROUND(IF(ISBLANK(C786),0,VLOOKUP(C786,'[2]Acha Air Sales Price List'!$B$1:$X$65536,12,FALSE)*$L$14),2)</f>
        <v>0</v>
      </c>
      <c r="H786" s="21">
        <f t="shared" si="11"/>
        <v>0</v>
      </c>
      <c r="I786" s="14"/>
    </row>
    <row r="787" spans="1:9" ht="12" hidden="1" customHeight="1">
      <c r="A787" s="13"/>
      <c r="B787" s="1"/>
      <c r="C787" s="35"/>
      <c r="D787" s="113"/>
      <c r="E787" s="114"/>
      <c r="F787" s="42" t="str">
        <f>VLOOKUP(C787,'[2]Acha Air Sales Price List'!$B$1:$D$65536,3,FALSE)</f>
        <v>first line keep open</v>
      </c>
      <c r="G787" s="20">
        <f>ROUND(IF(ISBLANK(C787),0,VLOOKUP(C787,'[2]Acha Air Sales Price List'!$B$1:$X$65536,12,FALSE)*$L$14),2)</f>
        <v>0</v>
      </c>
      <c r="H787" s="21">
        <f t="shared" si="11"/>
        <v>0</v>
      </c>
      <c r="I787" s="14"/>
    </row>
    <row r="788" spans="1:9" ht="12.4" hidden="1" customHeight="1">
      <c r="A788" s="13"/>
      <c r="B788" s="1"/>
      <c r="C788" s="35"/>
      <c r="D788" s="113"/>
      <c r="E788" s="114"/>
      <c r="F788" s="42" t="str">
        <f>VLOOKUP(C788,'[2]Acha Air Sales Price List'!$B$1:$D$65536,3,FALSE)</f>
        <v>first line keep open</v>
      </c>
      <c r="G788" s="20">
        <f>ROUND(IF(ISBLANK(C788),0,VLOOKUP(C788,'[2]Acha Air Sales Price List'!$B$1:$X$65536,12,FALSE)*$L$14),2)</f>
        <v>0</v>
      </c>
      <c r="H788" s="21">
        <f t="shared" si="11"/>
        <v>0</v>
      </c>
      <c r="I788" s="14"/>
    </row>
    <row r="789" spans="1:9" ht="12.4" hidden="1" customHeight="1">
      <c r="A789" s="13"/>
      <c r="B789" s="1"/>
      <c r="C789" s="35"/>
      <c r="D789" s="113"/>
      <c r="E789" s="114"/>
      <c r="F789" s="42" t="str">
        <f>VLOOKUP(C789,'[2]Acha Air Sales Price List'!$B$1:$D$65536,3,FALSE)</f>
        <v>first line keep open</v>
      </c>
      <c r="G789" s="20">
        <f>ROUND(IF(ISBLANK(C789),0,VLOOKUP(C789,'[2]Acha Air Sales Price List'!$B$1:$X$65536,12,FALSE)*$L$14),2)</f>
        <v>0</v>
      </c>
      <c r="H789" s="21">
        <f t="shared" si="11"/>
        <v>0</v>
      </c>
      <c r="I789" s="14"/>
    </row>
    <row r="790" spans="1:9" ht="12.4" hidden="1" customHeight="1">
      <c r="A790" s="13"/>
      <c r="B790" s="1"/>
      <c r="C790" s="35"/>
      <c r="D790" s="113"/>
      <c r="E790" s="114"/>
      <c r="F790" s="42" t="str">
        <f>VLOOKUP(C790,'[2]Acha Air Sales Price List'!$B$1:$D$65536,3,FALSE)</f>
        <v>first line keep open</v>
      </c>
      <c r="G790" s="20">
        <f>ROUND(IF(ISBLANK(C790),0,VLOOKUP(C790,'[2]Acha Air Sales Price List'!$B$1:$X$65536,12,FALSE)*$L$14),2)</f>
        <v>0</v>
      </c>
      <c r="H790" s="21">
        <f t="shared" ref="H790:H853" si="12">G790*B790</f>
        <v>0</v>
      </c>
      <c r="I790" s="14"/>
    </row>
    <row r="791" spans="1:9" ht="12.4" hidden="1" customHeight="1">
      <c r="A791" s="13"/>
      <c r="B791" s="1"/>
      <c r="C791" s="35"/>
      <c r="D791" s="113"/>
      <c r="E791" s="114"/>
      <c r="F791" s="42" t="str">
        <f>VLOOKUP(C791,'[2]Acha Air Sales Price List'!$B$1:$D$65536,3,FALSE)</f>
        <v>first line keep open</v>
      </c>
      <c r="G791" s="20">
        <f>ROUND(IF(ISBLANK(C791),0,VLOOKUP(C791,'[2]Acha Air Sales Price List'!$B$1:$X$65536,12,FALSE)*$L$14),2)</f>
        <v>0</v>
      </c>
      <c r="H791" s="21">
        <f t="shared" si="12"/>
        <v>0</v>
      </c>
      <c r="I791" s="14"/>
    </row>
    <row r="792" spans="1:9" ht="12.4" hidden="1" customHeight="1">
      <c r="A792" s="13"/>
      <c r="B792" s="1"/>
      <c r="C792" s="35"/>
      <c r="D792" s="113"/>
      <c r="E792" s="114"/>
      <c r="F792" s="42" t="str">
        <f>VLOOKUP(C792,'[2]Acha Air Sales Price List'!$B$1:$D$65536,3,FALSE)</f>
        <v>first line keep open</v>
      </c>
      <c r="G792" s="20">
        <f>ROUND(IF(ISBLANK(C792),0,VLOOKUP(C792,'[2]Acha Air Sales Price List'!$B$1:$X$65536,12,FALSE)*$L$14),2)</f>
        <v>0</v>
      </c>
      <c r="H792" s="21">
        <f t="shared" si="12"/>
        <v>0</v>
      </c>
      <c r="I792" s="14"/>
    </row>
    <row r="793" spans="1:9" ht="12.4" hidden="1" customHeight="1">
      <c r="A793" s="13"/>
      <c r="B793" s="1"/>
      <c r="C793" s="35"/>
      <c r="D793" s="113"/>
      <c r="E793" s="114"/>
      <c r="F793" s="42" t="str">
        <f>VLOOKUP(C793,'[2]Acha Air Sales Price List'!$B$1:$D$65536,3,FALSE)</f>
        <v>first line keep open</v>
      </c>
      <c r="G793" s="20">
        <f>ROUND(IF(ISBLANK(C793),0,VLOOKUP(C793,'[2]Acha Air Sales Price List'!$B$1:$X$65536,12,FALSE)*$L$14),2)</f>
        <v>0</v>
      </c>
      <c r="H793" s="21">
        <f t="shared" si="12"/>
        <v>0</v>
      </c>
      <c r="I793" s="14"/>
    </row>
    <row r="794" spans="1:9" ht="12.4" hidden="1" customHeight="1">
      <c r="A794" s="13"/>
      <c r="B794" s="1"/>
      <c r="C794" s="35"/>
      <c r="D794" s="113"/>
      <c r="E794" s="114"/>
      <c r="F794" s="42" t="str">
        <f>VLOOKUP(C794,'[2]Acha Air Sales Price List'!$B$1:$D$65536,3,FALSE)</f>
        <v>first line keep open</v>
      </c>
      <c r="G794" s="20">
        <f>ROUND(IF(ISBLANK(C794),0,VLOOKUP(C794,'[2]Acha Air Sales Price List'!$B$1:$X$65536,12,FALSE)*$L$14),2)</f>
        <v>0</v>
      </c>
      <c r="H794" s="21">
        <f t="shared" si="12"/>
        <v>0</v>
      </c>
      <c r="I794" s="14"/>
    </row>
    <row r="795" spans="1:9" ht="12.4" hidden="1" customHeight="1">
      <c r="A795" s="13"/>
      <c r="B795" s="1"/>
      <c r="C795" s="35"/>
      <c r="D795" s="113"/>
      <c r="E795" s="114"/>
      <c r="F795" s="42" t="str">
        <f>VLOOKUP(C795,'[2]Acha Air Sales Price List'!$B$1:$D$65536,3,FALSE)</f>
        <v>first line keep open</v>
      </c>
      <c r="G795" s="20">
        <f>ROUND(IF(ISBLANK(C795),0,VLOOKUP(C795,'[2]Acha Air Sales Price List'!$B$1:$X$65536,12,FALSE)*$L$14),2)</f>
        <v>0</v>
      </c>
      <c r="H795" s="21">
        <f t="shared" si="12"/>
        <v>0</v>
      </c>
      <c r="I795" s="14"/>
    </row>
    <row r="796" spans="1:9" ht="12.4" hidden="1" customHeight="1">
      <c r="A796" s="13"/>
      <c r="B796" s="1"/>
      <c r="C796" s="35"/>
      <c r="D796" s="113"/>
      <c r="E796" s="114"/>
      <c r="F796" s="42" t="str">
        <f>VLOOKUP(C796,'[2]Acha Air Sales Price List'!$B$1:$D$65536,3,FALSE)</f>
        <v>first line keep open</v>
      </c>
      <c r="G796" s="20">
        <f>ROUND(IF(ISBLANK(C796),0,VLOOKUP(C796,'[2]Acha Air Sales Price List'!$B$1:$X$65536,12,FALSE)*$L$14),2)</f>
        <v>0</v>
      </c>
      <c r="H796" s="21">
        <f t="shared" si="12"/>
        <v>0</v>
      </c>
      <c r="I796" s="14"/>
    </row>
    <row r="797" spans="1:9" ht="12.4" hidden="1" customHeight="1">
      <c r="A797" s="13"/>
      <c r="B797" s="1"/>
      <c r="C797" s="35"/>
      <c r="D797" s="113"/>
      <c r="E797" s="114"/>
      <c r="F797" s="42" t="str">
        <f>VLOOKUP(C797,'[2]Acha Air Sales Price List'!$B$1:$D$65536,3,FALSE)</f>
        <v>first line keep open</v>
      </c>
      <c r="G797" s="20">
        <f>ROUND(IF(ISBLANK(C797),0,VLOOKUP(C797,'[2]Acha Air Sales Price List'!$B$1:$X$65536,12,FALSE)*$L$14),2)</f>
        <v>0</v>
      </c>
      <c r="H797" s="21">
        <f t="shared" si="12"/>
        <v>0</v>
      </c>
      <c r="I797" s="14"/>
    </row>
    <row r="798" spans="1:9" ht="12.4" hidden="1" customHeight="1">
      <c r="A798" s="13"/>
      <c r="B798" s="1"/>
      <c r="C798" s="35"/>
      <c r="D798" s="113"/>
      <c r="E798" s="114"/>
      <c r="F798" s="42" t="str">
        <f>VLOOKUP(C798,'[2]Acha Air Sales Price List'!$B$1:$D$65536,3,FALSE)</f>
        <v>first line keep open</v>
      </c>
      <c r="G798" s="20">
        <f>ROUND(IF(ISBLANK(C798),0,VLOOKUP(C798,'[2]Acha Air Sales Price List'!$B$1:$X$65536,12,FALSE)*$L$14),2)</f>
        <v>0</v>
      </c>
      <c r="H798" s="21">
        <f t="shared" si="12"/>
        <v>0</v>
      </c>
      <c r="I798" s="14"/>
    </row>
    <row r="799" spans="1:9" ht="12.4" hidden="1" customHeight="1">
      <c r="A799" s="13"/>
      <c r="B799" s="1"/>
      <c r="C799" s="35"/>
      <c r="D799" s="113"/>
      <c r="E799" s="114"/>
      <c r="F799" s="42" t="str">
        <f>VLOOKUP(C799,'[2]Acha Air Sales Price List'!$B$1:$D$65536,3,FALSE)</f>
        <v>first line keep open</v>
      </c>
      <c r="G799" s="20">
        <f>ROUND(IF(ISBLANK(C799),0,VLOOKUP(C799,'[2]Acha Air Sales Price List'!$B$1:$X$65536,12,FALSE)*$L$14),2)</f>
        <v>0</v>
      </c>
      <c r="H799" s="21">
        <f t="shared" si="12"/>
        <v>0</v>
      </c>
      <c r="I799" s="14"/>
    </row>
    <row r="800" spans="1:9" ht="12.4" hidden="1" customHeight="1">
      <c r="A800" s="13"/>
      <c r="B800" s="1"/>
      <c r="C800" s="35"/>
      <c r="D800" s="113"/>
      <c r="E800" s="114"/>
      <c r="F800" s="42" t="str">
        <f>VLOOKUP(C800,'[2]Acha Air Sales Price List'!$B$1:$D$65536,3,FALSE)</f>
        <v>first line keep open</v>
      </c>
      <c r="G800" s="20">
        <f>ROUND(IF(ISBLANK(C800),0,VLOOKUP(C800,'[2]Acha Air Sales Price List'!$B$1:$X$65536,12,FALSE)*$L$14),2)</f>
        <v>0</v>
      </c>
      <c r="H800" s="21">
        <f t="shared" si="12"/>
        <v>0</v>
      </c>
      <c r="I800" s="14"/>
    </row>
    <row r="801" spans="1:9" ht="12.4" hidden="1" customHeight="1">
      <c r="A801" s="13"/>
      <c r="B801" s="1"/>
      <c r="C801" s="35"/>
      <c r="D801" s="113"/>
      <c r="E801" s="114"/>
      <c r="F801" s="42" t="str">
        <f>VLOOKUP(C801,'[2]Acha Air Sales Price List'!$B$1:$D$65536,3,FALSE)</f>
        <v>first line keep open</v>
      </c>
      <c r="G801" s="20">
        <f>ROUND(IF(ISBLANK(C801),0,VLOOKUP(C801,'[2]Acha Air Sales Price List'!$B$1:$X$65536,12,FALSE)*$L$14),2)</f>
        <v>0</v>
      </c>
      <c r="H801" s="21">
        <f t="shared" si="12"/>
        <v>0</v>
      </c>
      <c r="I801" s="14"/>
    </row>
    <row r="802" spans="1:9" ht="12.4" hidden="1" customHeight="1">
      <c r="A802" s="13"/>
      <c r="B802" s="1"/>
      <c r="C802" s="35"/>
      <c r="D802" s="113"/>
      <c r="E802" s="114"/>
      <c r="F802" s="42" t="str">
        <f>VLOOKUP(C802,'[2]Acha Air Sales Price List'!$B$1:$D$65536,3,FALSE)</f>
        <v>first line keep open</v>
      </c>
      <c r="G802" s="20">
        <f>ROUND(IF(ISBLANK(C802),0,VLOOKUP(C802,'[2]Acha Air Sales Price List'!$B$1:$X$65536,12,FALSE)*$L$14),2)</f>
        <v>0</v>
      </c>
      <c r="H802" s="21">
        <f t="shared" si="12"/>
        <v>0</v>
      </c>
      <c r="I802" s="14"/>
    </row>
    <row r="803" spans="1:9" ht="12.4" hidden="1" customHeight="1">
      <c r="A803" s="13"/>
      <c r="B803" s="1"/>
      <c r="C803" s="35"/>
      <c r="D803" s="113"/>
      <c r="E803" s="114"/>
      <c r="F803" s="42" t="str">
        <f>VLOOKUP(C803,'[2]Acha Air Sales Price List'!$B$1:$D$65536,3,FALSE)</f>
        <v>first line keep open</v>
      </c>
      <c r="G803" s="20">
        <f>ROUND(IF(ISBLANK(C803),0,VLOOKUP(C803,'[2]Acha Air Sales Price List'!$B$1:$X$65536,12,FALSE)*$L$14),2)</f>
        <v>0</v>
      </c>
      <c r="H803" s="21">
        <f t="shared" si="12"/>
        <v>0</v>
      </c>
      <c r="I803" s="14"/>
    </row>
    <row r="804" spans="1:9" ht="12.4" hidden="1" customHeight="1">
      <c r="A804" s="13"/>
      <c r="B804" s="1"/>
      <c r="C804" s="35"/>
      <c r="D804" s="113"/>
      <c r="E804" s="114"/>
      <c r="F804" s="42" t="str">
        <f>VLOOKUP(C804,'[2]Acha Air Sales Price List'!$B$1:$D$65536,3,FALSE)</f>
        <v>first line keep open</v>
      </c>
      <c r="G804" s="20">
        <f>ROUND(IF(ISBLANK(C804),0,VLOOKUP(C804,'[2]Acha Air Sales Price List'!$B$1:$X$65536,12,FALSE)*$L$14),2)</f>
        <v>0</v>
      </c>
      <c r="H804" s="21">
        <f t="shared" si="12"/>
        <v>0</v>
      </c>
      <c r="I804" s="14"/>
    </row>
    <row r="805" spans="1:9" ht="12.4" hidden="1" customHeight="1">
      <c r="A805" s="13"/>
      <c r="B805" s="1"/>
      <c r="C805" s="35"/>
      <c r="D805" s="113"/>
      <c r="E805" s="114"/>
      <c r="F805" s="42" t="str">
        <f>VLOOKUP(C805,'[2]Acha Air Sales Price List'!$B$1:$D$65536,3,FALSE)</f>
        <v>first line keep open</v>
      </c>
      <c r="G805" s="20">
        <f>ROUND(IF(ISBLANK(C805),0,VLOOKUP(C805,'[2]Acha Air Sales Price List'!$B$1:$X$65536,12,FALSE)*$L$14),2)</f>
        <v>0</v>
      </c>
      <c r="H805" s="21">
        <f t="shared" si="12"/>
        <v>0</v>
      </c>
      <c r="I805" s="14"/>
    </row>
    <row r="806" spans="1:9" ht="12.4" hidden="1" customHeight="1">
      <c r="A806" s="13"/>
      <c r="B806" s="1"/>
      <c r="C806" s="35"/>
      <c r="D806" s="113"/>
      <c r="E806" s="114"/>
      <c r="F806" s="42" t="str">
        <f>VLOOKUP(C806,'[2]Acha Air Sales Price List'!$B$1:$D$65536,3,FALSE)</f>
        <v>first line keep open</v>
      </c>
      <c r="G806" s="20">
        <f>ROUND(IF(ISBLANK(C806),0,VLOOKUP(C806,'[2]Acha Air Sales Price List'!$B$1:$X$65536,12,FALSE)*$L$14),2)</f>
        <v>0</v>
      </c>
      <c r="H806" s="21">
        <f t="shared" si="12"/>
        <v>0</v>
      </c>
      <c r="I806" s="14"/>
    </row>
    <row r="807" spans="1:9" ht="12.4" hidden="1" customHeight="1">
      <c r="A807" s="13"/>
      <c r="B807" s="1"/>
      <c r="C807" s="35"/>
      <c r="D807" s="113"/>
      <c r="E807" s="114"/>
      <c r="F807" s="42" t="str">
        <f>VLOOKUP(C807,'[2]Acha Air Sales Price List'!$B$1:$D$65536,3,FALSE)</f>
        <v>first line keep open</v>
      </c>
      <c r="G807" s="20">
        <f>ROUND(IF(ISBLANK(C807),0,VLOOKUP(C807,'[2]Acha Air Sales Price List'!$B$1:$X$65536,12,FALSE)*$L$14),2)</f>
        <v>0</v>
      </c>
      <c r="H807" s="21">
        <f t="shared" si="12"/>
        <v>0</v>
      </c>
      <c r="I807" s="14"/>
    </row>
    <row r="808" spans="1:9" ht="12.4" hidden="1" customHeight="1">
      <c r="A808" s="13"/>
      <c r="B808" s="1"/>
      <c r="C808" s="35"/>
      <c r="D808" s="113"/>
      <c r="E808" s="114"/>
      <c r="F808" s="42" t="str">
        <f>VLOOKUP(C808,'[2]Acha Air Sales Price List'!$B$1:$D$65536,3,FALSE)</f>
        <v>first line keep open</v>
      </c>
      <c r="G808" s="20">
        <f>ROUND(IF(ISBLANK(C808),0,VLOOKUP(C808,'[2]Acha Air Sales Price List'!$B$1:$X$65536,12,FALSE)*$L$14),2)</f>
        <v>0</v>
      </c>
      <c r="H808" s="21">
        <f t="shared" si="12"/>
        <v>0</v>
      </c>
      <c r="I808" s="14"/>
    </row>
    <row r="809" spans="1:9" ht="12.4" hidden="1" customHeight="1">
      <c r="A809" s="13"/>
      <c r="B809" s="1"/>
      <c r="C809" s="35"/>
      <c r="D809" s="113"/>
      <c r="E809" s="114"/>
      <c r="F809" s="42" t="str">
        <f>VLOOKUP(C809,'[2]Acha Air Sales Price List'!$B$1:$D$65536,3,FALSE)</f>
        <v>first line keep open</v>
      </c>
      <c r="G809" s="20">
        <f>ROUND(IF(ISBLANK(C809),0,VLOOKUP(C809,'[2]Acha Air Sales Price List'!$B$1:$X$65536,12,FALSE)*$L$14),2)</f>
        <v>0</v>
      </c>
      <c r="H809" s="21">
        <f t="shared" si="12"/>
        <v>0</v>
      </c>
      <c r="I809" s="14"/>
    </row>
    <row r="810" spans="1:9" ht="12.4" hidden="1" customHeight="1">
      <c r="A810" s="13"/>
      <c r="B810" s="1"/>
      <c r="C810" s="35"/>
      <c r="D810" s="113"/>
      <c r="E810" s="114"/>
      <c r="F810" s="42" t="str">
        <f>VLOOKUP(C810,'[2]Acha Air Sales Price List'!$B$1:$D$65536,3,FALSE)</f>
        <v>first line keep open</v>
      </c>
      <c r="G810" s="20">
        <f>ROUND(IF(ISBLANK(C810),0,VLOOKUP(C810,'[2]Acha Air Sales Price List'!$B$1:$X$65536,12,FALSE)*$L$14),2)</f>
        <v>0</v>
      </c>
      <c r="H810" s="21">
        <f t="shared" si="12"/>
        <v>0</v>
      </c>
      <c r="I810" s="14"/>
    </row>
    <row r="811" spans="1:9" ht="12.4" hidden="1" customHeight="1">
      <c r="A811" s="13"/>
      <c r="B811" s="1"/>
      <c r="C811" s="35"/>
      <c r="D811" s="113"/>
      <c r="E811" s="114"/>
      <c r="F811" s="42" t="str">
        <f>VLOOKUP(C811,'[2]Acha Air Sales Price List'!$B$1:$D$65536,3,FALSE)</f>
        <v>first line keep open</v>
      </c>
      <c r="G811" s="20">
        <f>ROUND(IF(ISBLANK(C811),0,VLOOKUP(C811,'[2]Acha Air Sales Price List'!$B$1:$X$65536,12,FALSE)*$L$14),2)</f>
        <v>0</v>
      </c>
      <c r="H811" s="21">
        <f t="shared" si="12"/>
        <v>0</v>
      </c>
      <c r="I811" s="14"/>
    </row>
    <row r="812" spans="1:9" ht="12.4" hidden="1" customHeight="1">
      <c r="A812" s="13"/>
      <c r="B812" s="1"/>
      <c r="C812" s="35"/>
      <c r="D812" s="113"/>
      <c r="E812" s="114"/>
      <c r="F812" s="42" t="str">
        <f>VLOOKUP(C812,'[2]Acha Air Sales Price List'!$B$1:$D$65536,3,FALSE)</f>
        <v>first line keep open</v>
      </c>
      <c r="G812" s="20">
        <f>ROUND(IF(ISBLANK(C812),0,VLOOKUP(C812,'[2]Acha Air Sales Price List'!$B$1:$X$65536,12,FALSE)*$L$14),2)</f>
        <v>0</v>
      </c>
      <c r="H812" s="21">
        <f t="shared" si="12"/>
        <v>0</v>
      </c>
      <c r="I812" s="14"/>
    </row>
    <row r="813" spans="1:9" ht="12.4" hidden="1" customHeight="1">
      <c r="A813" s="13"/>
      <c r="B813" s="1"/>
      <c r="C813" s="35"/>
      <c r="D813" s="113"/>
      <c r="E813" s="114"/>
      <c r="F813" s="42" t="str">
        <f>VLOOKUP(C813,'[2]Acha Air Sales Price List'!$B$1:$D$65536,3,FALSE)</f>
        <v>first line keep open</v>
      </c>
      <c r="G813" s="20">
        <f>ROUND(IF(ISBLANK(C813),0,VLOOKUP(C813,'[2]Acha Air Sales Price List'!$B$1:$X$65536,12,FALSE)*$L$14),2)</f>
        <v>0</v>
      </c>
      <c r="H813" s="21">
        <f t="shared" si="12"/>
        <v>0</v>
      </c>
      <c r="I813" s="14"/>
    </row>
    <row r="814" spans="1:9" ht="12.4" hidden="1" customHeight="1">
      <c r="A814" s="13"/>
      <c r="B814" s="1"/>
      <c r="C814" s="36"/>
      <c r="D814" s="113"/>
      <c r="E814" s="114"/>
      <c r="F814" s="42" t="str">
        <f>VLOOKUP(C814,'[2]Acha Air Sales Price List'!$B$1:$D$65536,3,FALSE)</f>
        <v>first line keep open</v>
      </c>
      <c r="G814" s="20">
        <f>ROUND(IF(ISBLANK(C814),0,VLOOKUP(C814,'[2]Acha Air Sales Price List'!$B$1:$X$65536,12,FALSE)*$L$14),2)</f>
        <v>0</v>
      </c>
      <c r="H814" s="21">
        <f t="shared" si="12"/>
        <v>0</v>
      </c>
      <c r="I814" s="14"/>
    </row>
    <row r="815" spans="1:9" ht="12" hidden="1" customHeight="1">
      <c r="A815" s="13"/>
      <c r="B815" s="1"/>
      <c r="C815" s="35"/>
      <c r="D815" s="113"/>
      <c r="E815" s="114"/>
      <c r="F815" s="42" t="str">
        <f>VLOOKUP(C815,'[2]Acha Air Sales Price List'!$B$1:$D$65536,3,FALSE)</f>
        <v>first line keep open</v>
      </c>
      <c r="G815" s="20">
        <f>ROUND(IF(ISBLANK(C815),0,VLOOKUP(C815,'[2]Acha Air Sales Price List'!$B$1:$X$65536,12,FALSE)*$L$14),2)</f>
        <v>0</v>
      </c>
      <c r="H815" s="21">
        <f t="shared" si="12"/>
        <v>0</v>
      </c>
      <c r="I815" s="14"/>
    </row>
    <row r="816" spans="1:9" ht="12.4" hidden="1" customHeight="1">
      <c r="A816" s="13"/>
      <c r="B816" s="1"/>
      <c r="C816" s="35"/>
      <c r="D816" s="113"/>
      <c r="E816" s="114"/>
      <c r="F816" s="42" t="str">
        <f>VLOOKUP(C816,'[2]Acha Air Sales Price List'!$B$1:$D$65536,3,FALSE)</f>
        <v>first line keep open</v>
      </c>
      <c r="G816" s="20">
        <f>ROUND(IF(ISBLANK(C816),0,VLOOKUP(C816,'[2]Acha Air Sales Price List'!$B$1:$X$65536,12,FALSE)*$L$14),2)</f>
        <v>0</v>
      </c>
      <c r="H816" s="21">
        <f t="shared" si="12"/>
        <v>0</v>
      </c>
      <c r="I816" s="14"/>
    </row>
    <row r="817" spans="1:9" ht="12.4" hidden="1" customHeight="1">
      <c r="A817" s="13"/>
      <c r="B817" s="1"/>
      <c r="C817" s="35"/>
      <c r="D817" s="113"/>
      <c r="E817" s="114"/>
      <c r="F817" s="42" t="str">
        <f>VLOOKUP(C817,'[2]Acha Air Sales Price List'!$B$1:$D$65536,3,FALSE)</f>
        <v>first line keep open</v>
      </c>
      <c r="G817" s="20">
        <f>ROUND(IF(ISBLANK(C817),0,VLOOKUP(C817,'[2]Acha Air Sales Price List'!$B$1:$X$65536,12,FALSE)*$L$14),2)</f>
        <v>0</v>
      </c>
      <c r="H817" s="21">
        <f t="shared" si="12"/>
        <v>0</v>
      </c>
      <c r="I817" s="14"/>
    </row>
    <row r="818" spans="1:9" ht="12.4" hidden="1" customHeight="1">
      <c r="A818" s="13"/>
      <c r="B818" s="1"/>
      <c r="C818" s="35"/>
      <c r="D818" s="113"/>
      <c r="E818" s="114"/>
      <c r="F818" s="42" t="str">
        <f>VLOOKUP(C818,'[2]Acha Air Sales Price List'!$B$1:$D$65536,3,FALSE)</f>
        <v>first line keep open</v>
      </c>
      <c r="G818" s="20">
        <f>ROUND(IF(ISBLANK(C818),0,VLOOKUP(C818,'[2]Acha Air Sales Price List'!$B$1:$X$65536,12,FALSE)*$L$14),2)</f>
        <v>0</v>
      </c>
      <c r="H818" s="21">
        <f t="shared" si="12"/>
        <v>0</v>
      </c>
      <c r="I818" s="14"/>
    </row>
    <row r="819" spans="1:9" ht="12.4" hidden="1" customHeight="1">
      <c r="A819" s="13"/>
      <c r="B819" s="1"/>
      <c r="C819" s="35"/>
      <c r="D819" s="113"/>
      <c r="E819" s="114"/>
      <c r="F819" s="42" t="str">
        <f>VLOOKUP(C819,'[2]Acha Air Sales Price List'!$B$1:$D$65536,3,FALSE)</f>
        <v>first line keep open</v>
      </c>
      <c r="G819" s="20">
        <f>ROUND(IF(ISBLANK(C819),0,VLOOKUP(C819,'[2]Acha Air Sales Price List'!$B$1:$X$65536,12,FALSE)*$L$14),2)</f>
        <v>0</v>
      </c>
      <c r="H819" s="21">
        <f t="shared" si="12"/>
        <v>0</v>
      </c>
      <c r="I819" s="14"/>
    </row>
    <row r="820" spans="1:9" ht="12.4" hidden="1" customHeight="1">
      <c r="A820" s="13"/>
      <c r="B820" s="1"/>
      <c r="C820" s="35"/>
      <c r="D820" s="113"/>
      <c r="E820" s="114"/>
      <c r="F820" s="42" t="str">
        <f>VLOOKUP(C820,'[2]Acha Air Sales Price List'!$B$1:$D$65536,3,FALSE)</f>
        <v>first line keep open</v>
      </c>
      <c r="G820" s="20">
        <f>ROUND(IF(ISBLANK(C820),0,VLOOKUP(C820,'[2]Acha Air Sales Price List'!$B$1:$X$65536,12,FALSE)*$L$14),2)</f>
        <v>0</v>
      </c>
      <c r="H820" s="21">
        <f t="shared" si="12"/>
        <v>0</v>
      </c>
      <c r="I820" s="14"/>
    </row>
    <row r="821" spans="1:9" ht="12.4" hidden="1" customHeight="1">
      <c r="A821" s="13"/>
      <c r="B821" s="1"/>
      <c r="C821" s="35"/>
      <c r="D821" s="113"/>
      <c r="E821" s="114"/>
      <c r="F821" s="42" t="str">
        <f>VLOOKUP(C821,'[2]Acha Air Sales Price List'!$B$1:$D$65536,3,FALSE)</f>
        <v>first line keep open</v>
      </c>
      <c r="G821" s="20">
        <f>ROUND(IF(ISBLANK(C821),0,VLOOKUP(C821,'[2]Acha Air Sales Price List'!$B$1:$X$65536,12,FALSE)*$L$14),2)</f>
        <v>0</v>
      </c>
      <c r="H821" s="21">
        <f t="shared" si="12"/>
        <v>0</v>
      </c>
      <c r="I821" s="14"/>
    </row>
    <row r="822" spans="1:9" ht="12.4" hidden="1" customHeight="1">
      <c r="A822" s="13"/>
      <c r="B822" s="1"/>
      <c r="C822" s="35"/>
      <c r="D822" s="113"/>
      <c r="E822" s="114"/>
      <c r="F822" s="42" t="str">
        <f>VLOOKUP(C822,'[2]Acha Air Sales Price List'!$B$1:$D$65536,3,FALSE)</f>
        <v>first line keep open</v>
      </c>
      <c r="G822" s="20">
        <f>ROUND(IF(ISBLANK(C822),0,VLOOKUP(C822,'[2]Acha Air Sales Price List'!$B$1:$X$65536,12,FALSE)*$L$14),2)</f>
        <v>0</v>
      </c>
      <c r="H822" s="21">
        <f t="shared" si="12"/>
        <v>0</v>
      </c>
      <c r="I822" s="14"/>
    </row>
    <row r="823" spans="1:9" ht="12.4" hidden="1" customHeight="1">
      <c r="A823" s="13"/>
      <c r="B823" s="1"/>
      <c r="C823" s="35"/>
      <c r="D823" s="113"/>
      <c r="E823" s="114"/>
      <c r="F823" s="42" t="str">
        <f>VLOOKUP(C823,'[2]Acha Air Sales Price List'!$B$1:$D$65536,3,FALSE)</f>
        <v>first line keep open</v>
      </c>
      <c r="G823" s="20">
        <f>ROUND(IF(ISBLANK(C823),0,VLOOKUP(C823,'[2]Acha Air Sales Price List'!$B$1:$X$65536,12,FALSE)*$L$14),2)</f>
        <v>0</v>
      </c>
      <c r="H823" s="21">
        <f t="shared" si="12"/>
        <v>0</v>
      </c>
      <c r="I823" s="14"/>
    </row>
    <row r="824" spans="1:9" ht="12.4" hidden="1" customHeight="1">
      <c r="A824" s="13"/>
      <c r="B824" s="1"/>
      <c r="C824" s="35"/>
      <c r="D824" s="113"/>
      <c r="E824" s="114"/>
      <c r="F824" s="42" t="str">
        <f>VLOOKUP(C824,'[2]Acha Air Sales Price List'!$B$1:$D$65536,3,FALSE)</f>
        <v>first line keep open</v>
      </c>
      <c r="G824" s="20">
        <f>ROUND(IF(ISBLANK(C824),0,VLOOKUP(C824,'[2]Acha Air Sales Price List'!$B$1:$X$65536,12,FALSE)*$L$14),2)</f>
        <v>0</v>
      </c>
      <c r="H824" s="21">
        <f t="shared" si="12"/>
        <v>0</v>
      </c>
      <c r="I824" s="14"/>
    </row>
    <row r="825" spans="1:9" ht="12.4" hidden="1" customHeight="1">
      <c r="A825" s="13"/>
      <c r="B825" s="1"/>
      <c r="C825" s="35"/>
      <c r="D825" s="113"/>
      <c r="E825" s="114"/>
      <c r="F825" s="42" t="str">
        <f>VLOOKUP(C825,'[2]Acha Air Sales Price List'!$B$1:$D$65536,3,FALSE)</f>
        <v>first line keep open</v>
      </c>
      <c r="G825" s="20">
        <f>ROUND(IF(ISBLANK(C825),0,VLOOKUP(C825,'[2]Acha Air Sales Price List'!$B$1:$X$65536,12,FALSE)*$L$14),2)</f>
        <v>0</v>
      </c>
      <c r="H825" s="21">
        <f t="shared" si="12"/>
        <v>0</v>
      </c>
      <c r="I825" s="14"/>
    </row>
    <row r="826" spans="1:9" ht="12.4" hidden="1" customHeight="1">
      <c r="A826" s="13"/>
      <c r="B826" s="1"/>
      <c r="C826" s="35"/>
      <c r="D826" s="113"/>
      <c r="E826" s="114"/>
      <c r="F826" s="42" t="str">
        <f>VLOOKUP(C826,'[2]Acha Air Sales Price List'!$B$1:$D$65536,3,FALSE)</f>
        <v>first line keep open</v>
      </c>
      <c r="G826" s="20">
        <f>ROUND(IF(ISBLANK(C826),0,VLOOKUP(C826,'[2]Acha Air Sales Price List'!$B$1:$X$65536,12,FALSE)*$L$14),2)</f>
        <v>0</v>
      </c>
      <c r="H826" s="21">
        <f t="shared" si="12"/>
        <v>0</v>
      </c>
      <c r="I826" s="14"/>
    </row>
    <row r="827" spans="1:9" ht="12.4" hidden="1" customHeight="1">
      <c r="A827" s="13"/>
      <c r="B827" s="1"/>
      <c r="C827" s="35"/>
      <c r="D827" s="113"/>
      <c r="E827" s="114"/>
      <c r="F827" s="42" t="str">
        <f>VLOOKUP(C827,'[2]Acha Air Sales Price List'!$B$1:$D$65536,3,FALSE)</f>
        <v>first line keep open</v>
      </c>
      <c r="G827" s="20">
        <f>ROUND(IF(ISBLANK(C827),0,VLOOKUP(C827,'[2]Acha Air Sales Price List'!$B$1:$X$65536,12,FALSE)*$L$14),2)</f>
        <v>0</v>
      </c>
      <c r="H827" s="21">
        <f t="shared" si="12"/>
        <v>0</v>
      </c>
      <c r="I827" s="14"/>
    </row>
    <row r="828" spans="1:9" ht="12.4" hidden="1" customHeight="1">
      <c r="A828" s="13"/>
      <c r="B828" s="1"/>
      <c r="C828" s="35"/>
      <c r="D828" s="113"/>
      <c r="E828" s="114"/>
      <c r="F828" s="42" t="str">
        <f>VLOOKUP(C828,'[2]Acha Air Sales Price List'!$B$1:$D$65536,3,FALSE)</f>
        <v>first line keep open</v>
      </c>
      <c r="G828" s="20">
        <f>ROUND(IF(ISBLANK(C828),0,VLOOKUP(C828,'[2]Acha Air Sales Price List'!$B$1:$X$65536,12,FALSE)*$L$14),2)</f>
        <v>0</v>
      </c>
      <c r="H828" s="21">
        <f t="shared" si="12"/>
        <v>0</v>
      </c>
      <c r="I828" s="14"/>
    </row>
    <row r="829" spans="1:9" ht="12.4" hidden="1" customHeight="1">
      <c r="A829" s="13"/>
      <c r="B829" s="1"/>
      <c r="C829" s="35"/>
      <c r="D829" s="113"/>
      <c r="E829" s="114"/>
      <c r="F829" s="42" t="str">
        <f>VLOOKUP(C829,'[2]Acha Air Sales Price List'!$B$1:$D$65536,3,FALSE)</f>
        <v>first line keep open</v>
      </c>
      <c r="G829" s="20">
        <f>ROUND(IF(ISBLANK(C829),0,VLOOKUP(C829,'[2]Acha Air Sales Price List'!$B$1:$X$65536,12,FALSE)*$L$14),2)</f>
        <v>0</v>
      </c>
      <c r="H829" s="21">
        <f t="shared" si="12"/>
        <v>0</v>
      </c>
      <c r="I829" s="14"/>
    </row>
    <row r="830" spans="1:9" ht="12.4" hidden="1" customHeight="1">
      <c r="A830" s="13"/>
      <c r="B830" s="1"/>
      <c r="C830" s="36"/>
      <c r="D830" s="113"/>
      <c r="E830" s="114"/>
      <c r="F830" s="42" t="str">
        <f>VLOOKUP(C830,'[2]Acha Air Sales Price List'!$B$1:$D$65536,3,FALSE)</f>
        <v>first line keep open</v>
      </c>
      <c r="G830" s="20">
        <f>ROUND(IF(ISBLANK(C830),0,VLOOKUP(C830,'[2]Acha Air Sales Price List'!$B$1:$X$65536,12,FALSE)*$L$14),2)</f>
        <v>0</v>
      </c>
      <c r="H830" s="21">
        <f t="shared" si="12"/>
        <v>0</v>
      </c>
      <c r="I830" s="14"/>
    </row>
    <row r="831" spans="1:9" ht="12.4" hidden="1" customHeight="1">
      <c r="A831" s="13"/>
      <c r="B831" s="1"/>
      <c r="C831" s="36"/>
      <c r="D831" s="113"/>
      <c r="E831" s="114"/>
      <c r="F831" s="42" t="str">
        <f>VLOOKUP(C831,'[2]Acha Air Sales Price List'!$B$1:$D$65536,3,FALSE)</f>
        <v>first line keep open</v>
      </c>
      <c r="G831" s="20">
        <f>ROUND(IF(ISBLANK(C831),0,VLOOKUP(C831,'[2]Acha Air Sales Price List'!$B$1:$X$65536,12,FALSE)*$L$14),2)</f>
        <v>0</v>
      </c>
      <c r="H831" s="21">
        <f t="shared" si="12"/>
        <v>0</v>
      </c>
      <c r="I831" s="14"/>
    </row>
    <row r="832" spans="1:9" ht="12.4" hidden="1" customHeight="1">
      <c r="A832" s="13"/>
      <c r="B832" s="1"/>
      <c r="C832" s="35"/>
      <c r="D832" s="113"/>
      <c r="E832" s="114"/>
      <c r="F832" s="42" t="str">
        <f>VLOOKUP(C832,'[2]Acha Air Sales Price List'!$B$1:$D$65536,3,FALSE)</f>
        <v>first line keep open</v>
      </c>
      <c r="G832" s="20">
        <f>ROUND(IF(ISBLANK(C832),0,VLOOKUP(C832,'[2]Acha Air Sales Price List'!$B$1:$X$65536,12,FALSE)*$L$14),2)</f>
        <v>0</v>
      </c>
      <c r="H832" s="21">
        <f t="shared" si="12"/>
        <v>0</v>
      </c>
      <c r="I832" s="14"/>
    </row>
    <row r="833" spans="1:9" ht="12.4" hidden="1" customHeight="1">
      <c r="A833" s="13"/>
      <c r="B833" s="1"/>
      <c r="C833" s="35"/>
      <c r="D833" s="113"/>
      <c r="E833" s="114"/>
      <c r="F833" s="42" t="str">
        <f>VLOOKUP(C833,'[2]Acha Air Sales Price List'!$B$1:$D$65536,3,FALSE)</f>
        <v>first line keep open</v>
      </c>
      <c r="G833" s="20">
        <f>ROUND(IF(ISBLANK(C833),0,VLOOKUP(C833,'[2]Acha Air Sales Price List'!$B$1:$X$65536,12,FALSE)*$L$14),2)</f>
        <v>0</v>
      </c>
      <c r="H833" s="21">
        <f t="shared" si="12"/>
        <v>0</v>
      </c>
      <c r="I833" s="14"/>
    </row>
    <row r="834" spans="1:9" ht="12.4" hidden="1" customHeight="1">
      <c r="A834" s="13"/>
      <c r="B834" s="1"/>
      <c r="C834" s="35"/>
      <c r="D834" s="113"/>
      <c r="E834" s="114"/>
      <c r="F834" s="42" t="str">
        <f>VLOOKUP(C834,'[2]Acha Air Sales Price List'!$B$1:$D$65536,3,FALSE)</f>
        <v>first line keep open</v>
      </c>
      <c r="G834" s="20">
        <f>ROUND(IF(ISBLANK(C834),0,VLOOKUP(C834,'[2]Acha Air Sales Price List'!$B$1:$X$65536,12,FALSE)*$L$14),2)</f>
        <v>0</v>
      </c>
      <c r="H834" s="21">
        <f t="shared" si="12"/>
        <v>0</v>
      </c>
      <c r="I834" s="14"/>
    </row>
    <row r="835" spans="1:9" ht="12.4" hidden="1" customHeight="1">
      <c r="A835" s="13"/>
      <c r="B835" s="1"/>
      <c r="C835" s="35"/>
      <c r="D835" s="113"/>
      <c r="E835" s="114"/>
      <c r="F835" s="42" t="str">
        <f>VLOOKUP(C835,'[2]Acha Air Sales Price List'!$B$1:$D$65536,3,FALSE)</f>
        <v>first line keep open</v>
      </c>
      <c r="G835" s="20">
        <f>ROUND(IF(ISBLANK(C835),0,VLOOKUP(C835,'[2]Acha Air Sales Price List'!$B$1:$X$65536,12,FALSE)*$L$14),2)</f>
        <v>0</v>
      </c>
      <c r="H835" s="21">
        <f t="shared" si="12"/>
        <v>0</v>
      </c>
      <c r="I835" s="14"/>
    </row>
    <row r="836" spans="1:9" ht="12.4" hidden="1" customHeight="1">
      <c r="A836" s="13"/>
      <c r="B836" s="1"/>
      <c r="C836" s="35"/>
      <c r="D836" s="113"/>
      <c r="E836" s="114"/>
      <c r="F836" s="42" t="str">
        <f>VLOOKUP(C836,'[2]Acha Air Sales Price List'!$B$1:$D$65536,3,FALSE)</f>
        <v>first line keep open</v>
      </c>
      <c r="G836" s="20">
        <f>ROUND(IF(ISBLANK(C836),0,VLOOKUP(C836,'[2]Acha Air Sales Price List'!$B$1:$X$65536,12,FALSE)*$L$14),2)</f>
        <v>0</v>
      </c>
      <c r="H836" s="21">
        <f t="shared" si="12"/>
        <v>0</v>
      </c>
      <c r="I836" s="14"/>
    </row>
    <row r="837" spans="1:9" ht="12.4" hidden="1" customHeight="1">
      <c r="A837" s="13"/>
      <c r="B837" s="1"/>
      <c r="C837" s="35"/>
      <c r="D837" s="113"/>
      <c r="E837" s="114"/>
      <c r="F837" s="42" t="str">
        <f>VLOOKUP(C837,'[2]Acha Air Sales Price List'!$B$1:$D$65536,3,FALSE)</f>
        <v>first line keep open</v>
      </c>
      <c r="G837" s="20">
        <f>ROUND(IF(ISBLANK(C837),0,VLOOKUP(C837,'[2]Acha Air Sales Price List'!$B$1:$X$65536,12,FALSE)*$L$14),2)</f>
        <v>0</v>
      </c>
      <c r="H837" s="21">
        <f t="shared" si="12"/>
        <v>0</v>
      </c>
      <c r="I837" s="14"/>
    </row>
    <row r="838" spans="1:9" ht="12.4" hidden="1" customHeight="1">
      <c r="A838" s="13"/>
      <c r="B838" s="1"/>
      <c r="C838" s="35"/>
      <c r="D838" s="113"/>
      <c r="E838" s="114"/>
      <c r="F838" s="42" t="str">
        <f>VLOOKUP(C838,'[2]Acha Air Sales Price List'!$B$1:$D$65536,3,FALSE)</f>
        <v>first line keep open</v>
      </c>
      <c r="G838" s="20">
        <f>ROUND(IF(ISBLANK(C838),0,VLOOKUP(C838,'[2]Acha Air Sales Price List'!$B$1:$X$65536,12,FALSE)*$L$14),2)</f>
        <v>0</v>
      </c>
      <c r="H838" s="21">
        <f t="shared" si="12"/>
        <v>0</v>
      </c>
      <c r="I838" s="14"/>
    </row>
    <row r="839" spans="1:9" ht="12.4" hidden="1" customHeight="1">
      <c r="A839" s="13"/>
      <c r="B839" s="1"/>
      <c r="C839" s="35"/>
      <c r="D839" s="113"/>
      <c r="E839" s="114"/>
      <c r="F839" s="42" t="str">
        <f>VLOOKUP(C839,'[2]Acha Air Sales Price List'!$B$1:$D$65536,3,FALSE)</f>
        <v>first line keep open</v>
      </c>
      <c r="G839" s="20">
        <f>ROUND(IF(ISBLANK(C839),0,VLOOKUP(C839,'[2]Acha Air Sales Price List'!$B$1:$X$65536,12,FALSE)*$L$14),2)</f>
        <v>0</v>
      </c>
      <c r="H839" s="21">
        <f t="shared" si="12"/>
        <v>0</v>
      </c>
      <c r="I839" s="14"/>
    </row>
    <row r="840" spans="1:9" ht="12.4" hidden="1" customHeight="1">
      <c r="A840" s="13"/>
      <c r="B840" s="1"/>
      <c r="C840" s="35"/>
      <c r="D840" s="113"/>
      <c r="E840" s="114"/>
      <c r="F840" s="42" t="str">
        <f>VLOOKUP(C840,'[2]Acha Air Sales Price List'!$B$1:$D$65536,3,FALSE)</f>
        <v>first line keep open</v>
      </c>
      <c r="G840" s="20">
        <f>ROUND(IF(ISBLANK(C840),0,VLOOKUP(C840,'[2]Acha Air Sales Price List'!$B$1:$X$65536,12,FALSE)*$L$14),2)</f>
        <v>0</v>
      </c>
      <c r="H840" s="21">
        <f t="shared" si="12"/>
        <v>0</v>
      </c>
      <c r="I840" s="14"/>
    </row>
    <row r="841" spans="1:9" ht="12.4" hidden="1" customHeight="1">
      <c r="A841" s="13"/>
      <c r="B841" s="1"/>
      <c r="C841" s="35"/>
      <c r="D841" s="113"/>
      <c r="E841" s="114"/>
      <c r="F841" s="42" t="str">
        <f>VLOOKUP(C841,'[2]Acha Air Sales Price List'!$B$1:$D$65536,3,FALSE)</f>
        <v>first line keep open</v>
      </c>
      <c r="G841" s="20">
        <f>ROUND(IF(ISBLANK(C841),0,VLOOKUP(C841,'[2]Acha Air Sales Price List'!$B$1:$X$65536,12,FALSE)*$L$14),2)</f>
        <v>0</v>
      </c>
      <c r="H841" s="21">
        <f t="shared" si="12"/>
        <v>0</v>
      </c>
      <c r="I841" s="14"/>
    </row>
    <row r="842" spans="1:9" ht="12.4" hidden="1" customHeight="1">
      <c r="A842" s="13"/>
      <c r="B842" s="1"/>
      <c r="C842" s="36"/>
      <c r="D842" s="113"/>
      <c r="E842" s="114"/>
      <c r="F842" s="42" t="str">
        <f>VLOOKUP(C842,'[2]Acha Air Sales Price List'!$B$1:$D$65536,3,FALSE)</f>
        <v>first line keep open</v>
      </c>
      <c r="G842" s="20">
        <f>ROUND(IF(ISBLANK(C842),0,VLOOKUP(C842,'[2]Acha Air Sales Price List'!$B$1:$X$65536,12,FALSE)*$L$14),2)</f>
        <v>0</v>
      </c>
      <c r="H842" s="21">
        <f t="shared" si="12"/>
        <v>0</v>
      </c>
      <c r="I842" s="14"/>
    </row>
    <row r="843" spans="1:9" ht="12" hidden="1" customHeight="1">
      <c r="A843" s="13"/>
      <c r="B843" s="1"/>
      <c r="C843" s="35"/>
      <c r="D843" s="113"/>
      <c r="E843" s="114"/>
      <c r="F843" s="42" t="str">
        <f>VLOOKUP(C843,'[2]Acha Air Sales Price List'!$B$1:$D$65536,3,FALSE)</f>
        <v>first line keep open</v>
      </c>
      <c r="G843" s="20">
        <f>ROUND(IF(ISBLANK(C843),0,VLOOKUP(C843,'[2]Acha Air Sales Price List'!$B$1:$X$65536,12,FALSE)*$L$14),2)</f>
        <v>0</v>
      </c>
      <c r="H843" s="21">
        <f t="shared" si="12"/>
        <v>0</v>
      </c>
      <c r="I843" s="14"/>
    </row>
    <row r="844" spans="1:9" ht="12.4" hidden="1" customHeight="1">
      <c r="A844" s="13"/>
      <c r="B844" s="1"/>
      <c r="C844" s="35"/>
      <c r="D844" s="113"/>
      <c r="E844" s="114"/>
      <c r="F844" s="42" t="str">
        <f>VLOOKUP(C844,'[2]Acha Air Sales Price List'!$B$1:$D$65536,3,FALSE)</f>
        <v>first line keep open</v>
      </c>
      <c r="G844" s="20">
        <f>ROUND(IF(ISBLANK(C844),0,VLOOKUP(C844,'[2]Acha Air Sales Price List'!$B$1:$X$65536,12,FALSE)*$L$14),2)</f>
        <v>0</v>
      </c>
      <c r="H844" s="21">
        <f t="shared" si="12"/>
        <v>0</v>
      </c>
      <c r="I844" s="14"/>
    </row>
    <row r="845" spans="1:9" ht="12.4" hidden="1" customHeight="1">
      <c r="A845" s="13"/>
      <c r="B845" s="1"/>
      <c r="C845" s="35"/>
      <c r="D845" s="113"/>
      <c r="E845" s="114"/>
      <c r="F845" s="42" t="str">
        <f>VLOOKUP(C845,'[2]Acha Air Sales Price List'!$B$1:$D$65536,3,FALSE)</f>
        <v>first line keep open</v>
      </c>
      <c r="G845" s="20">
        <f>ROUND(IF(ISBLANK(C845),0,VLOOKUP(C845,'[2]Acha Air Sales Price List'!$B$1:$X$65536,12,FALSE)*$L$14),2)</f>
        <v>0</v>
      </c>
      <c r="H845" s="21">
        <f t="shared" si="12"/>
        <v>0</v>
      </c>
      <c r="I845" s="14"/>
    </row>
    <row r="846" spans="1:9" ht="12.4" hidden="1" customHeight="1">
      <c r="A846" s="13"/>
      <c r="B846" s="1"/>
      <c r="C846" s="35"/>
      <c r="D846" s="113"/>
      <c r="E846" s="114"/>
      <c r="F846" s="42" t="str">
        <f>VLOOKUP(C846,'[2]Acha Air Sales Price List'!$B$1:$D$65536,3,FALSE)</f>
        <v>first line keep open</v>
      </c>
      <c r="G846" s="20">
        <f>ROUND(IF(ISBLANK(C846),0,VLOOKUP(C846,'[2]Acha Air Sales Price List'!$B$1:$X$65536,12,FALSE)*$L$14),2)</f>
        <v>0</v>
      </c>
      <c r="H846" s="21">
        <f t="shared" si="12"/>
        <v>0</v>
      </c>
      <c r="I846" s="14"/>
    </row>
    <row r="847" spans="1:9" ht="12.4" hidden="1" customHeight="1">
      <c r="A847" s="13"/>
      <c r="B847" s="1"/>
      <c r="C847" s="35"/>
      <c r="D847" s="113"/>
      <c r="E847" s="114"/>
      <c r="F847" s="42" t="str">
        <f>VLOOKUP(C847,'[2]Acha Air Sales Price List'!$B$1:$D$65536,3,FALSE)</f>
        <v>first line keep open</v>
      </c>
      <c r="G847" s="20">
        <f>ROUND(IF(ISBLANK(C847),0,VLOOKUP(C847,'[2]Acha Air Sales Price List'!$B$1:$X$65536,12,FALSE)*$L$14),2)</f>
        <v>0</v>
      </c>
      <c r="H847" s="21">
        <f t="shared" si="12"/>
        <v>0</v>
      </c>
      <c r="I847" s="14"/>
    </row>
    <row r="848" spans="1:9" ht="12.4" hidden="1" customHeight="1">
      <c r="A848" s="13"/>
      <c r="B848" s="1"/>
      <c r="C848" s="35"/>
      <c r="D848" s="113"/>
      <c r="E848" s="114"/>
      <c r="F848" s="42" t="str">
        <f>VLOOKUP(C848,'[2]Acha Air Sales Price List'!$B$1:$D$65536,3,FALSE)</f>
        <v>first line keep open</v>
      </c>
      <c r="G848" s="20">
        <f>ROUND(IF(ISBLANK(C848),0,VLOOKUP(C848,'[2]Acha Air Sales Price List'!$B$1:$X$65536,12,FALSE)*$L$14),2)</f>
        <v>0</v>
      </c>
      <c r="H848" s="21">
        <f t="shared" si="12"/>
        <v>0</v>
      </c>
      <c r="I848" s="14"/>
    </row>
    <row r="849" spans="1:9" ht="12.4" hidden="1" customHeight="1">
      <c r="A849" s="13"/>
      <c r="B849" s="1"/>
      <c r="C849" s="35"/>
      <c r="D849" s="113"/>
      <c r="E849" s="114"/>
      <c r="F849" s="42" t="str">
        <f>VLOOKUP(C849,'[2]Acha Air Sales Price List'!$B$1:$D$65536,3,FALSE)</f>
        <v>first line keep open</v>
      </c>
      <c r="G849" s="20">
        <f>ROUND(IF(ISBLANK(C849),0,VLOOKUP(C849,'[2]Acha Air Sales Price List'!$B$1:$X$65536,12,FALSE)*$L$14),2)</f>
        <v>0</v>
      </c>
      <c r="H849" s="21">
        <f t="shared" si="12"/>
        <v>0</v>
      </c>
      <c r="I849" s="14"/>
    </row>
    <row r="850" spans="1:9" ht="12.4" hidden="1" customHeight="1">
      <c r="A850" s="13"/>
      <c r="B850" s="1"/>
      <c r="C850" s="35"/>
      <c r="D850" s="113"/>
      <c r="E850" s="114"/>
      <c r="F850" s="42" t="str">
        <f>VLOOKUP(C850,'[2]Acha Air Sales Price List'!$B$1:$D$65536,3,FALSE)</f>
        <v>first line keep open</v>
      </c>
      <c r="G850" s="20">
        <f>ROUND(IF(ISBLANK(C850),0,VLOOKUP(C850,'[2]Acha Air Sales Price List'!$B$1:$X$65536,12,FALSE)*$L$14),2)</f>
        <v>0</v>
      </c>
      <c r="H850" s="21">
        <f t="shared" si="12"/>
        <v>0</v>
      </c>
      <c r="I850" s="14"/>
    </row>
    <row r="851" spans="1:9" ht="12.4" hidden="1" customHeight="1">
      <c r="A851" s="13"/>
      <c r="B851" s="1"/>
      <c r="C851" s="35"/>
      <c r="D851" s="113"/>
      <c r="E851" s="114"/>
      <c r="F851" s="42" t="str">
        <f>VLOOKUP(C851,'[2]Acha Air Sales Price List'!$B$1:$D$65536,3,FALSE)</f>
        <v>first line keep open</v>
      </c>
      <c r="G851" s="20">
        <f>ROUND(IF(ISBLANK(C851),0,VLOOKUP(C851,'[2]Acha Air Sales Price List'!$B$1:$X$65536,12,FALSE)*$L$14),2)</f>
        <v>0</v>
      </c>
      <c r="H851" s="21">
        <f t="shared" si="12"/>
        <v>0</v>
      </c>
      <c r="I851" s="14"/>
    </row>
    <row r="852" spans="1:9" ht="12.4" hidden="1" customHeight="1">
      <c r="A852" s="13"/>
      <c r="B852" s="1"/>
      <c r="C852" s="35"/>
      <c r="D852" s="113"/>
      <c r="E852" s="114"/>
      <c r="F852" s="42" t="str">
        <f>VLOOKUP(C852,'[2]Acha Air Sales Price List'!$B$1:$D$65536,3,FALSE)</f>
        <v>first line keep open</v>
      </c>
      <c r="G852" s="20">
        <f>ROUND(IF(ISBLANK(C852),0,VLOOKUP(C852,'[2]Acha Air Sales Price List'!$B$1:$X$65536,12,FALSE)*$L$14),2)</f>
        <v>0</v>
      </c>
      <c r="H852" s="21">
        <f t="shared" si="12"/>
        <v>0</v>
      </c>
      <c r="I852" s="14"/>
    </row>
    <row r="853" spans="1:9" ht="12.4" hidden="1" customHeight="1">
      <c r="A853" s="13"/>
      <c r="B853" s="1"/>
      <c r="C853" s="35"/>
      <c r="D853" s="113"/>
      <c r="E853" s="114"/>
      <c r="F853" s="42" t="str">
        <f>VLOOKUP(C853,'[2]Acha Air Sales Price List'!$B$1:$D$65536,3,FALSE)</f>
        <v>first line keep open</v>
      </c>
      <c r="G853" s="20">
        <f>ROUND(IF(ISBLANK(C853),0,VLOOKUP(C853,'[2]Acha Air Sales Price List'!$B$1:$X$65536,12,FALSE)*$L$14),2)</f>
        <v>0</v>
      </c>
      <c r="H853" s="21">
        <f t="shared" si="12"/>
        <v>0</v>
      </c>
      <c r="I853" s="14"/>
    </row>
    <row r="854" spans="1:9" ht="12.4" hidden="1" customHeight="1">
      <c r="A854" s="13"/>
      <c r="B854" s="1"/>
      <c r="C854" s="35"/>
      <c r="D854" s="113"/>
      <c r="E854" s="114"/>
      <c r="F854" s="42" t="str">
        <f>VLOOKUP(C854,'[2]Acha Air Sales Price List'!$B$1:$D$65536,3,FALSE)</f>
        <v>first line keep open</v>
      </c>
      <c r="G854" s="20">
        <f>ROUND(IF(ISBLANK(C854),0,VLOOKUP(C854,'[2]Acha Air Sales Price List'!$B$1:$X$65536,12,FALSE)*$L$14),2)</f>
        <v>0</v>
      </c>
      <c r="H854" s="21">
        <f t="shared" ref="H854:H917" si="13">G854*B854</f>
        <v>0</v>
      </c>
      <c r="I854" s="14"/>
    </row>
    <row r="855" spans="1:9" ht="12.4" hidden="1" customHeight="1">
      <c r="A855" s="13"/>
      <c r="B855" s="1"/>
      <c r="C855" s="35"/>
      <c r="D855" s="113"/>
      <c r="E855" s="114"/>
      <c r="F855" s="42" t="str">
        <f>VLOOKUP(C855,'[2]Acha Air Sales Price List'!$B$1:$D$65536,3,FALSE)</f>
        <v>first line keep open</v>
      </c>
      <c r="G855" s="20">
        <f>ROUND(IF(ISBLANK(C855),0,VLOOKUP(C855,'[2]Acha Air Sales Price List'!$B$1:$X$65536,12,FALSE)*$L$14),2)</f>
        <v>0</v>
      </c>
      <c r="H855" s="21">
        <f t="shared" si="13"/>
        <v>0</v>
      </c>
      <c r="I855" s="14"/>
    </row>
    <row r="856" spans="1:9" ht="12.4" hidden="1" customHeight="1">
      <c r="A856" s="13"/>
      <c r="B856" s="1"/>
      <c r="C856" s="35"/>
      <c r="D856" s="113"/>
      <c r="E856" s="114"/>
      <c r="F856" s="42" t="str">
        <f>VLOOKUP(C856,'[2]Acha Air Sales Price List'!$B$1:$D$65536,3,FALSE)</f>
        <v>first line keep open</v>
      </c>
      <c r="G856" s="20">
        <f>ROUND(IF(ISBLANK(C856),0,VLOOKUP(C856,'[2]Acha Air Sales Price List'!$B$1:$X$65536,12,FALSE)*$L$14),2)</f>
        <v>0</v>
      </c>
      <c r="H856" s="21">
        <f t="shared" si="13"/>
        <v>0</v>
      </c>
      <c r="I856" s="14"/>
    </row>
    <row r="857" spans="1:9" ht="12.4" hidden="1" customHeight="1">
      <c r="A857" s="13"/>
      <c r="B857" s="1"/>
      <c r="C857" s="35"/>
      <c r="D857" s="113"/>
      <c r="E857" s="114"/>
      <c r="F857" s="42" t="str">
        <f>VLOOKUP(C857,'[2]Acha Air Sales Price List'!$B$1:$D$65536,3,FALSE)</f>
        <v>first line keep open</v>
      </c>
      <c r="G857" s="20">
        <f>ROUND(IF(ISBLANK(C857),0,VLOOKUP(C857,'[2]Acha Air Sales Price List'!$B$1:$X$65536,12,FALSE)*$L$14),2)</f>
        <v>0</v>
      </c>
      <c r="H857" s="21">
        <f t="shared" si="13"/>
        <v>0</v>
      </c>
      <c r="I857" s="14"/>
    </row>
    <row r="858" spans="1:9" ht="12.4" hidden="1" customHeight="1">
      <c r="A858" s="13"/>
      <c r="B858" s="1"/>
      <c r="C858" s="35"/>
      <c r="D858" s="113"/>
      <c r="E858" s="114"/>
      <c r="F858" s="42" t="str">
        <f>VLOOKUP(C858,'[2]Acha Air Sales Price List'!$B$1:$D$65536,3,FALSE)</f>
        <v>first line keep open</v>
      </c>
      <c r="G858" s="20">
        <f>ROUND(IF(ISBLANK(C858),0,VLOOKUP(C858,'[2]Acha Air Sales Price List'!$B$1:$X$65536,12,FALSE)*$L$14),2)</f>
        <v>0</v>
      </c>
      <c r="H858" s="21">
        <f t="shared" si="13"/>
        <v>0</v>
      </c>
      <c r="I858" s="14"/>
    </row>
    <row r="859" spans="1:9" ht="12.4" hidden="1" customHeight="1">
      <c r="A859" s="13"/>
      <c r="B859" s="1"/>
      <c r="C859" s="35"/>
      <c r="D859" s="113"/>
      <c r="E859" s="114"/>
      <c r="F859" s="42" t="str">
        <f>VLOOKUP(C859,'[2]Acha Air Sales Price List'!$B$1:$D$65536,3,FALSE)</f>
        <v>first line keep open</v>
      </c>
      <c r="G859" s="20">
        <f>ROUND(IF(ISBLANK(C859),0,VLOOKUP(C859,'[2]Acha Air Sales Price List'!$B$1:$X$65536,12,FALSE)*$L$14),2)</f>
        <v>0</v>
      </c>
      <c r="H859" s="21">
        <f t="shared" si="13"/>
        <v>0</v>
      </c>
      <c r="I859" s="14"/>
    </row>
    <row r="860" spans="1:9" ht="12.4" hidden="1" customHeight="1">
      <c r="A860" s="13"/>
      <c r="B860" s="1"/>
      <c r="C860" s="35"/>
      <c r="D860" s="113"/>
      <c r="E860" s="114"/>
      <c r="F860" s="42" t="str">
        <f>VLOOKUP(C860,'[2]Acha Air Sales Price List'!$B$1:$D$65536,3,FALSE)</f>
        <v>first line keep open</v>
      </c>
      <c r="G860" s="20">
        <f>ROUND(IF(ISBLANK(C860),0,VLOOKUP(C860,'[2]Acha Air Sales Price List'!$B$1:$X$65536,12,FALSE)*$L$14),2)</f>
        <v>0</v>
      </c>
      <c r="H860" s="21">
        <f t="shared" si="13"/>
        <v>0</v>
      </c>
      <c r="I860" s="14"/>
    </row>
    <row r="861" spans="1:9" ht="12.4" hidden="1" customHeight="1">
      <c r="A861" s="13"/>
      <c r="B861" s="1"/>
      <c r="C861" s="35"/>
      <c r="D861" s="113"/>
      <c r="E861" s="114"/>
      <c r="F861" s="42" t="str">
        <f>VLOOKUP(C861,'[2]Acha Air Sales Price List'!$B$1:$D$65536,3,FALSE)</f>
        <v>first line keep open</v>
      </c>
      <c r="G861" s="20">
        <f>ROUND(IF(ISBLANK(C861),0,VLOOKUP(C861,'[2]Acha Air Sales Price List'!$B$1:$X$65536,12,FALSE)*$L$14),2)</f>
        <v>0</v>
      </c>
      <c r="H861" s="21">
        <f t="shared" si="13"/>
        <v>0</v>
      </c>
      <c r="I861" s="14"/>
    </row>
    <row r="862" spans="1:9" ht="12.4" hidden="1" customHeight="1">
      <c r="A862" s="13"/>
      <c r="B862" s="1"/>
      <c r="C862" s="35"/>
      <c r="D862" s="113"/>
      <c r="E862" s="114"/>
      <c r="F862" s="42" t="str">
        <f>VLOOKUP(C862,'[2]Acha Air Sales Price List'!$B$1:$D$65536,3,FALSE)</f>
        <v>first line keep open</v>
      </c>
      <c r="G862" s="20">
        <f>ROUND(IF(ISBLANK(C862),0,VLOOKUP(C862,'[2]Acha Air Sales Price List'!$B$1:$X$65536,12,FALSE)*$L$14),2)</f>
        <v>0</v>
      </c>
      <c r="H862" s="21">
        <f t="shared" si="13"/>
        <v>0</v>
      </c>
      <c r="I862" s="14"/>
    </row>
    <row r="863" spans="1:9" ht="12.4" hidden="1" customHeight="1">
      <c r="A863" s="13"/>
      <c r="B863" s="1"/>
      <c r="C863" s="35"/>
      <c r="D863" s="113"/>
      <c r="E863" s="114"/>
      <c r="F863" s="42" t="str">
        <f>VLOOKUP(C863,'[2]Acha Air Sales Price List'!$B$1:$D$65536,3,FALSE)</f>
        <v>first line keep open</v>
      </c>
      <c r="G863" s="20">
        <f>ROUND(IF(ISBLANK(C863),0,VLOOKUP(C863,'[2]Acha Air Sales Price List'!$B$1:$X$65536,12,FALSE)*$L$14),2)</f>
        <v>0</v>
      </c>
      <c r="H863" s="21">
        <f t="shared" si="13"/>
        <v>0</v>
      </c>
      <c r="I863" s="14"/>
    </row>
    <row r="864" spans="1:9" ht="12.4" hidden="1" customHeight="1">
      <c r="A864" s="13"/>
      <c r="B864" s="1"/>
      <c r="C864" s="35"/>
      <c r="D864" s="113"/>
      <c r="E864" s="114"/>
      <c r="F864" s="42" t="str">
        <f>VLOOKUP(C864,'[2]Acha Air Sales Price List'!$B$1:$D$65536,3,FALSE)</f>
        <v>first line keep open</v>
      </c>
      <c r="G864" s="20">
        <f>ROUND(IF(ISBLANK(C864),0,VLOOKUP(C864,'[2]Acha Air Sales Price List'!$B$1:$X$65536,12,FALSE)*$L$14),2)</f>
        <v>0</v>
      </c>
      <c r="H864" s="21">
        <f t="shared" si="13"/>
        <v>0</v>
      </c>
      <c r="I864" s="14"/>
    </row>
    <row r="865" spans="1:9" ht="12.4" hidden="1" customHeight="1">
      <c r="A865" s="13"/>
      <c r="B865" s="1"/>
      <c r="C865" s="35"/>
      <c r="D865" s="113"/>
      <c r="E865" s="114"/>
      <c r="F865" s="42" t="str">
        <f>VLOOKUP(C865,'[2]Acha Air Sales Price List'!$B$1:$D$65536,3,FALSE)</f>
        <v>first line keep open</v>
      </c>
      <c r="G865" s="20">
        <f>ROUND(IF(ISBLANK(C865),0,VLOOKUP(C865,'[2]Acha Air Sales Price List'!$B$1:$X$65536,12,FALSE)*$L$14),2)</f>
        <v>0</v>
      </c>
      <c r="H865" s="21">
        <f t="shared" si="13"/>
        <v>0</v>
      </c>
      <c r="I865" s="14"/>
    </row>
    <row r="866" spans="1:9" ht="12.4" hidden="1" customHeight="1">
      <c r="A866" s="13"/>
      <c r="B866" s="1"/>
      <c r="C866" s="35"/>
      <c r="D866" s="113"/>
      <c r="E866" s="114"/>
      <c r="F866" s="42" t="str">
        <f>VLOOKUP(C866,'[2]Acha Air Sales Price List'!$B$1:$D$65536,3,FALSE)</f>
        <v>first line keep open</v>
      </c>
      <c r="G866" s="20">
        <f>ROUND(IF(ISBLANK(C866),0,VLOOKUP(C866,'[2]Acha Air Sales Price List'!$B$1:$X$65536,12,FALSE)*$L$14),2)</f>
        <v>0</v>
      </c>
      <c r="H866" s="21">
        <f t="shared" si="13"/>
        <v>0</v>
      </c>
      <c r="I866" s="14"/>
    </row>
    <row r="867" spans="1:9" ht="12.4" hidden="1" customHeight="1">
      <c r="A867" s="13"/>
      <c r="B867" s="1"/>
      <c r="C867" s="35"/>
      <c r="D867" s="113"/>
      <c r="E867" s="114"/>
      <c r="F867" s="42" t="str">
        <f>VLOOKUP(C867,'[2]Acha Air Sales Price List'!$B$1:$D$65536,3,FALSE)</f>
        <v>first line keep open</v>
      </c>
      <c r="G867" s="20">
        <f>ROUND(IF(ISBLANK(C867),0,VLOOKUP(C867,'[2]Acha Air Sales Price List'!$B$1:$X$65536,12,FALSE)*$L$14),2)</f>
        <v>0</v>
      </c>
      <c r="H867" s="21">
        <f t="shared" si="13"/>
        <v>0</v>
      </c>
      <c r="I867" s="14"/>
    </row>
    <row r="868" spans="1:9" ht="12.4" hidden="1" customHeight="1">
      <c r="A868" s="13"/>
      <c r="B868" s="1"/>
      <c r="C868" s="35"/>
      <c r="D868" s="113"/>
      <c r="E868" s="114"/>
      <c r="F868" s="42" t="str">
        <f>VLOOKUP(C868,'[2]Acha Air Sales Price List'!$B$1:$D$65536,3,FALSE)</f>
        <v>first line keep open</v>
      </c>
      <c r="G868" s="20">
        <f>ROUND(IF(ISBLANK(C868),0,VLOOKUP(C868,'[2]Acha Air Sales Price List'!$B$1:$X$65536,12,FALSE)*$L$14),2)</f>
        <v>0</v>
      </c>
      <c r="H868" s="21">
        <f t="shared" si="13"/>
        <v>0</v>
      </c>
      <c r="I868" s="14"/>
    </row>
    <row r="869" spans="1:9" ht="12.4" hidden="1" customHeight="1">
      <c r="A869" s="13"/>
      <c r="B869" s="1"/>
      <c r="C869" s="35"/>
      <c r="D869" s="113"/>
      <c r="E869" s="114"/>
      <c r="F869" s="42" t="str">
        <f>VLOOKUP(C869,'[2]Acha Air Sales Price List'!$B$1:$D$65536,3,FALSE)</f>
        <v>first line keep open</v>
      </c>
      <c r="G869" s="20">
        <f>ROUND(IF(ISBLANK(C869),0,VLOOKUP(C869,'[2]Acha Air Sales Price List'!$B$1:$X$65536,12,FALSE)*$L$14),2)</f>
        <v>0</v>
      </c>
      <c r="H869" s="21">
        <f t="shared" si="13"/>
        <v>0</v>
      </c>
      <c r="I869" s="14"/>
    </row>
    <row r="870" spans="1:9" ht="12.4" hidden="1" customHeight="1">
      <c r="A870" s="13"/>
      <c r="B870" s="1"/>
      <c r="C870" s="36"/>
      <c r="D870" s="113"/>
      <c r="E870" s="114"/>
      <c r="F870" s="42" t="str">
        <f>VLOOKUP(C870,'[2]Acha Air Sales Price List'!$B$1:$D$65536,3,FALSE)</f>
        <v>first line keep open</v>
      </c>
      <c r="G870" s="20">
        <f>ROUND(IF(ISBLANK(C870),0,VLOOKUP(C870,'[2]Acha Air Sales Price List'!$B$1:$X$65536,12,FALSE)*$L$14),2)</f>
        <v>0</v>
      </c>
      <c r="H870" s="21">
        <f t="shared" si="13"/>
        <v>0</v>
      </c>
      <c r="I870" s="14"/>
    </row>
    <row r="871" spans="1:9" ht="12" hidden="1" customHeight="1">
      <c r="A871" s="13"/>
      <c r="B871" s="1"/>
      <c r="C871" s="35"/>
      <c r="D871" s="113"/>
      <c r="E871" s="114"/>
      <c r="F871" s="42" t="str">
        <f>VLOOKUP(C871,'[2]Acha Air Sales Price List'!$B$1:$D$65536,3,FALSE)</f>
        <v>first line keep open</v>
      </c>
      <c r="G871" s="20">
        <f>ROUND(IF(ISBLANK(C871),0,VLOOKUP(C871,'[2]Acha Air Sales Price List'!$B$1:$X$65536,12,FALSE)*$L$14),2)</f>
        <v>0</v>
      </c>
      <c r="H871" s="21">
        <f t="shared" si="13"/>
        <v>0</v>
      </c>
      <c r="I871" s="14"/>
    </row>
    <row r="872" spans="1:9" ht="12.4" hidden="1" customHeight="1">
      <c r="A872" s="13"/>
      <c r="B872" s="1"/>
      <c r="C872" s="35"/>
      <c r="D872" s="113"/>
      <c r="E872" s="114"/>
      <c r="F872" s="42" t="str">
        <f>VLOOKUP(C872,'[2]Acha Air Sales Price List'!$B$1:$D$65536,3,FALSE)</f>
        <v>first line keep open</v>
      </c>
      <c r="G872" s="20">
        <f>ROUND(IF(ISBLANK(C872),0,VLOOKUP(C872,'[2]Acha Air Sales Price List'!$B$1:$X$65536,12,FALSE)*$L$14),2)</f>
        <v>0</v>
      </c>
      <c r="H872" s="21">
        <f t="shared" si="13"/>
        <v>0</v>
      </c>
      <c r="I872" s="14"/>
    </row>
    <row r="873" spans="1:9" ht="12.4" hidden="1" customHeight="1">
      <c r="A873" s="13"/>
      <c r="B873" s="1"/>
      <c r="C873" s="35"/>
      <c r="D873" s="113"/>
      <c r="E873" s="114"/>
      <c r="F873" s="42" t="str">
        <f>VLOOKUP(C873,'[2]Acha Air Sales Price List'!$B$1:$D$65536,3,FALSE)</f>
        <v>first line keep open</v>
      </c>
      <c r="G873" s="20">
        <f>ROUND(IF(ISBLANK(C873),0,VLOOKUP(C873,'[2]Acha Air Sales Price List'!$B$1:$X$65536,12,FALSE)*$L$14),2)</f>
        <v>0</v>
      </c>
      <c r="H873" s="21">
        <f t="shared" si="13"/>
        <v>0</v>
      </c>
      <c r="I873" s="14"/>
    </row>
    <row r="874" spans="1:9" ht="12.4" hidden="1" customHeight="1">
      <c r="A874" s="13"/>
      <c r="B874" s="1"/>
      <c r="C874" s="35"/>
      <c r="D874" s="113"/>
      <c r="E874" s="114"/>
      <c r="F874" s="42" t="str">
        <f>VLOOKUP(C874,'[2]Acha Air Sales Price List'!$B$1:$D$65536,3,FALSE)</f>
        <v>first line keep open</v>
      </c>
      <c r="G874" s="20">
        <f>ROUND(IF(ISBLANK(C874),0,VLOOKUP(C874,'[2]Acha Air Sales Price List'!$B$1:$X$65536,12,FALSE)*$L$14),2)</f>
        <v>0</v>
      </c>
      <c r="H874" s="21">
        <f t="shared" si="13"/>
        <v>0</v>
      </c>
      <c r="I874" s="14"/>
    </row>
    <row r="875" spans="1:9" ht="12.4" hidden="1" customHeight="1">
      <c r="A875" s="13"/>
      <c r="B875" s="1"/>
      <c r="C875" s="35"/>
      <c r="D875" s="113"/>
      <c r="E875" s="114"/>
      <c r="F875" s="42" t="str">
        <f>VLOOKUP(C875,'[2]Acha Air Sales Price List'!$B$1:$D$65536,3,FALSE)</f>
        <v>first line keep open</v>
      </c>
      <c r="G875" s="20">
        <f>ROUND(IF(ISBLANK(C875),0,VLOOKUP(C875,'[2]Acha Air Sales Price List'!$B$1:$X$65536,12,FALSE)*$L$14),2)</f>
        <v>0</v>
      </c>
      <c r="H875" s="21">
        <f t="shared" si="13"/>
        <v>0</v>
      </c>
      <c r="I875" s="14"/>
    </row>
    <row r="876" spans="1:9" ht="12.4" hidden="1" customHeight="1">
      <c r="A876" s="13"/>
      <c r="B876" s="1"/>
      <c r="C876" s="35"/>
      <c r="D876" s="113"/>
      <c r="E876" s="114"/>
      <c r="F876" s="42" t="str">
        <f>VLOOKUP(C876,'[2]Acha Air Sales Price List'!$B$1:$D$65536,3,FALSE)</f>
        <v>first line keep open</v>
      </c>
      <c r="G876" s="20">
        <f>ROUND(IF(ISBLANK(C876),0,VLOOKUP(C876,'[2]Acha Air Sales Price List'!$B$1:$X$65536,12,FALSE)*$L$14),2)</f>
        <v>0</v>
      </c>
      <c r="H876" s="21">
        <f t="shared" si="13"/>
        <v>0</v>
      </c>
      <c r="I876" s="14"/>
    </row>
    <row r="877" spans="1:9" ht="12.4" hidden="1" customHeight="1">
      <c r="A877" s="13"/>
      <c r="B877" s="1"/>
      <c r="C877" s="35"/>
      <c r="D877" s="113"/>
      <c r="E877" s="114"/>
      <c r="F877" s="42" t="str">
        <f>VLOOKUP(C877,'[2]Acha Air Sales Price List'!$B$1:$D$65536,3,FALSE)</f>
        <v>first line keep open</v>
      </c>
      <c r="G877" s="20">
        <f>ROUND(IF(ISBLANK(C877),0,VLOOKUP(C877,'[2]Acha Air Sales Price List'!$B$1:$X$65536,12,FALSE)*$L$14),2)</f>
        <v>0</v>
      </c>
      <c r="H877" s="21">
        <f t="shared" si="13"/>
        <v>0</v>
      </c>
      <c r="I877" s="14"/>
    </row>
    <row r="878" spans="1:9" ht="12.4" hidden="1" customHeight="1">
      <c r="A878" s="13"/>
      <c r="B878" s="1"/>
      <c r="C878" s="35"/>
      <c r="D878" s="113"/>
      <c r="E878" s="114"/>
      <c r="F878" s="42" t="str">
        <f>VLOOKUP(C878,'[2]Acha Air Sales Price List'!$B$1:$D$65536,3,FALSE)</f>
        <v>first line keep open</v>
      </c>
      <c r="G878" s="20">
        <f>ROUND(IF(ISBLANK(C878),0,VLOOKUP(C878,'[2]Acha Air Sales Price List'!$B$1:$X$65536,12,FALSE)*$L$14),2)</f>
        <v>0</v>
      </c>
      <c r="H878" s="21">
        <f t="shared" si="13"/>
        <v>0</v>
      </c>
      <c r="I878" s="14"/>
    </row>
    <row r="879" spans="1:9" ht="12.4" hidden="1" customHeight="1">
      <c r="A879" s="13"/>
      <c r="B879" s="1"/>
      <c r="C879" s="35"/>
      <c r="D879" s="113"/>
      <c r="E879" s="114"/>
      <c r="F879" s="42" t="str">
        <f>VLOOKUP(C879,'[2]Acha Air Sales Price List'!$B$1:$D$65536,3,FALSE)</f>
        <v>first line keep open</v>
      </c>
      <c r="G879" s="20">
        <f>ROUND(IF(ISBLANK(C879),0,VLOOKUP(C879,'[2]Acha Air Sales Price List'!$B$1:$X$65536,12,FALSE)*$L$14),2)</f>
        <v>0</v>
      </c>
      <c r="H879" s="21">
        <f t="shared" si="13"/>
        <v>0</v>
      </c>
      <c r="I879" s="14"/>
    </row>
    <row r="880" spans="1:9" ht="12.4" hidden="1" customHeight="1">
      <c r="A880" s="13"/>
      <c r="B880" s="1"/>
      <c r="C880" s="35"/>
      <c r="D880" s="113"/>
      <c r="E880" s="114"/>
      <c r="F880" s="42" t="str">
        <f>VLOOKUP(C880,'[2]Acha Air Sales Price List'!$B$1:$D$65536,3,FALSE)</f>
        <v>first line keep open</v>
      </c>
      <c r="G880" s="20">
        <f>ROUND(IF(ISBLANK(C880),0,VLOOKUP(C880,'[2]Acha Air Sales Price List'!$B$1:$X$65536,12,FALSE)*$L$14),2)</f>
        <v>0</v>
      </c>
      <c r="H880" s="21">
        <f t="shared" si="13"/>
        <v>0</v>
      </c>
      <c r="I880" s="14"/>
    </row>
    <row r="881" spans="1:9" ht="12.4" hidden="1" customHeight="1">
      <c r="A881" s="13"/>
      <c r="B881" s="1"/>
      <c r="C881" s="35"/>
      <c r="D881" s="113"/>
      <c r="E881" s="114"/>
      <c r="F881" s="42" t="str">
        <f>VLOOKUP(C881,'[2]Acha Air Sales Price List'!$B$1:$D$65536,3,FALSE)</f>
        <v>first line keep open</v>
      </c>
      <c r="G881" s="20">
        <f>ROUND(IF(ISBLANK(C881),0,VLOOKUP(C881,'[2]Acha Air Sales Price List'!$B$1:$X$65536,12,FALSE)*$L$14),2)</f>
        <v>0</v>
      </c>
      <c r="H881" s="21">
        <f t="shared" si="13"/>
        <v>0</v>
      </c>
      <c r="I881" s="14"/>
    </row>
    <row r="882" spans="1:9" ht="12.4" hidden="1" customHeight="1">
      <c r="A882" s="13"/>
      <c r="B882" s="1"/>
      <c r="C882" s="35"/>
      <c r="D882" s="113"/>
      <c r="E882" s="114"/>
      <c r="F882" s="42" t="str">
        <f>VLOOKUP(C882,'[2]Acha Air Sales Price List'!$B$1:$D$65536,3,FALSE)</f>
        <v>first line keep open</v>
      </c>
      <c r="G882" s="20">
        <f>ROUND(IF(ISBLANK(C882),0,VLOOKUP(C882,'[2]Acha Air Sales Price List'!$B$1:$X$65536,12,FALSE)*$L$14),2)</f>
        <v>0</v>
      </c>
      <c r="H882" s="21">
        <f t="shared" si="13"/>
        <v>0</v>
      </c>
      <c r="I882" s="14"/>
    </row>
    <row r="883" spans="1:9" ht="12.4" hidden="1" customHeight="1">
      <c r="A883" s="13"/>
      <c r="B883" s="1"/>
      <c r="C883" s="35"/>
      <c r="D883" s="113"/>
      <c r="E883" s="114"/>
      <c r="F883" s="42" t="str">
        <f>VLOOKUP(C883,'[2]Acha Air Sales Price List'!$B$1:$D$65536,3,FALSE)</f>
        <v>first line keep open</v>
      </c>
      <c r="G883" s="20">
        <f>ROUND(IF(ISBLANK(C883),0,VLOOKUP(C883,'[2]Acha Air Sales Price List'!$B$1:$X$65536,12,FALSE)*$L$14),2)</f>
        <v>0</v>
      </c>
      <c r="H883" s="21">
        <f t="shared" si="13"/>
        <v>0</v>
      </c>
      <c r="I883" s="14"/>
    </row>
    <row r="884" spans="1:9" ht="12.4" hidden="1" customHeight="1">
      <c r="A884" s="13"/>
      <c r="B884" s="1"/>
      <c r="C884" s="35"/>
      <c r="D884" s="113"/>
      <c r="E884" s="114"/>
      <c r="F884" s="42" t="str">
        <f>VLOOKUP(C884,'[2]Acha Air Sales Price List'!$B$1:$D$65536,3,FALSE)</f>
        <v>first line keep open</v>
      </c>
      <c r="G884" s="20">
        <f>ROUND(IF(ISBLANK(C884),0,VLOOKUP(C884,'[2]Acha Air Sales Price List'!$B$1:$X$65536,12,FALSE)*$L$14),2)</f>
        <v>0</v>
      </c>
      <c r="H884" s="21">
        <f t="shared" si="13"/>
        <v>0</v>
      </c>
      <c r="I884" s="14"/>
    </row>
    <row r="885" spans="1:9" ht="12.4" hidden="1" customHeight="1">
      <c r="A885" s="13"/>
      <c r="B885" s="1"/>
      <c r="C885" s="35"/>
      <c r="D885" s="113"/>
      <c r="E885" s="114"/>
      <c r="F885" s="42" t="str">
        <f>VLOOKUP(C885,'[2]Acha Air Sales Price List'!$B$1:$D$65536,3,FALSE)</f>
        <v>first line keep open</v>
      </c>
      <c r="G885" s="20">
        <f>ROUND(IF(ISBLANK(C885),0,VLOOKUP(C885,'[2]Acha Air Sales Price List'!$B$1:$X$65536,12,FALSE)*$L$14),2)</f>
        <v>0</v>
      </c>
      <c r="H885" s="21">
        <f t="shared" si="13"/>
        <v>0</v>
      </c>
      <c r="I885" s="14"/>
    </row>
    <row r="886" spans="1:9" ht="12.4" hidden="1" customHeight="1">
      <c r="A886" s="13"/>
      <c r="B886" s="1"/>
      <c r="C886" s="35"/>
      <c r="D886" s="113"/>
      <c r="E886" s="114"/>
      <c r="F886" s="42" t="str">
        <f>VLOOKUP(C886,'[2]Acha Air Sales Price List'!$B$1:$D$65536,3,FALSE)</f>
        <v>first line keep open</v>
      </c>
      <c r="G886" s="20">
        <f>ROUND(IF(ISBLANK(C886),0,VLOOKUP(C886,'[2]Acha Air Sales Price List'!$B$1:$X$65536,12,FALSE)*$L$14),2)</f>
        <v>0</v>
      </c>
      <c r="H886" s="21">
        <f t="shared" si="13"/>
        <v>0</v>
      </c>
      <c r="I886" s="14"/>
    </row>
    <row r="887" spans="1:9" ht="12.4" hidden="1" customHeight="1">
      <c r="A887" s="13"/>
      <c r="B887" s="1"/>
      <c r="C887" s="35"/>
      <c r="D887" s="113"/>
      <c r="E887" s="114"/>
      <c r="F887" s="42" t="str">
        <f>VLOOKUP(C887,'[2]Acha Air Sales Price List'!$B$1:$D$65536,3,FALSE)</f>
        <v>first line keep open</v>
      </c>
      <c r="G887" s="20">
        <f>ROUND(IF(ISBLANK(C887),0,VLOOKUP(C887,'[2]Acha Air Sales Price List'!$B$1:$X$65536,12,FALSE)*$L$14),2)</f>
        <v>0</v>
      </c>
      <c r="H887" s="21">
        <f t="shared" si="13"/>
        <v>0</v>
      </c>
      <c r="I887" s="14"/>
    </row>
    <row r="888" spans="1:9" ht="12.4" hidden="1" customHeight="1">
      <c r="A888" s="13"/>
      <c r="B888" s="1"/>
      <c r="C888" s="35"/>
      <c r="D888" s="113"/>
      <c r="E888" s="114"/>
      <c r="F888" s="42" t="str">
        <f>VLOOKUP(C888,'[2]Acha Air Sales Price List'!$B$1:$D$65536,3,FALSE)</f>
        <v>first line keep open</v>
      </c>
      <c r="G888" s="20">
        <f>ROUND(IF(ISBLANK(C888),0,VLOOKUP(C888,'[2]Acha Air Sales Price List'!$B$1:$X$65536,12,FALSE)*$L$14),2)</f>
        <v>0</v>
      </c>
      <c r="H888" s="21">
        <f t="shared" si="13"/>
        <v>0</v>
      </c>
      <c r="I888" s="14"/>
    </row>
    <row r="889" spans="1:9" ht="12.4" hidden="1" customHeight="1">
      <c r="A889" s="13"/>
      <c r="B889" s="1"/>
      <c r="C889" s="35"/>
      <c r="D889" s="113"/>
      <c r="E889" s="114"/>
      <c r="F889" s="42" t="str">
        <f>VLOOKUP(C889,'[2]Acha Air Sales Price List'!$B$1:$D$65536,3,FALSE)</f>
        <v>first line keep open</v>
      </c>
      <c r="G889" s="20">
        <f>ROUND(IF(ISBLANK(C889),0,VLOOKUP(C889,'[2]Acha Air Sales Price List'!$B$1:$X$65536,12,FALSE)*$L$14),2)</f>
        <v>0</v>
      </c>
      <c r="H889" s="21">
        <f t="shared" si="13"/>
        <v>0</v>
      </c>
      <c r="I889" s="14"/>
    </row>
    <row r="890" spans="1:9" ht="12.4" hidden="1" customHeight="1">
      <c r="A890" s="13"/>
      <c r="B890" s="1"/>
      <c r="C890" s="35"/>
      <c r="D890" s="113"/>
      <c r="E890" s="114"/>
      <c r="F890" s="42" t="str">
        <f>VLOOKUP(C890,'[2]Acha Air Sales Price List'!$B$1:$D$65536,3,FALSE)</f>
        <v>first line keep open</v>
      </c>
      <c r="G890" s="20">
        <f>ROUND(IF(ISBLANK(C890),0,VLOOKUP(C890,'[2]Acha Air Sales Price List'!$B$1:$X$65536,12,FALSE)*$L$14),2)</f>
        <v>0</v>
      </c>
      <c r="H890" s="21">
        <f t="shared" si="13"/>
        <v>0</v>
      </c>
      <c r="I890" s="14"/>
    </row>
    <row r="891" spans="1:9" ht="12.4" hidden="1" customHeight="1">
      <c r="A891" s="13"/>
      <c r="B891" s="1"/>
      <c r="C891" s="35"/>
      <c r="D891" s="113"/>
      <c r="E891" s="114"/>
      <c r="F891" s="42" t="str">
        <f>VLOOKUP(C891,'[2]Acha Air Sales Price List'!$B$1:$D$65536,3,FALSE)</f>
        <v>first line keep open</v>
      </c>
      <c r="G891" s="20">
        <f>ROUND(IF(ISBLANK(C891),0,VLOOKUP(C891,'[2]Acha Air Sales Price List'!$B$1:$X$65536,12,FALSE)*$L$14),2)</f>
        <v>0</v>
      </c>
      <c r="H891" s="21">
        <f t="shared" si="13"/>
        <v>0</v>
      </c>
      <c r="I891" s="14"/>
    </row>
    <row r="892" spans="1:9" ht="12.4" hidden="1" customHeight="1">
      <c r="A892" s="13"/>
      <c r="B892" s="1"/>
      <c r="C892" s="35"/>
      <c r="D892" s="113"/>
      <c r="E892" s="114"/>
      <c r="F892" s="42" t="str">
        <f>VLOOKUP(C892,'[2]Acha Air Sales Price List'!$B$1:$D$65536,3,FALSE)</f>
        <v>first line keep open</v>
      </c>
      <c r="G892" s="20">
        <f>ROUND(IF(ISBLANK(C892),0,VLOOKUP(C892,'[2]Acha Air Sales Price List'!$B$1:$X$65536,12,FALSE)*$L$14),2)</f>
        <v>0</v>
      </c>
      <c r="H892" s="21">
        <f t="shared" si="13"/>
        <v>0</v>
      </c>
      <c r="I892" s="14"/>
    </row>
    <row r="893" spans="1:9" ht="12.4" hidden="1" customHeight="1">
      <c r="A893" s="13"/>
      <c r="B893" s="1"/>
      <c r="C893" s="35"/>
      <c r="D893" s="113"/>
      <c r="E893" s="114"/>
      <c r="F893" s="42" t="str">
        <f>VLOOKUP(C893,'[2]Acha Air Sales Price List'!$B$1:$D$65536,3,FALSE)</f>
        <v>first line keep open</v>
      </c>
      <c r="G893" s="20">
        <f>ROUND(IF(ISBLANK(C893),0,VLOOKUP(C893,'[2]Acha Air Sales Price List'!$B$1:$X$65536,12,FALSE)*$L$14),2)</f>
        <v>0</v>
      </c>
      <c r="H893" s="21">
        <f t="shared" si="13"/>
        <v>0</v>
      </c>
      <c r="I893" s="14"/>
    </row>
    <row r="894" spans="1:9" ht="12.4" hidden="1" customHeight="1">
      <c r="A894" s="13"/>
      <c r="B894" s="1"/>
      <c r="C894" s="36"/>
      <c r="D894" s="113"/>
      <c r="E894" s="114"/>
      <c r="F894" s="42" t="str">
        <f>VLOOKUP(C894,'[2]Acha Air Sales Price List'!$B$1:$D$65536,3,FALSE)</f>
        <v>first line keep open</v>
      </c>
      <c r="G894" s="20">
        <f>ROUND(IF(ISBLANK(C894),0,VLOOKUP(C894,'[2]Acha Air Sales Price List'!$B$1:$X$65536,12,FALSE)*$L$14),2)</f>
        <v>0</v>
      </c>
      <c r="H894" s="21">
        <f t="shared" si="13"/>
        <v>0</v>
      </c>
      <c r="I894" s="14"/>
    </row>
    <row r="895" spans="1:9" ht="12" hidden="1" customHeight="1">
      <c r="A895" s="13"/>
      <c r="B895" s="1"/>
      <c r="C895" s="35"/>
      <c r="D895" s="113"/>
      <c r="E895" s="114"/>
      <c r="F895" s="42" t="str">
        <f>VLOOKUP(C895,'[2]Acha Air Sales Price List'!$B$1:$D$65536,3,FALSE)</f>
        <v>first line keep open</v>
      </c>
      <c r="G895" s="20">
        <f>ROUND(IF(ISBLANK(C895),0,VLOOKUP(C895,'[2]Acha Air Sales Price List'!$B$1:$X$65536,12,FALSE)*$L$14),2)</f>
        <v>0</v>
      </c>
      <c r="H895" s="21">
        <f t="shared" si="13"/>
        <v>0</v>
      </c>
      <c r="I895" s="14"/>
    </row>
    <row r="896" spans="1:9" ht="12.4" hidden="1" customHeight="1">
      <c r="A896" s="13"/>
      <c r="B896" s="1"/>
      <c r="C896" s="35"/>
      <c r="D896" s="113"/>
      <c r="E896" s="114"/>
      <c r="F896" s="42" t="str">
        <f>VLOOKUP(C896,'[2]Acha Air Sales Price List'!$B$1:$D$65536,3,FALSE)</f>
        <v>first line keep open</v>
      </c>
      <c r="G896" s="20">
        <f>ROUND(IF(ISBLANK(C896),0,VLOOKUP(C896,'[2]Acha Air Sales Price List'!$B$1:$X$65536,12,FALSE)*$L$14),2)</f>
        <v>0</v>
      </c>
      <c r="H896" s="21">
        <f t="shared" si="13"/>
        <v>0</v>
      </c>
      <c r="I896" s="14"/>
    </row>
    <row r="897" spans="1:9" ht="12.4" hidden="1" customHeight="1">
      <c r="A897" s="13"/>
      <c r="B897" s="1"/>
      <c r="C897" s="35"/>
      <c r="D897" s="113"/>
      <c r="E897" s="114"/>
      <c r="F897" s="42" t="str">
        <f>VLOOKUP(C897,'[2]Acha Air Sales Price List'!$B$1:$D$65536,3,FALSE)</f>
        <v>first line keep open</v>
      </c>
      <c r="G897" s="20">
        <f>ROUND(IF(ISBLANK(C897),0,VLOOKUP(C897,'[2]Acha Air Sales Price List'!$B$1:$X$65536,12,FALSE)*$L$14),2)</f>
        <v>0</v>
      </c>
      <c r="H897" s="21">
        <f t="shared" si="13"/>
        <v>0</v>
      </c>
      <c r="I897" s="14"/>
    </row>
    <row r="898" spans="1:9" ht="12.4" hidden="1" customHeight="1">
      <c r="A898" s="13"/>
      <c r="B898" s="1"/>
      <c r="C898" s="35"/>
      <c r="D898" s="113"/>
      <c r="E898" s="114"/>
      <c r="F898" s="42" t="str">
        <f>VLOOKUP(C898,'[2]Acha Air Sales Price List'!$B$1:$D$65536,3,FALSE)</f>
        <v>first line keep open</v>
      </c>
      <c r="G898" s="20">
        <f>ROUND(IF(ISBLANK(C898),0,VLOOKUP(C898,'[2]Acha Air Sales Price List'!$B$1:$X$65536,12,FALSE)*$L$14),2)</f>
        <v>0</v>
      </c>
      <c r="H898" s="21">
        <f t="shared" si="13"/>
        <v>0</v>
      </c>
      <c r="I898" s="14"/>
    </row>
    <row r="899" spans="1:9" ht="12.4" hidden="1" customHeight="1">
      <c r="A899" s="13"/>
      <c r="B899" s="1"/>
      <c r="C899" s="35"/>
      <c r="D899" s="113"/>
      <c r="E899" s="114"/>
      <c r="F899" s="42" t="str">
        <f>VLOOKUP(C899,'[2]Acha Air Sales Price List'!$B$1:$D$65536,3,FALSE)</f>
        <v>first line keep open</v>
      </c>
      <c r="G899" s="20">
        <f>ROUND(IF(ISBLANK(C899),0,VLOOKUP(C899,'[2]Acha Air Sales Price List'!$B$1:$X$65536,12,FALSE)*$L$14),2)</f>
        <v>0</v>
      </c>
      <c r="H899" s="21">
        <f t="shared" si="13"/>
        <v>0</v>
      </c>
      <c r="I899" s="14"/>
    </row>
    <row r="900" spans="1:9" ht="12.4" hidden="1" customHeight="1">
      <c r="A900" s="13"/>
      <c r="B900" s="1"/>
      <c r="C900" s="35"/>
      <c r="D900" s="113"/>
      <c r="E900" s="114"/>
      <c r="F900" s="42" t="str">
        <f>VLOOKUP(C900,'[2]Acha Air Sales Price List'!$B$1:$D$65536,3,FALSE)</f>
        <v>first line keep open</v>
      </c>
      <c r="G900" s="20">
        <f>ROUND(IF(ISBLANK(C900),0,VLOOKUP(C900,'[2]Acha Air Sales Price List'!$B$1:$X$65536,12,FALSE)*$L$14),2)</f>
        <v>0</v>
      </c>
      <c r="H900" s="21">
        <f t="shared" si="13"/>
        <v>0</v>
      </c>
      <c r="I900" s="14"/>
    </row>
    <row r="901" spans="1:9" ht="12.4" hidden="1" customHeight="1">
      <c r="A901" s="13"/>
      <c r="B901" s="1"/>
      <c r="C901" s="35"/>
      <c r="D901" s="113"/>
      <c r="E901" s="114"/>
      <c r="F901" s="42" t="str">
        <f>VLOOKUP(C901,'[2]Acha Air Sales Price List'!$B$1:$D$65536,3,FALSE)</f>
        <v>first line keep open</v>
      </c>
      <c r="G901" s="20">
        <f>ROUND(IF(ISBLANK(C901),0,VLOOKUP(C901,'[2]Acha Air Sales Price List'!$B$1:$X$65536,12,FALSE)*$L$14),2)</f>
        <v>0</v>
      </c>
      <c r="H901" s="21">
        <f t="shared" si="13"/>
        <v>0</v>
      </c>
      <c r="I901" s="14"/>
    </row>
    <row r="902" spans="1:9" ht="12.4" hidden="1" customHeight="1">
      <c r="A902" s="13"/>
      <c r="B902" s="1"/>
      <c r="C902" s="35"/>
      <c r="D902" s="113"/>
      <c r="E902" s="114"/>
      <c r="F902" s="42" t="str">
        <f>VLOOKUP(C902,'[2]Acha Air Sales Price List'!$B$1:$D$65536,3,FALSE)</f>
        <v>first line keep open</v>
      </c>
      <c r="G902" s="20">
        <f>ROUND(IF(ISBLANK(C902),0,VLOOKUP(C902,'[2]Acha Air Sales Price List'!$B$1:$X$65536,12,FALSE)*$L$14),2)</f>
        <v>0</v>
      </c>
      <c r="H902" s="21">
        <f t="shared" si="13"/>
        <v>0</v>
      </c>
      <c r="I902" s="14"/>
    </row>
    <row r="903" spans="1:9" ht="12.4" hidden="1" customHeight="1">
      <c r="A903" s="13"/>
      <c r="B903" s="1"/>
      <c r="C903" s="35"/>
      <c r="D903" s="113"/>
      <c r="E903" s="114"/>
      <c r="F903" s="42" t="str">
        <f>VLOOKUP(C903,'[2]Acha Air Sales Price List'!$B$1:$D$65536,3,FALSE)</f>
        <v>first line keep open</v>
      </c>
      <c r="G903" s="20">
        <f>ROUND(IF(ISBLANK(C903),0,VLOOKUP(C903,'[2]Acha Air Sales Price List'!$B$1:$X$65536,12,FALSE)*$L$14),2)</f>
        <v>0</v>
      </c>
      <c r="H903" s="21">
        <f t="shared" si="13"/>
        <v>0</v>
      </c>
      <c r="I903" s="14"/>
    </row>
    <row r="904" spans="1:9" ht="12.4" hidden="1" customHeight="1">
      <c r="A904" s="13"/>
      <c r="B904" s="1"/>
      <c r="C904" s="35"/>
      <c r="D904" s="113"/>
      <c r="E904" s="114"/>
      <c r="F904" s="42" t="str">
        <f>VLOOKUP(C904,'[2]Acha Air Sales Price List'!$B$1:$D$65536,3,FALSE)</f>
        <v>first line keep open</v>
      </c>
      <c r="G904" s="20">
        <f>ROUND(IF(ISBLANK(C904),0,VLOOKUP(C904,'[2]Acha Air Sales Price List'!$B$1:$X$65536,12,FALSE)*$L$14),2)</f>
        <v>0</v>
      </c>
      <c r="H904" s="21">
        <f t="shared" si="13"/>
        <v>0</v>
      </c>
      <c r="I904" s="14"/>
    </row>
    <row r="905" spans="1:9" ht="12.4" hidden="1" customHeight="1">
      <c r="A905" s="13"/>
      <c r="B905" s="1"/>
      <c r="C905" s="35"/>
      <c r="D905" s="113"/>
      <c r="E905" s="114"/>
      <c r="F905" s="42" t="str">
        <f>VLOOKUP(C905,'[2]Acha Air Sales Price List'!$B$1:$D$65536,3,FALSE)</f>
        <v>first line keep open</v>
      </c>
      <c r="G905" s="20">
        <f>ROUND(IF(ISBLANK(C905),0,VLOOKUP(C905,'[2]Acha Air Sales Price List'!$B$1:$X$65536,12,FALSE)*$L$14),2)</f>
        <v>0</v>
      </c>
      <c r="H905" s="21">
        <f t="shared" si="13"/>
        <v>0</v>
      </c>
      <c r="I905" s="14"/>
    </row>
    <row r="906" spans="1:9" ht="12.4" hidden="1" customHeight="1">
      <c r="A906" s="13"/>
      <c r="B906" s="1"/>
      <c r="C906" s="35"/>
      <c r="D906" s="113"/>
      <c r="E906" s="114"/>
      <c r="F906" s="42" t="str">
        <f>VLOOKUP(C906,'[2]Acha Air Sales Price List'!$B$1:$D$65536,3,FALSE)</f>
        <v>first line keep open</v>
      </c>
      <c r="G906" s="20">
        <f>ROUND(IF(ISBLANK(C906),0,VLOOKUP(C906,'[2]Acha Air Sales Price List'!$B$1:$X$65536,12,FALSE)*$L$14),2)</f>
        <v>0</v>
      </c>
      <c r="H906" s="21">
        <f t="shared" si="13"/>
        <v>0</v>
      </c>
      <c r="I906" s="14"/>
    </row>
    <row r="907" spans="1:9" ht="12.4" hidden="1" customHeight="1">
      <c r="A907" s="13"/>
      <c r="B907" s="1"/>
      <c r="C907" s="35"/>
      <c r="D907" s="113"/>
      <c r="E907" s="114"/>
      <c r="F907" s="42" t="str">
        <f>VLOOKUP(C907,'[2]Acha Air Sales Price List'!$B$1:$D$65536,3,FALSE)</f>
        <v>first line keep open</v>
      </c>
      <c r="G907" s="20">
        <f>ROUND(IF(ISBLANK(C907),0,VLOOKUP(C907,'[2]Acha Air Sales Price List'!$B$1:$X$65536,12,FALSE)*$L$14),2)</f>
        <v>0</v>
      </c>
      <c r="H907" s="21">
        <f t="shared" si="13"/>
        <v>0</v>
      </c>
      <c r="I907" s="14"/>
    </row>
    <row r="908" spans="1:9" ht="12.4" hidden="1" customHeight="1">
      <c r="A908" s="13"/>
      <c r="B908" s="1"/>
      <c r="C908" s="35"/>
      <c r="D908" s="113"/>
      <c r="E908" s="114"/>
      <c r="F908" s="42" t="str">
        <f>VLOOKUP(C908,'[2]Acha Air Sales Price List'!$B$1:$D$65536,3,FALSE)</f>
        <v>first line keep open</v>
      </c>
      <c r="G908" s="20">
        <f>ROUND(IF(ISBLANK(C908),0,VLOOKUP(C908,'[2]Acha Air Sales Price List'!$B$1:$X$65536,12,FALSE)*$L$14),2)</f>
        <v>0</v>
      </c>
      <c r="H908" s="21">
        <f t="shared" si="13"/>
        <v>0</v>
      </c>
      <c r="I908" s="14"/>
    </row>
    <row r="909" spans="1:9" ht="12.4" hidden="1" customHeight="1">
      <c r="A909" s="13"/>
      <c r="B909" s="1"/>
      <c r="C909" s="35"/>
      <c r="D909" s="113"/>
      <c r="E909" s="114"/>
      <c r="F909" s="42" t="str">
        <f>VLOOKUP(C909,'[2]Acha Air Sales Price List'!$B$1:$D$65536,3,FALSE)</f>
        <v>first line keep open</v>
      </c>
      <c r="G909" s="20">
        <f>ROUND(IF(ISBLANK(C909),0,VLOOKUP(C909,'[2]Acha Air Sales Price List'!$B$1:$X$65536,12,FALSE)*$L$14),2)</f>
        <v>0</v>
      </c>
      <c r="H909" s="21">
        <f t="shared" si="13"/>
        <v>0</v>
      </c>
      <c r="I909" s="14"/>
    </row>
    <row r="910" spans="1:9" ht="12.4" hidden="1" customHeight="1">
      <c r="A910" s="13"/>
      <c r="B910" s="1"/>
      <c r="C910" s="35"/>
      <c r="D910" s="113"/>
      <c r="E910" s="114"/>
      <c r="F910" s="42" t="str">
        <f>VLOOKUP(C910,'[2]Acha Air Sales Price List'!$B$1:$D$65536,3,FALSE)</f>
        <v>first line keep open</v>
      </c>
      <c r="G910" s="20">
        <f>ROUND(IF(ISBLANK(C910),0,VLOOKUP(C910,'[2]Acha Air Sales Price List'!$B$1:$X$65536,12,FALSE)*$L$14),2)</f>
        <v>0</v>
      </c>
      <c r="H910" s="21">
        <f t="shared" si="13"/>
        <v>0</v>
      </c>
      <c r="I910" s="14"/>
    </row>
    <row r="911" spans="1:9" ht="12.4" hidden="1" customHeight="1">
      <c r="A911" s="13"/>
      <c r="B911" s="1"/>
      <c r="C911" s="35"/>
      <c r="D911" s="113"/>
      <c r="E911" s="114"/>
      <c r="F911" s="42" t="str">
        <f>VLOOKUP(C911,'[2]Acha Air Sales Price List'!$B$1:$D$65536,3,FALSE)</f>
        <v>first line keep open</v>
      </c>
      <c r="G911" s="20">
        <f>ROUND(IF(ISBLANK(C911),0,VLOOKUP(C911,'[2]Acha Air Sales Price List'!$B$1:$X$65536,12,FALSE)*$L$14),2)</f>
        <v>0</v>
      </c>
      <c r="H911" s="21">
        <f t="shared" si="13"/>
        <v>0</v>
      </c>
      <c r="I911" s="14"/>
    </row>
    <row r="912" spans="1:9" ht="12.4" hidden="1" customHeight="1">
      <c r="A912" s="13"/>
      <c r="B912" s="1"/>
      <c r="C912" s="35"/>
      <c r="D912" s="113"/>
      <c r="E912" s="114"/>
      <c r="F912" s="42" t="str">
        <f>VLOOKUP(C912,'[2]Acha Air Sales Price List'!$B$1:$D$65536,3,FALSE)</f>
        <v>first line keep open</v>
      </c>
      <c r="G912" s="20">
        <f>ROUND(IF(ISBLANK(C912),0,VLOOKUP(C912,'[2]Acha Air Sales Price List'!$B$1:$X$65536,12,FALSE)*$L$14),2)</f>
        <v>0</v>
      </c>
      <c r="H912" s="21">
        <f t="shared" si="13"/>
        <v>0</v>
      </c>
      <c r="I912" s="14"/>
    </row>
    <row r="913" spans="1:9" ht="12.4" hidden="1" customHeight="1">
      <c r="A913" s="13"/>
      <c r="B913" s="1"/>
      <c r="C913" s="35"/>
      <c r="D913" s="113"/>
      <c r="E913" s="114"/>
      <c r="F913" s="42" t="str">
        <f>VLOOKUP(C913,'[2]Acha Air Sales Price List'!$B$1:$D$65536,3,FALSE)</f>
        <v>first line keep open</v>
      </c>
      <c r="G913" s="20">
        <f>ROUND(IF(ISBLANK(C913),0,VLOOKUP(C913,'[2]Acha Air Sales Price List'!$B$1:$X$65536,12,FALSE)*$L$14),2)</f>
        <v>0</v>
      </c>
      <c r="H913" s="21">
        <f t="shared" si="13"/>
        <v>0</v>
      </c>
      <c r="I913" s="14"/>
    </row>
    <row r="914" spans="1:9" ht="12.4" hidden="1" customHeight="1">
      <c r="A914" s="13"/>
      <c r="B914" s="1"/>
      <c r="C914" s="35"/>
      <c r="D914" s="113"/>
      <c r="E914" s="114"/>
      <c r="F914" s="42" t="str">
        <f>VLOOKUP(C914,'[2]Acha Air Sales Price List'!$B$1:$D$65536,3,FALSE)</f>
        <v>first line keep open</v>
      </c>
      <c r="G914" s="20">
        <f>ROUND(IF(ISBLANK(C914),0,VLOOKUP(C914,'[2]Acha Air Sales Price List'!$B$1:$X$65536,12,FALSE)*$L$14),2)</f>
        <v>0</v>
      </c>
      <c r="H914" s="21">
        <f t="shared" si="13"/>
        <v>0</v>
      </c>
      <c r="I914" s="14"/>
    </row>
    <row r="915" spans="1:9" ht="12.4" hidden="1" customHeight="1">
      <c r="A915" s="13"/>
      <c r="B915" s="1"/>
      <c r="C915" s="35"/>
      <c r="D915" s="113"/>
      <c r="E915" s="114"/>
      <c r="F915" s="42" t="str">
        <f>VLOOKUP(C915,'[2]Acha Air Sales Price List'!$B$1:$D$65536,3,FALSE)</f>
        <v>first line keep open</v>
      </c>
      <c r="G915" s="20">
        <f>ROUND(IF(ISBLANK(C915),0,VLOOKUP(C915,'[2]Acha Air Sales Price List'!$B$1:$X$65536,12,FALSE)*$L$14),2)</f>
        <v>0</v>
      </c>
      <c r="H915" s="21">
        <f t="shared" si="13"/>
        <v>0</v>
      </c>
      <c r="I915" s="14"/>
    </row>
    <row r="916" spans="1:9" ht="12.4" hidden="1" customHeight="1">
      <c r="A916" s="13"/>
      <c r="B916" s="1"/>
      <c r="C916" s="35"/>
      <c r="D916" s="113"/>
      <c r="E916" s="114"/>
      <c r="F916" s="42" t="str">
        <f>VLOOKUP(C916,'[2]Acha Air Sales Price List'!$B$1:$D$65536,3,FALSE)</f>
        <v>first line keep open</v>
      </c>
      <c r="G916" s="20">
        <f>ROUND(IF(ISBLANK(C916),0,VLOOKUP(C916,'[2]Acha Air Sales Price List'!$B$1:$X$65536,12,FALSE)*$L$14),2)</f>
        <v>0</v>
      </c>
      <c r="H916" s="21">
        <f t="shared" si="13"/>
        <v>0</v>
      </c>
      <c r="I916" s="14"/>
    </row>
    <row r="917" spans="1:9" ht="12.4" hidden="1" customHeight="1">
      <c r="A917" s="13"/>
      <c r="B917" s="1"/>
      <c r="C917" s="35"/>
      <c r="D917" s="113"/>
      <c r="E917" s="114"/>
      <c r="F917" s="42" t="str">
        <f>VLOOKUP(C917,'[2]Acha Air Sales Price List'!$B$1:$D$65536,3,FALSE)</f>
        <v>first line keep open</v>
      </c>
      <c r="G917" s="20">
        <f>ROUND(IF(ISBLANK(C917),0,VLOOKUP(C917,'[2]Acha Air Sales Price List'!$B$1:$X$65536,12,FALSE)*$L$14),2)</f>
        <v>0</v>
      </c>
      <c r="H917" s="21">
        <f t="shared" si="13"/>
        <v>0</v>
      </c>
      <c r="I917" s="14"/>
    </row>
    <row r="918" spans="1:9" ht="12.4" hidden="1" customHeight="1">
      <c r="A918" s="13"/>
      <c r="B918" s="1"/>
      <c r="C918" s="35"/>
      <c r="D918" s="113"/>
      <c r="E918" s="114"/>
      <c r="F918" s="42" t="str">
        <f>VLOOKUP(C918,'[2]Acha Air Sales Price List'!$B$1:$D$65536,3,FALSE)</f>
        <v>first line keep open</v>
      </c>
      <c r="G918" s="20">
        <f>ROUND(IF(ISBLANK(C918),0,VLOOKUP(C918,'[2]Acha Air Sales Price List'!$B$1:$X$65536,12,FALSE)*$L$14),2)</f>
        <v>0</v>
      </c>
      <c r="H918" s="21">
        <f t="shared" ref="H918:H981" si="14">G918*B918</f>
        <v>0</v>
      </c>
      <c r="I918" s="14"/>
    </row>
    <row r="919" spans="1:9" ht="12.4" hidden="1" customHeight="1">
      <c r="A919" s="13"/>
      <c r="B919" s="1"/>
      <c r="C919" s="35"/>
      <c r="D919" s="113"/>
      <c r="E919" s="114"/>
      <c r="F919" s="42" t="str">
        <f>VLOOKUP(C919,'[2]Acha Air Sales Price List'!$B$1:$D$65536,3,FALSE)</f>
        <v>first line keep open</v>
      </c>
      <c r="G919" s="20">
        <f>ROUND(IF(ISBLANK(C919),0,VLOOKUP(C919,'[2]Acha Air Sales Price List'!$B$1:$X$65536,12,FALSE)*$L$14),2)</f>
        <v>0</v>
      </c>
      <c r="H919" s="21">
        <f t="shared" si="14"/>
        <v>0</v>
      </c>
      <c r="I919" s="14"/>
    </row>
    <row r="920" spans="1:9" ht="12.4" hidden="1" customHeight="1">
      <c r="A920" s="13"/>
      <c r="B920" s="1"/>
      <c r="C920" s="35"/>
      <c r="D920" s="113"/>
      <c r="E920" s="114"/>
      <c r="F920" s="42" t="str">
        <f>VLOOKUP(C920,'[2]Acha Air Sales Price List'!$B$1:$D$65536,3,FALSE)</f>
        <v>first line keep open</v>
      </c>
      <c r="G920" s="20">
        <f>ROUND(IF(ISBLANK(C920),0,VLOOKUP(C920,'[2]Acha Air Sales Price List'!$B$1:$X$65536,12,FALSE)*$L$14),2)</f>
        <v>0</v>
      </c>
      <c r="H920" s="21">
        <f t="shared" si="14"/>
        <v>0</v>
      </c>
      <c r="I920" s="14"/>
    </row>
    <row r="921" spans="1:9" ht="12.4" hidden="1" customHeight="1">
      <c r="A921" s="13"/>
      <c r="B921" s="1"/>
      <c r="C921" s="35"/>
      <c r="D921" s="113"/>
      <c r="E921" s="114"/>
      <c r="F921" s="42" t="str">
        <f>VLOOKUP(C921,'[2]Acha Air Sales Price List'!$B$1:$D$65536,3,FALSE)</f>
        <v>first line keep open</v>
      </c>
      <c r="G921" s="20">
        <f>ROUND(IF(ISBLANK(C921),0,VLOOKUP(C921,'[2]Acha Air Sales Price List'!$B$1:$X$65536,12,FALSE)*$L$14),2)</f>
        <v>0</v>
      </c>
      <c r="H921" s="21">
        <f t="shared" si="14"/>
        <v>0</v>
      </c>
      <c r="I921" s="14"/>
    </row>
    <row r="922" spans="1:9" ht="12.4" hidden="1" customHeight="1">
      <c r="A922" s="13"/>
      <c r="B922" s="1"/>
      <c r="C922" s="36"/>
      <c r="D922" s="113"/>
      <c r="E922" s="114"/>
      <c r="F922" s="42" t="str">
        <f>VLOOKUP(C922,'[2]Acha Air Sales Price List'!$B$1:$D$65536,3,FALSE)</f>
        <v>first line keep open</v>
      </c>
      <c r="G922" s="20">
        <f>ROUND(IF(ISBLANK(C922),0,VLOOKUP(C922,'[2]Acha Air Sales Price List'!$B$1:$X$65536,12,FALSE)*$L$14),2)</f>
        <v>0</v>
      </c>
      <c r="H922" s="21">
        <f t="shared" si="14"/>
        <v>0</v>
      </c>
      <c r="I922" s="14"/>
    </row>
    <row r="923" spans="1:9" ht="12" hidden="1" customHeight="1">
      <c r="A923" s="13"/>
      <c r="B923" s="1"/>
      <c r="C923" s="35"/>
      <c r="D923" s="113"/>
      <c r="E923" s="114"/>
      <c r="F923" s="42" t="str">
        <f>VLOOKUP(C923,'[2]Acha Air Sales Price List'!$B$1:$D$65536,3,FALSE)</f>
        <v>first line keep open</v>
      </c>
      <c r="G923" s="20">
        <f>ROUND(IF(ISBLANK(C923),0,VLOOKUP(C923,'[2]Acha Air Sales Price List'!$B$1:$X$65536,12,FALSE)*$L$14),2)</f>
        <v>0</v>
      </c>
      <c r="H923" s="21">
        <f t="shared" si="14"/>
        <v>0</v>
      </c>
      <c r="I923" s="14"/>
    </row>
    <row r="924" spans="1:9" ht="12.4" hidden="1" customHeight="1">
      <c r="A924" s="13"/>
      <c r="B924" s="1"/>
      <c r="C924" s="35"/>
      <c r="D924" s="113"/>
      <c r="E924" s="114"/>
      <c r="F924" s="42" t="str">
        <f>VLOOKUP(C924,'[2]Acha Air Sales Price List'!$B$1:$D$65536,3,FALSE)</f>
        <v>first line keep open</v>
      </c>
      <c r="G924" s="20">
        <f>ROUND(IF(ISBLANK(C924),0,VLOOKUP(C924,'[2]Acha Air Sales Price List'!$B$1:$X$65536,12,FALSE)*$L$14),2)</f>
        <v>0</v>
      </c>
      <c r="H924" s="21">
        <f t="shared" si="14"/>
        <v>0</v>
      </c>
      <c r="I924" s="14"/>
    </row>
    <row r="925" spans="1:9" ht="12.4" hidden="1" customHeight="1">
      <c r="A925" s="13"/>
      <c r="B925" s="1"/>
      <c r="C925" s="35"/>
      <c r="D925" s="113"/>
      <c r="E925" s="114"/>
      <c r="F925" s="42" t="str">
        <f>VLOOKUP(C925,'[2]Acha Air Sales Price List'!$B$1:$D$65536,3,FALSE)</f>
        <v>first line keep open</v>
      </c>
      <c r="G925" s="20">
        <f>ROUND(IF(ISBLANK(C925),0,VLOOKUP(C925,'[2]Acha Air Sales Price List'!$B$1:$X$65536,12,FALSE)*$L$14),2)</f>
        <v>0</v>
      </c>
      <c r="H925" s="21">
        <f t="shared" si="14"/>
        <v>0</v>
      </c>
      <c r="I925" s="14"/>
    </row>
    <row r="926" spans="1:9" ht="12.4" hidden="1" customHeight="1">
      <c r="A926" s="13"/>
      <c r="B926" s="1"/>
      <c r="C926" s="35"/>
      <c r="D926" s="113"/>
      <c r="E926" s="114"/>
      <c r="F926" s="42" t="str">
        <f>VLOOKUP(C926,'[2]Acha Air Sales Price List'!$B$1:$D$65536,3,FALSE)</f>
        <v>first line keep open</v>
      </c>
      <c r="G926" s="20">
        <f>ROUND(IF(ISBLANK(C926),0,VLOOKUP(C926,'[2]Acha Air Sales Price List'!$B$1:$X$65536,12,FALSE)*$L$14),2)</f>
        <v>0</v>
      </c>
      <c r="H926" s="21">
        <f t="shared" si="14"/>
        <v>0</v>
      </c>
      <c r="I926" s="14"/>
    </row>
    <row r="927" spans="1:9" ht="12.4" hidden="1" customHeight="1">
      <c r="A927" s="13"/>
      <c r="B927" s="1"/>
      <c r="C927" s="35"/>
      <c r="D927" s="113"/>
      <c r="E927" s="114"/>
      <c r="F927" s="42" t="str">
        <f>VLOOKUP(C927,'[2]Acha Air Sales Price List'!$B$1:$D$65536,3,FALSE)</f>
        <v>first line keep open</v>
      </c>
      <c r="G927" s="20">
        <f>ROUND(IF(ISBLANK(C927),0,VLOOKUP(C927,'[2]Acha Air Sales Price List'!$B$1:$X$65536,12,FALSE)*$L$14),2)</f>
        <v>0</v>
      </c>
      <c r="H927" s="21">
        <f t="shared" si="14"/>
        <v>0</v>
      </c>
      <c r="I927" s="14"/>
    </row>
    <row r="928" spans="1:9" ht="12.4" hidden="1" customHeight="1">
      <c r="A928" s="13"/>
      <c r="B928" s="1"/>
      <c r="C928" s="35"/>
      <c r="D928" s="113"/>
      <c r="E928" s="114"/>
      <c r="F928" s="42" t="str">
        <f>VLOOKUP(C928,'[2]Acha Air Sales Price List'!$B$1:$D$65536,3,FALSE)</f>
        <v>first line keep open</v>
      </c>
      <c r="G928" s="20">
        <f>ROUND(IF(ISBLANK(C928),0,VLOOKUP(C928,'[2]Acha Air Sales Price List'!$B$1:$X$65536,12,FALSE)*$L$14),2)</f>
        <v>0</v>
      </c>
      <c r="H928" s="21">
        <f t="shared" si="14"/>
        <v>0</v>
      </c>
      <c r="I928" s="14"/>
    </row>
    <row r="929" spans="1:9" ht="12.4" hidden="1" customHeight="1">
      <c r="A929" s="13"/>
      <c r="B929" s="1"/>
      <c r="C929" s="35"/>
      <c r="D929" s="113"/>
      <c r="E929" s="114"/>
      <c r="F929" s="42" t="str">
        <f>VLOOKUP(C929,'[2]Acha Air Sales Price List'!$B$1:$D$65536,3,FALSE)</f>
        <v>first line keep open</v>
      </c>
      <c r="G929" s="20">
        <f>ROUND(IF(ISBLANK(C929),0,VLOOKUP(C929,'[2]Acha Air Sales Price List'!$B$1:$X$65536,12,FALSE)*$L$14),2)</f>
        <v>0</v>
      </c>
      <c r="H929" s="21">
        <f t="shared" si="14"/>
        <v>0</v>
      </c>
      <c r="I929" s="14"/>
    </row>
    <row r="930" spans="1:9" ht="12.4" hidden="1" customHeight="1">
      <c r="A930" s="13"/>
      <c r="B930" s="1"/>
      <c r="C930" s="35"/>
      <c r="D930" s="113"/>
      <c r="E930" s="114"/>
      <c r="F930" s="42" t="str">
        <f>VLOOKUP(C930,'[2]Acha Air Sales Price List'!$B$1:$D$65536,3,FALSE)</f>
        <v>first line keep open</v>
      </c>
      <c r="G930" s="20">
        <f>ROUND(IF(ISBLANK(C930),0,VLOOKUP(C930,'[2]Acha Air Sales Price List'!$B$1:$X$65536,12,FALSE)*$L$14),2)</f>
        <v>0</v>
      </c>
      <c r="H930" s="21">
        <f t="shared" si="14"/>
        <v>0</v>
      </c>
      <c r="I930" s="14"/>
    </row>
    <row r="931" spans="1:9" ht="12.4" hidden="1" customHeight="1">
      <c r="A931" s="13"/>
      <c r="B931" s="1"/>
      <c r="C931" s="35"/>
      <c r="D931" s="113"/>
      <c r="E931" s="114"/>
      <c r="F931" s="42" t="str">
        <f>VLOOKUP(C931,'[2]Acha Air Sales Price List'!$B$1:$D$65536,3,FALSE)</f>
        <v>first line keep open</v>
      </c>
      <c r="G931" s="20">
        <f>ROUND(IF(ISBLANK(C931),0,VLOOKUP(C931,'[2]Acha Air Sales Price List'!$B$1:$X$65536,12,FALSE)*$L$14),2)</f>
        <v>0</v>
      </c>
      <c r="H931" s="21">
        <f t="shared" si="14"/>
        <v>0</v>
      </c>
      <c r="I931" s="14"/>
    </row>
    <row r="932" spans="1:9" ht="12.4" hidden="1" customHeight="1">
      <c r="A932" s="13"/>
      <c r="B932" s="1"/>
      <c r="C932" s="35"/>
      <c r="D932" s="113"/>
      <c r="E932" s="114"/>
      <c r="F932" s="42" t="str">
        <f>VLOOKUP(C932,'[2]Acha Air Sales Price List'!$B$1:$D$65536,3,FALSE)</f>
        <v>first line keep open</v>
      </c>
      <c r="G932" s="20">
        <f>ROUND(IF(ISBLANK(C932),0,VLOOKUP(C932,'[2]Acha Air Sales Price List'!$B$1:$X$65536,12,FALSE)*$L$14),2)</f>
        <v>0</v>
      </c>
      <c r="H932" s="21">
        <f t="shared" si="14"/>
        <v>0</v>
      </c>
      <c r="I932" s="14"/>
    </row>
    <row r="933" spans="1:9" ht="12.4" hidden="1" customHeight="1">
      <c r="A933" s="13"/>
      <c r="B933" s="1"/>
      <c r="C933" s="35"/>
      <c r="D933" s="113"/>
      <c r="E933" s="114"/>
      <c r="F933" s="42" t="str">
        <f>VLOOKUP(C933,'[2]Acha Air Sales Price List'!$B$1:$D$65536,3,FALSE)</f>
        <v>first line keep open</v>
      </c>
      <c r="G933" s="20">
        <f>ROUND(IF(ISBLANK(C933),0,VLOOKUP(C933,'[2]Acha Air Sales Price List'!$B$1:$X$65536,12,FALSE)*$L$14),2)</f>
        <v>0</v>
      </c>
      <c r="H933" s="21">
        <f t="shared" si="14"/>
        <v>0</v>
      </c>
      <c r="I933" s="14"/>
    </row>
    <row r="934" spans="1:9" ht="12.4" hidden="1" customHeight="1">
      <c r="A934" s="13"/>
      <c r="B934" s="1"/>
      <c r="C934" s="35"/>
      <c r="D934" s="113"/>
      <c r="E934" s="114"/>
      <c r="F934" s="42" t="str">
        <f>VLOOKUP(C934,'[2]Acha Air Sales Price List'!$B$1:$D$65536,3,FALSE)</f>
        <v>first line keep open</v>
      </c>
      <c r="G934" s="20">
        <f>ROUND(IF(ISBLANK(C934),0,VLOOKUP(C934,'[2]Acha Air Sales Price List'!$B$1:$X$65536,12,FALSE)*$L$14),2)</f>
        <v>0</v>
      </c>
      <c r="H934" s="21">
        <f t="shared" si="14"/>
        <v>0</v>
      </c>
      <c r="I934" s="14"/>
    </row>
    <row r="935" spans="1:9" ht="12.4" hidden="1" customHeight="1">
      <c r="A935" s="13"/>
      <c r="B935" s="1"/>
      <c r="C935" s="35"/>
      <c r="D935" s="113"/>
      <c r="E935" s="114"/>
      <c r="F935" s="42" t="str">
        <f>VLOOKUP(C935,'[2]Acha Air Sales Price List'!$B$1:$D$65536,3,FALSE)</f>
        <v>first line keep open</v>
      </c>
      <c r="G935" s="20">
        <f>ROUND(IF(ISBLANK(C935),0,VLOOKUP(C935,'[2]Acha Air Sales Price List'!$B$1:$X$65536,12,FALSE)*$L$14),2)</f>
        <v>0</v>
      </c>
      <c r="H935" s="21">
        <f t="shared" si="14"/>
        <v>0</v>
      </c>
      <c r="I935" s="14"/>
    </row>
    <row r="936" spans="1:9" ht="12" hidden="1" customHeight="1">
      <c r="A936" s="13"/>
      <c r="B936" s="1"/>
      <c r="C936" s="35"/>
      <c r="D936" s="113"/>
      <c r="E936" s="114"/>
      <c r="F936" s="42" t="str">
        <f>VLOOKUP(C936,'[2]Acha Air Sales Price List'!$B$1:$D$65536,3,FALSE)</f>
        <v>first line keep open</v>
      </c>
      <c r="G936" s="20">
        <f>ROUND(IF(ISBLANK(C936),0,VLOOKUP(C936,'[2]Acha Air Sales Price List'!$B$1:$X$65536,12,FALSE)*$L$14),2)</f>
        <v>0</v>
      </c>
      <c r="H936" s="21">
        <f t="shared" si="14"/>
        <v>0</v>
      </c>
      <c r="I936" s="14"/>
    </row>
    <row r="937" spans="1:9" ht="12.4" hidden="1" customHeight="1">
      <c r="A937" s="13"/>
      <c r="B937" s="1"/>
      <c r="C937" s="35"/>
      <c r="D937" s="113"/>
      <c r="E937" s="114"/>
      <c r="F937" s="42" t="str">
        <f>VLOOKUP(C937,'[2]Acha Air Sales Price List'!$B$1:$D$65536,3,FALSE)</f>
        <v>first line keep open</v>
      </c>
      <c r="G937" s="20">
        <f>ROUND(IF(ISBLANK(C937),0,VLOOKUP(C937,'[2]Acha Air Sales Price List'!$B$1:$X$65536,12,FALSE)*$L$14),2)</f>
        <v>0</v>
      </c>
      <c r="H937" s="21">
        <f t="shared" si="14"/>
        <v>0</v>
      </c>
      <c r="I937" s="14"/>
    </row>
    <row r="938" spans="1:9" ht="12.4" hidden="1" customHeight="1">
      <c r="A938" s="13"/>
      <c r="B938" s="1"/>
      <c r="C938" s="35"/>
      <c r="D938" s="113"/>
      <c r="E938" s="114"/>
      <c r="F938" s="42" t="str">
        <f>VLOOKUP(C938,'[2]Acha Air Sales Price List'!$B$1:$D$65536,3,FALSE)</f>
        <v>first line keep open</v>
      </c>
      <c r="G938" s="20">
        <f>ROUND(IF(ISBLANK(C938),0,VLOOKUP(C938,'[2]Acha Air Sales Price List'!$B$1:$X$65536,12,FALSE)*$L$14),2)</f>
        <v>0</v>
      </c>
      <c r="H938" s="21">
        <f t="shared" si="14"/>
        <v>0</v>
      </c>
      <c r="I938" s="14"/>
    </row>
    <row r="939" spans="1:9" ht="12.4" hidden="1" customHeight="1">
      <c r="A939" s="13"/>
      <c r="B939" s="1"/>
      <c r="C939" s="35"/>
      <c r="D939" s="113"/>
      <c r="E939" s="114"/>
      <c r="F939" s="42" t="str">
        <f>VLOOKUP(C939,'[2]Acha Air Sales Price List'!$B$1:$D$65536,3,FALSE)</f>
        <v>first line keep open</v>
      </c>
      <c r="G939" s="20">
        <f>ROUND(IF(ISBLANK(C939),0,VLOOKUP(C939,'[2]Acha Air Sales Price List'!$B$1:$X$65536,12,FALSE)*$L$14),2)</f>
        <v>0</v>
      </c>
      <c r="H939" s="21">
        <f t="shared" si="14"/>
        <v>0</v>
      </c>
      <c r="I939" s="14"/>
    </row>
    <row r="940" spans="1:9" ht="12.4" hidden="1" customHeight="1">
      <c r="A940" s="13"/>
      <c r="B940" s="1"/>
      <c r="C940" s="35"/>
      <c r="D940" s="113"/>
      <c r="E940" s="114"/>
      <c r="F940" s="42" t="str">
        <f>VLOOKUP(C940,'[2]Acha Air Sales Price List'!$B$1:$D$65536,3,FALSE)</f>
        <v>first line keep open</v>
      </c>
      <c r="G940" s="20">
        <f>ROUND(IF(ISBLANK(C940),0,VLOOKUP(C940,'[2]Acha Air Sales Price List'!$B$1:$X$65536,12,FALSE)*$L$14),2)</f>
        <v>0</v>
      </c>
      <c r="H940" s="21">
        <f t="shared" si="14"/>
        <v>0</v>
      </c>
      <c r="I940" s="14"/>
    </row>
    <row r="941" spans="1:9" ht="12.4" hidden="1" customHeight="1">
      <c r="A941" s="13"/>
      <c r="B941" s="1"/>
      <c r="C941" s="35"/>
      <c r="D941" s="113"/>
      <c r="E941" s="114"/>
      <c r="F941" s="42" t="str">
        <f>VLOOKUP(C941,'[2]Acha Air Sales Price List'!$B$1:$D$65536,3,FALSE)</f>
        <v>first line keep open</v>
      </c>
      <c r="G941" s="20">
        <f>ROUND(IF(ISBLANK(C941),0,VLOOKUP(C941,'[2]Acha Air Sales Price List'!$B$1:$X$65536,12,FALSE)*$L$14),2)</f>
        <v>0</v>
      </c>
      <c r="H941" s="21">
        <f t="shared" si="14"/>
        <v>0</v>
      </c>
      <c r="I941" s="14"/>
    </row>
    <row r="942" spans="1:9" ht="12.4" hidden="1" customHeight="1">
      <c r="A942" s="13"/>
      <c r="B942" s="1"/>
      <c r="C942" s="35"/>
      <c r="D942" s="113"/>
      <c r="E942" s="114"/>
      <c r="F942" s="42" t="str">
        <f>VLOOKUP(C942,'[2]Acha Air Sales Price List'!$B$1:$D$65536,3,FALSE)</f>
        <v>first line keep open</v>
      </c>
      <c r="G942" s="20">
        <f>ROUND(IF(ISBLANK(C942),0,VLOOKUP(C942,'[2]Acha Air Sales Price List'!$B$1:$X$65536,12,FALSE)*$L$14),2)</f>
        <v>0</v>
      </c>
      <c r="H942" s="21">
        <f t="shared" si="14"/>
        <v>0</v>
      </c>
      <c r="I942" s="14"/>
    </row>
    <row r="943" spans="1:9" ht="12.4" hidden="1" customHeight="1">
      <c r="A943" s="13"/>
      <c r="B943" s="1"/>
      <c r="C943" s="35"/>
      <c r="D943" s="113"/>
      <c r="E943" s="114"/>
      <c r="F943" s="42" t="str">
        <f>VLOOKUP(C943,'[2]Acha Air Sales Price List'!$B$1:$D$65536,3,FALSE)</f>
        <v>first line keep open</v>
      </c>
      <c r="G943" s="20">
        <f>ROUND(IF(ISBLANK(C943),0,VLOOKUP(C943,'[2]Acha Air Sales Price List'!$B$1:$X$65536,12,FALSE)*$L$14),2)</f>
        <v>0</v>
      </c>
      <c r="H943" s="21">
        <f t="shared" si="14"/>
        <v>0</v>
      </c>
      <c r="I943" s="14"/>
    </row>
    <row r="944" spans="1:9" ht="12.4" hidden="1" customHeight="1">
      <c r="A944" s="13"/>
      <c r="B944" s="1"/>
      <c r="C944" s="35"/>
      <c r="D944" s="113"/>
      <c r="E944" s="114"/>
      <c r="F944" s="42" t="str">
        <f>VLOOKUP(C944,'[2]Acha Air Sales Price List'!$B$1:$D$65536,3,FALSE)</f>
        <v>first line keep open</v>
      </c>
      <c r="G944" s="20">
        <f>ROUND(IF(ISBLANK(C944),0,VLOOKUP(C944,'[2]Acha Air Sales Price List'!$B$1:$X$65536,12,FALSE)*$L$14),2)</f>
        <v>0</v>
      </c>
      <c r="H944" s="21">
        <f t="shared" si="14"/>
        <v>0</v>
      </c>
      <c r="I944" s="14"/>
    </row>
    <row r="945" spans="1:9" ht="12.4" hidden="1" customHeight="1">
      <c r="A945" s="13"/>
      <c r="B945" s="1"/>
      <c r="C945" s="35"/>
      <c r="D945" s="113"/>
      <c r="E945" s="114"/>
      <c r="F945" s="42" t="str">
        <f>VLOOKUP(C945,'[2]Acha Air Sales Price List'!$B$1:$D$65536,3,FALSE)</f>
        <v>first line keep open</v>
      </c>
      <c r="G945" s="20">
        <f>ROUND(IF(ISBLANK(C945),0,VLOOKUP(C945,'[2]Acha Air Sales Price List'!$B$1:$X$65536,12,FALSE)*$L$14),2)</f>
        <v>0</v>
      </c>
      <c r="H945" s="21">
        <f t="shared" si="14"/>
        <v>0</v>
      </c>
      <c r="I945" s="14"/>
    </row>
    <row r="946" spans="1:9" ht="12.4" hidden="1" customHeight="1">
      <c r="A946" s="13"/>
      <c r="B946" s="1"/>
      <c r="C946" s="35"/>
      <c r="D946" s="113"/>
      <c r="E946" s="114"/>
      <c r="F946" s="42" t="str">
        <f>VLOOKUP(C946,'[2]Acha Air Sales Price List'!$B$1:$D$65536,3,FALSE)</f>
        <v>first line keep open</v>
      </c>
      <c r="G946" s="20">
        <f>ROUND(IF(ISBLANK(C946),0,VLOOKUP(C946,'[2]Acha Air Sales Price List'!$B$1:$X$65536,12,FALSE)*$L$14),2)</f>
        <v>0</v>
      </c>
      <c r="H946" s="21">
        <f t="shared" si="14"/>
        <v>0</v>
      </c>
      <c r="I946" s="14"/>
    </row>
    <row r="947" spans="1:9" ht="12.4" hidden="1" customHeight="1">
      <c r="A947" s="13"/>
      <c r="B947" s="1"/>
      <c r="C947" s="35"/>
      <c r="D947" s="113"/>
      <c r="E947" s="114"/>
      <c r="F947" s="42" t="str">
        <f>VLOOKUP(C947,'[2]Acha Air Sales Price List'!$B$1:$D$65536,3,FALSE)</f>
        <v>first line keep open</v>
      </c>
      <c r="G947" s="20">
        <f>ROUND(IF(ISBLANK(C947),0,VLOOKUP(C947,'[2]Acha Air Sales Price List'!$B$1:$X$65536,12,FALSE)*$L$14),2)</f>
        <v>0</v>
      </c>
      <c r="H947" s="21">
        <f t="shared" si="14"/>
        <v>0</v>
      </c>
      <c r="I947" s="14"/>
    </row>
    <row r="948" spans="1:9" ht="12.4" hidden="1" customHeight="1">
      <c r="A948" s="13"/>
      <c r="B948" s="1"/>
      <c r="C948" s="35"/>
      <c r="D948" s="113"/>
      <c r="E948" s="114"/>
      <c r="F948" s="42" t="str">
        <f>VLOOKUP(C948,'[2]Acha Air Sales Price List'!$B$1:$D$65536,3,FALSE)</f>
        <v>first line keep open</v>
      </c>
      <c r="G948" s="20">
        <f>ROUND(IF(ISBLANK(C948),0,VLOOKUP(C948,'[2]Acha Air Sales Price List'!$B$1:$X$65536,12,FALSE)*$L$14),2)</f>
        <v>0</v>
      </c>
      <c r="H948" s="21">
        <f t="shared" si="14"/>
        <v>0</v>
      </c>
      <c r="I948" s="14"/>
    </row>
    <row r="949" spans="1:9" ht="12.4" hidden="1" customHeight="1">
      <c r="A949" s="13"/>
      <c r="B949" s="1"/>
      <c r="C949" s="35"/>
      <c r="D949" s="113"/>
      <c r="E949" s="114"/>
      <c r="F949" s="42" t="str">
        <f>VLOOKUP(C949,'[2]Acha Air Sales Price List'!$B$1:$D$65536,3,FALSE)</f>
        <v>first line keep open</v>
      </c>
      <c r="G949" s="20">
        <f>ROUND(IF(ISBLANK(C949),0,VLOOKUP(C949,'[2]Acha Air Sales Price List'!$B$1:$X$65536,12,FALSE)*$L$14),2)</f>
        <v>0</v>
      </c>
      <c r="H949" s="21">
        <f t="shared" si="14"/>
        <v>0</v>
      </c>
      <c r="I949" s="14"/>
    </row>
    <row r="950" spans="1:9" ht="12.4" hidden="1" customHeight="1">
      <c r="A950" s="13"/>
      <c r="B950" s="1"/>
      <c r="C950" s="35"/>
      <c r="D950" s="113"/>
      <c r="E950" s="114"/>
      <c r="F950" s="42" t="str">
        <f>VLOOKUP(C950,'[2]Acha Air Sales Price List'!$B$1:$D$65536,3,FALSE)</f>
        <v>first line keep open</v>
      </c>
      <c r="G950" s="20">
        <f>ROUND(IF(ISBLANK(C950),0,VLOOKUP(C950,'[2]Acha Air Sales Price List'!$B$1:$X$65536,12,FALSE)*$L$14),2)</f>
        <v>0</v>
      </c>
      <c r="H950" s="21">
        <f t="shared" si="14"/>
        <v>0</v>
      </c>
      <c r="I950" s="14"/>
    </row>
    <row r="951" spans="1:9" ht="12.4" hidden="1" customHeight="1">
      <c r="A951" s="13"/>
      <c r="B951" s="1"/>
      <c r="C951" s="35"/>
      <c r="D951" s="113"/>
      <c r="E951" s="114"/>
      <c r="F951" s="42" t="str">
        <f>VLOOKUP(C951,'[2]Acha Air Sales Price List'!$B$1:$D$65536,3,FALSE)</f>
        <v>first line keep open</v>
      </c>
      <c r="G951" s="20">
        <f>ROUND(IF(ISBLANK(C951),0,VLOOKUP(C951,'[2]Acha Air Sales Price List'!$B$1:$X$65536,12,FALSE)*$L$14),2)</f>
        <v>0</v>
      </c>
      <c r="H951" s="21">
        <f t="shared" si="14"/>
        <v>0</v>
      </c>
      <c r="I951" s="14"/>
    </row>
    <row r="952" spans="1:9" ht="12.4" hidden="1" customHeight="1">
      <c r="A952" s="13"/>
      <c r="B952" s="1"/>
      <c r="C952" s="35"/>
      <c r="D952" s="113"/>
      <c r="E952" s="114"/>
      <c r="F952" s="42" t="str">
        <f>VLOOKUP(C952,'[2]Acha Air Sales Price List'!$B$1:$D$65536,3,FALSE)</f>
        <v>first line keep open</v>
      </c>
      <c r="G952" s="20">
        <f>ROUND(IF(ISBLANK(C952),0,VLOOKUP(C952,'[2]Acha Air Sales Price List'!$B$1:$X$65536,12,FALSE)*$L$14),2)</f>
        <v>0</v>
      </c>
      <c r="H952" s="21">
        <f t="shared" si="14"/>
        <v>0</v>
      </c>
      <c r="I952" s="14"/>
    </row>
    <row r="953" spans="1:9" ht="12.4" hidden="1" customHeight="1">
      <c r="A953" s="13"/>
      <c r="B953" s="1"/>
      <c r="C953" s="35"/>
      <c r="D953" s="113"/>
      <c r="E953" s="114"/>
      <c r="F953" s="42" t="str">
        <f>VLOOKUP(C953,'[2]Acha Air Sales Price List'!$B$1:$D$65536,3,FALSE)</f>
        <v>first line keep open</v>
      </c>
      <c r="G953" s="20">
        <f>ROUND(IF(ISBLANK(C953),0,VLOOKUP(C953,'[2]Acha Air Sales Price List'!$B$1:$X$65536,12,FALSE)*$L$14),2)</f>
        <v>0</v>
      </c>
      <c r="H953" s="21">
        <f t="shared" si="14"/>
        <v>0</v>
      </c>
      <c r="I953" s="14"/>
    </row>
    <row r="954" spans="1:9" ht="12.4" hidden="1" customHeight="1">
      <c r="A954" s="13"/>
      <c r="B954" s="1"/>
      <c r="C954" s="35"/>
      <c r="D954" s="113"/>
      <c r="E954" s="114"/>
      <c r="F954" s="42" t="str">
        <f>VLOOKUP(C954,'[2]Acha Air Sales Price List'!$B$1:$D$65536,3,FALSE)</f>
        <v>first line keep open</v>
      </c>
      <c r="G954" s="20">
        <f>ROUND(IF(ISBLANK(C954),0,VLOOKUP(C954,'[2]Acha Air Sales Price List'!$B$1:$X$65536,12,FALSE)*$L$14),2)</f>
        <v>0</v>
      </c>
      <c r="H954" s="21">
        <f t="shared" si="14"/>
        <v>0</v>
      </c>
      <c r="I954" s="14"/>
    </row>
    <row r="955" spans="1:9" ht="12.4" hidden="1" customHeight="1">
      <c r="A955" s="13"/>
      <c r="B955" s="1"/>
      <c r="C955" s="35"/>
      <c r="D955" s="113"/>
      <c r="E955" s="114"/>
      <c r="F955" s="42" t="str">
        <f>VLOOKUP(C955,'[2]Acha Air Sales Price List'!$B$1:$D$65536,3,FALSE)</f>
        <v>first line keep open</v>
      </c>
      <c r="G955" s="20">
        <f>ROUND(IF(ISBLANK(C955),0,VLOOKUP(C955,'[2]Acha Air Sales Price List'!$B$1:$X$65536,12,FALSE)*$L$14),2)</f>
        <v>0</v>
      </c>
      <c r="H955" s="21">
        <f t="shared" si="14"/>
        <v>0</v>
      </c>
      <c r="I955" s="14"/>
    </row>
    <row r="956" spans="1:9" ht="12.4" hidden="1" customHeight="1">
      <c r="A956" s="13"/>
      <c r="B956" s="1"/>
      <c r="C956" s="35"/>
      <c r="D956" s="113"/>
      <c r="E956" s="114"/>
      <c r="F956" s="42" t="str">
        <f>VLOOKUP(C956,'[2]Acha Air Sales Price List'!$B$1:$D$65536,3,FALSE)</f>
        <v>first line keep open</v>
      </c>
      <c r="G956" s="20">
        <f>ROUND(IF(ISBLANK(C956),0,VLOOKUP(C956,'[2]Acha Air Sales Price List'!$B$1:$X$65536,12,FALSE)*$L$14),2)</f>
        <v>0</v>
      </c>
      <c r="H956" s="21">
        <f t="shared" si="14"/>
        <v>0</v>
      </c>
      <c r="I956" s="14"/>
    </row>
    <row r="957" spans="1:9" ht="12.4" hidden="1" customHeight="1">
      <c r="A957" s="13"/>
      <c r="B957" s="1"/>
      <c r="C957" s="35"/>
      <c r="D957" s="113"/>
      <c r="E957" s="114"/>
      <c r="F957" s="42" t="str">
        <f>VLOOKUP(C957,'[2]Acha Air Sales Price List'!$B$1:$D$65536,3,FALSE)</f>
        <v>first line keep open</v>
      </c>
      <c r="G957" s="20">
        <f>ROUND(IF(ISBLANK(C957),0,VLOOKUP(C957,'[2]Acha Air Sales Price List'!$B$1:$X$65536,12,FALSE)*$L$14),2)</f>
        <v>0</v>
      </c>
      <c r="H957" s="21">
        <f t="shared" si="14"/>
        <v>0</v>
      </c>
      <c r="I957" s="14"/>
    </row>
    <row r="958" spans="1:9" ht="12.4" hidden="1" customHeight="1">
      <c r="A958" s="13"/>
      <c r="B958" s="1"/>
      <c r="C958" s="35"/>
      <c r="D958" s="113"/>
      <c r="E958" s="114"/>
      <c r="F958" s="42" t="str">
        <f>VLOOKUP(C958,'[2]Acha Air Sales Price List'!$B$1:$D$65536,3,FALSE)</f>
        <v>first line keep open</v>
      </c>
      <c r="G958" s="20">
        <f>ROUND(IF(ISBLANK(C958),0,VLOOKUP(C958,'[2]Acha Air Sales Price List'!$B$1:$X$65536,12,FALSE)*$L$14),2)</f>
        <v>0</v>
      </c>
      <c r="H958" s="21">
        <f t="shared" si="14"/>
        <v>0</v>
      </c>
      <c r="I958" s="14"/>
    </row>
    <row r="959" spans="1:9" ht="12.4" hidden="1" customHeight="1">
      <c r="A959" s="13"/>
      <c r="B959" s="1"/>
      <c r="C959" s="36"/>
      <c r="D959" s="113"/>
      <c r="E959" s="114"/>
      <c r="F959" s="42" t="str">
        <f>VLOOKUP(C959,'[2]Acha Air Sales Price List'!$B$1:$D$65536,3,FALSE)</f>
        <v>first line keep open</v>
      </c>
      <c r="G959" s="20">
        <f>ROUND(IF(ISBLANK(C959),0,VLOOKUP(C959,'[2]Acha Air Sales Price List'!$B$1:$X$65536,12,FALSE)*$L$14),2)</f>
        <v>0</v>
      </c>
      <c r="H959" s="21">
        <f t="shared" si="14"/>
        <v>0</v>
      </c>
      <c r="I959" s="14"/>
    </row>
    <row r="960" spans="1:9" ht="12" hidden="1" customHeight="1">
      <c r="A960" s="13"/>
      <c r="B960" s="1"/>
      <c r="C960" s="35"/>
      <c r="D960" s="113"/>
      <c r="E960" s="114"/>
      <c r="F960" s="42" t="str">
        <f>VLOOKUP(C960,'[2]Acha Air Sales Price List'!$B$1:$D$65536,3,FALSE)</f>
        <v>first line keep open</v>
      </c>
      <c r="G960" s="20">
        <f>ROUND(IF(ISBLANK(C960),0,VLOOKUP(C960,'[2]Acha Air Sales Price List'!$B$1:$X$65536,12,FALSE)*$L$14),2)</f>
        <v>0</v>
      </c>
      <c r="H960" s="21">
        <f t="shared" si="14"/>
        <v>0</v>
      </c>
      <c r="I960" s="14"/>
    </row>
    <row r="961" spans="1:9" ht="12.4" hidden="1" customHeight="1">
      <c r="A961" s="13"/>
      <c r="B961" s="1"/>
      <c r="C961" s="35"/>
      <c r="D961" s="113"/>
      <c r="E961" s="114"/>
      <c r="F961" s="42" t="str">
        <f>VLOOKUP(C961,'[2]Acha Air Sales Price List'!$B$1:$D$65536,3,FALSE)</f>
        <v>first line keep open</v>
      </c>
      <c r="G961" s="20">
        <f>ROUND(IF(ISBLANK(C961),0,VLOOKUP(C961,'[2]Acha Air Sales Price List'!$B$1:$X$65536,12,FALSE)*$L$14),2)</f>
        <v>0</v>
      </c>
      <c r="H961" s="21">
        <f t="shared" si="14"/>
        <v>0</v>
      </c>
      <c r="I961" s="14"/>
    </row>
    <row r="962" spans="1:9" ht="12.4" hidden="1" customHeight="1">
      <c r="A962" s="13"/>
      <c r="B962" s="1"/>
      <c r="C962" s="35"/>
      <c r="D962" s="113"/>
      <c r="E962" s="114"/>
      <c r="F962" s="42" t="str">
        <f>VLOOKUP(C962,'[2]Acha Air Sales Price List'!$B$1:$D$65536,3,FALSE)</f>
        <v>first line keep open</v>
      </c>
      <c r="G962" s="20">
        <f>ROUND(IF(ISBLANK(C962),0,VLOOKUP(C962,'[2]Acha Air Sales Price List'!$B$1:$X$65536,12,FALSE)*$L$14),2)</f>
        <v>0</v>
      </c>
      <c r="H962" s="21">
        <f t="shared" si="14"/>
        <v>0</v>
      </c>
      <c r="I962" s="14"/>
    </row>
    <row r="963" spans="1:9" ht="12.4" hidden="1" customHeight="1">
      <c r="A963" s="13"/>
      <c r="B963" s="1"/>
      <c r="C963" s="35"/>
      <c r="D963" s="113"/>
      <c r="E963" s="114"/>
      <c r="F963" s="42" t="str">
        <f>VLOOKUP(C963,'[2]Acha Air Sales Price List'!$B$1:$D$65536,3,FALSE)</f>
        <v>first line keep open</v>
      </c>
      <c r="G963" s="20">
        <f>ROUND(IF(ISBLANK(C963),0,VLOOKUP(C963,'[2]Acha Air Sales Price List'!$B$1:$X$65536,12,FALSE)*$L$14),2)</f>
        <v>0</v>
      </c>
      <c r="H963" s="21">
        <f t="shared" si="14"/>
        <v>0</v>
      </c>
      <c r="I963" s="14"/>
    </row>
    <row r="964" spans="1:9" ht="12.4" hidden="1" customHeight="1">
      <c r="A964" s="13"/>
      <c r="B964" s="1"/>
      <c r="C964" s="35"/>
      <c r="D964" s="113"/>
      <c r="E964" s="114"/>
      <c r="F964" s="42" t="str">
        <f>VLOOKUP(C964,'[2]Acha Air Sales Price List'!$B$1:$D$65536,3,FALSE)</f>
        <v>first line keep open</v>
      </c>
      <c r="G964" s="20">
        <f>ROUND(IF(ISBLANK(C964),0,VLOOKUP(C964,'[2]Acha Air Sales Price List'!$B$1:$X$65536,12,FALSE)*$L$14),2)</f>
        <v>0</v>
      </c>
      <c r="H964" s="21">
        <f t="shared" si="14"/>
        <v>0</v>
      </c>
      <c r="I964" s="14"/>
    </row>
    <row r="965" spans="1:9" ht="12.4" hidden="1" customHeight="1">
      <c r="A965" s="13"/>
      <c r="B965" s="1"/>
      <c r="C965" s="35"/>
      <c r="D965" s="113"/>
      <c r="E965" s="114"/>
      <c r="F965" s="42" t="str">
        <f>VLOOKUP(C965,'[2]Acha Air Sales Price List'!$B$1:$D$65536,3,FALSE)</f>
        <v>first line keep open</v>
      </c>
      <c r="G965" s="20">
        <f>ROUND(IF(ISBLANK(C965),0,VLOOKUP(C965,'[2]Acha Air Sales Price List'!$B$1:$X$65536,12,FALSE)*$L$14),2)</f>
        <v>0</v>
      </c>
      <c r="H965" s="21">
        <f t="shared" si="14"/>
        <v>0</v>
      </c>
      <c r="I965" s="14"/>
    </row>
    <row r="966" spans="1:9" ht="12.4" hidden="1" customHeight="1">
      <c r="A966" s="13"/>
      <c r="B966" s="1"/>
      <c r="C966" s="35"/>
      <c r="D966" s="113"/>
      <c r="E966" s="114"/>
      <c r="F966" s="42" t="str">
        <f>VLOOKUP(C966,'[2]Acha Air Sales Price List'!$B$1:$D$65536,3,FALSE)</f>
        <v>first line keep open</v>
      </c>
      <c r="G966" s="20">
        <f>ROUND(IF(ISBLANK(C966),0,VLOOKUP(C966,'[2]Acha Air Sales Price List'!$B$1:$X$65536,12,FALSE)*$L$14),2)</f>
        <v>0</v>
      </c>
      <c r="H966" s="21">
        <f t="shared" si="14"/>
        <v>0</v>
      </c>
      <c r="I966" s="14"/>
    </row>
    <row r="967" spans="1:9" ht="12.4" hidden="1" customHeight="1">
      <c r="A967" s="13"/>
      <c r="B967" s="1"/>
      <c r="C967" s="35"/>
      <c r="D967" s="113"/>
      <c r="E967" s="114"/>
      <c r="F967" s="42" t="str">
        <f>VLOOKUP(C967,'[2]Acha Air Sales Price List'!$B$1:$D$65536,3,FALSE)</f>
        <v>first line keep open</v>
      </c>
      <c r="G967" s="20">
        <f>ROUND(IF(ISBLANK(C967),0,VLOOKUP(C967,'[2]Acha Air Sales Price List'!$B$1:$X$65536,12,FALSE)*$L$14),2)</f>
        <v>0</v>
      </c>
      <c r="H967" s="21">
        <f t="shared" si="14"/>
        <v>0</v>
      </c>
      <c r="I967" s="14"/>
    </row>
    <row r="968" spans="1:9" ht="12.4" hidden="1" customHeight="1">
      <c r="A968" s="13"/>
      <c r="B968" s="1"/>
      <c r="C968" s="35"/>
      <c r="D968" s="113"/>
      <c r="E968" s="114"/>
      <c r="F968" s="42" t="str">
        <f>VLOOKUP(C968,'[2]Acha Air Sales Price List'!$B$1:$D$65536,3,FALSE)</f>
        <v>first line keep open</v>
      </c>
      <c r="G968" s="20">
        <f>ROUND(IF(ISBLANK(C968),0,VLOOKUP(C968,'[2]Acha Air Sales Price List'!$B$1:$X$65536,12,FALSE)*$L$14),2)</f>
        <v>0</v>
      </c>
      <c r="H968" s="21">
        <f t="shared" si="14"/>
        <v>0</v>
      </c>
      <c r="I968" s="14"/>
    </row>
    <row r="969" spans="1:9" ht="12.4" hidden="1" customHeight="1">
      <c r="A969" s="13"/>
      <c r="B969" s="1"/>
      <c r="C969" s="35"/>
      <c r="D969" s="113"/>
      <c r="E969" s="114"/>
      <c r="F969" s="42" t="str">
        <f>VLOOKUP(C969,'[2]Acha Air Sales Price List'!$B$1:$D$65536,3,FALSE)</f>
        <v>first line keep open</v>
      </c>
      <c r="G969" s="20">
        <f>ROUND(IF(ISBLANK(C969),0,VLOOKUP(C969,'[2]Acha Air Sales Price List'!$B$1:$X$65536,12,FALSE)*$L$14),2)</f>
        <v>0</v>
      </c>
      <c r="H969" s="21">
        <f t="shared" si="14"/>
        <v>0</v>
      </c>
      <c r="I969" s="14"/>
    </row>
    <row r="970" spans="1:9" ht="12.4" hidden="1" customHeight="1">
      <c r="A970" s="13"/>
      <c r="B970" s="1"/>
      <c r="C970" s="35"/>
      <c r="D970" s="113"/>
      <c r="E970" s="114"/>
      <c r="F970" s="42" t="str">
        <f>VLOOKUP(C970,'[2]Acha Air Sales Price List'!$B$1:$D$65536,3,FALSE)</f>
        <v>first line keep open</v>
      </c>
      <c r="G970" s="20">
        <f>ROUND(IF(ISBLANK(C970),0,VLOOKUP(C970,'[2]Acha Air Sales Price List'!$B$1:$X$65536,12,FALSE)*$L$14),2)</f>
        <v>0</v>
      </c>
      <c r="H970" s="21">
        <f t="shared" si="14"/>
        <v>0</v>
      </c>
      <c r="I970" s="14"/>
    </row>
    <row r="971" spans="1:9" ht="12.4" hidden="1" customHeight="1">
      <c r="A971" s="13"/>
      <c r="B971" s="1"/>
      <c r="C971" s="35"/>
      <c r="D971" s="113"/>
      <c r="E971" s="114"/>
      <c r="F971" s="42" t="str">
        <f>VLOOKUP(C971,'[2]Acha Air Sales Price List'!$B$1:$D$65536,3,FALSE)</f>
        <v>first line keep open</v>
      </c>
      <c r="G971" s="20">
        <f>ROUND(IF(ISBLANK(C971),0,VLOOKUP(C971,'[2]Acha Air Sales Price List'!$B$1:$X$65536,12,FALSE)*$L$14),2)</f>
        <v>0</v>
      </c>
      <c r="H971" s="21">
        <f t="shared" si="14"/>
        <v>0</v>
      </c>
      <c r="I971" s="14"/>
    </row>
    <row r="972" spans="1:9" ht="12.4" hidden="1" customHeight="1">
      <c r="A972" s="13"/>
      <c r="B972" s="1"/>
      <c r="C972" s="35"/>
      <c r="D972" s="113"/>
      <c r="E972" s="114"/>
      <c r="F972" s="42" t="str">
        <f>VLOOKUP(C972,'[2]Acha Air Sales Price List'!$B$1:$D$65536,3,FALSE)</f>
        <v>first line keep open</v>
      </c>
      <c r="G972" s="20">
        <f>ROUND(IF(ISBLANK(C972),0,VLOOKUP(C972,'[2]Acha Air Sales Price List'!$B$1:$X$65536,12,FALSE)*$L$14),2)</f>
        <v>0</v>
      </c>
      <c r="H972" s="21">
        <f t="shared" si="14"/>
        <v>0</v>
      </c>
      <c r="I972" s="14"/>
    </row>
    <row r="973" spans="1:9" ht="12.4" hidden="1" customHeight="1">
      <c r="A973" s="13"/>
      <c r="B973" s="1"/>
      <c r="C973" s="35"/>
      <c r="D973" s="113"/>
      <c r="E973" s="114"/>
      <c r="F973" s="42" t="str">
        <f>VLOOKUP(C973,'[2]Acha Air Sales Price List'!$B$1:$D$65536,3,FALSE)</f>
        <v>first line keep open</v>
      </c>
      <c r="G973" s="20">
        <f>ROUND(IF(ISBLANK(C973),0,VLOOKUP(C973,'[2]Acha Air Sales Price List'!$B$1:$X$65536,12,FALSE)*$L$14),2)</f>
        <v>0</v>
      </c>
      <c r="H973" s="21">
        <f t="shared" si="14"/>
        <v>0</v>
      </c>
      <c r="I973" s="14"/>
    </row>
    <row r="974" spans="1:9" ht="12.4" hidden="1" customHeight="1">
      <c r="A974" s="13"/>
      <c r="B974" s="1"/>
      <c r="C974" s="35"/>
      <c r="D974" s="113"/>
      <c r="E974" s="114"/>
      <c r="F974" s="42" t="str">
        <f>VLOOKUP(C974,'[2]Acha Air Sales Price List'!$B$1:$D$65536,3,FALSE)</f>
        <v>first line keep open</v>
      </c>
      <c r="G974" s="20">
        <f>ROUND(IF(ISBLANK(C974),0,VLOOKUP(C974,'[2]Acha Air Sales Price List'!$B$1:$X$65536,12,FALSE)*$L$14),2)</f>
        <v>0</v>
      </c>
      <c r="H974" s="21">
        <f t="shared" si="14"/>
        <v>0</v>
      </c>
      <c r="I974" s="14"/>
    </row>
    <row r="975" spans="1:9" ht="12.4" hidden="1" customHeight="1">
      <c r="A975" s="13"/>
      <c r="B975" s="1"/>
      <c r="C975" s="35"/>
      <c r="D975" s="113"/>
      <c r="E975" s="114"/>
      <c r="F975" s="42" t="str">
        <f>VLOOKUP(C975,'[2]Acha Air Sales Price List'!$B$1:$D$65536,3,FALSE)</f>
        <v>first line keep open</v>
      </c>
      <c r="G975" s="20">
        <f>ROUND(IF(ISBLANK(C975),0,VLOOKUP(C975,'[2]Acha Air Sales Price List'!$B$1:$X$65536,12,FALSE)*$L$14),2)</f>
        <v>0</v>
      </c>
      <c r="H975" s="21">
        <f t="shared" si="14"/>
        <v>0</v>
      </c>
      <c r="I975" s="14"/>
    </row>
    <row r="976" spans="1:9" ht="12.4" hidden="1" customHeight="1">
      <c r="A976" s="13"/>
      <c r="B976" s="1"/>
      <c r="C976" s="35"/>
      <c r="D976" s="113"/>
      <c r="E976" s="114"/>
      <c r="F976" s="42" t="str">
        <f>VLOOKUP(C976,'[2]Acha Air Sales Price List'!$B$1:$D$65536,3,FALSE)</f>
        <v>first line keep open</v>
      </c>
      <c r="G976" s="20">
        <f>ROUND(IF(ISBLANK(C976),0,VLOOKUP(C976,'[2]Acha Air Sales Price List'!$B$1:$X$65536,12,FALSE)*$L$14),2)</f>
        <v>0</v>
      </c>
      <c r="H976" s="21">
        <f t="shared" si="14"/>
        <v>0</v>
      </c>
      <c r="I976" s="14"/>
    </row>
    <row r="977" spans="1:12" ht="12.4" hidden="1" customHeight="1">
      <c r="A977" s="13"/>
      <c r="B977" s="1"/>
      <c r="C977" s="35"/>
      <c r="D977" s="113"/>
      <c r="E977" s="114"/>
      <c r="F977" s="42" t="str">
        <f>VLOOKUP(C977,'[2]Acha Air Sales Price List'!$B$1:$D$65536,3,FALSE)</f>
        <v>first line keep open</v>
      </c>
      <c r="G977" s="20">
        <f>ROUND(IF(ISBLANK(C977),0,VLOOKUP(C977,'[2]Acha Air Sales Price List'!$B$1:$X$65536,12,FALSE)*$L$14),2)</f>
        <v>0</v>
      </c>
      <c r="H977" s="21">
        <f t="shared" si="14"/>
        <v>0</v>
      </c>
      <c r="I977" s="14"/>
    </row>
    <row r="978" spans="1:12" ht="12.4" hidden="1" customHeight="1">
      <c r="A978" s="13"/>
      <c r="B978" s="1"/>
      <c r="C978" s="35"/>
      <c r="D978" s="113"/>
      <c r="E978" s="114"/>
      <c r="F978" s="42" t="str">
        <f>VLOOKUP(C978,'[2]Acha Air Sales Price List'!$B$1:$D$65536,3,FALSE)</f>
        <v>first line keep open</v>
      </c>
      <c r="G978" s="20">
        <f>ROUND(IF(ISBLANK(C978),0,VLOOKUP(C978,'[2]Acha Air Sales Price List'!$B$1:$X$65536,12,FALSE)*$L$14),2)</f>
        <v>0</v>
      </c>
      <c r="H978" s="21">
        <f t="shared" si="14"/>
        <v>0</v>
      </c>
      <c r="I978" s="14"/>
    </row>
    <row r="979" spans="1:12" ht="12.4" hidden="1" customHeight="1">
      <c r="A979" s="13"/>
      <c r="B979" s="1"/>
      <c r="C979" s="35"/>
      <c r="D979" s="113"/>
      <c r="E979" s="114"/>
      <c r="F979" s="42" t="str">
        <f>VLOOKUP(C979,'[2]Acha Air Sales Price List'!$B$1:$D$65536,3,FALSE)</f>
        <v>first line keep open</v>
      </c>
      <c r="G979" s="20">
        <f>ROUND(IF(ISBLANK(C979),0,VLOOKUP(C979,'[2]Acha Air Sales Price List'!$B$1:$X$65536,12,FALSE)*$L$14),2)</f>
        <v>0</v>
      </c>
      <c r="H979" s="21">
        <f t="shared" si="14"/>
        <v>0</v>
      </c>
      <c r="I979" s="14"/>
    </row>
    <row r="980" spans="1:12" ht="12.4" hidden="1" customHeight="1">
      <c r="A980" s="13"/>
      <c r="B980" s="1"/>
      <c r="C980" s="35"/>
      <c r="D980" s="113"/>
      <c r="E980" s="114"/>
      <c r="F980" s="42" t="str">
        <f>VLOOKUP(C980,'[2]Acha Air Sales Price List'!$B$1:$D$65536,3,FALSE)</f>
        <v>first line keep open</v>
      </c>
      <c r="G980" s="20">
        <f>ROUND(IF(ISBLANK(C980),0,VLOOKUP(C980,'[2]Acha Air Sales Price List'!$B$1:$X$65536,12,FALSE)*$L$14),2)</f>
        <v>0</v>
      </c>
      <c r="H980" s="21">
        <f t="shared" si="14"/>
        <v>0</v>
      </c>
      <c r="I980" s="14"/>
    </row>
    <row r="981" spans="1:12" ht="12.4" hidden="1" customHeight="1">
      <c r="A981" s="13"/>
      <c r="B981" s="1"/>
      <c r="C981" s="35"/>
      <c r="D981" s="113"/>
      <c r="E981" s="114"/>
      <c r="F981" s="42" t="str">
        <f>VLOOKUP(C981,'[2]Acha Air Sales Price List'!$B$1:$D$65536,3,FALSE)</f>
        <v>first line keep open</v>
      </c>
      <c r="G981" s="20">
        <f>ROUND(IF(ISBLANK(C981),0,VLOOKUP(C981,'[2]Acha Air Sales Price List'!$B$1:$X$65536,12,FALSE)*$L$14),2)</f>
        <v>0</v>
      </c>
      <c r="H981" s="21">
        <f t="shared" si="14"/>
        <v>0</v>
      </c>
      <c r="I981" s="14"/>
    </row>
    <row r="982" spans="1:12" ht="12.4" hidden="1" customHeight="1">
      <c r="A982" s="13"/>
      <c r="B982" s="1"/>
      <c r="C982" s="35"/>
      <c r="D982" s="113"/>
      <c r="E982" s="114"/>
      <c r="F982" s="42" t="str">
        <f>VLOOKUP(C982,'[2]Acha Air Sales Price List'!$B$1:$D$65536,3,FALSE)</f>
        <v>first line keep open</v>
      </c>
      <c r="G982" s="20">
        <f>ROUND(IF(ISBLANK(C982),0,VLOOKUP(C982,'[2]Acha Air Sales Price List'!$B$1:$X$65536,12,FALSE)*$L$14),2)</f>
        <v>0</v>
      </c>
      <c r="H982" s="21">
        <f t="shared" ref="H982:H985" si="15">G982*B982</f>
        <v>0</v>
      </c>
      <c r="I982" s="14"/>
    </row>
    <row r="983" spans="1:12" ht="12.4" hidden="1" customHeight="1">
      <c r="A983" s="13"/>
      <c r="B983" s="1"/>
      <c r="C983" s="35"/>
      <c r="D983" s="113"/>
      <c r="E983" s="114"/>
      <c r="F983" s="42" t="str">
        <f>VLOOKUP(C983,'[2]Acha Air Sales Price List'!$B$1:$D$65536,3,FALSE)</f>
        <v>first line keep open</v>
      </c>
      <c r="G983" s="20">
        <f>ROUND(IF(ISBLANK(C983),0,VLOOKUP(C983,'[2]Acha Air Sales Price List'!$B$1:$X$65536,12,FALSE)*$L$14),2)</f>
        <v>0</v>
      </c>
      <c r="H983" s="21">
        <f t="shared" si="15"/>
        <v>0</v>
      </c>
      <c r="I983" s="14"/>
    </row>
    <row r="984" spans="1:12" ht="12.4" hidden="1" customHeight="1">
      <c r="A984" s="13"/>
      <c r="B984" s="1"/>
      <c r="C984" s="35"/>
      <c r="D984" s="113"/>
      <c r="E984" s="114"/>
      <c r="F984" s="42" t="str">
        <f>VLOOKUP(C984,'[2]Acha Air Sales Price List'!$B$1:$D$65536,3,FALSE)</f>
        <v>first line keep open</v>
      </c>
      <c r="G984" s="20">
        <f>ROUND(IF(ISBLANK(C984),0,VLOOKUP(C984,'[2]Acha Air Sales Price List'!$B$1:$X$65536,12,FALSE)*$L$14),2)</f>
        <v>0</v>
      </c>
      <c r="H984" s="21">
        <f t="shared" si="15"/>
        <v>0</v>
      </c>
      <c r="I984" s="14"/>
    </row>
    <row r="985" spans="1:12" ht="12.4" hidden="1" customHeight="1">
      <c r="A985" s="13"/>
      <c r="B985" s="1"/>
      <c r="C985" s="35"/>
      <c r="D985" s="113"/>
      <c r="E985" s="114"/>
      <c r="F985" s="42" t="str">
        <f>VLOOKUP(C985,'[2]Acha Air Sales Price List'!$B$1:$D$65536,3,FALSE)</f>
        <v>first line keep open</v>
      </c>
      <c r="G985" s="20">
        <f>ROUND(IF(ISBLANK(C985),0,VLOOKUP(C985,'[2]Acha Air Sales Price List'!$B$1:$X$65536,12,FALSE)*$L$14),2)</f>
        <v>0</v>
      </c>
      <c r="H985" s="21">
        <f t="shared" si="15"/>
        <v>0</v>
      </c>
      <c r="I985" s="14"/>
    </row>
    <row r="986" spans="1:12" ht="12.4" customHeight="1">
      <c r="A986" s="13"/>
      <c r="B986" s="1"/>
      <c r="C986" s="140"/>
      <c r="D986" s="113"/>
      <c r="E986" s="114"/>
      <c r="F986" s="42"/>
      <c r="G986" s="20">
        <f>ROUND(IF(ISBLANK(C986),0,VLOOKUP(C986,'[2]Acha Air Sales Price List'!$B$1:$X$65536,12,FALSE)*$L$14),2)</f>
        <v>0</v>
      </c>
      <c r="H986" s="21">
        <f t="shared" ref="H986" si="16">ROUND(IF(ISNUMBER(B986), G986*B986, 0),5)</f>
        <v>0</v>
      </c>
      <c r="I986" s="14"/>
    </row>
    <row r="987" spans="1:12">
      <c r="A987" s="13"/>
      <c r="B987" s="1"/>
      <c r="C987" s="140"/>
      <c r="D987" s="113"/>
      <c r="E987" s="114"/>
      <c r="F987" s="158" t="s">
        <v>54</v>
      </c>
      <c r="G987" s="20">
        <f>(SUM(H20:H50)*-30%)-82.94</f>
        <v>-2518.4870000000001</v>
      </c>
      <c r="H987" s="21">
        <f>G987</f>
        <v>-2518.4870000000001</v>
      </c>
      <c r="I987" s="14"/>
    </row>
    <row r="988" spans="1:12">
      <c r="A988" s="13"/>
      <c r="B988" s="1"/>
      <c r="C988" s="140"/>
      <c r="D988" s="113"/>
      <c r="E988" s="114"/>
      <c r="F988" s="158" t="s">
        <v>55</v>
      </c>
      <c r="G988" s="20">
        <v>0</v>
      </c>
      <c r="H988" s="21"/>
      <c r="I988" s="14"/>
    </row>
    <row r="989" spans="1:12" ht="12.4" customHeight="1" thickBot="1">
      <c r="A989" s="13"/>
      <c r="B989" s="22"/>
      <c r="C989" s="23"/>
      <c r="D989" s="115"/>
      <c r="E989" s="116"/>
      <c r="F989" s="43"/>
      <c r="G989" s="24">
        <f>ROUND(IF(ISBLANK(C989),0,VLOOKUP(C989,'[2]Acha Air Sales Price List'!$B$1:$X$65536,12,FALSE)*$W$14),2)</f>
        <v>0</v>
      </c>
      <c r="H989" s="25">
        <f>ROUND(IF(ISNUMBER(B989), G989*B989, 0),5)</f>
        <v>0</v>
      </c>
      <c r="I989" s="14"/>
      <c r="L989" s="174"/>
    </row>
    <row r="990" spans="1:12" ht="10.5" customHeight="1" thickBot="1">
      <c r="A990" s="13"/>
      <c r="B990" s="2"/>
      <c r="C990" s="2"/>
      <c r="D990" s="2"/>
      <c r="E990" s="2"/>
      <c r="F990" s="2"/>
      <c r="G990" s="30"/>
      <c r="H990" s="31"/>
      <c r="I990" s="14"/>
    </row>
    <row r="991" spans="1:12" ht="16.5" thickBot="1">
      <c r="A991" s="13"/>
      <c r="B991" s="29" t="s">
        <v>17</v>
      </c>
      <c r="C991" s="3"/>
      <c r="D991" s="3"/>
      <c r="E991" s="3"/>
      <c r="F991" s="3"/>
      <c r="G991" s="32" t="s">
        <v>18</v>
      </c>
      <c r="H991" s="156">
        <f>SUM(H20:H989)</f>
        <v>5600.0029999999997</v>
      </c>
      <c r="I991" s="14"/>
      <c r="K991" s="174"/>
    </row>
    <row r="992" spans="1:12" ht="16.5" hidden="1" thickBot="1">
      <c r="A992" s="13"/>
      <c r="B992" s="29" t="s">
        <v>17</v>
      </c>
      <c r="C992" s="3"/>
      <c r="D992" s="3"/>
      <c r="E992" s="3"/>
      <c r="F992" s="3"/>
      <c r="G992" s="32" t="s">
        <v>23</v>
      </c>
      <c r="H992" s="33">
        <f>H991/41.5</f>
        <v>134.93983132530118</v>
      </c>
      <c r="I992" s="14"/>
    </row>
    <row r="993" spans="1:9" ht="16.5" hidden="1" thickBot="1">
      <c r="A993" s="13"/>
      <c r="B993" s="29"/>
      <c r="C993" s="3"/>
      <c r="D993" s="3"/>
      <c r="E993" s="3"/>
      <c r="F993" s="3"/>
      <c r="G993" s="32" t="s">
        <v>25</v>
      </c>
      <c r="H993" s="33">
        <v>40</v>
      </c>
      <c r="I993" s="14"/>
    </row>
    <row r="994" spans="1:9" ht="16.5" hidden="1" thickBot="1">
      <c r="A994" s="13"/>
      <c r="B994" s="29"/>
      <c r="C994" s="3"/>
      <c r="D994" s="3"/>
      <c r="E994" s="3"/>
      <c r="F994" s="3"/>
      <c r="G994" s="32" t="s">
        <v>24</v>
      </c>
      <c r="H994" s="33">
        <f>(H993-H992)*41.5</f>
        <v>-3940.0029999999992</v>
      </c>
      <c r="I994" s="14"/>
    </row>
    <row r="995" spans="1:9">
      <c r="A995" s="18"/>
      <c r="B995" s="173" t="s">
        <v>119</v>
      </c>
      <c r="C995" s="172"/>
      <c r="D995" s="172"/>
      <c r="E995" s="172"/>
      <c r="F995" s="172"/>
      <c r="G995" s="172"/>
      <c r="H995" s="172"/>
      <c r="I995" s="19"/>
    </row>
    <row r="997" spans="1:9">
      <c r="F997" s="178" t="s">
        <v>113</v>
      </c>
      <c r="G997" s="186">
        <v>5600</v>
      </c>
    </row>
    <row r="999" spans="1:9">
      <c r="F999" s="159" t="s">
        <v>100</v>
      </c>
      <c r="G999" s="171">
        <v>1</v>
      </c>
    </row>
    <row r="1000" spans="1:9">
      <c r="F1000" s="159" t="s">
        <v>101</v>
      </c>
      <c r="G1000" s="168">
        <v>32.979999999999997</v>
      </c>
    </row>
    <row r="1001" spans="1:9">
      <c r="F1001" s="159" t="s">
        <v>102</v>
      </c>
      <c r="G1001" s="168">
        <f>G1003/G1000</f>
        <v>169.79987871437237</v>
      </c>
      <c r="H1001" s="44"/>
    </row>
    <row r="1002" spans="1:9">
      <c r="F1002" s="159" t="s">
        <v>103</v>
      </c>
      <c r="G1002" s="168">
        <f>G1004/G1000</f>
        <v>169.79987871437237</v>
      </c>
    </row>
    <row r="1003" spans="1:9">
      <c r="F1003" s="159" t="s">
        <v>104</v>
      </c>
      <c r="G1003" s="168">
        <f>G1004</f>
        <v>5600</v>
      </c>
    </row>
    <row r="1004" spans="1:9">
      <c r="F1004" s="159" t="s">
        <v>105</v>
      </c>
      <c r="G1004" s="168">
        <f>G997</f>
        <v>5600</v>
      </c>
    </row>
  </sheetData>
  <mergeCells count="985">
    <mergeCell ref="D988:E988"/>
    <mergeCell ref="D44:E44"/>
    <mergeCell ref="B995:H995"/>
    <mergeCell ref="D824:E824"/>
    <mergeCell ref="D825:E825"/>
    <mergeCell ref="D826:E826"/>
    <mergeCell ref="D818:E818"/>
    <mergeCell ref="D819:E819"/>
    <mergeCell ref="D820:E820"/>
    <mergeCell ref="D821:E821"/>
    <mergeCell ref="D822:E822"/>
    <mergeCell ref="D823:E823"/>
    <mergeCell ref="D812:E812"/>
    <mergeCell ref="D813:E813"/>
    <mergeCell ref="D814:E814"/>
    <mergeCell ref="D815:E815"/>
    <mergeCell ref="D816:E816"/>
    <mergeCell ref="D817:E817"/>
    <mergeCell ref="D806:E806"/>
    <mergeCell ref="D807:E807"/>
    <mergeCell ref="D808:E808"/>
    <mergeCell ref="D809:E809"/>
    <mergeCell ref="D810:E810"/>
    <mergeCell ref="D811:E811"/>
    <mergeCell ref="D800:E800"/>
    <mergeCell ref="D801:E801"/>
    <mergeCell ref="D802:E802"/>
    <mergeCell ref="D803:E803"/>
    <mergeCell ref="D804:E804"/>
    <mergeCell ref="D805:E805"/>
    <mergeCell ref="D794:E794"/>
    <mergeCell ref="D795:E795"/>
    <mergeCell ref="D796:E796"/>
    <mergeCell ref="D797:E797"/>
    <mergeCell ref="D798:E798"/>
    <mergeCell ref="D799:E799"/>
    <mergeCell ref="D788:E788"/>
    <mergeCell ref="D789:E789"/>
    <mergeCell ref="D790:E790"/>
    <mergeCell ref="D791:E791"/>
    <mergeCell ref="D792:E792"/>
    <mergeCell ref="D793:E793"/>
    <mergeCell ref="D782:E782"/>
    <mergeCell ref="D783:E783"/>
    <mergeCell ref="D784:E784"/>
    <mergeCell ref="D785:E785"/>
    <mergeCell ref="D786:E786"/>
    <mergeCell ref="D787:E787"/>
    <mergeCell ref="D776:E776"/>
    <mergeCell ref="D777:E777"/>
    <mergeCell ref="D778:E778"/>
    <mergeCell ref="D779:E779"/>
    <mergeCell ref="D780:E780"/>
    <mergeCell ref="D781:E781"/>
    <mergeCell ref="D749:E749"/>
    <mergeCell ref="D739:E739"/>
    <mergeCell ref="D740:E740"/>
    <mergeCell ref="D741:E741"/>
    <mergeCell ref="D742:E742"/>
    <mergeCell ref="D743:E743"/>
    <mergeCell ref="D754:E754"/>
    <mergeCell ref="D755:E755"/>
    <mergeCell ref="D756:E756"/>
    <mergeCell ref="D757:E757"/>
    <mergeCell ref="D758:E758"/>
    <mergeCell ref="D761:E761"/>
    <mergeCell ref="D759:E759"/>
    <mergeCell ref="D760:E760"/>
    <mergeCell ref="D773:E773"/>
    <mergeCell ref="D774:E774"/>
    <mergeCell ref="D763:E763"/>
    <mergeCell ref="D764:E764"/>
    <mergeCell ref="D529:E529"/>
    <mergeCell ref="D530:E530"/>
    <mergeCell ref="D531:E531"/>
    <mergeCell ref="D532:E532"/>
    <mergeCell ref="D533:E533"/>
    <mergeCell ref="D737:E737"/>
    <mergeCell ref="D738:E738"/>
    <mergeCell ref="D745:E745"/>
    <mergeCell ref="D746:E746"/>
    <mergeCell ref="D728:E728"/>
    <mergeCell ref="D729:E729"/>
    <mergeCell ref="D730:E730"/>
    <mergeCell ref="D731:E731"/>
    <mergeCell ref="D732:E732"/>
    <mergeCell ref="D744:E744"/>
    <mergeCell ref="D733:E733"/>
    <mergeCell ref="D734:E734"/>
    <mergeCell ref="D735:E735"/>
    <mergeCell ref="D736:E736"/>
    <mergeCell ref="D723:E723"/>
    <mergeCell ref="D534:E534"/>
    <mergeCell ref="D535:E535"/>
    <mergeCell ref="D536:E536"/>
    <mergeCell ref="D537:E537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750:E750"/>
    <mergeCell ref="D751:E751"/>
    <mergeCell ref="D752:E752"/>
    <mergeCell ref="D753:E753"/>
    <mergeCell ref="D724:E724"/>
    <mergeCell ref="D725:E725"/>
    <mergeCell ref="D726:E726"/>
    <mergeCell ref="D727:E727"/>
    <mergeCell ref="D747:E747"/>
    <mergeCell ref="D748:E748"/>
    <mergeCell ref="D511:E511"/>
    <mergeCell ref="D512:E512"/>
    <mergeCell ref="D513:E513"/>
    <mergeCell ref="D514:E514"/>
    <mergeCell ref="D515:E515"/>
    <mergeCell ref="D516:E516"/>
    <mergeCell ref="D517:E517"/>
    <mergeCell ref="D518:E518"/>
    <mergeCell ref="D519:E519"/>
    <mergeCell ref="G9:G10"/>
    <mergeCell ref="G11:G12"/>
    <mergeCell ref="G13:G14"/>
    <mergeCell ref="H9:H10"/>
    <mergeCell ref="H11:H12"/>
    <mergeCell ref="H13:H14"/>
    <mergeCell ref="D506:E506"/>
    <mergeCell ref="D507:E507"/>
    <mergeCell ref="D508:E508"/>
    <mergeCell ref="D20:E20"/>
    <mergeCell ref="D50:E50"/>
    <mergeCell ref="D51:E51"/>
    <mergeCell ref="D52:E52"/>
    <mergeCell ref="D53:E53"/>
    <mergeCell ref="D989:E989"/>
    <mergeCell ref="B8:D8"/>
    <mergeCell ref="D767:E767"/>
    <mergeCell ref="D768:E768"/>
    <mergeCell ref="D19:E19"/>
    <mergeCell ref="D762:E762"/>
    <mergeCell ref="D828:E828"/>
    <mergeCell ref="D829:E829"/>
    <mergeCell ref="D830:E830"/>
    <mergeCell ref="D831:E831"/>
    <mergeCell ref="D775:E775"/>
    <mergeCell ref="D827:E827"/>
    <mergeCell ref="D771:E771"/>
    <mergeCell ref="D772:E772"/>
    <mergeCell ref="D832:E832"/>
    <mergeCell ref="D833:E833"/>
    <mergeCell ref="D834:E834"/>
    <mergeCell ref="D835:E835"/>
    <mergeCell ref="D765:E765"/>
    <mergeCell ref="D766:E766"/>
    <mergeCell ref="D769:E769"/>
    <mergeCell ref="D770:E770"/>
    <mergeCell ref="D509:E509"/>
    <mergeCell ref="D510:E510"/>
    <mergeCell ref="D836:E836"/>
    <mergeCell ref="D837:E837"/>
    <mergeCell ref="D838:E838"/>
    <mergeCell ref="D839:E839"/>
    <mergeCell ref="D840:E840"/>
    <mergeCell ref="D841:E841"/>
    <mergeCell ref="D842:E842"/>
    <mergeCell ref="D843:E843"/>
    <mergeCell ref="D844:E844"/>
    <mergeCell ref="D845:E845"/>
    <mergeCell ref="D846:E846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86:E986"/>
    <mergeCell ref="D987:E987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51:E951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83:E83"/>
    <mergeCell ref="D84:E84"/>
    <mergeCell ref="D85:E85"/>
    <mergeCell ref="D86:E86"/>
    <mergeCell ref="D37:E37"/>
    <mergeCell ref="D38:E38"/>
    <mergeCell ref="D39:E39"/>
    <mergeCell ref="D40:E40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82:E482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32:E32"/>
    <mergeCell ref="D33:E33"/>
    <mergeCell ref="D34:E34"/>
    <mergeCell ref="D35:E35"/>
    <mergeCell ref="D36:E36"/>
    <mergeCell ref="D495:E495"/>
    <mergeCell ref="D496:E496"/>
    <mergeCell ref="D497:E497"/>
    <mergeCell ref="D498:E498"/>
    <mergeCell ref="D41:E41"/>
    <mergeCell ref="D42:E42"/>
    <mergeCell ref="D43:E43"/>
    <mergeCell ref="D45:E45"/>
    <mergeCell ref="D46:E46"/>
    <mergeCell ref="D47:E47"/>
    <mergeCell ref="D48:E48"/>
    <mergeCell ref="D49:E49"/>
    <mergeCell ref="D483:E48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500:E500"/>
    <mergeCell ref="D489:E489"/>
    <mergeCell ref="D490:E490"/>
    <mergeCell ref="D491:E491"/>
    <mergeCell ref="D492:E492"/>
    <mergeCell ref="D493:E493"/>
    <mergeCell ref="D494:E494"/>
    <mergeCell ref="D474:E474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475:E475"/>
    <mergeCell ref="D476:E476"/>
    <mergeCell ref="D477:E477"/>
    <mergeCell ref="D478:E478"/>
    <mergeCell ref="D479:E479"/>
    <mergeCell ref="D480:E480"/>
    <mergeCell ref="D481:E481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81:E81"/>
    <mergeCell ref="D82:E82"/>
    <mergeCell ref="D936:E936"/>
    <mergeCell ref="D937:E937"/>
    <mergeCell ref="D938:E938"/>
    <mergeCell ref="D501:E501"/>
    <mergeCell ref="D502:E502"/>
    <mergeCell ref="D503:E503"/>
    <mergeCell ref="D504:E504"/>
    <mergeCell ref="D505:E505"/>
    <mergeCell ref="D484:E484"/>
    <mergeCell ref="D485:E485"/>
    <mergeCell ref="D486:E486"/>
    <mergeCell ref="D487:E487"/>
    <mergeCell ref="D488:E488"/>
    <mergeCell ref="D499:E499"/>
    <mergeCell ref="B9:D9"/>
    <mergeCell ref="B10:D10"/>
    <mergeCell ref="B11:D11"/>
    <mergeCell ref="B12:D12"/>
    <mergeCell ref="B13:D13"/>
    <mergeCell ref="B14:D14"/>
    <mergeCell ref="D985:E985"/>
    <mergeCell ref="D979:E979"/>
    <mergeCell ref="D980:E980"/>
    <mergeCell ref="D981:E981"/>
    <mergeCell ref="D982:E982"/>
    <mergeCell ref="D983:E983"/>
    <mergeCell ref="D969:E969"/>
    <mergeCell ref="D970:E970"/>
    <mergeCell ref="D971:E971"/>
    <mergeCell ref="D972:E972"/>
    <mergeCell ref="D973:E973"/>
    <mergeCell ref="D974:E974"/>
    <mergeCell ref="D984:E984"/>
    <mergeCell ref="D975:E975"/>
    <mergeCell ref="D976:E976"/>
    <mergeCell ref="D977:E977"/>
    <mergeCell ref="D978:E978"/>
    <mergeCell ref="D960:E960"/>
  </mergeCells>
  <phoneticPr fontId="0" type="noConversion"/>
  <conditionalFormatting sqref="B20:B989">
    <cfRule type="cellIs" dxfId="25" priority="10" stopIfTrue="1" operator="equal">
      <formula>"ALERT"</formula>
    </cfRule>
  </conditionalFormatting>
  <conditionalFormatting sqref="F9:F14">
    <cfRule type="cellIs" dxfId="24" priority="6" stopIfTrue="1" operator="equal">
      <formula>0</formula>
    </cfRule>
  </conditionalFormatting>
  <conditionalFormatting sqref="F10:F14">
    <cfRule type="containsBlanks" dxfId="23" priority="7" stopIfTrue="1">
      <formula>LEN(TRIM(F10))=0</formula>
    </cfRule>
  </conditionalFormatting>
  <conditionalFormatting sqref="F20:F985">
    <cfRule type="containsText" dxfId="22" priority="1" stopIfTrue="1" operator="containsText" text="Exchange rate :">
      <formula>NOT(ISERROR(SEARCH("Exchange rate :",F20)))</formula>
    </cfRule>
  </conditionalFormatting>
  <conditionalFormatting sqref="H991:H994 F20:H989">
    <cfRule type="containsErrors" dxfId="21" priority="3" stopIfTrue="1">
      <formula>ISERROR(F20)</formula>
    </cfRule>
    <cfRule type="cellIs" dxfId="20" priority="4" stopIfTrue="1" operator="equal">
      <formula>"NA"</formula>
    </cfRule>
    <cfRule type="cellIs" dxfId="19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62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B4E1-789D-48E4-80F9-90F0406479D1}">
  <sheetPr>
    <tabColor rgb="FFFF0000"/>
  </sheetPr>
  <dimension ref="A1:X994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106</v>
      </c>
      <c r="C2" s="4"/>
      <c r="D2" s="4"/>
      <c r="E2" s="4"/>
      <c r="F2" s="4"/>
      <c r="G2" s="7"/>
      <c r="H2" s="7"/>
      <c r="I2" s="7"/>
      <c r="J2" s="14"/>
      <c r="X2" s="45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41</v>
      </c>
    </row>
    <row r="4" spans="1:24" ht="15">
      <c r="A4" s="13"/>
      <c r="B4" s="15" t="s">
        <v>46</v>
      </c>
      <c r="C4" s="7"/>
      <c r="D4" s="7"/>
      <c r="E4" s="7"/>
      <c r="F4" s="3"/>
      <c r="G4" s="103" t="s">
        <v>5</v>
      </c>
      <c r="H4" s="175"/>
      <c r="I4" s="104" t="s">
        <v>6</v>
      </c>
      <c r="J4" s="14"/>
    </row>
    <row r="5" spans="1:24" ht="15.75" thickBot="1">
      <c r="A5" s="13"/>
      <c r="B5" s="15"/>
      <c r="C5" s="7"/>
      <c r="D5" s="7"/>
      <c r="E5" s="7"/>
      <c r="F5" s="3"/>
      <c r="G5" s="41">
        <v>45583</v>
      </c>
      <c r="H5" s="176"/>
      <c r="I5" s="40">
        <v>56289</v>
      </c>
      <c r="J5" s="14"/>
    </row>
    <row r="6" spans="1:24" ht="14.25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17" t="s">
        <v>3</v>
      </c>
      <c r="C8" s="118"/>
      <c r="D8" s="119"/>
      <c r="E8" s="4"/>
      <c r="F8" s="105" t="s">
        <v>12</v>
      </c>
      <c r="G8" s="26"/>
      <c r="H8" s="26"/>
      <c r="I8" s="26"/>
      <c r="J8" s="14"/>
      <c r="L8" s="102"/>
    </row>
    <row r="9" spans="1:24">
      <c r="A9" s="13"/>
      <c r="B9" s="128" t="s">
        <v>48</v>
      </c>
      <c r="C9" s="129"/>
      <c r="D9" s="130"/>
      <c r="E9" s="9"/>
      <c r="F9" s="38" t="s">
        <v>48</v>
      </c>
      <c r="G9" s="122" t="s">
        <v>14</v>
      </c>
      <c r="H9" s="111"/>
      <c r="I9" s="124"/>
      <c r="J9" s="14"/>
    </row>
    <row r="10" spans="1:24">
      <c r="A10" s="13"/>
      <c r="B10" s="131" t="s">
        <v>49</v>
      </c>
      <c r="C10" s="132"/>
      <c r="D10" s="133"/>
      <c r="E10" s="10"/>
      <c r="F10" s="38" t="s">
        <v>49</v>
      </c>
      <c r="G10" s="122"/>
      <c r="H10" s="111"/>
      <c r="I10" s="125"/>
      <c r="J10" s="14"/>
    </row>
    <row r="11" spans="1:24">
      <c r="A11" s="13"/>
      <c r="B11" s="134" t="s">
        <v>51</v>
      </c>
      <c r="C11" s="135"/>
      <c r="D11" s="136"/>
      <c r="E11" s="10"/>
      <c r="F11" s="38" t="s">
        <v>51</v>
      </c>
      <c r="G11" s="122" t="s">
        <v>15</v>
      </c>
      <c r="H11" s="111"/>
      <c r="I11" s="126" t="s">
        <v>22</v>
      </c>
      <c r="J11" s="14"/>
    </row>
    <row r="12" spans="1:24">
      <c r="A12" s="13"/>
      <c r="B12" s="134" t="s">
        <v>50</v>
      </c>
      <c r="C12" s="135"/>
      <c r="D12" s="136"/>
      <c r="E12" s="10"/>
      <c r="F12" s="38" t="s">
        <v>50</v>
      </c>
      <c r="G12" s="122"/>
      <c r="H12" s="111"/>
      <c r="I12" s="125"/>
      <c r="J12" s="14"/>
    </row>
    <row r="13" spans="1:24">
      <c r="A13" s="13"/>
      <c r="B13" s="131"/>
      <c r="C13" s="132"/>
      <c r="D13" s="133"/>
      <c r="E13" s="11"/>
      <c r="F13" s="38"/>
      <c r="G13" s="123" t="s">
        <v>16</v>
      </c>
      <c r="H13" s="27"/>
      <c r="I13" s="126" t="s">
        <v>53</v>
      </c>
      <c r="J13" s="14"/>
      <c r="M13" s="27" t="s">
        <v>20</v>
      </c>
    </row>
    <row r="14" spans="1:24" ht="13.5" thickBot="1">
      <c r="A14" s="13"/>
      <c r="B14" s="137" t="s">
        <v>52</v>
      </c>
      <c r="C14" s="138"/>
      <c r="D14" s="139"/>
      <c r="E14" s="11"/>
      <c r="F14" s="39" t="s">
        <v>52</v>
      </c>
      <c r="G14" s="123"/>
      <c r="H14" s="27"/>
      <c r="I14" s="127"/>
      <c r="J14" s="14"/>
      <c r="M14" s="112">
        <f>VLOOKUP(G5,[1]Sheet1!$A$9:$I$7290,2,FALSE)</f>
        <v>32.979999999999997</v>
      </c>
    </row>
    <row r="15" spans="1:24" ht="5.25" customHeight="1">
      <c r="A15" s="13"/>
      <c r="B15" s="11"/>
      <c r="C15" s="11"/>
      <c r="D15" s="11"/>
      <c r="E15" s="11"/>
      <c r="F15" s="11"/>
      <c r="G15" s="27"/>
      <c r="H15" s="27"/>
      <c r="I15" s="28"/>
      <c r="J15" s="14"/>
    </row>
    <row r="16" spans="1:24">
      <c r="A16" s="13"/>
      <c r="B16" s="11"/>
      <c r="C16" s="11"/>
      <c r="D16" s="11"/>
      <c r="E16" s="11"/>
      <c r="F16" s="11"/>
      <c r="G16" s="27" t="s">
        <v>19</v>
      </c>
      <c r="H16" s="27"/>
      <c r="I16" s="34" t="s">
        <v>21</v>
      </c>
      <c r="J16" s="14"/>
    </row>
    <row r="17" spans="1:10">
      <c r="A17" s="13"/>
      <c r="B17" s="11"/>
      <c r="C17" s="11"/>
      <c r="D17" s="11"/>
      <c r="E17" s="11"/>
      <c r="F17" s="11"/>
      <c r="J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17.25" customHeight="1" thickBot="1">
      <c r="A19" s="13"/>
      <c r="B19" s="106" t="s">
        <v>11</v>
      </c>
      <c r="C19" s="107" t="s">
        <v>7</v>
      </c>
      <c r="D19" s="120" t="s">
        <v>13</v>
      </c>
      <c r="E19" s="121"/>
      <c r="F19" s="108" t="s">
        <v>0</v>
      </c>
      <c r="G19" s="109" t="s">
        <v>9</v>
      </c>
      <c r="H19" s="109" t="s">
        <v>9</v>
      </c>
      <c r="I19" s="110" t="s">
        <v>10</v>
      </c>
      <c r="J19" s="14"/>
    </row>
    <row r="20" spans="1:10" ht="24">
      <c r="A20" s="13"/>
      <c r="B20" s="1">
        <f>Invoice!B20</f>
        <v>20</v>
      </c>
      <c r="C20" s="37" t="s">
        <v>56</v>
      </c>
      <c r="D20" s="141" t="s">
        <v>65</v>
      </c>
      <c r="E20" s="114"/>
      <c r="F20" s="42" t="s">
        <v>107</v>
      </c>
      <c r="G20" s="20">
        <f>ROUNDDOWN(H20*20%,2)</f>
        <v>8.23</v>
      </c>
      <c r="H20" s="20">
        <v>41.18</v>
      </c>
      <c r="I20" s="21">
        <f>G20*B20</f>
        <v>164.60000000000002</v>
      </c>
      <c r="J20" s="14"/>
    </row>
    <row r="21" spans="1:10" ht="24">
      <c r="A21" s="13"/>
      <c r="B21" s="1">
        <f>Invoice!B21</f>
        <v>10</v>
      </c>
      <c r="C21" s="37" t="s">
        <v>56</v>
      </c>
      <c r="D21" s="141" t="s">
        <v>59</v>
      </c>
      <c r="E21" s="114"/>
      <c r="F21" s="42" t="s">
        <v>107</v>
      </c>
      <c r="G21" s="20">
        <f t="shared" ref="G21:G50" si="0">ROUNDDOWN(H21*20%,2)</f>
        <v>8.76</v>
      </c>
      <c r="H21" s="20">
        <v>43.84</v>
      </c>
      <c r="I21" s="21">
        <f t="shared" ref="I21:I50" si="1">G21*B21</f>
        <v>87.6</v>
      </c>
      <c r="J21" s="14"/>
    </row>
    <row r="22" spans="1:10" ht="24">
      <c r="A22" s="13"/>
      <c r="B22" s="1">
        <f>Invoice!B22</f>
        <v>4</v>
      </c>
      <c r="C22" s="37" t="s">
        <v>56</v>
      </c>
      <c r="D22" s="141" t="s">
        <v>60</v>
      </c>
      <c r="E22" s="114"/>
      <c r="F22" s="42" t="s">
        <v>107</v>
      </c>
      <c r="G22" s="20">
        <f t="shared" si="0"/>
        <v>17.53</v>
      </c>
      <c r="H22" s="20">
        <v>87.67</v>
      </c>
      <c r="I22" s="21">
        <f t="shared" si="1"/>
        <v>70.12</v>
      </c>
      <c r="J22" s="14"/>
    </row>
    <row r="23" spans="1:10" ht="24">
      <c r="A23" s="13"/>
      <c r="B23" s="1">
        <f>Invoice!B23</f>
        <v>4</v>
      </c>
      <c r="C23" s="37" t="s">
        <v>56</v>
      </c>
      <c r="D23" s="141" t="s">
        <v>61</v>
      </c>
      <c r="E23" s="114"/>
      <c r="F23" s="42" t="s">
        <v>107</v>
      </c>
      <c r="G23" s="20">
        <f t="shared" si="0"/>
        <v>18.86</v>
      </c>
      <c r="H23" s="20">
        <v>94.31</v>
      </c>
      <c r="I23" s="21">
        <f t="shared" si="1"/>
        <v>75.44</v>
      </c>
      <c r="J23" s="14"/>
    </row>
    <row r="24" spans="1:10" ht="24">
      <c r="A24" s="13"/>
      <c r="B24" s="1">
        <f>Invoice!B24</f>
        <v>2</v>
      </c>
      <c r="C24" s="37" t="s">
        <v>56</v>
      </c>
      <c r="D24" s="141" t="s">
        <v>62</v>
      </c>
      <c r="E24" s="114"/>
      <c r="F24" s="42" t="s">
        <v>107</v>
      </c>
      <c r="G24" s="20">
        <f t="shared" si="0"/>
        <v>20.52</v>
      </c>
      <c r="H24" s="20">
        <v>102.61</v>
      </c>
      <c r="I24" s="21">
        <f t="shared" si="1"/>
        <v>41.04</v>
      </c>
      <c r="J24" s="14"/>
    </row>
    <row r="25" spans="1:10" ht="24">
      <c r="A25" s="13"/>
      <c r="B25" s="142">
        <f>Invoice!B25</f>
        <v>2</v>
      </c>
      <c r="C25" s="37" t="s">
        <v>56</v>
      </c>
      <c r="D25" s="143" t="s">
        <v>63</v>
      </c>
      <c r="E25" s="144"/>
      <c r="F25" s="145" t="s">
        <v>107</v>
      </c>
      <c r="G25" s="146">
        <f t="shared" si="0"/>
        <v>23.84</v>
      </c>
      <c r="H25" s="146">
        <v>119.22</v>
      </c>
      <c r="I25" s="147">
        <f t="shared" si="1"/>
        <v>47.68</v>
      </c>
      <c r="J25" s="14"/>
    </row>
    <row r="26" spans="1:10" ht="24">
      <c r="A26" s="13"/>
      <c r="B26" s="1">
        <f>Invoice!B26</f>
        <v>20</v>
      </c>
      <c r="C26" s="37" t="s">
        <v>64</v>
      </c>
      <c r="D26" s="141" t="s">
        <v>65</v>
      </c>
      <c r="E26" s="114"/>
      <c r="F26" s="42" t="s">
        <v>111</v>
      </c>
      <c r="G26" s="20">
        <f t="shared" si="0"/>
        <v>4.05</v>
      </c>
      <c r="H26" s="20">
        <v>20.260000000000002</v>
      </c>
      <c r="I26" s="21">
        <f t="shared" si="1"/>
        <v>81</v>
      </c>
      <c r="J26" s="14"/>
    </row>
    <row r="27" spans="1:10" ht="24">
      <c r="A27" s="13"/>
      <c r="B27" s="1">
        <f>Invoice!B27</f>
        <v>4</v>
      </c>
      <c r="C27" s="37" t="s">
        <v>64</v>
      </c>
      <c r="D27" s="141" t="s">
        <v>66</v>
      </c>
      <c r="E27" s="114"/>
      <c r="F27" s="42" t="s">
        <v>111</v>
      </c>
      <c r="G27" s="20">
        <f t="shared" si="0"/>
        <v>10.56</v>
      </c>
      <c r="H27" s="20">
        <v>52.8</v>
      </c>
      <c r="I27" s="21">
        <f t="shared" si="1"/>
        <v>42.24</v>
      </c>
      <c r="J27" s="14"/>
    </row>
    <row r="28" spans="1:10" ht="24">
      <c r="A28" s="13"/>
      <c r="B28" s="1">
        <f>Invoice!B28</f>
        <v>4</v>
      </c>
      <c r="C28" s="37" t="s">
        <v>64</v>
      </c>
      <c r="D28" s="141" t="s">
        <v>67</v>
      </c>
      <c r="E28" s="114"/>
      <c r="F28" s="42" t="s">
        <v>111</v>
      </c>
      <c r="G28" s="20">
        <f t="shared" si="0"/>
        <v>13.01</v>
      </c>
      <c r="H28" s="20">
        <v>65.09</v>
      </c>
      <c r="I28" s="21">
        <f t="shared" si="1"/>
        <v>52.04</v>
      </c>
      <c r="J28" s="14"/>
    </row>
    <row r="29" spans="1:10" ht="24">
      <c r="A29" s="13"/>
      <c r="B29" s="1">
        <f>Invoice!B29</f>
        <v>2</v>
      </c>
      <c r="C29" s="37" t="s">
        <v>64</v>
      </c>
      <c r="D29" s="141" t="s">
        <v>70</v>
      </c>
      <c r="E29" s="114"/>
      <c r="F29" s="42" t="s">
        <v>111</v>
      </c>
      <c r="G29" s="20">
        <f t="shared" si="0"/>
        <v>15.14</v>
      </c>
      <c r="H29" s="20">
        <v>75.72</v>
      </c>
      <c r="I29" s="21">
        <f t="shared" si="1"/>
        <v>30.28</v>
      </c>
      <c r="J29" s="14"/>
    </row>
    <row r="30" spans="1:10" ht="24">
      <c r="A30" s="13"/>
      <c r="B30" s="142">
        <f>Invoice!B30</f>
        <v>2</v>
      </c>
      <c r="C30" s="37" t="s">
        <v>64</v>
      </c>
      <c r="D30" s="143" t="s">
        <v>68</v>
      </c>
      <c r="E30" s="144"/>
      <c r="F30" s="145" t="s">
        <v>111</v>
      </c>
      <c r="G30" s="146">
        <f t="shared" si="0"/>
        <v>19.52</v>
      </c>
      <c r="H30" s="146">
        <v>97.63</v>
      </c>
      <c r="I30" s="147">
        <f t="shared" si="1"/>
        <v>39.04</v>
      </c>
      <c r="J30" s="14"/>
    </row>
    <row r="31" spans="1:10" ht="24">
      <c r="A31" s="13"/>
      <c r="B31" s="1">
        <f>Invoice!B31</f>
        <v>10</v>
      </c>
      <c r="C31" s="37" t="s">
        <v>71</v>
      </c>
      <c r="D31" s="113" t="s">
        <v>72</v>
      </c>
      <c r="E31" s="114"/>
      <c r="F31" s="42" t="s">
        <v>74</v>
      </c>
      <c r="G31" s="20">
        <f t="shared" si="0"/>
        <v>4.25</v>
      </c>
      <c r="H31" s="20">
        <v>21.25</v>
      </c>
      <c r="I31" s="21">
        <f t="shared" si="1"/>
        <v>42.5</v>
      </c>
      <c r="J31" s="14"/>
    </row>
    <row r="32" spans="1:10" ht="24">
      <c r="A32" s="13"/>
      <c r="B32" s="1">
        <f>Invoice!B32</f>
        <v>10</v>
      </c>
      <c r="C32" s="37" t="s">
        <v>71</v>
      </c>
      <c r="D32" s="113" t="s">
        <v>73</v>
      </c>
      <c r="E32" s="114"/>
      <c r="F32" s="42" t="s">
        <v>74</v>
      </c>
      <c r="G32" s="20">
        <f t="shared" si="0"/>
        <v>4.25</v>
      </c>
      <c r="H32" s="20">
        <v>21.25</v>
      </c>
      <c r="I32" s="21">
        <f t="shared" si="1"/>
        <v>42.5</v>
      </c>
      <c r="J32" s="14"/>
    </row>
    <row r="33" spans="1:11" ht="24">
      <c r="A33" s="13"/>
      <c r="B33" s="1">
        <f>Invoice!B33</f>
        <v>1</v>
      </c>
      <c r="C33" s="35" t="s">
        <v>75</v>
      </c>
      <c r="D33" s="113" t="s">
        <v>72</v>
      </c>
      <c r="E33" s="114"/>
      <c r="F33" s="42" t="s">
        <v>76</v>
      </c>
      <c r="G33" s="20">
        <f t="shared" si="0"/>
        <v>4.25</v>
      </c>
      <c r="H33" s="20">
        <v>21.25</v>
      </c>
      <c r="I33" s="21">
        <f t="shared" si="1"/>
        <v>4.25</v>
      </c>
      <c r="J33" s="14"/>
    </row>
    <row r="34" spans="1:11" ht="24">
      <c r="A34" s="13"/>
      <c r="B34" s="1">
        <f>Invoice!B34</f>
        <v>1</v>
      </c>
      <c r="C34" s="35" t="s">
        <v>75</v>
      </c>
      <c r="D34" s="113" t="s">
        <v>73</v>
      </c>
      <c r="E34" s="114"/>
      <c r="F34" s="42" t="s">
        <v>76</v>
      </c>
      <c r="G34" s="20">
        <f t="shared" si="0"/>
        <v>4.25</v>
      </c>
      <c r="H34" s="20">
        <v>21.25</v>
      </c>
      <c r="I34" s="21">
        <f t="shared" si="1"/>
        <v>4.25</v>
      </c>
      <c r="J34" s="14"/>
    </row>
    <row r="35" spans="1:11" ht="24">
      <c r="A35" s="13"/>
      <c r="B35" s="1">
        <f>Invoice!B35</f>
        <v>1</v>
      </c>
      <c r="C35" s="35" t="s">
        <v>75</v>
      </c>
      <c r="D35" s="113" t="s">
        <v>77</v>
      </c>
      <c r="E35" s="114"/>
      <c r="F35" s="42" t="s">
        <v>76</v>
      </c>
      <c r="G35" s="20">
        <f t="shared" si="0"/>
        <v>4.25</v>
      </c>
      <c r="H35" s="20">
        <v>21.25</v>
      </c>
      <c r="I35" s="21">
        <f t="shared" si="1"/>
        <v>4.25</v>
      </c>
      <c r="J35" s="14"/>
    </row>
    <row r="36" spans="1:11" ht="24">
      <c r="A36" s="13"/>
      <c r="B36" s="1">
        <f>Invoice!B36</f>
        <v>1</v>
      </c>
      <c r="C36" s="35" t="s">
        <v>75</v>
      </c>
      <c r="D36" s="113" t="s">
        <v>78</v>
      </c>
      <c r="E36" s="114"/>
      <c r="F36" s="42" t="s">
        <v>76</v>
      </c>
      <c r="G36" s="20">
        <f t="shared" si="0"/>
        <v>4.25</v>
      </c>
      <c r="H36" s="20">
        <v>21.25</v>
      </c>
      <c r="I36" s="21">
        <f t="shared" si="1"/>
        <v>4.25</v>
      </c>
      <c r="J36" s="14"/>
    </row>
    <row r="37" spans="1:11" ht="24">
      <c r="A37" s="13"/>
      <c r="B37" s="1">
        <f>Invoice!B37</f>
        <v>1</v>
      </c>
      <c r="C37" s="35" t="s">
        <v>75</v>
      </c>
      <c r="D37" s="113" t="s">
        <v>79</v>
      </c>
      <c r="E37" s="114"/>
      <c r="F37" s="42" t="s">
        <v>76</v>
      </c>
      <c r="G37" s="20">
        <f t="shared" si="0"/>
        <v>4.25</v>
      </c>
      <c r="H37" s="20">
        <v>21.25</v>
      </c>
      <c r="I37" s="21">
        <f t="shared" si="1"/>
        <v>4.25</v>
      </c>
      <c r="J37" s="14"/>
    </row>
    <row r="38" spans="1:11" ht="24">
      <c r="A38" s="13"/>
      <c r="B38" s="1">
        <f>Invoice!B38</f>
        <v>1</v>
      </c>
      <c r="C38" s="35" t="s">
        <v>75</v>
      </c>
      <c r="D38" s="113" t="s">
        <v>80</v>
      </c>
      <c r="E38" s="114"/>
      <c r="F38" s="42" t="s">
        <v>76</v>
      </c>
      <c r="G38" s="20">
        <f t="shared" si="0"/>
        <v>4.25</v>
      </c>
      <c r="H38" s="20">
        <v>21.25</v>
      </c>
      <c r="I38" s="21">
        <f t="shared" si="1"/>
        <v>4.25</v>
      </c>
      <c r="J38" s="14"/>
    </row>
    <row r="39" spans="1:11" ht="24">
      <c r="A39" s="13"/>
      <c r="B39" s="1">
        <f>Invoice!B39</f>
        <v>1</v>
      </c>
      <c r="C39" s="35" t="s">
        <v>75</v>
      </c>
      <c r="D39" s="113" t="s">
        <v>81</v>
      </c>
      <c r="E39" s="114"/>
      <c r="F39" s="42" t="s">
        <v>76</v>
      </c>
      <c r="G39" s="20">
        <f t="shared" si="0"/>
        <v>4.25</v>
      </c>
      <c r="H39" s="20">
        <v>21.25</v>
      </c>
      <c r="I39" s="21">
        <f t="shared" si="1"/>
        <v>4.25</v>
      </c>
      <c r="J39" s="14"/>
    </row>
    <row r="40" spans="1:11" ht="24">
      <c r="A40" s="13"/>
      <c r="B40" s="1">
        <f>Invoice!B40</f>
        <v>1</v>
      </c>
      <c r="C40" s="35" t="s">
        <v>75</v>
      </c>
      <c r="D40" s="113" t="s">
        <v>82</v>
      </c>
      <c r="E40" s="114"/>
      <c r="F40" s="42" t="s">
        <v>76</v>
      </c>
      <c r="G40" s="20">
        <f t="shared" si="0"/>
        <v>4.25</v>
      </c>
      <c r="H40" s="20">
        <v>21.25</v>
      </c>
      <c r="I40" s="21">
        <f t="shared" si="1"/>
        <v>4.25</v>
      </c>
      <c r="J40" s="14"/>
    </row>
    <row r="41" spans="1:11" ht="24">
      <c r="A41" s="13"/>
      <c r="B41" s="1">
        <f>Invoice!B41</f>
        <v>1</v>
      </c>
      <c r="C41" s="35" t="s">
        <v>75</v>
      </c>
      <c r="D41" s="113" t="s">
        <v>83</v>
      </c>
      <c r="E41" s="114"/>
      <c r="F41" s="42" t="s">
        <v>76</v>
      </c>
      <c r="G41" s="20">
        <f t="shared" si="0"/>
        <v>4.25</v>
      </c>
      <c r="H41" s="20">
        <v>21.25</v>
      </c>
      <c r="I41" s="21">
        <f t="shared" si="1"/>
        <v>4.25</v>
      </c>
      <c r="J41" s="14"/>
    </row>
    <row r="42" spans="1:11" ht="24">
      <c r="A42" s="13"/>
      <c r="B42" s="142">
        <f>Invoice!B42</f>
        <v>1</v>
      </c>
      <c r="C42" s="35" t="s">
        <v>75</v>
      </c>
      <c r="D42" s="148" t="s">
        <v>84</v>
      </c>
      <c r="E42" s="144"/>
      <c r="F42" s="145" t="s">
        <v>76</v>
      </c>
      <c r="G42" s="146">
        <f t="shared" si="0"/>
        <v>4.25</v>
      </c>
      <c r="H42" s="146">
        <v>21.25</v>
      </c>
      <c r="I42" s="147">
        <f t="shared" si="1"/>
        <v>4.25</v>
      </c>
      <c r="J42" s="14"/>
    </row>
    <row r="43" spans="1:11">
      <c r="A43" s="13"/>
      <c r="B43" s="149">
        <f>Invoice!B43</f>
        <v>15</v>
      </c>
      <c r="C43" s="35" t="s">
        <v>97</v>
      </c>
      <c r="D43" s="157" t="s">
        <v>98</v>
      </c>
      <c r="E43" s="151"/>
      <c r="F43" s="152" t="s">
        <v>112</v>
      </c>
      <c r="G43" s="153">
        <f t="shared" si="0"/>
        <v>19.190000000000001</v>
      </c>
      <c r="H43" s="153">
        <v>95.97</v>
      </c>
      <c r="I43" s="154">
        <f t="shared" si="1"/>
        <v>287.85000000000002</v>
      </c>
      <c r="J43" s="14"/>
    </row>
    <row r="44" spans="1:11">
      <c r="A44" s="13"/>
      <c r="B44" s="149">
        <v>20</v>
      </c>
      <c r="C44" s="35" t="s">
        <v>114</v>
      </c>
      <c r="D44" s="150" t="s">
        <v>115</v>
      </c>
      <c r="E44" s="151"/>
      <c r="F44" s="152" t="s">
        <v>118</v>
      </c>
      <c r="G44" s="153">
        <f t="shared" si="0"/>
        <v>14.87</v>
      </c>
      <c r="H44" s="153">
        <v>74.39</v>
      </c>
      <c r="I44" s="154">
        <f t="shared" si="1"/>
        <v>297.39999999999998</v>
      </c>
      <c r="J44" s="14"/>
    </row>
    <row r="45" spans="1:11" ht="24">
      <c r="A45" s="13"/>
      <c r="B45" s="1">
        <f>Invoice!B45</f>
        <v>20</v>
      </c>
      <c r="C45" s="37" t="s">
        <v>87</v>
      </c>
      <c r="D45" s="141" t="s">
        <v>88</v>
      </c>
      <c r="E45" s="114"/>
      <c r="F45" s="42" t="s">
        <v>109</v>
      </c>
      <c r="G45" s="20">
        <f t="shared" si="0"/>
        <v>3.91</v>
      </c>
      <c r="H45" s="20">
        <v>19.59</v>
      </c>
      <c r="I45" s="21">
        <f t="shared" si="1"/>
        <v>78.2</v>
      </c>
      <c r="J45" s="14"/>
    </row>
    <row r="46" spans="1:11" ht="24">
      <c r="A46" s="13"/>
      <c r="B46" s="1">
        <f>Invoice!B46</f>
        <v>20</v>
      </c>
      <c r="C46" s="37" t="s">
        <v>91</v>
      </c>
      <c r="D46" s="113" t="s">
        <v>93</v>
      </c>
      <c r="E46" s="114"/>
      <c r="F46" s="42" t="s">
        <v>108</v>
      </c>
      <c r="G46" s="20">
        <f t="shared" si="0"/>
        <v>1.26</v>
      </c>
      <c r="H46" s="20">
        <v>6.31</v>
      </c>
      <c r="I46" s="21">
        <f t="shared" si="1"/>
        <v>25.2</v>
      </c>
      <c r="J46" s="14"/>
    </row>
    <row r="47" spans="1:11" ht="24">
      <c r="A47" s="13"/>
      <c r="B47" s="1">
        <f>Invoice!B47</f>
        <v>20</v>
      </c>
      <c r="C47" s="37" t="s">
        <v>91</v>
      </c>
      <c r="D47" s="113" t="s">
        <v>94</v>
      </c>
      <c r="E47" s="114"/>
      <c r="F47" s="42" t="s">
        <v>109</v>
      </c>
      <c r="G47" s="20">
        <f t="shared" si="0"/>
        <v>1.26</v>
      </c>
      <c r="H47" s="20">
        <v>6.31</v>
      </c>
      <c r="I47" s="21">
        <f t="shared" si="1"/>
        <v>25.2</v>
      </c>
      <c r="J47" s="14"/>
    </row>
    <row r="48" spans="1:11" ht="24">
      <c r="A48" s="13"/>
      <c r="B48" s="1">
        <f>Invoice!B48</f>
        <v>20</v>
      </c>
      <c r="C48" s="35" t="s">
        <v>90</v>
      </c>
      <c r="D48" s="113" t="s">
        <v>93</v>
      </c>
      <c r="E48" s="114"/>
      <c r="F48" s="42" t="s">
        <v>110</v>
      </c>
      <c r="G48" s="20">
        <f t="shared" si="0"/>
        <v>1.26</v>
      </c>
      <c r="H48" s="20">
        <v>6.31</v>
      </c>
      <c r="I48" s="21">
        <f t="shared" si="1"/>
        <v>25.2</v>
      </c>
      <c r="J48" s="14"/>
      <c r="K48" s="155"/>
    </row>
    <row r="49" spans="1:11" ht="24">
      <c r="A49" s="13"/>
      <c r="B49" s="1">
        <f>Invoice!B49</f>
        <v>20</v>
      </c>
      <c r="C49" s="35" t="s">
        <v>90</v>
      </c>
      <c r="D49" s="113" t="s">
        <v>94</v>
      </c>
      <c r="E49" s="114"/>
      <c r="F49" s="42" t="s">
        <v>110</v>
      </c>
      <c r="G49" s="20">
        <f t="shared" si="0"/>
        <v>1.26</v>
      </c>
      <c r="H49" s="20">
        <v>6.31</v>
      </c>
      <c r="I49" s="21">
        <f t="shared" si="1"/>
        <v>25.2</v>
      </c>
      <c r="J49" s="14"/>
      <c r="K49" s="155"/>
    </row>
    <row r="50" spans="1:11" ht="26.25" hidden="1" customHeight="1">
      <c r="A50" s="13"/>
      <c r="B50" s="179">
        <f>Invoice!B50</f>
        <v>0</v>
      </c>
      <c r="C50" s="180" t="s">
        <v>85</v>
      </c>
      <c r="D50" s="181" t="s">
        <v>61</v>
      </c>
      <c r="E50" s="182"/>
      <c r="F50" s="183" t="s">
        <v>86</v>
      </c>
      <c r="G50" s="184">
        <f t="shared" si="0"/>
        <v>5.91</v>
      </c>
      <c r="H50" s="184">
        <v>29.56</v>
      </c>
      <c r="I50" s="185">
        <f t="shared" si="1"/>
        <v>0</v>
      </c>
      <c r="J50" s="14"/>
      <c r="K50" s="155"/>
    </row>
    <row r="51" spans="1:11" ht="12.4" hidden="1" customHeight="1">
      <c r="A51" s="13"/>
      <c r="B51" s="1"/>
      <c r="C51" s="35"/>
      <c r="D51" s="113"/>
      <c r="E51" s="114"/>
      <c r="F51" s="42" t="str">
        <f>VLOOKUP(C51,'[2]Acha Air Sales Price List'!$B$1:$D$65536,3,FALSE)</f>
        <v>first line keep open</v>
      </c>
      <c r="G51" s="20">
        <f>ROUND(IF(ISBLANK(C51),0,VLOOKUP(C51,'[2]Acha Air Sales Price List'!$B$1:$X$65536,12,FALSE)*$M$14),2)</f>
        <v>0</v>
      </c>
      <c r="H51" s="20"/>
      <c r="I51" s="21">
        <f t="shared" ref="I51:I84" si="2">ROUND(IF(ISNUMBER(B51), G51*B51, 0),5)</f>
        <v>0</v>
      </c>
      <c r="J51" s="14"/>
    </row>
    <row r="52" spans="1:11" ht="12.4" hidden="1" customHeight="1">
      <c r="A52" s="13"/>
      <c r="B52" s="1"/>
      <c r="C52" s="35"/>
      <c r="D52" s="113"/>
      <c r="E52" s="114"/>
      <c r="F52" s="42" t="str">
        <f>VLOOKUP(C52,'[2]Acha Air Sales Price List'!$B$1:$D$65536,3,FALSE)</f>
        <v>first line keep open</v>
      </c>
      <c r="G52" s="20">
        <f>ROUND(IF(ISBLANK(C52),0,VLOOKUP(C52,'[2]Acha Air Sales Price List'!$B$1:$X$65536,12,FALSE)*$M$14),2)</f>
        <v>0</v>
      </c>
      <c r="H52" s="20"/>
      <c r="I52" s="21">
        <f t="shared" si="2"/>
        <v>0</v>
      </c>
      <c r="J52" s="14"/>
    </row>
    <row r="53" spans="1:11" ht="12.4" hidden="1" customHeight="1">
      <c r="A53" s="13"/>
      <c r="B53" s="1"/>
      <c r="C53" s="35"/>
      <c r="D53" s="113"/>
      <c r="E53" s="114"/>
      <c r="F53" s="42" t="str">
        <f>VLOOKUP(C53,'[2]Acha Air Sales Price List'!$B$1:$D$65536,3,FALSE)</f>
        <v>first line keep open</v>
      </c>
      <c r="G53" s="20">
        <f>ROUND(IF(ISBLANK(C53),0,VLOOKUP(C53,'[2]Acha Air Sales Price List'!$B$1:$X$65536,12,FALSE)*$M$14),2)</f>
        <v>0</v>
      </c>
      <c r="H53" s="20"/>
      <c r="I53" s="21">
        <f t="shared" si="2"/>
        <v>0</v>
      </c>
      <c r="J53" s="14"/>
    </row>
    <row r="54" spans="1:11" ht="12.4" hidden="1" customHeight="1">
      <c r="A54" s="13"/>
      <c r="B54" s="1"/>
      <c r="C54" s="35"/>
      <c r="D54" s="113"/>
      <c r="E54" s="114"/>
      <c r="F54" s="42" t="str">
        <f>VLOOKUP(C54,'[2]Acha Air Sales Price List'!$B$1:$D$65536,3,FALSE)</f>
        <v>first line keep open</v>
      </c>
      <c r="G54" s="20">
        <f>ROUND(IF(ISBLANK(C54),0,VLOOKUP(C54,'[2]Acha Air Sales Price List'!$B$1:$X$65536,12,FALSE)*$M$14),2)</f>
        <v>0</v>
      </c>
      <c r="H54" s="20"/>
      <c r="I54" s="21">
        <f t="shared" si="2"/>
        <v>0</v>
      </c>
      <c r="J54" s="14"/>
    </row>
    <row r="55" spans="1:11" ht="12.4" hidden="1" customHeight="1">
      <c r="A55" s="13"/>
      <c r="B55" s="1"/>
      <c r="C55" s="35"/>
      <c r="D55" s="113"/>
      <c r="E55" s="114"/>
      <c r="F55" s="42" t="str">
        <f>VLOOKUP(C55,'[2]Acha Air Sales Price List'!$B$1:$D$65536,3,FALSE)</f>
        <v>first line keep open</v>
      </c>
      <c r="G55" s="20">
        <f>ROUND(IF(ISBLANK(C55),0,VLOOKUP(C55,'[2]Acha Air Sales Price List'!$B$1:$X$65536,12,FALSE)*$M$14),2)</f>
        <v>0</v>
      </c>
      <c r="H55" s="20"/>
      <c r="I55" s="21">
        <f t="shared" si="2"/>
        <v>0</v>
      </c>
      <c r="J55" s="14"/>
    </row>
    <row r="56" spans="1:11" ht="12.4" hidden="1" customHeight="1">
      <c r="A56" s="13"/>
      <c r="B56" s="1"/>
      <c r="C56" s="35"/>
      <c r="D56" s="113"/>
      <c r="E56" s="114"/>
      <c r="F56" s="42" t="str">
        <f>VLOOKUP(C56,'[2]Acha Air Sales Price List'!$B$1:$D$65536,3,FALSE)</f>
        <v>first line keep open</v>
      </c>
      <c r="G56" s="20">
        <f>ROUND(IF(ISBLANK(C56),0,VLOOKUP(C56,'[2]Acha Air Sales Price List'!$B$1:$X$65536,12,FALSE)*$M$14),2)</f>
        <v>0</v>
      </c>
      <c r="H56" s="20"/>
      <c r="I56" s="21">
        <f t="shared" si="2"/>
        <v>0</v>
      </c>
      <c r="J56" s="14"/>
    </row>
    <row r="57" spans="1:11" ht="12.4" hidden="1" customHeight="1">
      <c r="A57" s="13"/>
      <c r="B57" s="1"/>
      <c r="C57" s="35"/>
      <c r="D57" s="113"/>
      <c r="E57" s="114"/>
      <c r="F57" s="42" t="str">
        <f>VLOOKUP(C57,'[2]Acha Air Sales Price List'!$B$1:$D$65536,3,FALSE)</f>
        <v>first line keep open</v>
      </c>
      <c r="G57" s="20">
        <f>ROUND(IF(ISBLANK(C57),0,VLOOKUP(C57,'[2]Acha Air Sales Price List'!$B$1:$X$65536,12,FALSE)*$M$14),2)</f>
        <v>0</v>
      </c>
      <c r="H57" s="20"/>
      <c r="I57" s="21">
        <f t="shared" si="2"/>
        <v>0</v>
      </c>
      <c r="J57" s="14"/>
    </row>
    <row r="58" spans="1:11" ht="12.4" hidden="1" customHeight="1">
      <c r="A58" s="13"/>
      <c r="B58" s="1"/>
      <c r="C58" s="35"/>
      <c r="D58" s="113"/>
      <c r="E58" s="114"/>
      <c r="F58" s="42" t="str">
        <f>VLOOKUP(C58,'[2]Acha Air Sales Price List'!$B$1:$D$65536,3,FALSE)</f>
        <v>first line keep open</v>
      </c>
      <c r="G58" s="20">
        <f>ROUND(IF(ISBLANK(C58),0,VLOOKUP(C58,'[2]Acha Air Sales Price List'!$B$1:$X$65536,12,FALSE)*$M$14),2)</f>
        <v>0</v>
      </c>
      <c r="H58" s="20"/>
      <c r="I58" s="21">
        <f t="shared" si="2"/>
        <v>0</v>
      </c>
      <c r="J58" s="14"/>
    </row>
    <row r="59" spans="1:11" ht="12.4" hidden="1" customHeight="1">
      <c r="A59" s="13"/>
      <c r="B59" s="1"/>
      <c r="C59" s="35"/>
      <c r="D59" s="113"/>
      <c r="E59" s="114"/>
      <c r="F59" s="42" t="str">
        <f>VLOOKUP(C59,'[2]Acha Air Sales Price List'!$B$1:$D$65536,3,FALSE)</f>
        <v>first line keep open</v>
      </c>
      <c r="G59" s="20">
        <f>ROUND(IF(ISBLANK(C59),0,VLOOKUP(C59,'[2]Acha Air Sales Price List'!$B$1:$X$65536,12,FALSE)*$M$14),2)</f>
        <v>0</v>
      </c>
      <c r="H59" s="20"/>
      <c r="I59" s="21">
        <f t="shared" si="2"/>
        <v>0</v>
      </c>
      <c r="J59" s="14"/>
    </row>
    <row r="60" spans="1:11" ht="12.4" hidden="1" customHeight="1">
      <c r="A60" s="13"/>
      <c r="B60" s="1"/>
      <c r="C60" s="35"/>
      <c r="D60" s="113"/>
      <c r="E60" s="114"/>
      <c r="F60" s="42" t="str">
        <f>VLOOKUP(C60,'[2]Acha Air Sales Price List'!$B$1:$D$65536,3,FALSE)</f>
        <v>first line keep open</v>
      </c>
      <c r="G60" s="20">
        <f>ROUND(IF(ISBLANK(C60),0,VLOOKUP(C60,'[2]Acha Air Sales Price List'!$B$1:$X$65536,12,FALSE)*$M$14),2)</f>
        <v>0</v>
      </c>
      <c r="H60" s="20"/>
      <c r="I60" s="21">
        <f t="shared" si="2"/>
        <v>0</v>
      </c>
      <c r="J60" s="14"/>
    </row>
    <row r="61" spans="1:11" ht="12.4" hidden="1" customHeight="1">
      <c r="A61" s="13"/>
      <c r="B61" s="1"/>
      <c r="C61" s="35"/>
      <c r="D61" s="113"/>
      <c r="E61" s="114"/>
      <c r="F61" s="42" t="str">
        <f>VLOOKUP(C61,'[2]Acha Air Sales Price List'!$B$1:$D$65536,3,FALSE)</f>
        <v>first line keep open</v>
      </c>
      <c r="G61" s="20">
        <f>ROUND(IF(ISBLANK(C61),0,VLOOKUP(C61,'[2]Acha Air Sales Price List'!$B$1:$X$65536,12,FALSE)*$M$14),2)</f>
        <v>0</v>
      </c>
      <c r="H61" s="20"/>
      <c r="I61" s="21">
        <f t="shared" si="2"/>
        <v>0</v>
      </c>
      <c r="J61" s="14"/>
    </row>
    <row r="62" spans="1:11" ht="12.4" hidden="1" customHeight="1">
      <c r="A62" s="13"/>
      <c r="B62" s="1"/>
      <c r="C62" s="35"/>
      <c r="D62" s="113"/>
      <c r="E62" s="114"/>
      <c r="F62" s="42" t="str">
        <f>VLOOKUP(C62,'[2]Acha Air Sales Price List'!$B$1:$D$65536,3,FALSE)</f>
        <v>first line keep open</v>
      </c>
      <c r="G62" s="20">
        <f>ROUND(IF(ISBLANK(C62),0,VLOOKUP(C62,'[2]Acha Air Sales Price List'!$B$1:$X$65536,12,FALSE)*$M$14),2)</f>
        <v>0</v>
      </c>
      <c r="H62" s="20"/>
      <c r="I62" s="21">
        <f t="shared" si="2"/>
        <v>0</v>
      </c>
      <c r="J62" s="14"/>
    </row>
    <row r="63" spans="1:11" ht="12.4" hidden="1" customHeight="1">
      <c r="A63" s="13"/>
      <c r="B63" s="1"/>
      <c r="C63" s="35"/>
      <c r="D63" s="113"/>
      <c r="E63" s="114"/>
      <c r="F63" s="42" t="str">
        <f>VLOOKUP(C63,'[2]Acha Air Sales Price List'!$B$1:$D$65536,3,FALSE)</f>
        <v>first line keep open</v>
      </c>
      <c r="G63" s="20">
        <f>ROUND(IF(ISBLANK(C63),0,VLOOKUP(C63,'[2]Acha Air Sales Price List'!$B$1:$X$65536,12,FALSE)*$M$14),2)</f>
        <v>0</v>
      </c>
      <c r="H63" s="20"/>
      <c r="I63" s="21">
        <f t="shared" si="2"/>
        <v>0</v>
      </c>
      <c r="J63" s="14"/>
    </row>
    <row r="64" spans="1:11" ht="12.4" hidden="1" customHeight="1">
      <c r="A64" s="13"/>
      <c r="B64" s="1"/>
      <c r="C64" s="35"/>
      <c r="D64" s="113"/>
      <c r="E64" s="114"/>
      <c r="F64" s="42" t="str">
        <f>VLOOKUP(C64,'[2]Acha Air Sales Price List'!$B$1:$D$65536,3,FALSE)</f>
        <v>first line keep open</v>
      </c>
      <c r="G64" s="20">
        <f>ROUND(IF(ISBLANK(C64),0,VLOOKUP(C64,'[2]Acha Air Sales Price List'!$B$1:$X$65536,12,FALSE)*$M$14),2)</f>
        <v>0</v>
      </c>
      <c r="H64" s="20"/>
      <c r="I64" s="21">
        <f t="shared" si="2"/>
        <v>0</v>
      </c>
      <c r="J64" s="14"/>
    </row>
    <row r="65" spans="1:10" ht="12.4" hidden="1" customHeight="1">
      <c r="A65" s="13"/>
      <c r="B65" s="1"/>
      <c r="C65" s="35"/>
      <c r="D65" s="113"/>
      <c r="E65" s="114"/>
      <c r="F65" s="42" t="str">
        <f>VLOOKUP(C65,'[2]Acha Air Sales Price List'!$B$1:$D$65536,3,FALSE)</f>
        <v>first line keep open</v>
      </c>
      <c r="G65" s="20">
        <f>ROUND(IF(ISBLANK(C65),0,VLOOKUP(C65,'[2]Acha Air Sales Price List'!$B$1:$X$65536,12,FALSE)*$M$14),2)</f>
        <v>0</v>
      </c>
      <c r="H65" s="20"/>
      <c r="I65" s="21">
        <f t="shared" si="2"/>
        <v>0</v>
      </c>
      <c r="J65" s="14"/>
    </row>
    <row r="66" spans="1:10" ht="12.4" hidden="1" customHeight="1">
      <c r="A66" s="13"/>
      <c r="B66" s="1"/>
      <c r="C66" s="35"/>
      <c r="D66" s="113"/>
      <c r="E66" s="114"/>
      <c r="F66" s="42" t="str">
        <f>VLOOKUP(C66,'[2]Acha Air Sales Price List'!$B$1:$D$65536,3,FALSE)</f>
        <v>first line keep open</v>
      </c>
      <c r="G66" s="20">
        <f>ROUND(IF(ISBLANK(C66),0,VLOOKUP(C66,'[2]Acha Air Sales Price List'!$B$1:$X$65536,12,FALSE)*$M$14),2)</f>
        <v>0</v>
      </c>
      <c r="H66" s="20"/>
      <c r="I66" s="21">
        <f t="shared" si="2"/>
        <v>0</v>
      </c>
      <c r="J66" s="14"/>
    </row>
    <row r="67" spans="1:10" ht="12.4" hidden="1" customHeight="1">
      <c r="A67" s="13"/>
      <c r="B67" s="1"/>
      <c r="C67" s="35"/>
      <c r="D67" s="113"/>
      <c r="E67" s="114"/>
      <c r="F67" s="42" t="str">
        <f>VLOOKUP(C67,'[2]Acha Air Sales Price List'!$B$1:$D$65536,3,FALSE)</f>
        <v>first line keep open</v>
      </c>
      <c r="G67" s="20">
        <f>ROUND(IF(ISBLANK(C67),0,VLOOKUP(C67,'[2]Acha Air Sales Price List'!$B$1:$X$65536,12,FALSE)*$M$14),2)</f>
        <v>0</v>
      </c>
      <c r="H67" s="20"/>
      <c r="I67" s="21">
        <f t="shared" si="2"/>
        <v>0</v>
      </c>
      <c r="J67" s="14"/>
    </row>
    <row r="68" spans="1:10" ht="12.4" hidden="1" customHeight="1">
      <c r="A68" s="13"/>
      <c r="B68" s="1"/>
      <c r="C68" s="35"/>
      <c r="D68" s="113"/>
      <c r="E68" s="114"/>
      <c r="F68" s="42" t="str">
        <f>VLOOKUP(C68,'[2]Acha Air Sales Price List'!$B$1:$D$65536,3,FALSE)</f>
        <v>first line keep open</v>
      </c>
      <c r="G68" s="20">
        <f>ROUND(IF(ISBLANK(C68),0,VLOOKUP(C68,'[2]Acha Air Sales Price List'!$B$1:$X$65536,12,FALSE)*$M$14),2)</f>
        <v>0</v>
      </c>
      <c r="H68" s="20"/>
      <c r="I68" s="21">
        <f t="shared" si="2"/>
        <v>0</v>
      </c>
      <c r="J68" s="14"/>
    </row>
    <row r="69" spans="1:10" ht="12.4" hidden="1" customHeight="1">
      <c r="A69" s="13"/>
      <c r="B69" s="1"/>
      <c r="C69" s="36"/>
      <c r="D69" s="113"/>
      <c r="E69" s="114"/>
      <c r="F69" s="42" t="str">
        <f>VLOOKUP(C69,'[2]Acha Air Sales Price List'!$B$1:$D$65536,3,FALSE)</f>
        <v>first line keep open</v>
      </c>
      <c r="G69" s="20">
        <f>ROUND(IF(ISBLANK(C69),0,VLOOKUP(C69,'[2]Acha Air Sales Price List'!$B$1:$X$65536,12,FALSE)*$M$14),2)</f>
        <v>0</v>
      </c>
      <c r="H69" s="20"/>
      <c r="I69" s="21">
        <f t="shared" si="2"/>
        <v>0</v>
      </c>
      <c r="J69" s="14"/>
    </row>
    <row r="70" spans="1:10" ht="12" hidden="1" customHeight="1">
      <c r="A70" s="13"/>
      <c r="B70" s="1"/>
      <c r="C70" s="35"/>
      <c r="D70" s="113"/>
      <c r="E70" s="114"/>
      <c r="F70" s="42" t="str">
        <f>VLOOKUP(C70,'[2]Acha Air Sales Price List'!$B$1:$D$65536,3,FALSE)</f>
        <v>first line keep open</v>
      </c>
      <c r="G70" s="20">
        <f>ROUND(IF(ISBLANK(C70),0,VLOOKUP(C70,'[2]Acha Air Sales Price List'!$B$1:$X$65536,12,FALSE)*$M$14),2)</f>
        <v>0</v>
      </c>
      <c r="H70" s="20"/>
      <c r="I70" s="21">
        <f t="shared" si="2"/>
        <v>0</v>
      </c>
      <c r="J70" s="14"/>
    </row>
    <row r="71" spans="1:10" ht="12.4" hidden="1" customHeight="1">
      <c r="A71" s="13"/>
      <c r="B71" s="1"/>
      <c r="C71" s="35"/>
      <c r="D71" s="113"/>
      <c r="E71" s="114"/>
      <c r="F71" s="42" t="str">
        <f>VLOOKUP(C71,'[2]Acha Air Sales Price List'!$B$1:$D$65536,3,FALSE)</f>
        <v>first line keep open</v>
      </c>
      <c r="G71" s="20">
        <f>ROUND(IF(ISBLANK(C71),0,VLOOKUP(C71,'[2]Acha Air Sales Price List'!$B$1:$X$65536,12,FALSE)*$M$14),2)</f>
        <v>0</v>
      </c>
      <c r="H71" s="20"/>
      <c r="I71" s="21">
        <f t="shared" si="2"/>
        <v>0</v>
      </c>
      <c r="J71" s="14"/>
    </row>
    <row r="72" spans="1:10" ht="12.4" hidden="1" customHeight="1">
      <c r="A72" s="13"/>
      <c r="B72" s="1"/>
      <c r="C72" s="35"/>
      <c r="D72" s="113"/>
      <c r="E72" s="114"/>
      <c r="F72" s="42" t="str">
        <f>VLOOKUP(C72,'[2]Acha Air Sales Price List'!$B$1:$D$65536,3,FALSE)</f>
        <v>first line keep open</v>
      </c>
      <c r="G72" s="20">
        <f>ROUND(IF(ISBLANK(C72),0,VLOOKUP(C72,'[2]Acha Air Sales Price List'!$B$1:$X$65536,12,FALSE)*$M$14),2)</f>
        <v>0</v>
      </c>
      <c r="H72" s="20"/>
      <c r="I72" s="21">
        <f t="shared" si="2"/>
        <v>0</v>
      </c>
      <c r="J72" s="14"/>
    </row>
    <row r="73" spans="1:10" ht="12.4" hidden="1" customHeight="1">
      <c r="A73" s="13"/>
      <c r="B73" s="1"/>
      <c r="C73" s="35"/>
      <c r="D73" s="113"/>
      <c r="E73" s="114"/>
      <c r="F73" s="42" t="str">
        <f>VLOOKUP(C73,'[2]Acha Air Sales Price List'!$B$1:$D$65536,3,FALSE)</f>
        <v>first line keep open</v>
      </c>
      <c r="G73" s="20">
        <f>ROUND(IF(ISBLANK(C73),0,VLOOKUP(C73,'[2]Acha Air Sales Price List'!$B$1:$X$65536,12,FALSE)*$M$14),2)</f>
        <v>0</v>
      </c>
      <c r="H73" s="20"/>
      <c r="I73" s="21">
        <f t="shared" si="2"/>
        <v>0</v>
      </c>
      <c r="J73" s="14"/>
    </row>
    <row r="74" spans="1:10" ht="12.4" hidden="1" customHeight="1">
      <c r="A74" s="13"/>
      <c r="B74" s="1"/>
      <c r="C74" s="35"/>
      <c r="D74" s="113"/>
      <c r="E74" s="114"/>
      <c r="F74" s="42" t="str">
        <f>VLOOKUP(C74,'[2]Acha Air Sales Price List'!$B$1:$D$65536,3,FALSE)</f>
        <v>first line keep open</v>
      </c>
      <c r="G74" s="20">
        <f>ROUND(IF(ISBLANK(C74),0,VLOOKUP(C74,'[2]Acha Air Sales Price List'!$B$1:$X$65536,12,FALSE)*$M$14),2)</f>
        <v>0</v>
      </c>
      <c r="H74" s="20"/>
      <c r="I74" s="21">
        <f t="shared" si="2"/>
        <v>0</v>
      </c>
      <c r="J74" s="14"/>
    </row>
    <row r="75" spans="1:10" ht="12.4" hidden="1" customHeight="1">
      <c r="A75" s="13"/>
      <c r="B75" s="1"/>
      <c r="C75" s="35"/>
      <c r="D75" s="113"/>
      <c r="E75" s="114"/>
      <c r="F75" s="42" t="str">
        <f>VLOOKUP(C75,'[2]Acha Air Sales Price List'!$B$1:$D$65536,3,FALSE)</f>
        <v>first line keep open</v>
      </c>
      <c r="G75" s="20">
        <f>ROUND(IF(ISBLANK(C75),0,VLOOKUP(C75,'[2]Acha Air Sales Price List'!$B$1:$X$65536,12,FALSE)*$M$14),2)</f>
        <v>0</v>
      </c>
      <c r="H75" s="20"/>
      <c r="I75" s="21">
        <f t="shared" si="2"/>
        <v>0</v>
      </c>
      <c r="J75" s="14"/>
    </row>
    <row r="76" spans="1:10" ht="12.4" hidden="1" customHeight="1">
      <c r="A76" s="13"/>
      <c r="B76" s="1"/>
      <c r="C76" s="35"/>
      <c r="D76" s="113"/>
      <c r="E76" s="114"/>
      <c r="F76" s="42" t="str">
        <f>VLOOKUP(C76,'[2]Acha Air Sales Price List'!$B$1:$D$65536,3,FALSE)</f>
        <v>first line keep open</v>
      </c>
      <c r="G76" s="20">
        <f>ROUND(IF(ISBLANK(C76),0,VLOOKUP(C76,'[2]Acha Air Sales Price List'!$B$1:$X$65536,12,FALSE)*$M$14),2)</f>
        <v>0</v>
      </c>
      <c r="H76" s="20"/>
      <c r="I76" s="21">
        <f t="shared" si="2"/>
        <v>0</v>
      </c>
      <c r="J76" s="14"/>
    </row>
    <row r="77" spans="1:10" ht="12.4" hidden="1" customHeight="1">
      <c r="A77" s="13"/>
      <c r="B77" s="1"/>
      <c r="C77" s="35"/>
      <c r="D77" s="113"/>
      <c r="E77" s="114"/>
      <c r="F77" s="42" t="str">
        <f>VLOOKUP(C77,'[2]Acha Air Sales Price List'!$B$1:$D$65536,3,FALSE)</f>
        <v>first line keep open</v>
      </c>
      <c r="G77" s="20">
        <f>ROUND(IF(ISBLANK(C77),0,VLOOKUP(C77,'[2]Acha Air Sales Price List'!$B$1:$X$65536,12,FALSE)*$M$14),2)</f>
        <v>0</v>
      </c>
      <c r="H77" s="20"/>
      <c r="I77" s="21">
        <f t="shared" si="2"/>
        <v>0</v>
      </c>
      <c r="J77" s="14"/>
    </row>
    <row r="78" spans="1:10" ht="12.4" hidden="1" customHeight="1">
      <c r="A78" s="13"/>
      <c r="B78" s="1"/>
      <c r="C78" s="35"/>
      <c r="D78" s="113"/>
      <c r="E78" s="114"/>
      <c r="F78" s="42" t="str">
        <f>VLOOKUP(C78,'[2]Acha Air Sales Price List'!$B$1:$D$65536,3,FALSE)</f>
        <v>first line keep open</v>
      </c>
      <c r="G78" s="20">
        <f>ROUND(IF(ISBLANK(C78),0,VLOOKUP(C78,'[2]Acha Air Sales Price List'!$B$1:$X$65536,12,FALSE)*$M$14),2)</f>
        <v>0</v>
      </c>
      <c r="H78" s="20"/>
      <c r="I78" s="21">
        <f t="shared" si="2"/>
        <v>0</v>
      </c>
      <c r="J78" s="14"/>
    </row>
    <row r="79" spans="1:10" ht="12.4" hidden="1" customHeight="1">
      <c r="A79" s="13"/>
      <c r="B79" s="1"/>
      <c r="C79" s="35"/>
      <c r="D79" s="113"/>
      <c r="E79" s="114"/>
      <c r="F79" s="42" t="str">
        <f>VLOOKUP(C79,'[2]Acha Air Sales Price List'!$B$1:$D$65536,3,FALSE)</f>
        <v>first line keep open</v>
      </c>
      <c r="G79" s="20">
        <f>ROUND(IF(ISBLANK(C79),0,VLOOKUP(C79,'[2]Acha Air Sales Price List'!$B$1:$X$65536,12,FALSE)*$M$14),2)</f>
        <v>0</v>
      </c>
      <c r="H79" s="20"/>
      <c r="I79" s="21">
        <f t="shared" si="2"/>
        <v>0</v>
      </c>
      <c r="J79" s="14"/>
    </row>
    <row r="80" spans="1:10" ht="12.4" hidden="1" customHeight="1">
      <c r="A80" s="13"/>
      <c r="B80" s="1"/>
      <c r="C80" s="35"/>
      <c r="D80" s="113"/>
      <c r="E80" s="114"/>
      <c r="F80" s="42" t="str">
        <f>VLOOKUP(C80,'[2]Acha Air Sales Price List'!$B$1:$D$65536,3,FALSE)</f>
        <v>first line keep open</v>
      </c>
      <c r="G80" s="20">
        <f>ROUND(IF(ISBLANK(C80),0,VLOOKUP(C80,'[2]Acha Air Sales Price List'!$B$1:$X$65536,12,FALSE)*$M$14),2)</f>
        <v>0</v>
      </c>
      <c r="H80" s="20"/>
      <c r="I80" s="21">
        <f t="shared" si="2"/>
        <v>0</v>
      </c>
      <c r="J80" s="14"/>
    </row>
    <row r="81" spans="1:10" ht="12.4" hidden="1" customHeight="1">
      <c r="A81" s="13"/>
      <c r="B81" s="1"/>
      <c r="C81" s="35"/>
      <c r="D81" s="113"/>
      <c r="E81" s="114"/>
      <c r="F81" s="42" t="str">
        <f>VLOOKUP(C81,'[2]Acha Air Sales Price List'!$B$1:$D$65536,3,FALSE)</f>
        <v>first line keep open</v>
      </c>
      <c r="G81" s="20">
        <f>ROUND(IF(ISBLANK(C81),0,VLOOKUP(C81,'[2]Acha Air Sales Price List'!$B$1:$X$65536,12,FALSE)*$M$14),2)</f>
        <v>0</v>
      </c>
      <c r="H81" s="20"/>
      <c r="I81" s="21">
        <f t="shared" si="2"/>
        <v>0</v>
      </c>
      <c r="J81" s="14"/>
    </row>
    <row r="82" spans="1:10" ht="12.4" hidden="1" customHeight="1">
      <c r="A82" s="13"/>
      <c r="B82" s="1"/>
      <c r="C82" s="35"/>
      <c r="D82" s="113"/>
      <c r="E82" s="114"/>
      <c r="F82" s="42" t="str">
        <f>VLOOKUP(C82,'[2]Acha Air Sales Price List'!$B$1:$D$65536,3,FALSE)</f>
        <v>first line keep open</v>
      </c>
      <c r="G82" s="20">
        <f>ROUND(IF(ISBLANK(C82),0,VLOOKUP(C82,'[2]Acha Air Sales Price List'!$B$1:$X$65536,12,FALSE)*$M$14),2)</f>
        <v>0</v>
      </c>
      <c r="H82" s="20"/>
      <c r="I82" s="21">
        <f t="shared" si="2"/>
        <v>0</v>
      </c>
      <c r="J82" s="14"/>
    </row>
    <row r="83" spans="1:10" ht="12.4" hidden="1" customHeight="1">
      <c r="A83" s="13"/>
      <c r="B83" s="1"/>
      <c r="C83" s="36"/>
      <c r="D83" s="113"/>
      <c r="E83" s="114"/>
      <c r="F83" s="42" t="str">
        <f>VLOOKUP(C83,'[2]Acha Air Sales Price List'!$B$1:$D$65536,3,FALSE)</f>
        <v>first line keep open</v>
      </c>
      <c r="G83" s="20">
        <f>ROUND(IF(ISBLANK(C83),0,VLOOKUP(C83,'[2]Acha Air Sales Price List'!$B$1:$X$65536,12,FALSE)*$M$14),2)</f>
        <v>0</v>
      </c>
      <c r="H83" s="20"/>
      <c r="I83" s="21">
        <f t="shared" si="2"/>
        <v>0</v>
      </c>
      <c r="J83" s="14"/>
    </row>
    <row r="84" spans="1:10" ht="12" hidden="1" customHeight="1">
      <c r="A84" s="13"/>
      <c r="B84" s="1"/>
      <c r="C84" s="35"/>
      <c r="D84" s="113"/>
      <c r="E84" s="114"/>
      <c r="F84" s="42" t="str">
        <f>VLOOKUP(C84,'[2]Acha Air Sales Price List'!$B$1:$D$65536,3,FALSE)</f>
        <v>first line keep open</v>
      </c>
      <c r="G84" s="20">
        <f>ROUND(IF(ISBLANK(C84),0,VLOOKUP(C84,'[2]Acha Air Sales Price List'!$B$1:$X$65536,12,FALSE)*$M$14),2)</f>
        <v>0</v>
      </c>
      <c r="H84" s="20"/>
      <c r="I84" s="21">
        <f t="shared" si="2"/>
        <v>0</v>
      </c>
      <c r="J84" s="14"/>
    </row>
    <row r="85" spans="1:10" ht="12.4" hidden="1" customHeight="1">
      <c r="A85" s="13"/>
      <c r="B85" s="1"/>
      <c r="C85" s="35"/>
      <c r="D85" s="113"/>
      <c r="E85" s="114"/>
      <c r="F85" s="42" t="str">
        <f>VLOOKUP(C85,'[2]Acha Air Sales Price List'!$B$1:$D$65536,3,FALSE)</f>
        <v>first line keep open</v>
      </c>
      <c r="G85" s="20">
        <f>ROUND(IF(ISBLANK(C85),0,VLOOKUP(C85,'[2]Acha Air Sales Price List'!$B$1:$X$65536,12,FALSE)*$M$14),2)</f>
        <v>0</v>
      </c>
      <c r="H85" s="20"/>
      <c r="I85" s="21">
        <f t="shared" ref="I85:I148" si="3">ROUND(IF(ISNUMBER(B85), G85*B85, 0),5)</f>
        <v>0</v>
      </c>
      <c r="J85" s="14"/>
    </row>
    <row r="86" spans="1:10" ht="12.4" hidden="1" customHeight="1">
      <c r="A86" s="13"/>
      <c r="B86" s="1"/>
      <c r="C86" s="35"/>
      <c r="D86" s="113"/>
      <c r="E86" s="114"/>
      <c r="F86" s="42" t="str">
        <f>VLOOKUP(C86,'[2]Acha Air Sales Price List'!$B$1:$D$65536,3,FALSE)</f>
        <v>first line keep open</v>
      </c>
      <c r="G86" s="20">
        <f>ROUND(IF(ISBLANK(C86),0,VLOOKUP(C86,'[2]Acha Air Sales Price List'!$B$1:$X$65536,12,FALSE)*$M$14),2)</f>
        <v>0</v>
      </c>
      <c r="H86" s="20"/>
      <c r="I86" s="21">
        <f t="shared" si="3"/>
        <v>0</v>
      </c>
      <c r="J86" s="14"/>
    </row>
    <row r="87" spans="1:10" ht="12.4" hidden="1" customHeight="1">
      <c r="A87" s="13"/>
      <c r="B87" s="1"/>
      <c r="C87" s="35"/>
      <c r="D87" s="113"/>
      <c r="E87" s="114"/>
      <c r="F87" s="42" t="str">
        <f>VLOOKUP(C87,'[2]Acha Air Sales Price List'!$B$1:$D$65536,3,FALSE)</f>
        <v>first line keep open</v>
      </c>
      <c r="G87" s="20">
        <f>ROUND(IF(ISBLANK(C87),0,VLOOKUP(C87,'[2]Acha Air Sales Price List'!$B$1:$X$65536,12,FALSE)*$M$14),2)</f>
        <v>0</v>
      </c>
      <c r="H87" s="20"/>
      <c r="I87" s="21">
        <f t="shared" si="3"/>
        <v>0</v>
      </c>
      <c r="J87" s="14"/>
    </row>
    <row r="88" spans="1:10" ht="12.4" hidden="1" customHeight="1">
      <c r="A88" s="13"/>
      <c r="B88" s="1"/>
      <c r="C88" s="35"/>
      <c r="D88" s="113"/>
      <c r="E88" s="114"/>
      <c r="F88" s="42" t="str">
        <f>VLOOKUP(C88,'[2]Acha Air Sales Price List'!$B$1:$D$65536,3,FALSE)</f>
        <v>first line keep open</v>
      </c>
      <c r="G88" s="20">
        <f>ROUND(IF(ISBLANK(C88),0,VLOOKUP(C88,'[2]Acha Air Sales Price List'!$B$1:$X$65536,12,FALSE)*$M$14),2)</f>
        <v>0</v>
      </c>
      <c r="H88" s="20"/>
      <c r="I88" s="21">
        <f t="shared" si="3"/>
        <v>0</v>
      </c>
      <c r="J88" s="14"/>
    </row>
    <row r="89" spans="1:10" ht="12.4" hidden="1" customHeight="1">
      <c r="A89" s="13"/>
      <c r="B89" s="1"/>
      <c r="C89" s="35"/>
      <c r="D89" s="113"/>
      <c r="E89" s="114"/>
      <c r="F89" s="42" t="str">
        <f>VLOOKUP(C89,'[2]Acha Air Sales Price List'!$B$1:$D$65536,3,FALSE)</f>
        <v>first line keep open</v>
      </c>
      <c r="G89" s="20">
        <f>ROUND(IF(ISBLANK(C89),0,VLOOKUP(C89,'[2]Acha Air Sales Price List'!$B$1:$X$65536,12,FALSE)*$M$14),2)</f>
        <v>0</v>
      </c>
      <c r="H89" s="20"/>
      <c r="I89" s="21">
        <f t="shared" si="3"/>
        <v>0</v>
      </c>
      <c r="J89" s="14"/>
    </row>
    <row r="90" spans="1:10" ht="12.4" hidden="1" customHeight="1">
      <c r="A90" s="13"/>
      <c r="B90" s="1"/>
      <c r="C90" s="35"/>
      <c r="D90" s="113"/>
      <c r="E90" s="114"/>
      <c r="F90" s="42" t="str">
        <f>VLOOKUP(C90,'[2]Acha Air Sales Price List'!$B$1:$D$65536,3,FALSE)</f>
        <v>first line keep open</v>
      </c>
      <c r="G90" s="20">
        <f>ROUND(IF(ISBLANK(C90),0,VLOOKUP(C90,'[2]Acha Air Sales Price List'!$B$1:$X$65536,12,FALSE)*$M$14),2)</f>
        <v>0</v>
      </c>
      <c r="H90" s="20"/>
      <c r="I90" s="21">
        <f t="shared" si="3"/>
        <v>0</v>
      </c>
      <c r="J90" s="14"/>
    </row>
    <row r="91" spans="1:10" ht="12.4" hidden="1" customHeight="1">
      <c r="A91" s="13"/>
      <c r="B91" s="1"/>
      <c r="C91" s="35"/>
      <c r="D91" s="113"/>
      <c r="E91" s="114"/>
      <c r="F91" s="42" t="str">
        <f>VLOOKUP(C91,'[2]Acha Air Sales Price List'!$B$1:$D$65536,3,FALSE)</f>
        <v>first line keep open</v>
      </c>
      <c r="G91" s="20">
        <f>ROUND(IF(ISBLANK(C91),0,VLOOKUP(C91,'[2]Acha Air Sales Price List'!$B$1:$X$65536,12,FALSE)*$M$14),2)</f>
        <v>0</v>
      </c>
      <c r="H91" s="20"/>
      <c r="I91" s="21">
        <f t="shared" si="3"/>
        <v>0</v>
      </c>
      <c r="J91" s="14"/>
    </row>
    <row r="92" spans="1:10" ht="12.4" hidden="1" customHeight="1">
      <c r="A92" s="13"/>
      <c r="B92" s="1"/>
      <c r="C92" s="35"/>
      <c r="D92" s="113"/>
      <c r="E92" s="114"/>
      <c r="F92" s="42" t="str">
        <f>VLOOKUP(C92,'[2]Acha Air Sales Price List'!$B$1:$D$65536,3,FALSE)</f>
        <v>first line keep open</v>
      </c>
      <c r="G92" s="20">
        <f>ROUND(IF(ISBLANK(C92),0,VLOOKUP(C92,'[2]Acha Air Sales Price List'!$B$1:$X$65536,12,FALSE)*$M$14),2)</f>
        <v>0</v>
      </c>
      <c r="H92" s="20"/>
      <c r="I92" s="21">
        <f t="shared" si="3"/>
        <v>0</v>
      </c>
      <c r="J92" s="14"/>
    </row>
    <row r="93" spans="1:10" ht="12.4" hidden="1" customHeight="1">
      <c r="A93" s="13"/>
      <c r="B93" s="1"/>
      <c r="C93" s="35"/>
      <c r="D93" s="113"/>
      <c r="E93" s="114"/>
      <c r="F93" s="42" t="str">
        <f>VLOOKUP(C93,'[2]Acha Air Sales Price List'!$B$1:$D$65536,3,FALSE)</f>
        <v>first line keep open</v>
      </c>
      <c r="G93" s="20">
        <f>ROUND(IF(ISBLANK(C93),0,VLOOKUP(C93,'[2]Acha Air Sales Price List'!$B$1:$X$65536,12,FALSE)*$M$14),2)</f>
        <v>0</v>
      </c>
      <c r="H93" s="20"/>
      <c r="I93" s="21">
        <f t="shared" si="3"/>
        <v>0</v>
      </c>
      <c r="J93" s="14"/>
    </row>
    <row r="94" spans="1:10" ht="12.4" hidden="1" customHeight="1">
      <c r="A94" s="13"/>
      <c r="B94" s="1"/>
      <c r="C94" s="35"/>
      <c r="D94" s="113"/>
      <c r="E94" s="114"/>
      <c r="F94" s="42" t="str">
        <f>VLOOKUP(C94,'[2]Acha Air Sales Price List'!$B$1:$D$65536,3,FALSE)</f>
        <v>first line keep open</v>
      </c>
      <c r="G94" s="20">
        <f>ROUND(IF(ISBLANK(C94),0,VLOOKUP(C94,'[2]Acha Air Sales Price List'!$B$1:$X$65536,12,FALSE)*$M$14),2)</f>
        <v>0</v>
      </c>
      <c r="H94" s="20"/>
      <c r="I94" s="21">
        <f t="shared" si="3"/>
        <v>0</v>
      </c>
      <c r="J94" s="14"/>
    </row>
    <row r="95" spans="1:10" ht="12.4" hidden="1" customHeight="1">
      <c r="A95" s="13"/>
      <c r="B95" s="1"/>
      <c r="C95" s="35"/>
      <c r="D95" s="113"/>
      <c r="E95" s="114"/>
      <c r="F95" s="42" t="str">
        <f>VLOOKUP(C95,'[2]Acha Air Sales Price List'!$B$1:$D$65536,3,FALSE)</f>
        <v>first line keep open</v>
      </c>
      <c r="G95" s="20">
        <f>ROUND(IF(ISBLANK(C95),0,VLOOKUP(C95,'[2]Acha Air Sales Price List'!$B$1:$X$65536,12,FALSE)*$M$14),2)</f>
        <v>0</v>
      </c>
      <c r="H95" s="20"/>
      <c r="I95" s="21">
        <f t="shared" si="3"/>
        <v>0</v>
      </c>
      <c r="J95" s="14"/>
    </row>
    <row r="96" spans="1:10" ht="12.4" hidden="1" customHeight="1">
      <c r="A96" s="13"/>
      <c r="B96" s="1"/>
      <c r="C96" s="35"/>
      <c r="D96" s="113"/>
      <c r="E96" s="114"/>
      <c r="F96" s="42" t="str">
        <f>VLOOKUP(C96,'[2]Acha Air Sales Price List'!$B$1:$D$65536,3,FALSE)</f>
        <v>first line keep open</v>
      </c>
      <c r="G96" s="20">
        <f>ROUND(IF(ISBLANK(C96),0,VLOOKUP(C96,'[2]Acha Air Sales Price List'!$B$1:$X$65536,12,FALSE)*$M$14),2)</f>
        <v>0</v>
      </c>
      <c r="H96" s="20"/>
      <c r="I96" s="21">
        <f t="shared" si="3"/>
        <v>0</v>
      </c>
      <c r="J96" s="14"/>
    </row>
    <row r="97" spans="1:10" ht="12.4" hidden="1" customHeight="1">
      <c r="A97" s="13"/>
      <c r="B97" s="1"/>
      <c r="C97" s="35"/>
      <c r="D97" s="113"/>
      <c r="E97" s="114"/>
      <c r="F97" s="42" t="str">
        <f>VLOOKUP(C97,'[2]Acha Air Sales Price List'!$B$1:$D$65536,3,FALSE)</f>
        <v>first line keep open</v>
      </c>
      <c r="G97" s="20">
        <f>ROUND(IF(ISBLANK(C97),0,VLOOKUP(C97,'[2]Acha Air Sales Price List'!$B$1:$X$65536,12,FALSE)*$M$14),2)</f>
        <v>0</v>
      </c>
      <c r="H97" s="20"/>
      <c r="I97" s="21">
        <f t="shared" si="3"/>
        <v>0</v>
      </c>
      <c r="J97" s="14"/>
    </row>
    <row r="98" spans="1:10" ht="12.4" hidden="1" customHeight="1">
      <c r="A98" s="13"/>
      <c r="B98" s="1"/>
      <c r="C98" s="35"/>
      <c r="D98" s="113"/>
      <c r="E98" s="114"/>
      <c r="F98" s="42" t="str">
        <f>VLOOKUP(C98,'[2]Acha Air Sales Price List'!$B$1:$D$65536,3,FALSE)</f>
        <v>first line keep open</v>
      </c>
      <c r="G98" s="20">
        <f>ROUND(IF(ISBLANK(C98),0,VLOOKUP(C98,'[2]Acha Air Sales Price List'!$B$1:$X$65536,12,FALSE)*$M$14),2)</f>
        <v>0</v>
      </c>
      <c r="H98" s="20"/>
      <c r="I98" s="21">
        <f t="shared" si="3"/>
        <v>0</v>
      </c>
      <c r="J98" s="14"/>
    </row>
    <row r="99" spans="1:10" ht="12.4" hidden="1" customHeight="1">
      <c r="A99" s="13"/>
      <c r="B99" s="1"/>
      <c r="C99" s="35"/>
      <c r="D99" s="113"/>
      <c r="E99" s="114"/>
      <c r="F99" s="42" t="str">
        <f>VLOOKUP(C99,'[2]Acha Air Sales Price List'!$B$1:$D$65536,3,FALSE)</f>
        <v>first line keep open</v>
      </c>
      <c r="G99" s="20">
        <f>ROUND(IF(ISBLANK(C99),0,VLOOKUP(C99,'[2]Acha Air Sales Price List'!$B$1:$X$65536,12,FALSE)*$M$14),2)</f>
        <v>0</v>
      </c>
      <c r="H99" s="20"/>
      <c r="I99" s="21">
        <f t="shared" si="3"/>
        <v>0</v>
      </c>
      <c r="J99" s="14"/>
    </row>
    <row r="100" spans="1:10" ht="12.4" hidden="1" customHeight="1">
      <c r="A100" s="13"/>
      <c r="B100" s="1"/>
      <c r="C100" s="35"/>
      <c r="D100" s="113"/>
      <c r="E100" s="114"/>
      <c r="F100" s="42" t="str">
        <f>VLOOKUP(C100,'[2]Acha Air Sales Price List'!$B$1:$D$65536,3,FALSE)</f>
        <v>first line keep open</v>
      </c>
      <c r="G100" s="20">
        <f>ROUND(IF(ISBLANK(C100),0,VLOOKUP(C100,'[2]Acha Air Sales Price List'!$B$1:$X$65536,12,FALSE)*$M$14),2)</f>
        <v>0</v>
      </c>
      <c r="H100" s="20"/>
      <c r="I100" s="21">
        <f t="shared" si="3"/>
        <v>0</v>
      </c>
      <c r="J100" s="14"/>
    </row>
    <row r="101" spans="1:10" ht="12.4" hidden="1" customHeight="1">
      <c r="A101" s="13"/>
      <c r="B101" s="1"/>
      <c r="C101" s="35"/>
      <c r="D101" s="113"/>
      <c r="E101" s="114"/>
      <c r="F101" s="42" t="str">
        <f>VLOOKUP(C101,'[2]Acha Air Sales Price List'!$B$1:$D$65536,3,FALSE)</f>
        <v>first line keep open</v>
      </c>
      <c r="G101" s="20">
        <f>ROUND(IF(ISBLANK(C101),0,VLOOKUP(C101,'[2]Acha Air Sales Price List'!$B$1:$X$65536,12,FALSE)*$M$14),2)</f>
        <v>0</v>
      </c>
      <c r="H101" s="20"/>
      <c r="I101" s="21">
        <f t="shared" si="3"/>
        <v>0</v>
      </c>
      <c r="J101" s="14"/>
    </row>
    <row r="102" spans="1:10" ht="12.4" hidden="1" customHeight="1">
      <c r="A102" s="13"/>
      <c r="B102" s="1"/>
      <c r="C102" s="35"/>
      <c r="D102" s="113"/>
      <c r="E102" s="114"/>
      <c r="F102" s="42" t="str">
        <f>VLOOKUP(C102,'[2]Acha Air Sales Price List'!$B$1:$D$65536,3,FALSE)</f>
        <v>first line keep open</v>
      </c>
      <c r="G102" s="20">
        <f>ROUND(IF(ISBLANK(C102),0,VLOOKUP(C102,'[2]Acha Air Sales Price List'!$B$1:$X$65536,12,FALSE)*$M$14),2)</f>
        <v>0</v>
      </c>
      <c r="H102" s="20"/>
      <c r="I102" s="21">
        <f t="shared" si="3"/>
        <v>0</v>
      </c>
      <c r="J102" s="14"/>
    </row>
    <row r="103" spans="1:10" ht="12.4" hidden="1" customHeight="1">
      <c r="A103" s="13"/>
      <c r="B103" s="1"/>
      <c r="C103" s="35"/>
      <c r="D103" s="113"/>
      <c r="E103" s="114"/>
      <c r="F103" s="42" t="str">
        <f>VLOOKUP(C103,'[2]Acha Air Sales Price List'!$B$1:$D$65536,3,FALSE)</f>
        <v>first line keep open</v>
      </c>
      <c r="G103" s="20">
        <f>ROUND(IF(ISBLANK(C103),0,VLOOKUP(C103,'[2]Acha Air Sales Price List'!$B$1:$X$65536,12,FALSE)*$M$14),2)</f>
        <v>0</v>
      </c>
      <c r="H103" s="20"/>
      <c r="I103" s="21">
        <f t="shared" si="3"/>
        <v>0</v>
      </c>
      <c r="J103" s="14"/>
    </row>
    <row r="104" spans="1:10" ht="12.4" hidden="1" customHeight="1">
      <c r="A104" s="13"/>
      <c r="B104" s="1"/>
      <c r="C104" s="35"/>
      <c r="D104" s="113"/>
      <c r="E104" s="114"/>
      <c r="F104" s="42" t="str">
        <f>VLOOKUP(C104,'[2]Acha Air Sales Price List'!$B$1:$D$65536,3,FALSE)</f>
        <v>first line keep open</v>
      </c>
      <c r="G104" s="20">
        <f>ROUND(IF(ISBLANK(C104),0,VLOOKUP(C104,'[2]Acha Air Sales Price List'!$B$1:$X$65536,12,FALSE)*$M$14),2)</f>
        <v>0</v>
      </c>
      <c r="H104" s="20"/>
      <c r="I104" s="21">
        <f t="shared" si="3"/>
        <v>0</v>
      </c>
      <c r="J104" s="14"/>
    </row>
    <row r="105" spans="1:10" ht="12.4" hidden="1" customHeight="1">
      <c r="A105" s="13"/>
      <c r="B105" s="1"/>
      <c r="C105" s="35"/>
      <c r="D105" s="113"/>
      <c r="E105" s="114"/>
      <c r="F105" s="42" t="str">
        <f>VLOOKUP(C105,'[2]Acha Air Sales Price List'!$B$1:$D$65536,3,FALSE)</f>
        <v>first line keep open</v>
      </c>
      <c r="G105" s="20">
        <f>ROUND(IF(ISBLANK(C105),0,VLOOKUP(C105,'[2]Acha Air Sales Price List'!$B$1:$X$65536,12,FALSE)*$M$14),2)</f>
        <v>0</v>
      </c>
      <c r="H105" s="20"/>
      <c r="I105" s="21">
        <f t="shared" si="3"/>
        <v>0</v>
      </c>
      <c r="J105" s="14"/>
    </row>
    <row r="106" spans="1:10" ht="12.4" hidden="1" customHeight="1">
      <c r="A106" s="13"/>
      <c r="B106" s="1"/>
      <c r="C106" s="35"/>
      <c r="D106" s="113"/>
      <c r="E106" s="114"/>
      <c r="F106" s="42" t="str">
        <f>VLOOKUP(C106,'[2]Acha Air Sales Price List'!$B$1:$D$65536,3,FALSE)</f>
        <v>first line keep open</v>
      </c>
      <c r="G106" s="20">
        <f>ROUND(IF(ISBLANK(C106),0,VLOOKUP(C106,'[2]Acha Air Sales Price List'!$B$1:$X$65536,12,FALSE)*$M$14),2)</f>
        <v>0</v>
      </c>
      <c r="H106" s="20"/>
      <c r="I106" s="21">
        <f t="shared" si="3"/>
        <v>0</v>
      </c>
      <c r="J106" s="14"/>
    </row>
    <row r="107" spans="1:10" ht="12.4" hidden="1" customHeight="1">
      <c r="A107" s="13"/>
      <c r="B107" s="1"/>
      <c r="C107" s="35"/>
      <c r="D107" s="113"/>
      <c r="E107" s="114"/>
      <c r="F107" s="42" t="str">
        <f>VLOOKUP(C107,'[2]Acha Air Sales Price List'!$B$1:$D$65536,3,FALSE)</f>
        <v>first line keep open</v>
      </c>
      <c r="G107" s="20">
        <f>ROUND(IF(ISBLANK(C107),0,VLOOKUP(C107,'[2]Acha Air Sales Price List'!$B$1:$X$65536,12,FALSE)*$M$14),2)</f>
        <v>0</v>
      </c>
      <c r="H107" s="20"/>
      <c r="I107" s="21">
        <f t="shared" si="3"/>
        <v>0</v>
      </c>
      <c r="J107" s="14"/>
    </row>
    <row r="108" spans="1:10" ht="12.4" hidden="1" customHeight="1">
      <c r="A108" s="13"/>
      <c r="B108" s="1"/>
      <c r="C108" s="35"/>
      <c r="D108" s="113"/>
      <c r="E108" s="114"/>
      <c r="F108" s="42" t="str">
        <f>VLOOKUP(C108,'[2]Acha Air Sales Price List'!$B$1:$D$65536,3,FALSE)</f>
        <v>first line keep open</v>
      </c>
      <c r="G108" s="20">
        <f>ROUND(IF(ISBLANK(C108),0,VLOOKUP(C108,'[2]Acha Air Sales Price List'!$B$1:$X$65536,12,FALSE)*$M$14),2)</f>
        <v>0</v>
      </c>
      <c r="H108" s="20"/>
      <c r="I108" s="21">
        <f t="shared" si="3"/>
        <v>0</v>
      </c>
      <c r="J108" s="14"/>
    </row>
    <row r="109" spans="1:10" ht="12.4" hidden="1" customHeight="1">
      <c r="A109" s="13"/>
      <c r="B109" s="1"/>
      <c r="C109" s="35"/>
      <c r="D109" s="113"/>
      <c r="E109" s="114"/>
      <c r="F109" s="42" t="str">
        <f>VLOOKUP(C109,'[2]Acha Air Sales Price List'!$B$1:$D$65536,3,FALSE)</f>
        <v>first line keep open</v>
      </c>
      <c r="G109" s="20">
        <f>ROUND(IF(ISBLANK(C109),0,VLOOKUP(C109,'[2]Acha Air Sales Price List'!$B$1:$X$65536,12,FALSE)*$M$14),2)</f>
        <v>0</v>
      </c>
      <c r="H109" s="20"/>
      <c r="I109" s="21">
        <f t="shared" si="3"/>
        <v>0</v>
      </c>
      <c r="J109" s="14"/>
    </row>
    <row r="110" spans="1:10" ht="12.4" hidden="1" customHeight="1">
      <c r="A110" s="13"/>
      <c r="B110" s="1"/>
      <c r="C110" s="35"/>
      <c r="D110" s="113"/>
      <c r="E110" s="114"/>
      <c r="F110" s="42" t="str">
        <f>VLOOKUP(C110,'[2]Acha Air Sales Price List'!$B$1:$D$65536,3,FALSE)</f>
        <v>first line keep open</v>
      </c>
      <c r="G110" s="20">
        <f>ROUND(IF(ISBLANK(C110),0,VLOOKUP(C110,'[2]Acha Air Sales Price List'!$B$1:$X$65536,12,FALSE)*$M$14),2)</f>
        <v>0</v>
      </c>
      <c r="H110" s="20"/>
      <c r="I110" s="21">
        <f t="shared" si="3"/>
        <v>0</v>
      </c>
      <c r="J110" s="14"/>
    </row>
    <row r="111" spans="1:10" ht="12.4" hidden="1" customHeight="1">
      <c r="A111" s="13"/>
      <c r="B111" s="1"/>
      <c r="C111" s="36"/>
      <c r="D111" s="113"/>
      <c r="E111" s="114"/>
      <c r="F111" s="42" t="str">
        <f>VLOOKUP(C111,'[2]Acha Air Sales Price List'!$B$1:$D$65536,3,FALSE)</f>
        <v>first line keep open</v>
      </c>
      <c r="G111" s="20">
        <f>ROUND(IF(ISBLANK(C111),0,VLOOKUP(C111,'[2]Acha Air Sales Price List'!$B$1:$X$65536,12,FALSE)*$M$14),2)</f>
        <v>0</v>
      </c>
      <c r="H111" s="20"/>
      <c r="I111" s="21">
        <f t="shared" si="3"/>
        <v>0</v>
      </c>
      <c r="J111" s="14"/>
    </row>
    <row r="112" spans="1:10" ht="12" hidden="1" customHeight="1">
      <c r="A112" s="13"/>
      <c r="B112" s="1"/>
      <c r="C112" s="35"/>
      <c r="D112" s="113"/>
      <c r="E112" s="114"/>
      <c r="F112" s="42" t="str">
        <f>VLOOKUP(C112,'[2]Acha Air Sales Price List'!$B$1:$D$65536,3,FALSE)</f>
        <v>first line keep open</v>
      </c>
      <c r="G112" s="20">
        <f>ROUND(IF(ISBLANK(C112),0,VLOOKUP(C112,'[2]Acha Air Sales Price List'!$B$1:$X$65536,12,FALSE)*$M$14),2)</f>
        <v>0</v>
      </c>
      <c r="H112" s="20"/>
      <c r="I112" s="21">
        <f t="shared" si="3"/>
        <v>0</v>
      </c>
      <c r="J112" s="14"/>
    </row>
    <row r="113" spans="1:10" ht="12.4" hidden="1" customHeight="1">
      <c r="A113" s="13"/>
      <c r="B113" s="1"/>
      <c r="C113" s="35"/>
      <c r="D113" s="113"/>
      <c r="E113" s="114"/>
      <c r="F113" s="42" t="str">
        <f>VLOOKUP(C113,'[2]Acha Air Sales Price List'!$B$1:$D$65536,3,FALSE)</f>
        <v>first line keep open</v>
      </c>
      <c r="G113" s="20">
        <f>ROUND(IF(ISBLANK(C113),0,VLOOKUP(C113,'[2]Acha Air Sales Price List'!$B$1:$X$65536,12,FALSE)*$M$14),2)</f>
        <v>0</v>
      </c>
      <c r="H113" s="20"/>
      <c r="I113" s="21">
        <f t="shared" si="3"/>
        <v>0</v>
      </c>
      <c r="J113" s="14"/>
    </row>
    <row r="114" spans="1:10" ht="12.4" hidden="1" customHeight="1">
      <c r="A114" s="13"/>
      <c r="B114" s="1"/>
      <c r="C114" s="35"/>
      <c r="D114" s="113"/>
      <c r="E114" s="114"/>
      <c r="F114" s="42" t="str">
        <f>VLOOKUP(C114,'[2]Acha Air Sales Price List'!$B$1:$D$65536,3,FALSE)</f>
        <v>first line keep open</v>
      </c>
      <c r="G114" s="20">
        <f>ROUND(IF(ISBLANK(C114),0,VLOOKUP(C114,'[2]Acha Air Sales Price List'!$B$1:$X$65536,12,FALSE)*$M$14),2)</f>
        <v>0</v>
      </c>
      <c r="H114" s="20"/>
      <c r="I114" s="21">
        <f t="shared" si="3"/>
        <v>0</v>
      </c>
      <c r="J114" s="14"/>
    </row>
    <row r="115" spans="1:10" ht="12.4" hidden="1" customHeight="1">
      <c r="A115" s="13"/>
      <c r="B115" s="1"/>
      <c r="C115" s="35"/>
      <c r="D115" s="113"/>
      <c r="E115" s="114"/>
      <c r="F115" s="42" t="str">
        <f>VLOOKUP(C115,'[2]Acha Air Sales Price List'!$B$1:$D$65536,3,FALSE)</f>
        <v>first line keep open</v>
      </c>
      <c r="G115" s="20">
        <f>ROUND(IF(ISBLANK(C115),0,VLOOKUP(C115,'[2]Acha Air Sales Price List'!$B$1:$X$65536,12,FALSE)*$M$14),2)</f>
        <v>0</v>
      </c>
      <c r="H115" s="20"/>
      <c r="I115" s="21">
        <f t="shared" si="3"/>
        <v>0</v>
      </c>
      <c r="J115" s="14"/>
    </row>
    <row r="116" spans="1:10" ht="12.4" hidden="1" customHeight="1">
      <c r="A116" s="13"/>
      <c r="B116" s="1"/>
      <c r="C116" s="35"/>
      <c r="D116" s="113"/>
      <c r="E116" s="114"/>
      <c r="F116" s="42" t="str">
        <f>VLOOKUP(C116,'[2]Acha Air Sales Price List'!$B$1:$D$65536,3,FALSE)</f>
        <v>first line keep open</v>
      </c>
      <c r="G116" s="20">
        <f>ROUND(IF(ISBLANK(C116),0,VLOOKUP(C116,'[2]Acha Air Sales Price List'!$B$1:$X$65536,12,FALSE)*$M$14),2)</f>
        <v>0</v>
      </c>
      <c r="H116" s="20"/>
      <c r="I116" s="21">
        <f t="shared" si="3"/>
        <v>0</v>
      </c>
      <c r="J116" s="14"/>
    </row>
    <row r="117" spans="1:10" ht="12.4" hidden="1" customHeight="1">
      <c r="A117" s="13"/>
      <c r="B117" s="1"/>
      <c r="C117" s="35"/>
      <c r="D117" s="113"/>
      <c r="E117" s="114"/>
      <c r="F117" s="42" t="str">
        <f>VLOOKUP(C117,'[2]Acha Air Sales Price List'!$B$1:$D$65536,3,FALSE)</f>
        <v>first line keep open</v>
      </c>
      <c r="G117" s="20">
        <f>ROUND(IF(ISBLANK(C117),0,VLOOKUP(C117,'[2]Acha Air Sales Price List'!$B$1:$X$65536,12,FALSE)*$M$14),2)</f>
        <v>0</v>
      </c>
      <c r="H117" s="20"/>
      <c r="I117" s="21">
        <f t="shared" si="3"/>
        <v>0</v>
      </c>
      <c r="J117" s="14"/>
    </row>
    <row r="118" spans="1:10" ht="12.4" hidden="1" customHeight="1">
      <c r="A118" s="13"/>
      <c r="B118" s="1"/>
      <c r="C118" s="35"/>
      <c r="D118" s="113"/>
      <c r="E118" s="114"/>
      <c r="F118" s="42" t="str">
        <f>VLOOKUP(C118,'[2]Acha Air Sales Price List'!$B$1:$D$65536,3,FALSE)</f>
        <v>first line keep open</v>
      </c>
      <c r="G118" s="20">
        <f>ROUND(IF(ISBLANK(C118),0,VLOOKUP(C118,'[2]Acha Air Sales Price List'!$B$1:$X$65536,12,FALSE)*$M$14),2)</f>
        <v>0</v>
      </c>
      <c r="H118" s="20"/>
      <c r="I118" s="21">
        <f t="shared" si="3"/>
        <v>0</v>
      </c>
      <c r="J118" s="14"/>
    </row>
    <row r="119" spans="1:10" ht="12.4" hidden="1" customHeight="1">
      <c r="A119" s="13"/>
      <c r="B119" s="1"/>
      <c r="C119" s="35"/>
      <c r="D119" s="113"/>
      <c r="E119" s="114"/>
      <c r="F119" s="42" t="str">
        <f>VLOOKUP(C119,'[2]Acha Air Sales Price List'!$B$1:$D$65536,3,FALSE)</f>
        <v>first line keep open</v>
      </c>
      <c r="G119" s="20">
        <f>ROUND(IF(ISBLANK(C119),0,VLOOKUP(C119,'[2]Acha Air Sales Price List'!$B$1:$X$65536,12,FALSE)*$M$14),2)</f>
        <v>0</v>
      </c>
      <c r="H119" s="20"/>
      <c r="I119" s="21">
        <f t="shared" si="3"/>
        <v>0</v>
      </c>
      <c r="J119" s="14"/>
    </row>
    <row r="120" spans="1:10" ht="12.4" hidden="1" customHeight="1">
      <c r="A120" s="13"/>
      <c r="B120" s="1"/>
      <c r="C120" s="35"/>
      <c r="D120" s="113"/>
      <c r="E120" s="114"/>
      <c r="F120" s="42" t="str">
        <f>VLOOKUP(C120,'[2]Acha Air Sales Price List'!$B$1:$D$65536,3,FALSE)</f>
        <v>first line keep open</v>
      </c>
      <c r="G120" s="20">
        <f>ROUND(IF(ISBLANK(C120),0,VLOOKUP(C120,'[2]Acha Air Sales Price List'!$B$1:$X$65536,12,FALSE)*$M$14),2)</f>
        <v>0</v>
      </c>
      <c r="H120" s="20"/>
      <c r="I120" s="21">
        <f t="shared" si="3"/>
        <v>0</v>
      </c>
      <c r="J120" s="14"/>
    </row>
    <row r="121" spans="1:10" ht="12.4" hidden="1" customHeight="1">
      <c r="A121" s="13"/>
      <c r="B121" s="1"/>
      <c r="C121" s="35"/>
      <c r="D121" s="113"/>
      <c r="E121" s="114"/>
      <c r="F121" s="42" t="str">
        <f>VLOOKUP(C121,'[2]Acha Air Sales Price List'!$B$1:$D$65536,3,FALSE)</f>
        <v>first line keep open</v>
      </c>
      <c r="G121" s="20">
        <f>ROUND(IF(ISBLANK(C121),0,VLOOKUP(C121,'[2]Acha Air Sales Price List'!$B$1:$X$65536,12,FALSE)*$M$14),2)</f>
        <v>0</v>
      </c>
      <c r="H121" s="20"/>
      <c r="I121" s="21">
        <f t="shared" si="3"/>
        <v>0</v>
      </c>
      <c r="J121" s="14"/>
    </row>
    <row r="122" spans="1:10" ht="12.4" hidden="1" customHeight="1">
      <c r="A122" s="13"/>
      <c r="B122" s="1"/>
      <c r="C122" s="35"/>
      <c r="D122" s="113"/>
      <c r="E122" s="114"/>
      <c r="F122" s="42" t="str">
        <f>VLOOKUP(C122,'[2]Acha Air Sales Price List'!$B$1:$D$65536,3,FALSE)</f>
        <v>first line keep open</v>
      </c>
      <c r="G122" s="20">
        <f>ROUND(IF(ISBLANK(C122),0,VLOOKUP(C122,'[2]Acha Air Sales Price List'!$B$1:$X$65536,12,FALSE)*$M$14),2)</f>
        <v>0</v>
      </c>
      <c r="H122" s="20"/>
      <c r="I122" s="21">
        <f t="shared" si="3"/>
        <v>0</v>
      </c>
      <c r="J122" s="14"/>
    </row>
    <row r="123" spans="1:10" ht="12.4" hidden="1" customHeight="1">
      <c r="A123" s="13"/>
      <c r="B123" s="1"/>
      <c r="C123" s="35"/>
      <c r="D123" s="113"/>
      <c r="E123" s="114"/>
      <c r="F123" s="42" t="str">
        <f>VLOOKUP(C123,'[2]Acha Air Sales Price List'!$B$1:$D$65536,3,FALSE)</f>
        <v>first line keep open</v>
      </c>
      <c r="G123" s="20">
        <f>ROUND(IF(ISBLANK(C123),0,VLOOKUP(C123,'[2]Acha Air Sales Price List'!$B$1:$X$65536,12,FALSE)*$M$14),2)</f>
        <v>0</v>
      </c>
      <c r="H123" s="20"/>
      <c r="I123" s="21">
        <f t="shared" si="3"/>
        <v>0</v>
      </c>
      <c r="J123" s="14"/>
    </row>
    <row r="124" spans="1:10" ht="12.4" hidden="1" customHeight="1">
      <c r="A124" s="13"/>
      <c r="B124" s="1"/>
      <c r="C124" s="35"/>
      <c r="D124" s="113"/>
      <c r="E124" s="114"/>
      <c r="F124" s="42" t="str">
        <f>VLOOKUP(C124,'[2]Acha Air Sales Price List'!$B$1:$D$65536,3,FALSE)</f>
        <v>first line keep open</v>
      </c>
      <c r="G124" s="20">
        <f>ROUND(IF(ISBLANK(C124),0,VLOOKUP(C124,'[2]Acha Air Sales Price List'!$B$1:$X$65536,12,FALSE)*$M$14),2)</f>
        <v>0</v>
      </c>
      <c r="H124" s="20"/>
      <c r="I124" s="21">
        <f t="shared" si="3"/>
        <v>0</v>
      </c>
      <c r="J124" s="14"/>
    </row>
    <row r="125" spans="1:10" ht="12.4" hidden="1" customHeight="1">
      <c r="A125" s="13"/>
      <c r="B125" s="1"/>
      <c r="C125" s="35"/>
      <c r="D125" s="113"/>
      <c r="E125" s="114"/>
      <c r="F125" s="42" t="str">
        <f>VLOOKUP(C125,'[2]Acha Air Sales Price List'!$B$1:$D$65536,3,FALSE)</f>
        <v>first line keep open</v>
      </c>
      <c r="G125" s="20">
        <f>ROUND(IF(ISBLANK(C125),0,VLOOKUP(C125,'[2]Acha Air Sales Price List'!$B$1:$X$65536,12,FALSE)*$M$14),2)</f>
        <v>0</v>
      </c>
      <c r="H125" s="20"/>
      <c r="I125" s="21">
        <f t="shared" si="3"/>
        <v>0</v>
      </c>
      <c r="J125" s="14"/>
    </row>
    <row r="126" spans="1:10" ht="12.4" hidden="1" customHeight="1">
      <c r="A126" s="13"/>
      <c r="B126" s="1"/>
      <c r="C126" s="35"/>
      <c r="D126" s="113"/>
      <c r="E126" s="114"/>
      <c r="F126" s="42" t="str">
        <f>VLOOKUP(C126,'[2]Acha Air Sales Price List'!$B$1:$D$65536,3,FALSE)</f>
        <v>first line keep open</v>
      </c>
      <c r="G126" s="20">
        <f>ROUND(IF(ISBLANK(C126),0,VLOOKUP(C126,'[2]Acha Air Sales Price List'!$B$1:$X$65536,12,FALSE)*$M$14),2)</f>
        <v>0</v>
      </c>
      <c r="H126" s="20"/>
      <c r="I126" s="21">
        <f t="shared" si="3"/>
        <v>0</v>
      </c>
      <c r="J126" s="14"/>
    </row>
    <row r="127" spans="1:10" ht="12.4" hidden="1" customHeight="1">
      <c r="A127" s="13"/>
      <c r="B127" s="1"/>
      <c r="C127" s="35"/>
      <c r="D127" s="113"/>
      <c r="E127" s="114"/>
      <c r="F127" s="42" t="str">
        <f>VLOOKUP(C127,'[2]Acha Air Sales Price List'!$B$1:$D$65536,3,FALSE)</f>
        <v>first line keep open</v>
      </c>
      <c r="G127" s="20">
        <f>ROUND(IF(ISBLANK(C127),0,VLOOKUP(C127,'[2]Acha Air Sales Price List'!$B$1:$X$65536,12,FALSE)*$M$14),2)</f>
        <v>0</v>
      </c>
      <c r="H127" s="20"/>
      <c r="I127" s="21">
        <f t="shared" si="3"/>
        <v>0</v>
      </c>
      <c r="J127" s="14"/>
    </row>
    <row r="128" spans="1:10" ht="12.4" hidden="1" customHeight="1">
      <c r="A128" s="13"/>
      <c r="B128" s="1"/>
      <c r="C128" s="35"/>
      <c r="D128" s="113"/>
      <c r="E128" s="114"/>
      <c r="F128" s="42" t="str">
        <f>VLOOKUP(C128,'[2]Acha Air Sales Price List'!$B$1:$D$65536,3,FALSE)</f>
        <v>first line keep open</v>
      </c>
      <c r="G128" s="20">
        <f>ROUND(IF(ISBLANK(C128),0,VLOOKUP(C128,'[2]Acha Air Sales Price List'!$B$1:$X$65536,12,FALSE)*$M$14),2)</f>
        <v>0</v>
      </c>
      <c r="H128" s="20"/>
      <c r="I128" s="21">
        <f t="shared" si="3"/>
        <v>0</v>
      </c>
      <c r="J128" s="14"/>
    </row>
    <row r="129" spans="1:10" ht="12.4" hidden="1" customHeight="1">
      <c r="A129" s="13"/>
      <c r="B129" s="1"/>
      <c r="C129" s="35"/>
      <c r="D129" s="113"/>
      <c r="E129" s="114"/>
      <c r="F129" s="42" t="str">
        <f>VLOOKUP(C129,'[2]Acha Air Sales Price List'!$B$1:$D$65536,3,FALSE)</f>
        <v>first line keep open</v>
      </c>
      <c r="G129" s="20">
        <f>ROUND(IF(ISBLANK(C129),0,VLOOKUP(C129,'[2]Acha Air Sales Price List'!$B$1:$X$65536,12,FALSE)*$M$14),2)</f>
        <v>0</v>
      </c>
      <c r="H129" s="20"/>
      <c r="I129" s="21">
        <f t="shared" si="3"/>
        <v>0</v>
      </c>
      <c r="J129" s="14"/>
    </row>
    <row r="130" spans="1:10" ht="12.4" hidden="1" customHeight="1">
      <c r="A130" s="13"/>
      <c r="B130" s="1"/>
      <c r="C130" s="35"/>
      <c r="D130" s="113"/>
      <c r="E130" s="114"/>
      <c r="F130" s="42" t="str">
        <f>VLOOKUP(C130,'[2]Acha Air Sales Price List'!$B$1:$D$65536,3,FALSE)</f>
        <v>first line keep open</v>
      </c>
      <c r="G130" s="20">
        <f>ROUND(IF(ISBLANK(C130),0,VLOOKUP(C130,'[2]Acha Air Sales Price List'!$B$1:$X$65536,12,FALSE)*$M$14),2)</f>
        <v>0</v>
      </c>
      <c r="H130" s="20"/>
      <c r="I130" s="21">
        <f t="shared" si="3"/>
        <v>0</v>
      </c>
      <c r="J130" s="14"/>
    </row>
    <row r="131" spans="1:10" ht="12.4" hidden="1" customHeight="1">
      <c r="A131" s="13"/>
      <c r="B131" s="1"/>
      <c r="C131" s="35"/>
      <c r="D131" s="113"/>
      <c r="E131" s="114"/>
      <c r="F131" s="42" t="str">
        <f>VLOOKUP(C131,'[2]Acha Air Sales Price List'!$B$1:$D$65536,3,FALSE)</f>
        <v>first line keep open</v>
      </c>
      <c r="G131" s="20">
        <f>ROUND(IF(ISBLANK(C131),0,VLOOKUP(C131,'[2]Acha Air Sales Price List'!$B$1:$X$65536,12,FALSE)*$M$14),2)</f>
        <v>0</v>
      </c>
      <c r="H131" s="20"/>
      <c r="I131" s="21">
        <f t="shared" si="3"/>
        <v>0</v>
      </c>
      <c r="J131" s="14"/>
    </row>
    <row r="132" spans="1:10" ht="12.4" hidden="1" customHeight="1">
      <c r="A132" s="13"/>
      <c r="B132" s="1"/>
      <c r="C132" s="35"/>
      <c r="D132" s="113"/>
      <c r="E132" s="114"/>
      <c r="F132" s="42" t="str">
        <f>VLOOKUP(C132,'[2]Acha Air Sales Price List'!$B$1:$D$65536,3,FALSE)</f>
        <v>first line keep open</v>
      </c>
      <c r="G132" s="20">
        <f>ROUND(IF(ISBLANK(C132),0,VLOOKUP(C132,'[2]Acha Air Sales Price List'!$B$1:$X$65536,12,FALSE)*$M$14),2)</f>
        <v>0</v>
      </c>
      <c r="H132" s="20"/>
      <c r="I132" s="21">
        <f t="shared" si="3"/>
        <v>0</v>
      </c>
      <c r="J132" s="14"/>
    </row>
    <row r="133" spans="1:10" ht="12.4" hidden="1" customHeight="1">
      <c r="A133" s="13"/>
      <c r="B133" s="1"/>
      <c r="C133" s="35"/>
      <c r="D133" s="113"/>
      <c r="E133" s="114"/>
      <c r="F133" s="42" t="str">
        <f>VLOOKUP(C133,'[2]Acha Air Sales Price List'!$B$1:$D$65536,3,FALSE)</f>
        <v>first line keep open</v>
      </c>
      <c r="G133" s="20">
        <f>ROUND(IF(ISBLANK(C133),0,VLOOKUP(C133,'[2]Acha Air Sales Price List'!$B$1:$X$65536,12,FALSE)*$M$14),2)</f>
        <v>0</v>
      </c>
      <c r="H133" s="20"/>
      <c r="I133" s="21">
        <f t="shared" si="3"/>
        <v>0</v>
      </c>
      <c r="J133" s="14"/>
    </row>
    <row r="134" spans="1:10" ht="12.4" hidden="1" customHeight="1">
      <c r="A134" s="13"/>
      <c r="B134" s="1"/>
      <c r="C134" s="35"/>
      <c r="D134" s="113"/>
      <c r="E134" s="114"/>
      <c r="F134" s="42" t="str">
        <f>VLOOKUP(C134,'[2]Acha Air Sales Price List'!$B$1:$D$65536,3,FALSE)</f>
        <v>first line keep open</v>
      </c>
      <c r="G134" s="20">
        <f>ROUND(IF(ISBLANK(C134),0,VLOOKUP(C134,'[2]Acha Air Sales Price List'!$B$1:$X$65536,12,FALSE)*$M$14),2)</f>
        <v>0</v>
      </c>
      <c r="H134" s="20"/>
      <c r="I134" s="21">
        <f t="shared" si="3"/>
        <v>0</v>
      </c>
      <c r="J134" s="14"/>
    </row>
    <row r="135" spans="1:10" ht="12.4" hidden="1" customHeight="1">
      <c r="A135" s="13"/>
      <c r="B135" s="1"/>
      <c r="C135" s="36"/>
      <c r="D135" s="113"/>
      <c r="E135" s="114"/>
      <c r="F135" s="42" t="str">
        <f>VLOOKUP(C135,'[2]Acha Air Sales Price List'!$B$1:$D$65536,3,FALSE)</f>
        <v>first line keep open</v>
      </c>
      <c r="G135" s="20">
        <f>ROUND(IF(ISBLANK(C135),0,VLOOKUP(C135,'[2]Acha Air Sales Price List'!$B$1:$X$65536,12,FALSE)*$M$14),2)</f>
        <v>0</v>
      </c>
      <c r="H135" s="20"/>
      <c r="I135" s="21">
        <f t="shared" si="3"/>
        <v>0</v>
      </c>
      <c r="J135" s="14"/>
    </row>
    <row r="136" spans="1:10" ht="12" hidden="1" customHeight="1">
      <c r="A136" s="13"/>
      <c r="B136" s="1"/>
      <c r="C136" s="35"/>
      <c r="D136" s="113"/>
      <c r="E136" s="114"/>
      <c r="F136" s="42" t="str">
        <f>VLOOKUP(C136,'[2]Acha Air Sales Price List'!$B$1:$D$65536,3,FALSE)</f>
        <v>first line keep open</v>
      </c>
      <c r="G136" s="20">
        <f>ROUND(IF(ISBLANK(C136),0,VLOOKUP(C136,'[2]Acha Air Sales Price List'!$B$1:$X$65536,12,FALSE)*$M$14),2)</f>
        <v>0</v>
      </c>
      <c r="H136" s="20"/>
      <c r="I136" s="21">
        <f t="shared" si="3"/>
        <v>0</v>
      </c>
      <c r="J136" s="14"/>
    </row>
    <row r="137" spans="1:10" ht="12.4" hidden="1" customHeight="1">
      <c r="A137" s="13"/>
      <c r="B137" s="1"/>
      <c r="C137" s="35"/>
      <c r="D137" s="113"/>
      <c r="E137" s="114"/>
      <c r="F137" s="42" t="str">
        <f>VLOOKUP(C137,'[2]Acha Air Sales Price List'!$B$1:$D$65536,3,FALSE)</f>
        <v>first line keep open</v>
      </c>
      <c r="G137" s="20">
        <f>ROUND(IF(ISBLANK(C137),0,VLOOKUP(C137,'[2]Acha Air Sales Price List'!$B$1:$X$65536,12,FALSE)*$M$14),2)</f>
        <v>0</v>
      </c>
      <c r="H137" s="20"/>
      <c r="I137" s="21">
        <f t="shared" si="3"/>
        <v>0</v>
      </c>
      <c r="J137" s="14"/>
    </row>
    <row r="138" spans="1:10" ht="12.4" hidden="1" customHeight="1">
      <c r="A138" s="13"/>
      <c r="B138" s="1"/>
      <c r="C138" s="35"/>
      <c r="D138" s="113"/>
      <c r="E138" s="114"/>
      <c r="F138" s="42" t="str">
        <f>VLOOKUP(C138,'[2]Acha Air Sales Price List'!$B$1:$D$65536,3,FALSE)</f>
        <v>first line keep open</v>
      </c>
      <c r="G138" s="20">
        <f>ROUND(IF(ISBLANK(C138),0,VLOOKUP(C138,'[2]Acha Air Sales Price List'!$B$1:$X$65536,12,FALSE)*$M$14),2)</f>
        <v>0</v>
      </c>
      <c r="H138" s="20"/>
      <c r="I138" s="21">
        <f t="shared" si="3"/>
        <v>0</v>
      </c>
      <c r="J138" s="14"/>
    </row>
    <row r="139" spans="1:10" ht="12.4" hidden="1" customHeight="1">
      <c r="A139" s="13"/>
      <c r="B139" s="1"/>
      <c r="C139" s="35"/>
      <c r="D139" s="113"/>
      <c r="E139" s="114"/>
      <c r="F139" s="42" t="str">
        <f>VLOOKUP(C139,'[2]Acha Air Sales Price List'!$B$1:$D$65536,3,FALSE)</f>
        <v>first line keep open</v>
      </c>
      <c r="G139" s="20">
        <f>ROUND(IF(ISBLANK(C139),0,VLOOKUP(C139,'[2]Acha Air Sales Price List'!$B$1:$X$65536,12,FALSE)*$M$14),2)</f>
        <v>0</v>
      </c>
      <c r="H139" s="20"/>
      <c r="I139" s="21">
        <f t="shared" si="3"/>
        <v>0</v>
      </c>
      <c r="J139" s="14"/>
    </row>
    <row r="140" spans="1:10" ht="12.4" hidden="1" customHeight="1">
      <c r="A140" s="13"/>
      <c r="B140" s="1"/>
      <c r="C140" s="35"/>
      <c r="D140" s="113"/>
      <c r="E140" s="114"/>
      <c r="F140" s="42" t="str">
        <f>VLOOKUP(C140,'[2]Acha Air Sales Price List'!$B$1:$D$65536,3,FALSE)</f>
        <v>first line keep open</v>
      </c>
      <c r="G140" s="20">
        <f>ROUND(IF(ISBLANK(C140),0,VLOOKUP(C140,'[2]Acha Air Sales Price List'!$B$1:$X$65536,12,FALSE)*$M$14),2)</f>
        <v>0</v>
      </c>
      <c r="H140" s="20"/>
      <c r="I140" s="21">
        <f t="shared" si="3"/>
        <v>0</v>
      </c>
      <c r="J140" s="14"/>
    </row>
    <row r="141" spans="1:10" ht="12.4" hidden="1" customHeight="1">
      <c r="A141" s="13"/>
      <c r="B141" s="1"/>
      <c r="C141" s="35"/>
      <c r="D141" s="113"/>
      <c r="E141" s="114"/>
      <c r="F141" s="42" t="str">
        <f>VLOOKUP(C141,'[2]Acha Air Sales Price List'!$B$1:$D$65536,3,FALSE)</f>
        <v>first line keep open</v>
      </c>
      <c r="G141" s="20">
        <f>ROUND(IF(ISBLANK(C141),0,VLOOKUP(C141,'[2]Acha Air Sales Price List'!$B$1:$X$65536,12,FALSE)*$M$14),2)</f>
        <v>0</v>
      </c>
      <c r="H141" s="20"/>
      <c r="I141" s="21">
        <f t="shared" si="3"/>
        <v>0</v>
      </c>
      <c r="J141" s="14"/>
    </row>
    <row r="142" spans="1:10" ht="12.4" hidden="1" customHeight="1">
      <c r="A142" s="13"/>
      <c r="B142" s="1"/>
      <c r="C142" s="35"/>
      <c r="D142" s="113"/>
      <c r="E142" s="114"/>
      <c r="F142" s="42" t="str">
        <f>VLOOKUP(C142,'[2]Acha Air Sales Price List'!$B$1:$D$65536,3,FALSE)</f>
        <v>first line keep open</v>
      </c>
      <c r="G142" s="20">
        <f>ROUND(IF(ISBLANK(C142),0,VLOOKUP(C142,'[2]Acha Air Sales Price List'!$B$1:$X$65536,12,FALSE)*$M$14),2)</f>
        <v>0</v>
      </c>
      <c r="H142" s="20"/>
      <c r="I142" s="21">
        <f t="shared" si="3"/>
        <v>0</v>
      </c>
      <c r="J142" s="14"/>
    </row>
    <row r="143" spans="1:10" ht="12.4" hidden="1" customHeight="1">
      <c r="A143" s="13"/>
      <c r="B143" s="1"/>
      <c r="C143" s="35"/>
      <c r="D143" s="113"/>
      <c r="E143" s="114"/>
      <c r="F143" s="42" t="str">
        <f>VLOOKUP(C143,'[2]Acha Air Sales Price List'!$B$1:$D$65536,3,FALSE)</f>
        <v>first line keep open</v>
      </c>
      <c r="G143" s="20">
        <f>ROUND(IF(ISBLANK(C143),0,VLOOKUP(C143,'[2]Acha Air Sales Price List'!$B$1:$X$65536,12,FALSE)*$M$14),2)</f>
        <v>0</v>
      </c>
      <c r="H143" s="20"/>
      <c r="I143" s="21">
        <f t="shared" si="3"/>
        <v>0</v>
      </c>
      <c r="J143" s="14"/>
    </row>
    <row r="144" spans="1:10" ht="12.4" hidden="1" customHeight="1">
      <c r="A144" s="13"/>
      <c r="B144" s="1"/>
      <c r="C144" s="35"/>
      <c r="D144" s="113"/>
      <c r="E144" s="114"/>
      <c r="F144" s="42" t="str">
        <f>VLOOKUP(C144,'[2]Acha Air Sales Price List'!$B$1:$D$65536,3,FALSE)</f>
        <v>first line keep open</v>
      </c>
      <c r="G144" s="20">
        <f>ROUND(IF(ISBLANK(C144),0,VLOOKUP(C144,'[2]Acha Air Sales Price List'!$B$1:$X$65536,12,FALSE)*$M$14),2)</f>
        <v>0</v>
      </c>
      <c r="H144" s="20"/>
      <c r="I144" s="21">
        <f t="shared" si="3"/>
        <v>0</v>
      </c>
      <c r="J144" s="14"/>
    </row>
    <row r="145" spans="1:10" ht="12.4" hidden="1" customHeight="1">
      <c r="A145" s="13"/>
      <c r="B145" s="1"/>
      <c r="C145" s="35"/>
      <c r="D145" s="113"/>
      <c r="E145" s="114"/>
      <c r="F145" s="42" t="str">
        <f>VLOOKUP(C145,'[2]Acha Air Sales Price List'!$B$1:$D$65536,3,FALSE)</f>
        <v>first line keep open</v>
      </c>
      <c r="G145" s="20">
        <f>ROUND(IF(ISBLANK(C145),0,VLOOKUP(C145,'[2]Acha Air Sales Price List'!$B$1:$X$65536,12,FALSE)*$M$14),2)</f>
        <v>0</v>
      </c>
      <c r="H145" s="20"/>
      <c r="I145" s="21">
        <f t="shared" si="3"/>
        <v>0</v>
      </c>
      <c r="J145" s="14"/>
    </row>
    <row r="146" spans="1:10" ht="12.4" hidden="1" customHeight="1">
      <c r="A146" s="13"/>
      <c r="B146" s="1"/>
      <c r="C146" s="35"/>
      <c r="D146" s="113"/>
      <c r="E146" s="114"/>
      <c r="F146" s="42" t="str">
        <f>VLOOKUP(C146,'[2]Acha Air Sales Price List'!$B$1:$D$65536,3,FALSE)</f>
        <v>first line keep open</v>
      </c>
      <c r="G146" s="20">
        <f>ROUND(IF(ISBLANK(C146),0,VLOOKUP(C146,'[2]Acha Air Sales Price List'!$B$1:$X$65536,12,FALSE)*$M$14),2)</f>
        <v>0</v>
      </c>
      <c r="H146" s="20"/>
      <c r="I146" s="21">
        <f t="shared" si="3"/>
        <v>0</v>
      </c>
      <c r="J146" s="14"/>
    </row>
    <row r="147" spans="1:10" ht="12.4" hidden="1" customHeight="1">
      <c r="A147" s="13"/>
      <c r="B147" s="1"/>
      <c r="C147" s="35"/>
      <c r="D147" s="113"/>
      <c r="E147" s="114"/>
      <c r="F147" s="42" t="str">
        <f>VLOOKUP(C147,'[2]Acha Air Sales Price List'!$B$1:$D$65536,3,FALSE)</f>
        <v>first line keep open</v>
      </c>
      <c r="G147" s="20">
        <f>ROUND(IF(ISBLANK(C147),0,VLOOKUP(C147,'[2]Acha Air Sales Price List'!$B$1:$X$65536,12,FALSE)*$M$14),2)</f>
        <v>0</v>
      </c>
      <c r="H147" s="20"/>
      <c r="I147" s="21">
        <f t="shared" si="3"/>
        <v>0</v>
      </c>
      <c r="J147" s="14"/>
    </row>
    <row r="148" spans="1:10" ht="12.4" hidden="1" customHeight="1">
      <c r="A148" s="13"/>
      <c r="B148" s="1"/>
      <c r="C148" s="35"/>
      <c r="D148" s="113"/>
      <c r="E148" s="114"/>
      <c r="F148" s="42" t="str">
        <f>VLOOKUP(C148,'[2]Acha Air Sales Price List'!$B$1:$D$65536,3,FALSE)</f>
        <v>first line keep open</v>
      </c>
      <c r="G148" s="20">
        <f>ROUND(IF(ISBLANK(C148),0,VLOOKUP(C148,'[2]Acha Air Sales Price List'!$B$1:$X$65536,12,FALSE)*$M$14),2)</f>
        <v>0</v>
      </c>
      <c r="H148" s="20"/>
      <c r="I148" s="21">
        <f t="shared" si="3"/>
        <v>0</v>
      </c>
      <c r="J148" s="14"/>
    </row>
    <row r="149" spans="1:10" ht="12.4" hidden="1" customHeight="1">
      <c r="A149" s="13"/>
      <c r="B149" s="1"/>
      <c r="C149" s="35"/>
      <c r="D149" s="113"/>
      <c r="E149" s="114"/>
      <c r="F149" s="42" t="str">
        <f>VLOOKUP(C149,'[2]Acha Air Sales Price List'!$B$1:$D$65536,3,FALSE)</f>
        <v>first line keep open</v>
      </c>
      <c r="G149" s="20">
        <f>ROUND(IF(ISBLANK(C149),0,VLOOKUP(C149,'[2]Acha Air Sales Price List'!$B$1:$X$65536,12,FALSE)*$M$14),2)</f>
        <v>0</v>
      </c>
      <c r="H149" s="20"/>
      <c r="I149" s="21">
        <f t="shared" ref="I149:I199" si="4">ROUND(IF(ISNUMBER(B149), G149*B149, 0),5)</f>
        <v>0</v>
      </c>
      <c r="J149" s="14"/>
    </row>
    <row r="150" spans="1:10" ht="12.4" hidden="1" customHeight="1">
      <c r="A150" s="13"/>
      <c r="B150" s="1"/>
      <c r="C150" s="35"/>
      <c r="D150" s="113"/>
      <c r="E150" s="114"/>
      <c r="F150" s="42" t="str">
        <f>VLOOKUP(C150,'[2]Acha Air Sales Price List'!$B$1:$D$65536,3,FALSE)</f>
        <v>first line keep open</v>
      </c>
      <c r="G150" s="20">
        <f>ROUND(IF(ISBLANK(C150),0,VLOOKUP(C150,'[2]Acha Air Sales Price List'!$B$1:$X$65536,12,FALSE)*$M$14),2)</f>
        <v>0</v>
      </c>
      <c r="H150" s="20"/>
      <c r="I150" s="21">
        <f t="shared" si="4"/>
        <v>0</v>
      </c>
      <c r="J150" s="14"/>
    </row>
    <row r="151" spans="1:10" ht="12.4" hidden="1" customHeight="1">
      <c r="A151" s="13"/>
      <c r="B151" s="1"/>
      <c r="C151" s="35"/>
      <c r="D151" s="113"/>
      <c r="E151" s="114"/>
      <c r="F151" s="42" t="str">
        <f>VLOOKUP(C151,'[2]Acha Air Sales Price List'!$B$1:$D$65536,3,FALSE)</f>
        <v>first line keep open</v>
      </c>
      <c r="G151" s="20">
        <f>ROUND(IF(ISBLANK(C151),0,VLOOKUP(C151,'[2]Acha Air Sales Price List'!$B$1:$X$65536,12,FALSE)*$M$14),2)</f>
        <v>0</v>
      </c>
      <c r="H151" s="20"/>
      <c r="I151" s="21">
        <f t="shared" si="4"/>
        <v>0</v>
      </c>
      <c r="J151" s="14"/>
    </row>
    <row r="152" spans="1:10" ht="12.4" hidden="1" customHeight="1">
      <c r="A152" s="13"/>
      <c r="B152" s="1"/>
      <c r="C152" s="35"/>
      <c r="D152" s="113"/>
      <c r="E152" s="114"/>
      <c r="F152" s="42" t="str">
        <f>VLOOKUP(C152,'[2]Acha Air Sales Price List'!$B$1:$D$65536,3,FALSE)</f>
        <v>first line keep open</v>
      </c>
      <c r="G152" s="20">
        <f>ROUND(IF(ISBLANK(C152),0,VLOOKUP(C152,'[2]Acha Air Sales Price List'!$B$1:$X$65536,12,FALSE)*$M$14),2)</f>
        <v>0</v>
      </c>
      <c r="H152" s="20"/>
      <c r="I152" s="21">
        <f t="shared" si="4"/>
        <v>0</v>
      </c>
      <c r="J152" s="14"/>
    </row>
    <row r="153" spans="1:10" ht="12.4" hidden="1" customHeight="1">
      <c r="A153" s="13"/>
      <c r="B153" s="1"/>
      <c r="C153" s="35"/>
      <c r="D153" s="113"/>
      <c r="E153" s="114"/>
      <c r="F153" s="42" t="str">
        <f>VLOOKUP(C153,'[2]Acha Air Sales Price List'!$B$1:$D$65536,3,FALSE)</f>
        <v>first line keep open</v>
      </c>
      <c r="G153" s="20">
        <f>ROUND(IF(ISBLANK(C153),0,VLOOKUP(C153,'[2]Acha Air Sales Price List'!$B$1:$X$65536,12,FALSE)*$M$14),2)</f>
        <v>0</v>
      </c>
      <c r="H153" s="20"/>
      <c r="I153" s="21">
        <f t="shared" si="4"/>
        <v>0</v>
      </c>
      <c r="J153" s="14"/>
    </row>
    <row r="154" spans="1:10" ht="12.4" hidden="1" customHeight="1">
      <c r="A154" s="13"/>
      <c r="B154" s="1"/>
      <c r="C154" s="35"/>
      <c r="D154" s="113"/>
      <c r="E154" s="114"/>
      <c r="F154" s="42" t="str">
        <f>VLOOKUP(C154,'[2]Acha Air Sales Price List'!$B$1:$D$65536,3,FALSE)</f>
        <v>first line keep open</v>
      </c>
      <c r="G154" s="20">
        <f>ROUND(IF(ISBLANK(C154),0,VLOOKUP(C154,'[2]Acha Air Sales Price List'!$B$1:$X$65536,12,FALSE)*$M$14),2)</f>
        <v>0</v>
      </c>
      <c r="H154" s="20"/>
      <c r="I154" s="21">
        <f t="shared" si="4"/>
        <v>0</v>
      </c>
      <c r="J154" s="14"/>
    </row>
    <row r="155" spans="1:10" ht="12.4" hidden="1" customHeight="1">
      <c r="A155" s="13"/>
      <c r="B155" s="1"/>
      <c r="C155" s="35"/>
      <c r="D155" s="113"/>
      <c r="E155" s="114"/>
      <c r="F155" s="42" t="str">
        <f>VLOOKUP(C155,'[2]Acha Air Sales Price List'!$B$1:$D$65536,3,FALSE)</f>
        <v>first line keep open</v>
      </c>
      <c r="G155" s="20">
        <f>ROUND(IF(ISBLANK(C155),0,VLOOKUP(C155,'[2]Acha Air Sales Price List'!$B$1:$X$65536,12,FALSE)*$M$14),2)</f>
        <v>0</v>
      </c>
      <c r="H155" s="20"/>
      <c r="I155" s="21">
        <f t="shared" si="4"/>
        <v>0</v>
      </c>
      <c r="J155" s="14"/>
    </row>
    <row r="156" spans="1:10" ht="12.4" hidden="1" customHeight="1">
      <c r="A156" s="13"/>
      <c r="B156" s="1"/>
      <c r="C156" s="35"/>
      <c r="D156" s="113"/>
      <c r="E156" s="114"/>
      <c r="F156" s="42" t="str">
        <f>VLOOKUP(C156,'[2]Acha Air Sales Price List'!$B$1:$D$65536,3,FALSE)</f>
        <v>first line keep open</v>
      </c>
      <c r="G156" s="20">
        <f>ROUND(IF(ISBLANK(C156),0,VLOOKUP(C156,'[2]Acha Air Sales Price List'!$B$1:$X$65536,12,FALSE)*$M$14),2)</f>
        <v>0</v>
      </c>
      <c r="H156" s="20"/>
      <c r="I156" s="21">
        <f t="shared" si="4"/>
        <v>0</v>
      </c>
      <c r="J156" s="14"/>
    </row>
    <row r="157" spans="1:10" ht="12.4" hidden="1" customHeight="1">
      <c r="A157" s="13"/>
      <c r="B157" s="1"/>
      <c r="C157" s="35"/>
      <c r="D157" s="113"/>
      <c r="E157" s="114"/>
      <c r="F157" s="42" t="str">
        <f>VLOOKUP(C157,'[2]Acha Air Sales Price List'!$B$1:$D$65536,3,FALSE)</f>
        <v>first line keep open</v>
      </c>
      <c r="G157" s="20">
        <f>ROUND(IF(ISBLANK(C157),0,VLOOKUP(C157,'[2]Acha Air Sales Price List'!$B$1:$X$65536,12,FALSE)*$M$14),2)</f>
        <v>0</v>
      </c>
      <c r="H157" s="20"/>
      <c r="I157" s="21">
        <f t="shared" si="4"/>
        <v>0</v>
      </c>
      <c r="J157" s="14"/>
    </row>
    <row r="158" spans="1:10" ht="12.4" hidden="1" customHeight="1">
      <c r="A158" s="13"/>
      <c r="B158" s="1"/>
      <c r="C158" s="35"/>
      <c r="D158" s="113"/>
      <c r="E158" s="114"/>
      <c r="F158" s="42" t="str">
        <f>VLOOKUP(C158,'[2]Acha Air Sales Price List'!$B$1:$D$65536,3,FALSE)</f>
        <v>first line keep open</v>
      </c>
      <c r="G158" s="20">
        <f>ROUND(IF(ISBLANK(C158),0,VLOOKUP(C158,'[2]Acha Air Sales Price List'!$B$1:$X$65536,12,FALSE)*$M$14),2)</f>
        <v>0</v>
      </c>
      <c r="H158" s="20"/>
      <c r="I158" s="21">
        <f t="shared" si="4"/>
        <v>0</v>
      </c>
      <c r="J158" s="14"/>
    </row>
    <row r="159" spans="1:10" ht="12.4" hidden="1" customHeight="1">
      <c r="A159" s="13"/>
      <c r="B159" s="1"/>
      <c r="C159" s="35"/>
      <c r="D159" s="113"/>
      <c r="E159" s="114"/>
      <c r="F159" s="42" t="str">
        <f>VLOOKUP(C159,'[2]Acha Air Sales Price List'!$B$1:$D$65536,3,FALSE)</f>
        <v>first line keep open</v>
      </c>
      <c r="G159" s="20">
        <f>ROUND(IF(ISBLANK(C159),0,VLOOKUP(C159,'[2]Acha Air Sales Price List'!$B$1:$X$65536,12,FALSE)*$M$14),2)</f>
        <v>0</v>
      </c>
      <c r="H159" s="20"/>
      <c r="I159" s="21">
        <f t="shared" si="4"/>
        <v>0</v>
      </c>
      <c r="J159" s="14"/>
    </row>
    <row r="160" spans="1:10" ht="12.4" hidden="1" customHeight="1">
      <c r="A160" s="13"/>
      <c r="B160" s="1"/>
      <c r="C160" s="35"/>
      <c r="D160" s="113"/>
      <c r="E160" s="114"/>
      <c r="F160" s="42" t="str">
        <f>VLOOKUP(C160,'[2]Acha Air Sales Price List'!$B$1:$D$65536,3,FALSE)</f>
        <v>first line keep open</v>
      </c>
      <c r="G160" s="20">
        <f>ROUND(IF(ISBLANK(C160),0,VLOOKUP(C160,'[2]Acha Air Sales Price List'!$B$1:$X$65536,12,FALSE)*$M$14),2)</f>
        <v>0</v>
      </c>
      <c r="H160" s="20"/>
      <c r="I160" s="21">
        <f t="shared" si="4"/>
        <v>0</v>
      </c>
      <c r="J160" s="14"/>
    </row>
    <row r="161" spans="1:10" ht="12.4" hidden="1" customHeight="1">
      <c r="A161" s="13"/>
      <c r="B161" s="1"/>
      <c r="C161" s="35"/>
      <c r="D161" s="113"/>
      <c r="E161" s="114"/>
      <c r="F161" s="42" t="str">
        <f>VLOOKUP(C161,'[2]Acha Air Sales Price List'!$B$1:$D$65536,3,FALSE)</f>
        <v>first line keep open</v>
      </c>
      <c r="G161" s="20">
        <f>ROUND(IF(ISBLANK(C161),0,VLOOKUP(C161,'[2]Acha Air Sales Price List'!$B$1:$X$65536,12,FALSE)*$M$14),2)</f>
        <v>0</v>
      </c>
      <c r="H161" s="20"/>
      <c r="I161" s="21">
        <f t="shared" si="4"/>
        <v>0</v>
      </c>
      <c r="J161" s="14"/>
    </row>
    <row r="162" spans="1:10" ht="12.4" hidden="1" customHeight="1">
      <c r="A162" s="13"/>
      <c r="B162" s="1"/>
      <c r="C162" s="35"/>
      <c r="D162" s="113"/>
      <c r="E162" s="114"/>
      <c r="F162" s="42" t="str">
        <f>VLOOKUP(C162,'[2]Acha Air Sales Price List'!$B$1:$D$65536,3,FALSE)</f>
        <v>first line keep open</v>
      </c>
      <c r="G162" s="20">
        <f>ROUND(IF(ISBLANK(C162),0,VLOOKUP(C162,'[2]Acha Air Sales Price List'!$B$1:$X$65536,12,FALSE)*$M$14),2)</f>
        <v>0</v>
      </c>
      <c r="H162" s="20"/>
      <c r="I162" s="21">
        <f t="shared" si="4"/>
        <v>0</v>
      </c>
      <c r="J162" s="14"/>
    </row>
    <row r="163" spans="1:10" ht="12.4" hidden="1" customHeight="1">
      <c r="A163" s="13"/>
      <c r="B163" s="1"/>
      <c r="C163" s="36"/>
      <c r="D163" s="113"/>
      <c r="E163" s="114"/>
      <c r="F163" s="42" t="str">
        <f>VLOOKUP(C163,'[2]Acha Air Sales Price List'!$B$1:$D$65536,3,FALSE)</f>
        <v>first line keep open</v>
      </c>
      <c r="G163" s="20">
        <f>ROUND(IF(ISBLANK(C163),0,VLOOKUP(C163,'[2]Acha Air Sales Price List'!$B$1:$X$65536,12,FALSE)*$M$14),2)</f>
        <v>0</v>
      </c>
      <c r="H163" s="20"/>
      <c r="I163" s="21">
        <f>ROUND(IF(ISNUMBER(B163), G163*B163, 0),5)</f>
        <v>0</v>
      </c>
      <c r="J163" s="14"/>
    </row>
    <row r="164" spans="1:10" ht="12" hidden="1" customHeight="1">
      <c r="A164" s="13"/>
      <c r="B164" s="1"/>
      <c r="C164" s="35"/>
      <c r="D164" s="113"/>
      <c r="E164" s="114"/>
      <c r="F164" s="42" t="str">
        <f>VLOOKUP(C164,'[2]Acha Air Sales Price List'!$B$1:$D$65536,3,FALSE)</f>
        <v>first line keep open</v>
      </c>
      <c r="G164" s="20">
        <f>ROUND(IF(ISBLANK(C164),0,VLOOKUP(C164,'[2]Acha Air Sales Price List'!$B$1:$X$65536,12,FALSE)*$M$14),2)</f>
        <v>0</v>
      </c>
      <c r="H164" s="20"/>
      <c r="I164" s="21">
        <f t="shared" ref="I164:I218" si="5">ROUND(IF(ISNUMBER(B164), G164*B164, 0),5)</f>
        <v>0</v>
      </c>
      <c r="J164" s="14"/>
    </row>
    <row r="165" spans="1:10" ht="12.4" hidden="1" customHeight="1">
      <c r="A165" s="13"/>
      <c r="B165" s="1"/>
      <c r="C165" s="35"/>
      <c r="D165" s="113"/>
      <c r="E165" s="114"/>
      <c r="F165" s="42" t="str">
        <f>VLOOKUP(C165,'[2]Acha Air Sales Price List'!$B$1:$D$65536,3,FALSE)</f>
        <v>first line keep open</v>
      </c>
      <c r="G165" s="20">
        <f>ROUND(IF(ISBLANK(C165),0,VLOOKUP(C165,'[2]Acha Air Sales Price List'!$B$1:$X$65536,12,FALSE)*$M$14),2)</f>
        <v>0</v>
      </c>
      <c r="H165" s="20"/>
      <c r="I165" s="21">
        <f t="shared" si="5"/>
        <v>0</v>
      </c>
      <c r="J165" s="14"/>
    </row>
    <row r="166" spans="1:10" ht="12.4" hidden="1" customHeight="1">
      <c r="A166" s="13"/>
      <c r="B166" s="1"/>
      <c r="C166" s="35"/>
      <c r="D166" s="113"/>
      <c r="E166" s="114"/>
      <c r="F166" s="42" t="str">
        <f>VLOOKUP(C166,'[2]Acha Air Sales Price List'!$B$1:$D$65536,3,FALSE)</f>
        <v>first line keep open</v>
      </c>
      <c r="G166" s="20">
        <f>ROUND(IF(ISBLANK(C166),0,VLOOKUP(C166,'[2]Acha Air Sales Price List'!$B$1:$X$65536,12,FALSE)*$M$14),2)</f>
        <v>0</v>
      </c>
      <c r="H166" s="20"/>
      <c r="I166" s="21">
        <f t="shared" si="5"/>
        <v>0</v>
      </c>
      <c r="J166" s="14"/>
    </row>
    <row r="167" spans="1:10" ht="12.4" hidden="1" customHeight="1">
      <c r="A167" s="13"/>
      <c r="B167" s="1"/>
      <c r="C167" s="35"/>
      <c r="D167" s="113"/>
      <c r="E167" s="114"/>
      <c r="F167" s="42" t="str">
        <f>VLOOKUP(C167,'[2]Acha Air Sales Price List'!$B$1:$D$65536,3,FALSE)</f>
        <v>first line keep open</v>
      </c>
      <c r="G167" s="20">
        <f>ROUND(IF(ISBLANK(C167),0,VLOOKUP(C167,'[2]Acha Air Sales Price List'!$B$1:$X$65536,12,FALSE)*$M$14),2)</f>
        <v>0</v>
      </c>
      <c r="H167" s="20"/>
      <c r="I167" s="21">
        <f t="shared" si="5"/>
        <v>0</v>
      </c>
      <c r="J167" s="14"/>
    </row>
    <row r="168" spans="1:10" ht="12.4" hidden="1" customHeight="1">
      <c r="A168" s="13"/>
      <c r="B168" s="1"/>
      <c r="C168" s="35"/>
      <c r="D168" s="113"/>
      <c r="E168" s="114"/>
      <c r="F168" s="42" t="str">
        <f>VLOOKUP(C168,'[2]Acha Air Sales Price List'!$B$1:$D$65536,3,FALSE)</f>
        <v>first line keep open</v>
      </c>
      <c r="G168" s="20">
        <f>ROUND(IF(ISBLANK(C168),0,VLOOKUP(C168,'[2]Acha Air Sales Price List'!$B$1:$X$65536,12,FALSE)*$M$14),2)</f>
        <v>0</v>
      </c>
      <c r="H168" s="20"/>
      <c r="I168" s="21">
        <f t="shared" si="5"/>
        <v>0</v>
      </c>
      <c r="J168" s="14"/>
    </row>
    <row r="169" spans="1:10" ht="12.4" hidden="1" customHeight="1">
      <c r="A169" s="13"/>
      <c r="B169" s="1"/>
      <c r="C169" s="35"/>
      <c r="D169" s="113"/>
      <c r="E169" s="114"/>
      <c r="F169" s="42" t="str">
        <f>VLOOKUP(C169,'[2]Acha Air Sales Price List'!$B$1:$D$65536,3,FALSE)</f>
        <v>first line keep open</v>
      </c>
      <c r="G169" s="20">
        <f>ROUND(IF(ISBLANK(C169),0,VLOOKUP(C169,'[2]Acha Air Sales Price List'!$B$1:$X$65536,12,FALSE)*$M$14),2)</f>
        <v>0</v>
      </c>
      <c r="H169" s="20"/>
      <c r="I169" s="21">
        <f t="shared" si="5"/>
        <v>0</v>
      </c>
      <c r="J169" s="14"/>
    </row>
    <row r="170" spans="1:10" ht="12.4" hidden="1" customHeight="1">
      <c r="A170" s="13"/>
      <c r="B170" s="1"/>
      <c r="C170" s="35"/>
      <c r="D170" s="113"/>
      <c r="E170" s="114"/>
      <c r="F170" s="42" t="str">
        <f>VLOOKUP(C170,'[2]Acha Air Sales Price List'!$B$1:$D$65536,3,FALSE)</f>
        <v>first line keep open</v>
      </c>
      <c r="G170" s="20">
        <f>ROUND(IF(ISBLANK(C170),0,VLOOKUP(C170,'[2]Acha Air Sales Price List'!$B$1:$X$65536,12,FALSE)*$M$14),2)</f>
        <v>0</v>
      </c>
      <c r="H170" s="20"/>
      <c r="I170" s="21">
        <f t="shared" si="5"/>
        <v>0</v>
      </c>
      <c r="J170" s="14"/>
    </row>
    <row r="171" spans="1:10" ht="12.4" hidden="1" customHeight="1">
      <c r="A171" s="13"/>
      <c r="B171" s="1"/>
      <c r="C171" s="35"/>
      <c r="D171" s="113"/>
      <c r="E171" s="114"/>
      <c r="F171" s="42" t="str">
        <f>VLOOKUP(C171,'[2]Acha Air Sales Price List'!$B$1:$D$65536,3,FALSE)</f>
        <v>first line keep open</v>
      </c>
      <c r="G171" s="20">
        <f>ROUND(IF(ISBLANK(C171),0,VLOOKUP(C171,'[2]Acha Air Sales Price List'!$B$1:$X$65536,12,FALSE)*$M$14),2)</f>
        <v>0</v>
      </c>
      <c r="H171" s="20"/>
      <c r="I171" s="21">
        <f t="shared" si="5"/>
        <v>0</v>
      </c>
      <c r="J171" s="14"/>
    </row>
    <row r="172" spans="1:10" ht="12.4" hidden="1" customHeight="1">
      <c r="A172" s="13"/>
      <c r="B172" s="1"/>
      <c r="C172" s="35"/>
      <c r="D172" s="113"/>
      <c r="E172" s="114"/>
      <c r="F172" s="42" t="str">
        <f>VLOOKUP(C172,'[2]Acha Air Sales Price List'!$B$1:$D$65536,3,FALSE)</f>
        <v>first line keep open</v>
      </c>
      <c r="G172" s="20">
        <f>ROUND(IF(ISBLANK(C172),0,VLOOKUP(C172,'[2]Acha Air Sales Price List'!$B$1:$X$65536,12,FALSE)*$M$14),2)</f>
        <v>0</v>
      </c>
      <c r="H172" s="20"/>
      <c r="I172" s="21">
        <f t="shared" si="5"/>
        <v>0</v>
      </c>
      <c r="J172" s="14"/>
    </row>
    <row r="173" spans="1:10" ht="12.4" hidden="1" customHeight="1">
      <c r="A173" s="13"/>
      <c r="B173" s="1"/>
      <c r="C173" s="35"/>
      <c r="D173" s="113"/>
      <c r="E173" s="114"/>
      <c r="F173" s="42" t="str">
        <f>VLOOKUP(C173,'[2]Acha Air Sales Price List'!$B$1:$D$65536,3,FALSE)</f>
        <v>first line keep open</v>
      </c>
      <c r="G173" s="20">
        <f>ROUND(IF(ISBLANK(C173),0,VLOOKUP(C173,'[2]Acha Air Sales Price List'!$B$1:$X$65536,12,FALSE)*$M$14),2)</f>
        <v>0</v>
      </c>
      <c r="H173" s="20"/>
      <c r="I173" s="21">
        <f t="shared" si="5"/>
        <v>0</v>
      </c>
      <c r="J173" s="14"/>
    </row>
    <row r="174" spans="1:10" ht="12.4" hidden="1" customHeight="1">
      <c r="A174" s="13"/>
      <c r="B174" s="1"/>
      <c r="C174" s="35"/>
      <c r="D174" s="113"/>
      <c r="E174" s="114"/>
      <c r="F174" s="42" t="str">
        <f>VLOOKUP(C174,'[2]Acha Air Sales Price List'!$B$1:$D$65536,3,FALSE)</f>
        <v>first line keep open</v>
      </c>
      <c r="G174" s="20">
        <f>ROUND(IF(ISBLANK(C174),0,VLOOKUP(C174,'[2]Acha Air Sales Price List'!$B$1:$X$65536,12,FALSE)*$M$14),2)</f>
        <v>0</v>
      </c>
      <c r="H174" s="20"/>
      <c r="I174" s="21">
        <f t="shared" si="5"/>
        <v>0</v>
      </c>
      <c r="J174" s="14"/>
    </row>
    <row r="175" spans="1:10" ht="12.4" hidden="1" customHeight="1">
      <c r="A175" s="13"/>
      <c r="B175" s="1"/>
      <c r="C175" s="35"/>
      <c r="D175" s="113"/>
      <c r="E175" s="114"/>
      <c r="F175" s="42" t="str">
        <f>VLOOKUP(C175,'[2]Acha Air Sales Price List'!$B$1:$D$65536,3,FALSE)</f>
        <v>first line keep open</v>
      </c>
      <c r="G175" s="20">
        <f>ROUND(IF(ISBLANK(C175),0,VLOOKUP(C175,'[2]Acha Air Sales Price List'!$B$1:$X$65536,12,FALSE)*$M$14),2)</f>
        <v>0</v>
      </c>
      <c r="H175" s="20"/>
      <c r="I175" s="21">
        <f t="shared" si="5"/>
        <v>0</v>
      </c>
      <c r="J175" s="14"/>
    </row>
    <row r="176" spans="1:10" ht="12.4" hidden="1" customHeight="1">
      <c r="A176" s="13"/>
      <c r="B176" s="1"/>
      <c r="C176" s="35"/>
      <c r="D176" s="113"/>
      <c r="E176" s="114"/>
      <c r="F176" s="42" t="str">
        <f>VLOOKUP(C176,'[2]Acha Air Sales Price List'!$B$1:$D$65536,3,FALSE)</f>
        <v>first line keep open</v>
      </c>
      <c r="G176" s="20">
        <f>ROUND(IF(ISBLANK(C176),0,VLOOKUP(C176,'[2]Acha Air Sales Price List'!$B$1:$X$65536,12,FALSE)*$M$14),2)</f>
        <v>0</v>
      </c>
      <c r="H176" s="20"/>
      <c r="I176" s="21">
        <f t="shared" si="5"/>
        <v>0</v>
      </c>
      <c r="J176" s="14"/>
    </row>
    <row r="177" spans="1:10" ht="12.4" hidden="1" customHeight="1">
      <c r="A177" s="13"/>
      <c r="B177" s="1"/>
      <c r="C177" s="35"/>
      <c r="D177" s="113"/>
      <c r="E177" s="114"/>
      <c r="F177" s="42" t="str">
        <f>VLOOKUP(C177,'[2]Acha Air Sales Price List'!$B$1:$D$65536,3,FALSE)</f>
        <v>first line keep open</v>
      </c>
      <c r="G177" s="20">
        <f>ROUND(IF(ISBLANK(C177),0,VLOOKUP(C177,'[2]Acha Air Sales Price List'!$B$1:$X$65536,12,FALSE)*$M$14),2)</f>
        <v>0</v>
      </c>
      <c r="H177" s="20"/>
      <c r="I177" s="21">
        <f t="shared" si="5"/>
        <v>0</v>
      </c>
      <c r="J177" s="14"/>
    </row>
    <row r="178" spans="1:10" ht="12.4" hidden="1" customHeight="1">
      <c r="A178" s="13"/>
      <c r="B178" s="1"/>
      <c r="C178" s="35"/>
      <c r="D178" s="113"/>
      <c r="E178" s="114"/>
      <c r="F178" s="42" t="str">
        <f>VLOOKUP(C178,'[2]Acha Air Sales Price List'!$B$1:$D$65536,3,FALSE)</f>
        <v>first line keep open</v>
      </c>
      <c r="G178" s="20">
        <f>ROUND(IF(ISBLANK(C178),0,VLOOKUP(C178,'[2]Acha Air Sales Price List'!$B$1:$X$65536,12,FALSE)*$M$14),2)</f>
        <v>0</v>
      </c>
      <c r="H178" s="20"/>
      <c r="I178" s="21">
        <f t="shared" si="5"/>
        <v>0</v>
      </c>
      <c r="J178" s="14"/>
    </row>
    <row r="179" spans="1:10" ht="12.4" hidden="1" customHeight="1">
      <c r="A179" s="13"/>
      <c r="B179" s="1"/>
      <c r="C179" s="36"/>
      <c r="D179" s="113"/>
      <c r="E179" s="114"/>
      <c r="F179" s="42" t="str">
        <f>VLOOKUP(C179,'[2]Acha Air Sales Price List'!$B$1:$D$65536,3,FALSE)</f>
        <v>first line keep open</v>
      </c>
      <c r="G179" s="20">
        <f>ROUND(IF(ISBLANK(C179),0,VLOOKUP(C179,'[2]Acha Air Sales Price List'!$B$1:$X$65536,12,FALSE)*$M$14),2)</f>
        <v>0</v>
      </c>
      <c r="H179" s="20"/>
      <c r="I179" s="21">
        <f t="shared" si="5"/>
        <v>0</v>
      </c>
      <c r="J179" s="14"/>
    </row>
    <row r="180" spans="1:10" ht="12.4" hidden="1" customHeight="1">
      <c r="A180" s="13"/>
      <c r="B180" s="1"/>
      <c r="C180" s="36"/>
      <c r="D180" s="113"/>
      <c r="E180" s="114"/>
      <c r="F180" s="42" t="str">
        <f>VLOOKUP(C180,'[2]Acha Air Sales Price List'!$B$1:$D$65536,3,FALSE)</f>
        <v>first line keep open</v>
      </c>
      <c r="G180" s="20">
        <f>ROUND(IF(ISBLANK(C180),0,VLOOKUP(C180,'[2]Acha Air Sales Price List'!$B$1:$X$65536,12,FALSE)*$M$14),2)</f>
        <v>0</v>
      </c>
      <c r="H180" s="20"/>
      <c r="I180" s="21">
        <f t="shared" si="5"/>
        <v>0</v>
      </c>
      <c r="J180" s="14"/>
    </row>
    <row r="181" spans="1:10" ht="12.4" hidden="1" customHeight="1">
      <c r="A181" s="13"/>
      <c r="B181" s="1"/>
      <c r="C181" s="35"/>
      <c r="D181" s="113"/>
      <c r="E181" s="114"/>
      <c r="F181" s="42" t="str">
        <f>VLOOKUP(C181,'[2]Acha Air Sales Price List'!$B$1:$D$65536,3,FALSE)</f>
        <v>first line keep open</v>
      </c>
      <c r="G181" s="20">
        <f>ROUND(IF(ISBLANK(C181),0,VLOOKUP(C181,'[2]Acha Air Sales Price List'!$B$1:$X$65536,12,FALSE)*$M$14),2)</f>
        <v>0</v>
      </c>
      <c r="H181" s="20"/>
      <c r="I181" s="21">
        <f t="shared" si="5"/>
        <v>0</v>
      </c>
      <c r="J181" s="14"/>
    </row>
    <row r="182" spans="1:10" ht="12.4" hidden="1" customHeight="1">
      <c r="A182" s="13"/>
      <c r="B182" s="1"/>
      <c r="C182" s="35"/>
      <c r="D182" s="113"/>
      <c r="E182" s="114"/>
      <c r="F182" s="42" t="str">
        <f>VLOOKUP(C182,'[2]Acha Air Sales Price List'!$B$1:$D$65536,3,FALSE)</f>
        <v>first line keep open</v>
      </c>
      <c r="G182" s="20">
        <f>ROUND(IF(ISBLANK(C182),0,VLOOKUP(C182,'[2]Acha Air Sales Price List'!$B$1:$X$65536,12,FALSE)*$M$14),2)</f>
        <v>0</v>
      </c>
      <c r="H182" s="20"/>
      <c r="I182" s="21">
        <f t="shared" si="5"/>
        <v>0</v>
      </c>
      <c r="J182" s="14"/>
    </row>
    <row r="183" spans="1:10" ht="12.4" hidden="1" customHeight="1">
      <c r="A183" s="13"/>
      <c r="B183" s="1"/>
      <c r="C183" s="35"/>
      <c r="D183" s="113"/>
      <c r="E183" s="114"/>
      <c r="F183" s="42" t="str">
        <f>VLOOKUP(C183,'[2]Acha Air Sales Price List'!$B$1:$D$65536,3,FALSE)</f>
        <v>first line keep open</v>
      </c>
      <c r="G183" s="20">
        <f>ROUND(IF(ISBLANK(C183),0,VLOOKUP(C183,'[2]Acha Air Sales Price List'!$B$1:$X$65536,12,FALSE)*$M$14),2)</f>
        <v>0</v>
      </c>
      <c r="H183" s="20"/>
      <c r="I183" s="21">
        <f t="shared" si="5"/>
        <v>0</v>
      </c>
      <c r="J183" s="14"/>
    </row>
    <row r="184" spans="1:10" ht="12.4" hidden="1" customHeight="1">
      <c r="A184" s="13"/>
      <c r="B184" s="1"/>
      <c r="C184" s="35"/>
      <c r="D184" s="113"/>
      <c r="E184" s="114"/>
      <c r="F184" s="42" t="str">
        <f>VLOOKUP(C184,'[2]Acha Air Sales Price List'!$B$1:$D$65536,3,FALSE)</f>
        <v>first line keep open</v>
      </c>
      <c r="G184" s="20">
        <f>ROUND(IF(ISBLANK(C184),0,VLOOKUP(C184,'[2]Acha Air Sales Price List'!$B$1:$X$65536,12,FALSE)*$M$14),2)</f>
        <v>0</v>
      </c>
      <c r="H184" s="20"/>
      <c r="I184" s="21">
        <f t="shared" si="5"/>
        <v>0</v>
      </c>
      <c r="J184" s="14"/>
    </row>
    <row r="185" spans="1:10" ht="12.4" hidden="1" customHeight="1">
      <c r="A185" s="13"/>
      <c r="B185" s="1"/>
      <c r="C185" s="35"/>
      <c r="D185" s="113"/>
      <c r="E185" s="114"/>
      <c r="F185" s="42" t="str">
        <f>VLOOKUP(C185,'[2]Acha Air Sales Price List'!$B$1:$D$65536,3,FALSE)</f>
        <v>first line keep open</v>
      </c>
      <c r="G185" s="20">
        <f>ROUND(IF(ISBLANK(C185),0,VLOOKUP(C185,'[2]Acha Air Sales Price List'!$B$1:$X$65536,12,FALSE)*$M$14),2)</f>
        <v>0</v>
      </c>
      <c r="H185" s="20"/>
      <c r="I185" s="21">
        <f t="shared" si="5"/>
        <v>0</v>
      </c>
      <c r="J185" s="14"/>
    </row>
    <row r="186" spans="1:10" ht="12.4" hidden="1" customHeight="1">
      <c r="A186" s="13"/>
      <c r="B186" s="1"/>
      <c r="C186" s="35"/>
      <c r="D186" s="113"/>
      <c r="E186" s="114"/>
      <c r="F186" s="42" t="str">
        <f>VLOOKUP(C186,'[2]Acha Air Sales Price List'!$B$1:$D$65536,3,FALSE)</f>
        <v>first line keep open</v>
      </c>
      <c r="G186" s="20">
        <f>ROUND(IF(ISBLANK(C186),0,VLOOKUP(C186,'[2]Acha Air Sales Price List'!$B$1:$X$65536,12,FALSE)*$M$14),2)</f>
        <v>0</v>
      </c>
      <c r="H186" s="20"/>
      <c r="I186" s="21">
        <f t="shared" si="5"/>
        <v>0</v>
      </c>
      <c r="J186" s="14"/>
    </row>
    <row r="187" spans="1:10" ht="12.4" hidden="1" customHeight="1">
      <c r="A187" s="13"/>
      <c r="B187" s="1"/>
      <c r="C187" s="35"/>
      <c r="D187" s="113"/>
      <c r="E187" s="114"/>
      <c r="F187" s="42" t="str">
        <f>VLOOKUP(C187,'[2]Acha Air Sales Price List'!$B$1:$D$65536,3,FALSE)</f>
        <v>first line keep open</v>
      </c>
      <c r="G187" s="20">
        <f>ROUND(IF(ISBLANK(C187),0,VLOOKUP(C187,'[2]Acha Air Sales Price List'!$B$1:$X$65536,12,FALSE)*$M$14),2)</f>
        <v>0</v>
      </c>
      <c r="H187" s="20"/>
      <c r="I187" s="21">
        <f t="shared" si="5"/>
        <v>0</v>
      </c>
      <c r="J187" s="14"/>
    </row>
    <row r="188" spans="1:10" ht="12.4" hidden="1" customHeight="1">
      <c r="A188" s="13"/>
      <c r="B188" s="1"/>
      <c r="C188" s="35"/>
      <c r="D188" s="113"/>
      <c r="E188" s="114"/>
      <c r="F188" s="42" t="str">
        <f>VLOOKUP(C188,'[2]Acha Air Sales Price List'!$B$1:$D$65536,3,FALSE)</f>
        <v>first line keep open</v>
      </c>
      <c r="G188" s="20">
        <f>ROUND(IF(ISBLANK(C188),0,VLOOKUP(C188,'[2]Acha Air Sales Price List'!$B$1:$X$65536,12,FALSE)*$M$14),2)</f>
        <v>0</v>
      </c>
      <c r="H188" s="20"/>
      <c r="I188" s="21">
        <f t="shared" si="5"/>
        <v>0</v>
      </c>
      <c r="J188" s="14"/>
    </row>
    <row r="189" spans="1:10" ht="12.4" hidden="1" customHeight="1">
      <c r="A189" s="13"/>
      <c r="B189" s="1"/>
      <c r="C189" s="35"/>
      <c r="D189" s="113"/>
      <c r="E189" s="114"/>
      <c r="F189" s="42" t="str">
        <f>VLOOKUP(C189,'[2]Acha Air Sales Price List'!$B$1:$D$65536,3,FALSE)</f>
        <v>first line keep open</v>
      </c>
      <c r="G189" s="20">
        <f>ROUND(IF(ISBLANK(C189),0,VLOOKUP(C189,'[2]Acha Air Sales Price List'!$B$1:$X$65536,12,FALSE)*$M$14),2)</f>
        <v>0</v>
      </c>
      <c r="H189" s="20"/>
      <c r="I189" s="21">
        <f t="shared" si="5"/>
        <v>0</v>
      </c>
      <c r="J189" s="14"/>
    </row>
    <row r="190" spans="1:10" ht="12.4" hidden="1" customHeight="1">
      <c r="A190" s="13"/>
      <c r="B190" s="1"/>
      <c r="C190" s="35"/>
      <c r="D190" s="113"/>
      <c r="E190" s="114"/>
      <c r="F190" s="42" t="str">
        <f>VLOOKUP(C190,'[2]Acha Air Sales Price List'!$B$1:$D$65536,3,FALSE)</f>
        <v>first line keep open</v>
      </c>
      <c r="G190" s="20">
        <f>ROUND(IF(ISBLANK(C190),0,VLOOKUP(C190,'[2]Acha Air Sales Price List'!$B$1:$X$65536,12,FALSE)*$M$14),2)</f>
        <v>0</v>
      </c>
      <c r="H190" s="20"/>
      <c r="I190" s="21">
        <f t="shared" si="5"/>
        <v>0</v>
      </c>
      <c r="J190" s="14"/>
    </row>
    <row r="191" spans="1:10" ht="12.4" hidden="1" customHeight="1">
      <c r="A191" s="13"/>
      <c r="B191" s="1"/>
      <c r="C191" s="36"/>
      <c r="D191" s="113"/>
      <c r="E191" s="114"/>
      <c r="F191" s="42" t="str">
        <f>VLOOKUP(C191,'[2]Acha Air Sales Price List'!$B$1:$D$65536,3,FALSE)</f>
        <v>first line keep open</v>
      </c>
      <c r="G191" s="20">
        <f>ROUND(IF(ISBLANK(C191),0,VLOOKUP(C191,'[2]Acha Air Sales Price List'!$B$1:$X$65536,12,FALSE)*$M$14),2)</f>
        <v>0</v>
      </c>
      <c r="H191" s="20"/>
      <c r="I191" s="21">
        <f t="shared" si="5"/>
        <v>0</v>
      </c>
      <c r="J191" s="14"/>
    </row>
    <row r="192" spans="1:10" ht="12" hidden="1" customHeight="1">
      <c r="A192" s="13"/>
      <c r="B192" s="1"/>
      <c r="C192" s="35"/>
      <c r="D192" s="113"/>
      <c r="E192" s="114"/>
      <c r="F192" s="42" t="str">
        <f>VLOOKUP(C192,'[2]Acha Air Sales Price List'!$B$1:$D$65536,3,FALSE)</f>
        <v>first line keep open</v>
      </c>
      <c r="G192" s="20">
        <f>ROUND(IF(ISBLANK(C192),0,VLOOKUP(C192,'[2]Acha Air Sales Price List'!$B$1:$X$65536,12,FALSE)*$M$14),2)</f>
        <v>0</v>
      </c>
      <c r="H192" s="20"/>
      <c r="I192" s="21">
        <f t="shared" si="5"/>
        <v>0</v>
      </c>
      <c r="J192" s="14"/>
    </row>
    <row r="193" spans="1:10" ht="12.4" hidden="1" customHeight="1">
      <c r="A193" s="13"/>
      <c r="B193" s="1"/>
      <c r="C193" s="35"/>
      <c r="D193" s="113"/>
      <c r="E193" s="114"/>
      <c r="F193" s="42" t="str">
        <f>VLOOKUP(C193,'[2]Acha Air Sales Price List'!$B$1:$D$65536,3,FALSE)</f>
        <v>first line keep open</v>
      </c>
      <c r="G193" s="20">
        <f>ROUND(IF(ISBLANK(C193),0,VLOOKUP(C193,'[2]Acha Air Sales Price List'!$B$1:$X$65536,12,FALSE)*$M$14),2)</f>
        <v>0</v>
      </c>
      <c r="H193" s="20"/>
      <c r="I193" s="21">
        <f t="shared" si="5"/>
        <v>0</v>
      </c>
      <c r="J193" s="14"/>
    </row>
    <row r="194" spans="1:10" ht="12.4" hidden="1" customHeight="1">
      <c r="A194" s="13"/>
      <c r="B194" s="1"/>
      <c r="C194" s="35"/>
      <c r="D194" s="113"/>
      <c r="E194" s="114"/>
      <c r="F194" s="42" t="str">
        <f>VLOOKUP(C194,'[2]Acha Air Sales Price List'!$B$1:$D$65536,3,FALSE)</f>
        <v>first line keep open</v>
      </c>
      <c r="G194" s="20">
        <f>ROUND(IF(ISBLANK(C194),0,VLOOKUP(C194,'[2]Acha Air Sales Price List'!$B$1:$X$65536,12,FALSE)*$M$14),2)</f>
        <v>0</v>
      </c>
      <c r="H194" s="20"/>
      <c r="I194" s="21">
        <f t="shared" si="5"/>
        <v>0</v>
      </c>
      <c r="J194" s="14"/>
    </row>
    <row r="195" spans="1:10" ht="12.4" hidden="1" customHeight="1">
      <c r="A195" s="13"/>
      <c r="B195" s="1"/>
      <c r="C195" s="35"/>
      <c r="D195" s="113"/>
      <c r="E195" s="114"/>
      <c r="F195" s="42" t="str">
        <f>VLOOKUP(C195,'[2]Acha Air Sales Price List'!$B$1:$D$65536,3,FALSE)</f>
        <v>first line keep open</v>
      </c>
      <c r="G195" s="20">
        <f>ROUND(IF(ISBLANK(C195),0,VLOOKUP(C195,'[2]Acha Air Sales Price List'!$B$1:$X$65536,12,FALSE)*$M$14),2)</f>
        <v>0</v>
      </c>
      <c r="H195" s="20"/>
      <c r="I195" s="21">
        <f t="shared" si="5"/>
        <v>0</v>
      </c>
      <c r="J195" s="14"/>
    </row>
    <row r="196" spans="1:10" ht="12.4" hidden="1" customHeight="1">
      <c r="A196" s="13"/>
      <c r="B196" s="1"/>
      <c r="C196" s="35"/>
      <c r="D196" s="113"/>
      <c r="E196" s="114"/>
      <c r="F196" s="42" t="str">
        <f>VLOOKUP(C196,'[2]Acha Air Sales Price List'!$B$1:$D$65536,3,FALSE)</f>
        <v>first line keep open</v>
      </c>
      <c r="G196" s="20">
        <f>ROUND(IF(ISBLANK(C196),0,VLOOKUP(C196,'[2]Acha Air Sales Price List'!$B$1:$X$65536,12,FALSE)*$M$14),2)</f>
        <v>0</v>
      </c>
      <c r="H196" s="20"/>
      <c r="I196" s="21">
        <f t="shared" si="5"/>
        <v>0</v>
      </c>
      <c r="J196" s="14"/>
    </row>
    <row r="197" spans="1:10" ht="12.4" hidden="1" customHeight="1">
      <c r="A197" s="13"/>
      <c r="B197" s="1"/>
      <c r="C197" s="35"/>
      <c r="D197" s="113"/>
      <c r="E197" s="114"/>
      <c r="F197" s="42" t="str">
        <f>VLOOKUP(C197,'[2]Acha Air Sales Price List'!$B$1:$D$65536,3,FALSE)</f>
        <v>first line keep open</v>
      </c>
      <c r="G197" s="20">
        <f>ROUND(IF(ISBLANK(C197),0,VLOOKUP(C197,'[2]Acha Air Sales Price List'!$B$1:$X$65536,12,FALSE)*$M$14),2)</f>
        <v>0</v>
      </c>
      <c r="H197" s="20"/>
      <c r="I197" s="21">
        <f t="shared" si="5"/>
        <v>0</v>
      </c>
      <c r="J197" s="14"/>
    </row>
    <row r="198" spans="1:10" ht="12.4" hidden="1" customHeight="1">
      <c r="A198" s="13"/>
      <c r="B198" s="1"/>
      <c r="C198" s="35"/>
      <c r="D198" s="113"/>
      <c r="E198" s="114"/>
      <c r="F198" s="42" t="str">
        <f>VLOOKUP(C198,'[2]Acha Air Sales Price List'!$B$1:$D$65536,3,FALSE)</f>
        <v>first line keep open</v>
      </c>
      <c r="G198" s="20">
        <f>ROUND(IF(ISBLANK(C198),0,VLOOKUP(C198,'[2]Acha Air Sales Price List'!$B$1:$X$65536,12,FALSE)*$M$14),2)</f>
        <v>0</v>
      </c>
      <c r="H198" s="20"/>
      <c r="I198" s="21">
        <f t="shared" si="5"/>
        <v>0</v>
      </c>
      <c r="J198" s="14"/>
    </row>
    <row r="199" spans="1:10" ht="12.4" hidden="1" customHeight="1">
      <c r="A199" s="13"/>
      <c r="B199" s="1"/>
      <c r="C199" s="35"/>
      <c r="D199" s="113"/>
      <c r="E199" s="114"/>
      <c r="F199" s="42" t="str">
        <f>VLOOKUP(C199,'[2]Acha Air Sales Price List'!$B$1:$D$65536,3,FALSE)</f>
        <v>first line keep open</v>
      </c>
      <c r="G199" s="20">
        <f>ROUND(IF(ISBLANK(C199),0,VLOOKUP(C199,'[2]Acha Air Sales Price List'!$B$1:$X$65536,12,FALSE)*$M$14),2)</f>
        <v>0</v>
      </c>
      <c r="H199" s="20"/>
      <c r="I199" s="21">
        <f t="shared" si="5"/>
        <v>0</v>
      </c>
      <c r="J199" s="14"/>
    </row>
    <row r="200" spans="1:10" ht="12.4" hidden="1" customHeight="1">
      <c r="A200" s="13"/>
      <c r="B200" s="1"/>
      <c r="C200" s="35"/>
      <c r="D200" s="113"/>
      <c r="E200" s="114"/>
      <c r="F200" s="42" t="str">
        <f>VLOOKUP(C200,'[2]Acha Air Sales Price List'!$B$1:$D$65536,3,FALSE)</f>
        <v>first line keep open</v>
      </c>
      <c r="G200" s="20">
        <f>ROUND(IF(ISBLANK(C200),0,VLOOKUP(C200,'[2]Acha Air Sales Price List'!$B$1:$X$65536,12,FALSE)*$M$14),2)</f>
        <v>0</v>
      </c>
      <c r="H200" s="20"/>
      <c r="I200" s="21">
        <f t="shared" si="5"/>
        <v>0</v>
      </c>
      <c r="J200" s="14"/>
    </row>
    <row r="201" spans="1:10" ht="12.4" hidden="1" customHeight="1">
      <c r="A201" s="13"/>
      <c r="B201" s="1"/>
      <c r="C201" s="35"/>
      <c r="D201" s="113"/>
      <c r="E201" s="114"/>
      <c r="F201" s="42" t="str">
        <f>VLOOKUP(C201,'[2]Acha Air Sales Price List'!$B$1:$D$65536,3,FALSE)</f>
        <v>first line keep open</v>
      </c>
      <c r="G201" s="20">
        <f>ROUND(IF(ISBLANK(C201),0,VLOOKUP(C201,'[2]Acha Air Sales Price List'!$B$1:$X$65536,12,FALSE)*$M$14),2)</f>
        <v>0</v>
      </c>
      <c r="H201" s="20"/>
      <c r="I201" s="21">
        <f t="shared" si="5"/>
        <v>0</v>
      </c>
      <c r="J201" s="14"/>
    </row>
    <row r="202" spans="1:10" ht="12.4" hidden="1" customHeight="1">
      <c r="A202" s="13"/>
      <c r="B202" s="1"/>
      <c r="C202" s="35"/>
      <c r="D202" s="113"/>
      <c r="E202" s="114"/>
      <c r="F202" s="42" t="str">
        <f>VLOOKUP(C202,'[2]Acha Air Sales Price List'!$B$1:$D$65536,3,FALSE)</f>
        <v>first line keep open</v>
      </c>
      <c r="G202" s="20">
        <f>ROUND(IF(ISBLANK(C202),0,VLOOKUP(C202,'[2]Acha Air Sales Price List'!$B$1:$X$65536,12,FALSE)*$M$14),2)</f>
        <v>0</v>
      </c>
      <c r="H202" s="20"/>
      <c r="I202" s="21">
        <f t="shared" si="5"/>
        <v>0</v>
      </c>
      <c r="J202" s="14"/>
    </row>
    <row r="203" spans="1:10" ht="12.4" hidden="1" customHeight="1">
      <c r="A203" s="13"/>
      <c r="B203" s="1"/>
      <c r="C203" s="35"/>
      <c r="D203" s="113"/>
      <c r="E203" s="114"/>
      <c r="F203" s="42" t="str">
        <f>VLOOKUP(C203,'[2]Acha Air Sales Price List'!$B$1:$D$65536,3,FALSE)</f>
        <v>first line keep open</v>
      </c>
      <c r="G203" s="20">
        <f>ROUND(IF(ISBLANK(C203),0,VLOOKUP(C203,'[2]Acha Air Sales Price List'!$B$1:$X$65536,12,FALSE)*$M$14),2)</f>
        <v>0</v>
      </c>
      <c r="H203" s="20"/>
      <c r="I203" s="21">
        <f t="shared" si="5"/>
        <v>0</v>
      </c>
      <c r="J203" s="14"/>
    </row>
    <row r="204" spans="1:10" ht="12.4" hidden="1" customHeight="1">
      <c r="A204" s="13"/>
      <c r="B204" s="1"/>
      <c r="C204" s="35"/>
      <c r="D204" s="113"/>
      <c r="E204" s="114"/>
      <c r="F204" s="42" t="str">
        <f>VLOOKUP(C204,'[2]Acha Air Sales Price List'!$B$1:$D$65536,3,FALSE)</f>
        <v>first line keep open</v>
      </c>
      <c r="G204" s="20">
        <f>ROUND(IF(ISBLANK(C204),0,VLOOKUP(C204,'[2]Acha Air Sales Price List'!$B$1:$X$65536,12,FALSE)*$M$14),2)</f>
        <v>0</v>
      </c>
      <c r="H204" s="20"/>
      <c r="I204" s="21">
        <f t="shared" si="5"/>
        <v>0</v>
      </c>
      <c r="J204" s="14"/>
    </row>
    <row r="205" spans="1:10" ht="12.4" hidden="1" customHeight="1">
      <c r="A205" s="13"/>
      <c r="B205" s="1"/>
      <c r="C205" s="35"/>
      <c r="D205" s="113"/>
      <c r="E205" s="114"/>
      <c r="F205" s="42" t="str">
        <f>VLOOKUP(C205,'[2]Acha Air Sales Price List'!$B$1:$D$65536,3,FALSE)</f>
        <v>first line keep open</v>
      </c>
      <c r="G205" s="20">
        <f>ROUND(IF(ISBLANK(C205),0,VLOOKUP(C205,'[2]Acha Air Sales Price List'!$B$1:$X$65536,12,FALSE)*$M$14),2)</f>
        <v>0</v>
      </c>
      <c r="H205" s="20"/>
      <c r="I205" s="21">
        <f t="shared" si="5"/>
        <v>0</v>
      </c>
      <c r="J205" s="14"/>
    </row>
    <row r="206" spans="1:10" ht="12.4" hidden="1" customHeight="1">
      <c r="A206" s="13"/>
      <c r="B206" s="1"/>
      <c r="C206" s="35"/>
      <c r="D206" s="113"/>
      <c r="E206" s="114"/>
      <c r="F206" s="42" t="str">
        <f>VLOOKUP(C206,'[2]Acha Air Sales Price List'!$B$1:$D$65536,3,FALSE)</f>
        <v>first line keep open</v>
      </c>
      <c r="G206" s="20">
        <f>ROUND(IF(ISBLANK(C206),0,VLOOKUP(C206,'[2]Acha Air Sales Price List'!$B$1:$X$65536,12,FALSE)*$M$14),2)</f>
        <v>0</v>
      </c>
      <c r="H206" s="20"/>
      <c r="I206" s="21">
        <f t="shared" si="5"/>
        <v>0</v>
      </c>
      <c r="J206" s="14"/>
    </row>
    <row r="207" spans="1:10" ht="12.4" hidden="1" customHeight="1">
      <c r="A207" s="13"/>
      <c r="B207" s="1"/>
      <c r="C207" s="35"/>
      <c r="D207" s="113"/>
      <c r="E207" s="114"/>
      <c r="F207" s="42" t="str">
        <f>VLOOKUP(C207,'[2]Acha Air Sales Price List'!$B$1:$D$65536,3,FALSE)</f>
        <v>first line keep open</v>
      </c>
      <c r="G207" s="20">
        <f>ROUND(IF(ISBLANK(C207),0,VLOOKUP(C207,'[2]Acha Air Sales Price List'!$B$1:$X$65536,12,FALSE)*$M$14),2)</f>
        <v>0</v>
      </c>
      <c r="H207" s="20"/>
      <c r="I207" s="21">
        <f t="shared" si="5"/>
        <v>0</v>
      </c>
      <c r="J207" s="14"/>
    </row>
    <row r="208" spans="1:10" ht="12.4" hidden="1" customHeight="1">
      <c r="A208" s="13"/>
      <c r="B208" s="1"/>
      <c r="C208" s="35"/>
      <c r="D208" s="113"/>
      <c r="E208" s="114"/>
      <c r="F208" s="42" t="str">
        <f>VLOOKUP(C208,'[2]Acha Air Sales Price List'!$B$1:$D$65536,3,FALSE)</f>
        <v>first line keep open</v>
      </c>
      <c r="G208" s="20">
        <f>ROUND(IF(ISBLANK(C208),0,VLOOKUP(C208,'[2]Acha Air Sales Price List'!$B$1:$X$65536,12,FALSE)*$M$14),2)</f>
        <v>0</v>
      </c>
      <c r="H208" s="20"/>
      <c r="I208" s="21">
        <f t="shared" si="5"/>
        <v>0</v>
      </c>
      <c r="J208" s="14"/>
    </row>
    <row r="209" spans="1:10" ht="12.4" hidden="1" customHeight="1">
      <c r="A209" s="13"/>
      <c r="B209" s="1"/>
      <c r="C209" s="35"/>
      <c r="D209" s="113"/>
      <c r="E209" s="114"/>
      <c r="F209" s="42" t="str">
        <f>VLOOKUP(C209,'[2]Acha Air Sales Price List'!$B$1:$D$65536,3,FALSE)</f>
        <v>first line keep open</v>
      </c>
      <c r="G209" s="20">
        <f>ROUND(IF(ISBLANK(C209),0,VLOOKUP(C209,'[2]Acha Air Sales Price List'!$B$1:$X$65536,12,FALSE)*$M$14),2)</f>
        <v>0</v>
      </c>
      <c r="H209" s="20"/>
      <c r="I209" s="21">
        <f t="shared" si="5"/>
        <v>0</v>
      </c>
      <c r="J209" s="14"/>
    </row>
    <row r="210" spans="1:10" ht="12.4" hidden="1" customHeight="1">
      <c r="A210" s="13"/>
      <c r="B210" s="1"/>
      <c r="C210" s="35"/>
      <c r="D210" s="113"/>
      <c r="E210" s="114"/>
      <c r="F210" s="42" t="str">
        <f>VLOOKUP(C210,'[2]Acha Air Sales Price List'!$B$1:$D$65536,3,FALSE)</f>
        <v>first line keep open</v>
      </c>
      <c r="G210" s="20">
        <f>ROUND(IF(ISBLANK(C210),0,VLOOKUP(C210,'[2]Acha Air Sales Price List'!$B$1:$X$65536,12,FALSE)*$M$14),2)</f>
        <v>0</v>
      </c>
      <c r="H210" s="20"/>
      <c r="I210" s="21">
        <f t="shared" si="5"/>
        <v>0</v>
      </c>
      <c r="J210" s="14"/>
    </row>
    <row r="211" spans="1:10" ht="12.4" hidden="1" customHeight="1">
      <c r="A211" s="13"/>
      <c r="B211" s="1"/>
      <c r="C211" s="35"/>
      <c r="D211" s="113"/>
      <c r="E211" s="114"/>
      <c r="F211" s="42" t="str">
        <f>VLOOKUP(C211,'[2]Acha Air Sales Price List'!$B$1:$D$65536,3,FALSE)</f>
        <v>first line keep open</v>
      </c>
      <c r="G211" s="20">
        <f>ROUND(IF(ISBLANK(C211),0,VLOOKUP(C211,'[2]Acha Air Sales Price List'!$B$1:$X$65536,12,FALSE)*$M$14),2)</f>
        <v>0</v>
      </c>
      <c r="H211" s="20"/>
      <c r="I211" s="21">
        <f t="shared" si="5"/>
        <v>0</v>
      </c>
      <c r="J211" s="14"/>
    </row>
    <row r="212" spans="1:10" ht="12.4" hidden="1" customHeight="1">
      <c r="A212" s="13"/>
      <c r="B212" s="1"/>
      <c r="C212" s="35"/>
      <c r="D212" s="113"/>
      <c r="E212" s="114"/>
      <c r="F212" s="42" t="str">
        <f>VLOOKUP(C212,'[2]Acha Air Sales Price List'!$B$1:$D$65536,3,FALSE)</f>
        <v>first line keep open</v>
      </c>
      <c r="G212" s="20">
        <f>ROUND(IF(ISBLANK(C212),0,VLOOKUP(C212,'[2]Acha Air Sales Price List'!$B$1:$X$65536,12,FALSE)*$M$14),2)</f>
        <v>0</v>
      </c>
      <c r="H212" s="20"/>
      <c r="I212" s="21">
        <f t="shared" si="5"/>
        <v>0</v>
      </c>
      <c r="J212" s="14"/>
    </row>
    <row r="213" spans="1:10" ht="12.4" hidden="1" customHeight="1">
      <c r="A213" s="13"/>
      <c r="B213" s="1"/>
      <c r="C213" s="35"/>
      <c r="D213" s="113"/>
      <c r="E213" s="114"/>
      <c r="F213" s="42" t="str">
        <f>VLOOKUP(C213,'[2]Acha Air Sales Price List'!$B$1:$D$65536,3,FALSE)</f>
        <v>first line keep open</v>
      </c>
      <c r="G213" s="20">
        <f>ROUND(IF(ISBLANK(C213),0,VLOOKUP(C213,'[2]Acha Air Sales Price List'!$B$1:$X$65536,12,FALSE)*$M$14),2)</f>
        <v>0</v>
      </c>
      <c r="H213" s="20"/>
      <c r="I213" s="21">
        <f t="shared" si="5"/>
        <v>0</v>
      </c>
      <c r="J213" s="14"/>
    </row>
    <row r="214" spans="1:10" ht="12.4" hidden="1" customHeight="1">
      <c r="A214" s="13"/>
      <c r="B214" s="1"/>
      <c r="C214" s="35"/>
      <c r="D214" s="113"/>
      <c r="E214" s="114"/>
      <c r="F214" s="42" t="str">
        <f>VLOOKUP(C214,'[2]Acha Air Sales Price List'!$B$1:$D$65536,3,FALSE)</f>
        <v>first line keep open</v>
      </c>
      <c r="G214" s="20">
        <f>ROUND(IF(ISBLANK(C214),0,VLOOKUP(C214,'[2]Acha Air Sales Price List'!$B$1:$X$65536,12,FALSE)*$M$14),2)</f>
        <v>0</v>
      </c>
      <c r="H214" s="20"/>
      <c r="I214" s="21">
        <f t="shared" si="5"/>
        <v>0</v>
      </c>
      <c r="J214" s="14"/>
    </row>
    <row r="215" spans="1:10" ht="12.4" hidden="1" customHeight="1">
      <c r="A215" s="13"/>
      <c r="B215" s="1"/>
      <c r="C215" s="35"/>
      <c r="D215" s="113"/>
      <c r="E215" s="114"/>
      <c r="F215" s="42" t="str">
        <f>VLOOKUP(C215,'[2]Acha Air Sales Price List'!$B$1:$D$65536,3,FALSE)</f>
        <v>first line keep open</v>
      </c>
      <c r="G215" s="20">
        <f>ROUND(IF(ISBLANK(C215),0,VLOOKUP(C215,'[2]Acha Air Sales Price List'!$B$1:$X$65536,12,FALSE)*$M$14),2)</f>
        <v>0</v>
      </c>
      <c r="H215" s="20"/>
      <c r="I215" s="21">
        <f t="shared" si="5"/>
        <v>0</v>
      </c>
      <c r="J215" s="14"/>
    </row>
    <row r="216" spans="1:10" ht="12.4" hidden="1" customHeight="1">
      <c r="A216" s="13"/>
      <c r="B216" s="1"/>
      <c r="C216" s="35"/>
      <c r="D216" s="113"/>
      <c r="E216" s="114"/>
      <c r="F216" s="42" t="str">
        <f>VLOOKUP(C216,'[2]Acha Air Sales Price List'!$B$1:$D$65536,3,FALSE)</f>
        <v>first line keep open</v>
      </c>
      <c r="G216" s="20">
        <f>ROUND(IF(ISBLANK(C216),0,VLOOKUP(C216,'[2]Acha Air Sales Price List'!$B$1:$X$65536,12,FALSE)*$M$14),2)</f>
        <v>0</v>
      </c>
      <c r="H216" s="20"/>
      <c r="I216" s="21">
        <f t="shared" si="5"/>
        <v>0</v>
      </c>
      <c r="J216" s="14"/>
    </row>
    <row r="217" spans="1:10" ht="12.4" hidden="1" customHeight="1">
      <c r="A217" s="13"/>
      <c r="B217" s="1"/>
      <c r="C217" s="35"/>
      <c r="D217" s="113"/>
      <c r="E217" s="114"/>
      <c r="F217" s="42" t="str">
        <f>VLOOKUP(C217,'[2]Acha Air Sales Price List'!$B$1:$D$65536,3,FALSE)</f>
        <v>first line keep open</v>
      </c>
      <c r="G217" s="20">
        <f>ROUND(IF(ISBLANK(C217),0,VLOOKUP(C217,'[2]Acha Air Sales Price List'!$B$1:$X$65536,12,FALSE)*$M$14),2)</f>
        <v>0</v>
      </c>
      <c r="H217" s="20"/>
      <c r="I217" s="21">
        <f t="shared" si="5"/>
        <v>0</v>
      </c>
      <c r="J217" s="14"/>
    </row>
    <row r="218" spans="1:10" ht="12.4" hidden="1" customHeight="1">
      <c r="A218" s="13"/>
      <c r="B218" s="1"/>
      <c r="C218" s="35"/>
      <c r="D218" s="113"/>
      <c r="E218" s="114"/>
      <c r="F218" s="42" t="str">
        <f>VLOOKUP(C218,'[2]Acha Air Sales Price List'!$B$1:$D$65536,3,FALSE)</f>
        <v>first line keep open</v>
      </c>
      <c r="G218" s="20">
        <f>ROUND(IF(ISBLANK(C218),0,VLOOKUP(C218,'[2]Acha Air Sales Price List'!$B$1:$X$65536,12,FALSE)*$M$14),2)</f>
        <v>0</v>
      </c>
      <c r="H218" s="20"/>
      <c r="I218" s="21">
        <f t="shared" si="5"/>
        <v>0</v>
      </c>
      <c r="J218" s="14"/>
    </row>
    <row r="219" spans="1:10" ht="12.4" hidden="1" customHeight="1">
      <c r="A219" s="13"/>
      <c r="B219" s="1"/>
      <c r="C219" s="36"/>
      <c r="D219" s="113"/>
      <c r="E219" s="114"/>
      <c r="F219" s="42" t="str">
        <f>VLOOKUP(C219,'[2]Acha Air Sales Price List'!$B$1:$D$65536,3,FALSE)</f>
        <v>first line keep open</v>
      </c>
      <c r="G219" s="20">
        <f>ROUND(IF(ISBLANK(C219),0,VLOOKUP(C219,'[2]Acha Air Sales Price List'!$B$1:$X$65536,12,FALSE)*$M$14),2)</f>
        <v>0</v>
      </c>
      <c r="H219" s="20"/>
      <c r="I219" s="21">
        <f>ROUND(IF(ISNUMBER(B219), G219*B219, 0),5)</f>
        <v>0</v>
      </c>
      <c r="J219" s="14"/>
    </row>
    <row r="220" spans="1:10" ht="12" hidden="1" customHeight="1">
      <c r="A220" s="13"/>
      <c r="B220" s="1"/>
      <c r="C220" s="35"/>
      <c r="D220" s="113"/>
      <c r="E220" s="114"/>
      <c r="F220" s="42" t="str">
        <f>VLOOKUP(C220,'[2]Acha Air Sales Price List'!$B$1:$D$65536,3,FALSE)</f>
        <v>first line keep open</v>
      </c>
      <c r="G220" s="20">
        <f>ROUND(IF(ISBLANK(C220),0,VLOOKUP(C220,'[2]Acha Air Sales Price List'!$B$1:$X$65536,12,FALSE)*$M$14),2)</f>
        <v>0</v>
      </c>
      <c r="H220" s="20"/>
      <c r="I220" s="21">
        <f t="shared" ref="I220:I270" si="6">ROUND(IF(ISNUMBER(B220), G220*B220, 0),5)</f>
        <v>0</v>
      </c>
      <c r="J220" s="14"/>
    </row>
    <row r="221" spans="1:10" ht="12.4" hidden="1" customHeight="1">
      <c r="A221" s="13"/>
      <c r="B221" s="1"/>
      <c r="C221" s="35"/>
      <c r="D221" s="113"/>
      <c r="E221" s="114"/>
      <c r="F221" s="42" t="str">
        <f>VLOOKUP(C221,'[2]Acha Air Sales Price List'!$B$1:$D$65536,3,FALSE)</f>
        <v>first line keep open</v>
      </c>
      <c r="G221" s="20">
        <f>ROUND(IF(ISBLANK(C221),0,VLOOKUP(C221,'[2]Acha Air Sales Price List'!$B$1:$X$65536,12,FALSE)*$M$14),2)</f>
        <v>0</v>
      </c>
      <c r="H221" s="20"/>
      <c r="I221" s="21">
        <f t="shared" si="6"/>
        <v>0</v>
      </c>
      <c r="J221" s="14"/>
    </row>
    <row r="222" spans="1:10" ht="12.4" hidden="1" customHeight="1">
      <c r="A222" s="13"/>
      <c r="B222" s="1"/>
      <c r="C222" s="35"/>
      <c r="D222" s="113"/>
      <c r="E222" s="114"/>
      <c r="F222" s="42" t="str">
        <f>VLOOKUP(C222,'[2]Acha Air Sales Price List'!$B$1:$D$65536,3,FALSE)</f>
        <v>first line keep open</v>
      </c>
      <c r="G222" s="20">
        <f>ROUND(IF(ISBLANK(C222),0,VLOOKUP(C222,'[2]Acha Air Sales Price List'!$B$1:$X$65536,12,FALSE)*$M$14),2)</f>
        <v>0</v>
      </c>
      <c r="H222" s="20"/>
      <c r="I222" s="21">
        <f t="shared" si="6"/>
        <v>0</v>
      </c>
      <c r="J222" s="14"/>
    </row>
    <row r="223" spans="1:10" ht="12.4" hidden="1" customHeight="1">
      <c r="A223" s="13"/>
      <c r="B223" s="1"/>
      <c r="C223" s="35"/>
      <c r="D223" s="113"/>
      <c r="E223" s="114"/>
      <c r="F223" s="42" t="str">
        <f>VLOOKUP(C223,'[2]Acha Air Sales Price List'!$B$1:$D$65536,3,FALSE)</f>
        <v>first line keep open</v>
      </c>
      <c r="G223" s="20">
        <f>ROUND(IF(ISBLANK(C223),0,VLOOKUP(C223,'[2]Acha Air Sales Price List'!$B$1:$X$65536,12,FALSE)*$M$14),2)</f>
        <v>0</v>
      </c>
      <c r="H223" s="20"/>
      <c r="I223" s="21">
        <f t="shared" si="6"/>
        <v>0</v>
      </c>
      <c r="J223" s="14"/>
    </row>
    <row r="224" spans="1:10" ht="12.4" hidden="1" customHeight="1">
      <c r="A224" s="13"/>
      <c r="B224" s="1"/>
      <c r="C224" s="35"/>
      <c r="D224" s="113"/>
      <c r="E224" s="114"/>
      <c r="F224" s="42" t="str">
        <f>VLOOKUP(C224,'[2]Acha Air Sales Price List'!$B$1:$D$65536,3,FALSE)</f>
        <v>first line keep open</v>
      </c>
      <c r="G224" s="20">
        <f>ROUND(IF(ISBLANK(C224),0,VLOOKUP(C224,'[2]Acha Air Sales Price List'!$B$1:$X$65536,12,FALSE)*$M$14),2)</f>
        <v>0</v>
      </c>
      <c r="H224" s="20"/>
      <c r="I224" s="21">
        <f t="shared" si="6"/>
        <v>0</v>
      </c>
      <c r="J224" s="14"/>
    </row>
    <row r="225" spans="1:10" ht="12.4" hidden="1" customHeight="1">
      <c r="A225" s="13"/>
      <c r="B225" s="1"/>
      <c r="C225" s="35"/>
      <c r="D225" s="113"/>
      <c r="E225" s="114"/>
      <c r="F225" s="42" t="str">
        <f>VLOOKUP(C225,'[2]Acha Air Sales Price List'!$B$1:$D$65536,3,FALSE)</f>
        <v>first line keep open</v>
      </c>
      <c r="G225" s="20">
        <f>ROUND(IF(ISBLANK(C225),0,VLOOKUP(C225,'[2]Acha Air Sales Price List'!$B$1:$X$65536,12,FALSE)*$M$14),2)</f>
        <v>0</v>
      </c>
      <c r="H225" s="20"/>
      <c r="I225" s="21">
        <f t="shared" si="6"/>
        <v>0</v>
      </c>
      <c r="J225" s="14"/>
    </row>
    <row r="226" spans="1:10" ht="12.4" hidden="1" customHeight="1">
      <c r="A226" s="13"/>
      <c r="B226" s="1"/>
      <c r="C226" s="35"/>
      <c r="D226" s="113"/>
      <c r="E226" s="114"/>
      <c r="F226" s="42" t="str">
        <f>VLOOKUP(C226,'[2]Acha Air Sales Price List'!$B$1:$D$65536,3,FALSE)</f>
        <v>first line keep open</v>
      </c>
      <c r="G226" s="20">
        <f>ROUND(IF(ISBLANK(C226),0,VLOOKUP(C226,'[2]Acha Air Sales Price List'!$B$1:$X$65536,12,FALSE)*$M$14),2)</f>
        <v>0</v>
      </c>
      <c r="H226" s="20"/>
      <c r="I226" s="21">
        <f t="shared" si="6"/>
        <v>0</v>
      </c>
      <c r="J226" s="14"/>
    </row>
    <row r="227" spans="1:10" ht="12.4" hidden="1" customHeight="1">
      <c r="A227" s="13"/>
      <c r="B227" s="1"/>
      <c r="C227" s="35"/>
      <c r="D227" s="113"/>
      <c r="E227" s="114"/>
      <c r="F227" s="42" t="str">
        <f>VLOOKUP(C227,'[2]Acha Air Sales Price List'!$B$1:$D$65536,3,FALSE)</f>
        <v>first line keep open</v>
      </c>
      <c r="G227" s="20">
        <f>ROUND(IF(ISBLANK(C227),0,VLOOKUP(C227,'[2]Acha Air Sales Price List'!$B$1:$X$65536,12,FALSE)*$M$14),2)</f>
        <v>0</v>
      </c>
      <c r="H227" s="20"/>
      <c r="I227" s="21">
        <f t="shared" si="6"/>
        <v>0</v>
      </c>
      <c r="J227" s="14"/>
    </row>
    <row r="228" spans="1:10" ht="12.4" hidden="1" customHeight="1">
      <c r="A228" s="13"/>
      <c r="B228" s="1"/>
      <c r="C228" s="35"/>
      <c r="D228" s="113"/>
      <c r="E228" s="114"/>
      <c r="F228" s="42" t="str">
        <f>VLOOKUP(C228,'[2]Acha Air Sales Price List'!$B$1:$D$65536,3,FALSE)</f>
        <v>first line keep open</v>
      </c>
      <c r="G228" s="20">
        <f>ROUND(IF(ISBLANK(C228),0,VLOOKUP(C228,'[2]Acha Air Sales Price List'!$B$1:$X$65536,12,FALSE)*$M$14),2)</f>
        <v>0</v>
      </c>
      <c r="H228" s="20"/>
      <c r="I228" s="21">
        <f t="shared" si="6"/>
        <v>0</v>
      </c>
      <c r="J228" s="14"/>
    </row>
    <row r="229" spans="1:10" ht="12.4" hidden="1" customHeight="1">
      <c r="A229" s="13"/>
      <c r="B229" s="1"/>
      <c r="C229" s="35"/>
      <c r="D229" s="113"/>
      <c r="E229" s="114"/>
      <c r="F229" s="42" t="str">
        <f>VLOOKUP(C229,'[2]Acha Air Sales Price List'!$B$1:$D$65536,3,FALSE)</f>
        <v>first line keep open</v>
      </c>
      <c r="G229" s="20">
        <f>ROUND(IF(ISBLANK(C229),0,VLOOKUP(C229,'[2]Acha Air Sales Price List'!$B$1:$X$65536,12,FALSE)*$M$14),2)</f>
        <v>0</v>
      </c>
      <c r="H229" s="20"/>
      <c r="I229" s="21">
        <f t="shared" si="6"/>
        <v>0</v>
      </c>
      <c r="J229" s="14"/>
    </row>
    <row r="230" spans="1:10" ht="12.4" hidden="1" customHeight="1">
      <c r="A230" s="13"/>
      <c r="B230" s="1"/>
      <c r="C230" s="35"/>
      <c r="D230" s="113"/>
      <c r="E230" s="114"/>
      <c r="F230" s="42" t="str">
        <f>VLOOKUP(C230,'[2]Acha Air Sales Price List'!$B$1:$D$65536,3,FALSE)</f>
        <v>first line keep open</v>
      </c>
      <c r="G230" s="20">
        <f>ROUND(IF(ISBLANK(C230),0,VLOOKUP(C230,'[2]Acha Air Sales Price List'!$B$1:$X$65536,12,FALSE)*$M$14),2)</f>
        <v>0</v>
      </c>
      <c r="H230" s="20"/>
      <c r="I230" s="21">
        <f t="shared" si="6"/>
        <v>0</v>
      </c>
      <c r="J230" s="14"/>
    </row>
    <row r="231" spans="1:10" ht="12.4" hidden="1" customHeight="1">
      <c r="A231" s="13"/>
      <c r="B231" s="1"/>
      <c r="C231" s="35"/>
      <c r="D231" s="113"/>
      <c r="E231" s="114"/>
      <c r="F231" s="42" t="str">
        <f>VLOOKUP(C231,'[2]Acha Air Sales Price List'!$B$1:$D$65536,3,FALSE)</f>
        <v>first line keep open</v>
      </c>
      <c r="G231" s="20">
        <f>ROUND(IF(ISBLANK(C231),0,VLOOKUP(C231,'[2]Acha Air Sales Price List'!$B$1:$X$65536,12,FALSE)*$M$14),2)</f>
        <v>0</v>
      </c>
      <c r="H231" s="20"/>
      <c r="I231" s="21">
        <f t="shared" si="6"/>
        <v>0</v>
      </c>
      <c r="J231" s="14"/>
    </row>
    <row r="232" spans="1:10" ht="12.4" hidden="1" customHeight="1">
      <c r="A232" s="13"/>
      <c r="B232" s="1"/>
      <c r="C232" s="35"/>
      <c r="D232" s="113"/>
      <c r="E232" s="114"/>
      <c r="F232" s="42" t="str">
        <f>VLOOKUP(C232,'[2]Acha Air Sales Price List'!$B$1:$D$65536,3,FALSE)</f>
        <v>first line keep open</v>
      </c>
      <c r="G232" s="20">
        <f>ROUND(IF(ISBLANK(C232),0,VLOOKUP(C232,'[2]Acha Air Sales Price List'!$B$1:$X$65536,12,FALSE)*$M$14),2)</f>
        <v>0</v>
      </c>
      <c r="H232" s="20"/>
      <c r="I232" s="21">
        <f t="shared" si="6"/>
        <v>0</v>
      </c>
      <c r="J232" s="14"/>
    </row>
    <row r="233" spans="1:10" ht="12.4" hidden="1" customHeight="1">
      <c r="A233" s="13"/>
      <c r="B233" s="1"/>
      <c r="C233" s="35"/>
      <c r="D233" s="113"/>
      <c r="E233" s="114"/>
      <c r="F233" s="42" t="str">
        <f>VLOOKUP(C233,'[2]Acha Air Sales Price List'!$B$1:$D$65536,3,FALSE)</f>
        <v>first line keep open</v>
      </c>
      <c r="G233" s="20">
        <f>ROUND(IF(ISBLANK(C233),0,VLOOKUP(C233,'[2]Acha Air Sales Price List'!$B$1:$X$65536,12,FALSE)*$M$14),2)</f>
        <v>0</v>
      </c>
      <c r="H233" s="20"/>
      <c r="I233" s="21">
        <f t="shared" si="6"/>
        <v>0</v>
      </c>
      <c r="J233" s="14"/>
    </row>
    <row r="234" spans="1:10" ht="12.4" hidden="1" customHeight="1">
      <c r="A234" s="13"/>
      <c r="B234" s="1"/>
      <c r="C234" s="35"/>
      <c r="D234" s="113"/>
      <c r="E234" s="114"/>
      <c r="F234" s="42" t="str">
        <f>VLOOKUP(C234,'[2]Acha Air Sales Price List'!$B$1:$D$65536,3,FALSE)</f>
        <v>first line keep open</v>
      </c>
      <c r="G234" s="20">
        <f>ROUND(IF(ISBLANK(C234),0,VLOOKUP(C234,'[2]Acha Air Sales Price List'!$B$1:$X$65536,12,FALSE)*$M$14),2)</f>
        <v>0</v>
      </c>
      <c r="H234" s="20"/>
      <c r="I234" s="21">
        <f t="shared" si="6"/>
        <v>0</v>
      </c>
      <c r="J234" s="14"/>
    </row>
    <row r="235" spans="1:10" ht="12.4" hidden="1" customHeight="1">
      <c r="A235" s="13"/>
      <c r="B235" s="1"/>
      <c r="C235" s="35"/>
      <c r="D235" s="113"/>
      <c r="E235" s="114"/>
      <c r="F235" s="42" t="str">
        <f>VLOOKUP(C235,'[2]Acha Air Sales Price List'!$B$1:$D$65536,3,FALSE)</f>
        <v>first line keep open</v>
      </c>
      <c r="G235" s="20">
        <f>ROUND(IF(ISBLANK(C235),0,VLOOKUP(C235,'[2]Acha Air Sales Price List'!$B$1:$X$65536,12,FALSE)*$M$14),2)</f>
        <v>0</v>
      </c>
      <c r="H235" s="20"/>
      <c r="I235" s="21">
        <f t="shared" si="6"/>
        <v>0</v>
      </c>
      <c r="J235" s="14"/>
    </row>
    <row r="236" spans="1:10" ht="12.4" hidden="1" customHeight="1">
      <c r="A236" s="13"/>
      <c r="B236" s="1"/>
      <c r="C236" s="35"/>
      <c r="D236" s="113"/>
      <c r="E236" s="114"/>
      <c r="F236" s="42" t="str">
        <f>VLOOKUP(C236,'[2]Acha Air Sales Price List'!$B$1:$D$65536,3,FALSE)</f>
        <v>first line keep open</v>
      </c>
      <c r="G236" s="20">
        <f>ROUND(IF(ISBLANK(C236),0,VLOOKUP(C236,'[2]Acha Air Sales Price List'!$B$1:$X$65536,12,FALSE)*$M$14),2)</f>
        <v>0</v>
      </c>
      <c r="H236" s="20"/>
      <c r="I236" s="21">
        <f t="shared" si="6"/>
        <v>0</v>
      </c>
      <c r="J236" s="14"/>
    </row>
    <row r="237" spans="1:10" ht="12.4" hidden="1" customHeight="1">
      <c r="A237" s="13"/>
      <c r="B237" s="1"/>
      <c r="C237" s="35"/>
      <c r="D237" s="113"/>
      <c r="E237" s="114"/>
      <c r="F237" s="42" t="str">
        <f>VLOOKUP(C237,'[2]Acha Air Sales Price List'!$B$1:$D$65536,3,FALSE)</f>
        <v>first line keep open</v>
      </c>
      <c r="G237" s="20">
        <f>ROUND(IF(ISBLANK(C237),0,VLOOKUP(C237,'[2]Acha Air Sales Price List'!$B$1:$X$65536,12,FALSE)*$M$14),2)</f>
        <v>0</v>
      </c>
      <c r="H237" s="20"/>
      <c r="I237" s="21">
        <f t="shared" si="6"/>
        <v>0</v>
      </c>
      <c r="J237" s="14"/>
    </row>
    <row r="238" spans="1:10" ht="12.4" hidden="1" customHeight="1">
      <c r="A238" s="13"/>
      <c r="B238" s="1"/>
      <c r="C238" s="35"/>
      <c r="D238" s="113"/>
      <c r="E238" s="114"/>
      <c r="F238" s="42" t="str">
        <f>VLOOKUP(C238,'[2]Acha Air Sales Price List'!$B$1:$D$65536,3,FALSE)</f>
        <v>first line keep open</v>
      </c>
      <c r="G238" s="20">
        <f>ROUND(IF(ISBLANK(C238),0,VLOOKUP(C238,'[2]Acha Air Sales Price List'!$B$1:$X$65536,12,FALSE)*$M$14),2)</f>
        <v>0</v>
      </c>
      <c r="H238" s="20"/>
      <c r="I238" s="21">
        <f t="shared" si="6"/>
        <v>0</v>
      </c>
      <c r="J238" s="14"/>
    </row>
    <row r="239" spans="1:10" ht="12.4" hidden="1" customHeight="1">
      <c r="A239" s="13"/>
      <c r="B239" s="1"/>
      <c r="C239" s="35"/>
      <c r="D239" s="113"/>
      <c r="E239" s="114"/>
      <c r="F239" s="42" t="str">
        <f>VLOOKUP(C239,'[2]Acha Air Sales Price List'!$B$1:$D$65536,3,FALSE)</f>
        <v>first line keep open</v>
      </c>
      <c r="G239" s="20">
        <f>ROUND(IF(ISBLANK(C239),0,VLOOKUP(C239,'[2]Acha Air Sales Price List'!$B$1:$X$65536,12,FALSE)*$M$14),2)</f>
        <v>0</v>
      </c>
      <c r="H239" s="20"/>
      <c r="I239" s="21">
        <f t="shared" si="6"/>
        <v>0</v>
      </c>
      <c r="J239" s="14"/>
    </row>
    <row r="240" spans="1:10" ht="12.4" hidden="1" customHeight="1">
      <c r="A240" s="13"/>
      <c r="B240" s="1"/>
      <c r="C240" s="35"/>
      <c r="D240" s="113"/>
      <c r="E240" s="114"/>
      <c r="F240" s="42" t="str">
        <f>VLOOKUP(C240,'[2]Acha Air Sales Price List'!$B$1:$D$65536,3,FALSE)</f>
        <v>first line keep open</v>
      </c>
      <c r="G240" s="20">
        <f>ROUND(IF(ISBLANK(C240),0,VLOOKUP(C240,'[2]Acha Air Sales Price List'!$B$1:$X$65536,12,FALSE)*$M$14),2)</f>
        <v>0</v>
      </c>
      <c r="H240" s="20"/>
      <c r="I240" s="21">
        <f t="shared" si="6"/>
        <v>0</v>
      </c>
      <c r="J240" s="14"/>
    </row>
    <row r="241" spans="1:10" ht="12.4" hidden="1" customHeight="1">
      <c r="A241" s="13"/>
      <c r="B241" s="1"/>
      <c r="C241" s="35"/>
      <c r="D241" s="113"/>
      <c r="E241" s="114"/>
      <c r="F241" s="42" t="str">
        <f>VLOOKUP(C241,'[2]Acha Air Sales Price List'!$B$1:$D$65536,3,FALSE)</f>
        <v>first line keep open</v>
      </c>
      <c r="G241" s="20">
        <f>ROUND(IF(ISBLANK(C241),0,VLOOKUP(C241,'[2]Acha Air Sales Price List'!$B$1:$X$65536,12,FALSE)*$M$14),2)</f>
        <v>0</v>
      </c>
      <c r="H241" s="20"/>
      <c r="I241" s="21">
        <f t="shared" si="6"/>
        <v>0</v>
      </c>
      <c r="J241" s="14"/>
    </row>
    <row r="242" spans="1:10" ht="12.4" hidden="1" customHeight="1">
      <c r="A242" s="13"/>
      <c r="B242" s="1"/>
      <c r="C242" s="35"/>
      <c r="D242" s="113"/>
      <c r="E242" s="114"/>
      <c r="F242" s="42" t="str">
        <f>VLOOKUP(C242,'[2]Acha Air Sales Price List'!$B$1:$D$65536,3,FALSE)</f>
        <v>first line keep open</v>
      </c>
      <c r="G242" s="20">
        <f>ROUND(IF(ISBLANK(C242),0,VLOOKUP(C242,'[2]Acha Air Sales Price List'!$B$1:$X$65536,12,FALSE)*$M$14),2)</f>
        <v>0</v>
      </c>
      <c r="H242" s="20"/>
      <c r="I242" s="21">
        <f t="shared" si="6"/>
        <v>0</v>
      </c>
      <c r="J242" s="14"/>
    </row>
    <row r="243" spans="1:10" ht="12.4" hidden="1" customHeight="1">
      <c r="A243" s="13"/>
      <c r="B243" s="1"/>
      <c r="C243" s="36"/>
      <c r="D243" s="113"/>
      <c r="E243" s="114"/>
      <c r="F243" s="42" t="str">
        <f>VLOOKUP(C243,'[2]Acha Air Sales Price List'!$B$1:$D$65536,3,FALSE)</f>
        <v>first line keep open</v>
      </c>
      <c r="G243" s="20">
        <f>ROUND(IF(ISBLANK(C243),0,VLOOKUP(C243,'[2]Acha Air Sales Price List'!$B$1:$X$65536,12,FALSE)*$M$14),2)</f>
        <v>0</v>
      </c>
      <c r="H243" s="20"/>
      <c r="I243" s="21">
        <f t="shared" si="6"/>
        <v>0</v>
      </c>
      <c r="J243" s="14"/>
    </row>
    <row r="244" spans="1:10" ht="12" hidden="1" customHeight="1">
      <c r="A244" s="13"/>
      <c r="B244" s="1"/>
      <c r="C244" s="35"/>
      <c r="D244" s="113"/>
      <c r="E244" s="114"/>
      <c r="F244" s="42" t="str">
        <f>VLOOKUP(C244,'[2]Acha Air Sales Price List'!$B$1:$D$65536,3,FALSE)</f>
        <v>first line keep open</v>
      </c>
      <c r="G244" s="20">
        <f>ROUND(IF(ISBLANK(C244),0,VLOOKUP(C244,'[2]Acha Air Sales Price List'!$B$1:$X$65536,12,FALSE)*$M$14),2)</f>
        <v>0</v>
      </c>
      <c r="H244" s="20"/>
      <c r="I244" s="21">
        <f t="shared" si="6"/>
        <v>0</v>
      </c>
      <c r="J244" s="14"/>
    </row>
    <row r="245" spans="1:10" ht="12.4" hidden="1" customHeight="1">
      <c r="A245" s="13"/>
      <c r="B245" s="1"/>
      <c r="C245" s="35"/>
      <c r="D245" s="113"/>
      <c r="E245" s="114"/>
      <c r="F245" s="42" t="str">
        <f>VLOOKUP(C245,'[2]Acha Air Sales Price List'!$B$1:$D$65536,3,FALSE)</f>
        <v>first line keep open</v>
      </c>
      <c r="G245" s="20">
        <f>ROUND(IF(ISBLANK(C245),0,VLOOKUP(C245,'[2]Acha Air Sales Price List'!$B$1:$X$65536,12,FALSE)*$M$14),2)</f>
        <v>0</v>
      </c>
      <c r="H245" s="20"/>
      <c r="I245" s="21">
        <f t="shared" si="6"/>
        <v>0</v>
      </c>
      <c r="J245" s="14"/>
    </row>
    <row r="246" spans="1:10" ht="12.4" hidden="1" customHeight="1">
      <c r="A246" s="13"/>
      <c r="B246" s="1"/>
      <c r="C246" s="35"/>
      <c r="D246" s="113"/>
      <c r="E246" s="114"/>
      <c r="F246" s="42" t="str">
        <f>VLOOKUP(C246,'[2]Acha Air Sales Price List'!$B$1:$D$65536,3,FALSE)</f>
        <v>first line keep open</v>
      </c>
      <c r="G246" s="20">
        <f>ROUND(IF(ISBLANK(C246),0,VLOOKUP(C246,'[2]Acha Air Sales Price List'!$B$1:$X$65536,12,FALSE)*$M$14),2)</f>
        <v>0</v>
      </c>
      <c r="H246" s="20"/>
      <c r="I246" s="21">
        <f t="shared" si="6"/>
        <v>0</v>
      </c>
      <c r="J246" s="14"/>
    </row>
    <row r="247" spans="1:10" ht="12.4" hidden="1" customHeight="1">
      <c r="A247" s="13"/>
      <c r="B247" s="1"/>
      <c r="C247" s="35"/>
      <c r="D247" s="113"/>
      <c r="E247" s="114"/>
      <c r="F247" s="42" t="str">
        <f>VLOOKUP(C247,'[2]Acha Air Sales Price List'!$B$1:$D$65536,3,FALSE)</f>
        <v>first line keep open</v>
      </c>
      <c r="G247" s="20">
        <f>ROUND(IF(ISBLANK(C247),0,VLOOKUP(C247,'[2]Acha Air Sales Price List'!$B$1:$X$65536,12,FALSE)*$M$14),2)</f>
        <v>0</v>
      </c>
      <c r="H247" s="20"/>
      <c r="I247" s="21">
        <f t="shared" si="6"/>
        <v>0</v>
      </c>
      <c r="J247" s="14"/>
    </row>
    <row r="248" spans="1:10" ht="12.4" hidden="1" customHeight="1">
      <c r="A248" s="13"/>
      <c r="B248" s="1"/>
      <c r="C248" s="35"/>
      <c r="D248" s="113"/>
      <c r="E248" s="114"/>
      <c r="F248" s="42" t="str">
        <f>VLOOKUP(C248,'[2]Acha Air Sales Price List'!$B$1:$D$65536,3,FALSE)</f>
        <v>first line keep open</v>
      </c>
      <c r="G248" s="20">
        <f>ROUND(IF(ISBLANK(C248),0,VLOOKUP(C248,'[2]Acha Air Sales Price List'!$B$1:$X$65536,12,FALSE)*$M$14),2)</f>
        <v>0</v>
      </c>
      <c r="H248" s="20"/>
      <c r="I248" s="21">
        <f t="shared" si="6"/>
        <v>0</v>
      </c>
      <c r="J248" s="14"/>
    </row>
    <row r="249" spans="1:10" ht="12.4" hidden="1" customHeight="1">
      <c r="A249" s="13"/>
      <c r="B249" s="1"/>
      <c r="C249" s="35"/>
      <c r="D249" s="113"/>
      <c r="E249" s="114"/>
      <c r="F249" s="42" t="str">
        <f>VLOOKUP(C249,'[2]Acha Air Sales Price List'!$B$1:$D$65536,3,FALSE)</f>
        <v>first line keep open</v>
      </c>
      <c r="G249" s="20">
        <f>ROUND(IF(ISBLANK(C249),0,VLOOKUP(C249,'[2]Acha Air Sales Price List'!$B$1:$X$65536,12,FALSE)*$M$14),2)</f>
        <v>0</v>
      </c>
      <c r="H249" s="20"/>
      <c r="I249" s="21">
        <f t="shared" si="6"/>
        <v>0</v>
      </c>
      <c r="J249" s="14"/>
    </row>
    <row r="250" spans="1:10" ht="12.4" hidden="1" customHeight="1">
      <c r="A250" s="13"/>
      <c r="B250" s="1"/>
      <c r="C250" s="35"/>
      <c r="D250" s="113"/>
      <c r="E250" s="114"/>
      <c r="F250" s="42" t="str">
        <f>VLOOKUP(C250,'[2]Acha Air Sales Price List'!$B$1:$D$65536,3,FALSE)</f>
        <v>first line keep open</v>
      </c>
      <c r="G250" s="20">
        <f>ROUND(IF(ISBLANK(C250),0,VLOOKUP(C250,'[2]Acha Air Sales Price List'!$B$1:$X$65536,12,FALSE)*$M$14),2)</f>
        <v>0</v>
      </c>
      <c r="H250" s="20"/>
      <c r="I250" s="21">
        <f t="shared" si="6"/>
        <v>0</v>
      </c>
      <c r="J250" s="14"/>
    </row>
    <row r="251" spans="1:10" ht="12.4" hidden="1" customHeight="1">
      <c r="A251" s="13"/>
      <c r="B251" s="1"/>
      <c r="C251" s="35"/>
      <c r="D251" s="113"/>
      <c r="E251" s="114"/>
      <c r="F251" s="42" t="str">
        <f>VLOOKUP(C251,'[2]Acha Air Sales Price List'!$B$1:$D$65536,3,FALSE)</f>
        <v>first line keep open</v>
      </c>
      <c r="G251" s="20">
        <f>ROUND(IF(ISBLANK(C251),0,VLOOKUP(C251,'[2]Acha Air Sales Price List'!$B$1:$X$65536,12,FALSE)*$M$14),2)</f>
        <v>0</v>
      </c>
      <c r="H251" s="20"/>
      <c r="I251" s="21">
        <f t="shared" si="6"/>
        <v>0</v>
      </c>
      <c r="J251" s="14"/>
    </row>
    <row r="252" spans="1:10" ht="12.4" hidden="1" customHeight="1">
      <c r="A252" s="13"/>
      <c r="B252" s="1"/>
      <c r="C252" s="35"/>
      <c r="D252" s="113"/>
      <c r="E252" s="114"/>
      <c r="F252" s="42" t="str">
        <f>VLOOKUP(C252,'[2]Acha Air Sales Price List'!$B$1:$D$65536,3,FALSE)</f>
        <v>first line keep open</v>
      </c>
      <c r="G252" s="20">
        <f>ROUND(IF(ISBLANK(C252),0,VLOOKUP(C252,'[2]Acha Air Sales Price List'!$B$1:$X$65536,12,FALSE)*$M$14),2)</f>
        <v>0</v>
      </c>
      <c r="H252" s="20"/>
      <c r="I252" s="21">
        <f t="shared" si="6"/>
        <v>0</v>
      </c>
      <c r="J252" s="14"/>
    </row>
    <row r="253" spans="1:10" ht="12.4" hidden="1" customHeight="1">
      <c r="A253" s="13"/>
      <c r="B253" s="1"/>
      <c r="C253" s="35"/>
      <c r="D253" s="113"/>
      <c r="E253" s="114"/>
      <c r="F253" s="42" t="str">
        <f>VLOOKUP(C253,'[2]Acha Air Sales Price List'!$B$1:$D$65536,3,FALSE)</f>
        <v>first line keep open</v>
      </c>
      <c r="G253" s="20">
        <f>ROUND(IF(ISBLANK(C253),0,VLOOKUP(C253,'[2]Acha Air Sales Price List'!$B$1:$X$65536,12,FALSE)*$M$14),2)</f>
        <v>0</v>
      </c>
      <c r="H253" s="20"/>
      <c r="I253" s="21">
        <f t="shared" si="6"/>
        <v>0</v>
      </c>
      <c r="J253" s="14"/>
    </row>
    <row r="254" spans="1:10" ht="12.4" hidden="1" customHeight="1">
      <c r="A254" s="13"/>
      <c r="B254" s="1"/>
      <c r="C254" s="35"/>
      <c r="D254" s="113"/>
      <c r="E254" s="114"/>
      <c r="F254" s="42" t="str">
        <f>VLOOKUP(C254,'[2]Acha Air Sales Price List'!$B$1:$D$65536,3,FALSE)</f>
        <v>first line keep open</v>
      </c>
      <c r="G254" s="20">
        <f>ROUND(IF(ISBLANK(C254),0,VLOOKUP(C254,'[2]Acha Air Sales Price List'!$B$1:$X$65536,12,FALSE)*$M$14),2)</f>
        <v>0</v>
      </c>
      <c r="H254" s="20"/>
      <c r="I254" s="21">
        <f t="shared" si="6"/>
        <v>0</v>
      </c>
      <c r="J254" s="14"/>
    </row>
    <row r="255" spans="1:10" ht="12.4" hidden="1" customHeight="1">
      <c r="A255" s="13"/>
      <c r="B255" s="1"/>
      <c r="C255" s="35"/>
      <c r="D255" s="113"/>
      <c r="E255" s="114"/>
      <c r="F255" s="42" t="str">
        <f>VLOOKUP(C255,'[2]Acha Air Sales Price List'!$B$1:$D$65536,3,FALSE)</f>
        <v>first line keep open</v>
      </c>
      <c r="G255" s="20">
        <f>ROUND(IF(ISBLANK(C255),0,VLOOKUP(C255,'[2]Acha Air Sales Price List'!$B$1:$X$65536,12,FALSE)*$M$14),2)</f>
        <v>0</v>
      </c>
      <c r="H255" s="20"/>
      <c r="I255" s="21">
        <f t="shared" si="6"/>
        <v>0</v>
      </c>
      <c r="J255" s="14"/>
    </row>
    <row r="256" spans="1:10" ht="12.4" hidden="1" customHeight="1">
      <c r="A256" s="13"/>
      <c r="B256" s="1"/>
      <c r="C256" s="35"/>
      <c r="D256" s="113"/>
      <c r="E256" s="114"/>
      <c r="F256" s="42" t="str">
        <f>VLOOKUP(C256,'[2]Acha Air Sales Price List'!$B$1:$D$65536,3,FALSE)</f>
        <v>first line keep open</v>
      </c>
      <c r="G256" s="20">
        <f>ROUND(IF(ISBLANK(C256),0,VLOOKUP(C256,'[2]Acha Air Sales Price List'!$B$1:$X$65536,12,FALSE)*$M$14),2)</f>
        <v>0</v>
      </c>
      <c r="H256" s="20"/>
      <c r="I256" s="21">
        <f t="shared" si="6"/>
        <v>0</v>
      </c>
      <c r="J256" s="14"/>
    </row>
    <row r="257" spans="1:10" ht="12.4" hidden="1" customHeight="1">
      <c r="A257" s="13"/>
      <c r="B257" s="1"/>
      <c r="C257" s="35"/>
      <c r="D257" s="113"/>
      <c r="E257" s="114"/>
      <c r="F257" s="42" t="str">
        <f>VLOOKUP(C257,'[2]Acha Air Sales Price List'!$B$1:$D$65536,3,FALSE)</f>
        <v>first line keep open</v>
      </c>
      <c r="G257" s="20">
        <f>ROUND(IF(ISBLANK(C257),0,VLOOKUP(C257,'[2]Acha Air Sales Price List'!$B$1:$X$65536,12,FALSE)*$M$14),2)</f>
        <v>0</v>
      </c>
      <c r="H257" s="20"/>
      <c r="I257" s="21">
        <f t="shared" si="6"/>
        <v>0</v>
      </c>
      <c r="J257" s="14"/>
    </row>
    <row r="258" spans="1:10" ht="12.4" hidden="1" customHeight="1">
      <c r="A258" s="13"/>
      <c r="B258" s="1"/>
      <c r="C258" s="35"/>
      <c r="D258" s="113"/>
      <c r="E258" s="114"/>
      <c r="F258" s="42" t="str">
        <f>VLOOKUP(C258,'[2]Acha Air Sales Price List'!$B$1:$D$65536,3,FALSE)</f>
        <v>first line keep open</v>
      </c>
      <c r="G258" s="20">
        <f>ROUND(IF(ISBLANK(C258),0,VLOOKUP(C258,'[2]Acha Air Sales Price List'!$B$1:$X$65536,12,FALSE)*$M$14),2)</f>
        <v>0</v>
      </c>
      <c r="H258" s="20"/>
      <c r="I258" s="21">
        <f t="shared" si="6"/>
        <v>0</v>
      </c>
      <c r="J258" s="14"/>
    </row>
    <row r="259" spans="1:10" ht="12.4" hidden="1" customHeight="1">
      <c r="A259" s="13"/>
      <c r="B259" s="1"/>
      <c r="C259" s="35"/>
      <c r="D259" s="113"/>
      <c r="E259" s="114"/>
      <c r="F259" s="42" t="str">
        <f>VLOOKUP(C259,'[2]Acha Air Sales Price List'!$B$1:$D$65536,3,FALSE)</f>
        <v>first line keep open</v>
      </c>
      <c r="G259" s="20">
        <f>ROUND(IF(ISBLANK(C259),0,VLOOKUP(C259,'[2]Acha Air Sales Price List'!$B$1:$X$65536,12,FALSE)*$M$14),2)</f>
        <v>0</v>
      </c>
      <c r="H259" s="20"/>
      <c r="I259" s="21">
        <f t="shared" si="6"/>
        <v>0</v>
      </c>
      <c r="J259" s="14"/>
    </row>
    <row r="260" spans="1:10" ht="12.4" hidden="1" customHeight="1">
      <c r="A260" s="13"/>
      <c r="B260" s="1"/>
      <c r="C260" s="35"/>
      <c r="D260" s="113"/>
      <c r="E260" s="114"/>
      <c r="F260" s="42" t="str">
        <f>VLOOKUP(C260,'[2]Acha Air Sales Price List'!$B$1:$D$65536,3,FALSE)</f>
        <v>first line keep open</v>
      </c>
      <c r="G260" s="20">
        <f>ROUND(IF(ISBLANK(C260),0,VLOOKUP(C260,'[2]Acha Air Sales Price List'!$B$1:$X$65536,12,FALSE)*$M$14),2)</f>
        <v>0</v>
      </c>
      <c r="H260" s="20"/>
      <c r="I260" s="21">
        <f t="shared" si="6"/>
        <v>0</v>
      </c>
      <c r="J260" s="14"/>
    </row>
    <row r="261" spans="1:10" ht="12.4" hidden="1" customHeight="1">
      <c r="A261" s="13"/>
      <c r="B261" s="1"/>
      <c r="C261" s="35"/>
      <c r="D261" s="113"/>
      <c r="E261" s="114"/>
      <c r="F261" s="42" t="str">
        <f>VLOOKUP(C261,'[2]Acha Air Sales Price List'!$B$1:$D$65536,3,FALSE)</f>
        <v>first line keep open</v>
      </c>
      <c r="G261" s="20">
        <f>ROUND(IF(ISBLANK(C261),0,VLOOKUP(C261,'[2]Acha Air Sales Price List'!$B$1:$X$65536,12,FALSE)*$M$14),2)</f>
        <v>0</v>
      </c>
      <c r="H261" s="20"/>
      <c r="I261" s="21">
        <f t="shared" si="6"/>
        <v>0</v>
      </c>
      <c r="J261" s="14"/>
    </row>
    <row r="262" spans="1:10" ht="12.4" hidden="1" customHeight="1">
      <c r="A262" s="13"/>
      <c r="B262" s="1"/>
      <c r="C262" s="35"/>
      <c r="D262" s="113"/>
      <c r="E262" s="114"/>
      <c r="F262" s="42" t="str">
        <f>VLOOKUP(C262,'[2]Acha Air Sales Price List'!$B$1:$D$65536,3,FALSE)</f>
        <v>first line keep open</v>
      </c>
      <c r="G262" s="20">
        <f>ROUND(IF(ISBLANK(C262),0,VLOOKUP(C262,'[2]Acha Air Sales Price List'!$B$1:$X$65536,12,FALSE)*$M$14),2)</f>
        <v>0</v>
      </c>
      <c r="H262" s="20"/>
      <c r="I262" s="21">
        <f t="shared" si="6"/>
        <v>0</v>
      </c>
      <c r="J262" s="14"/>
    </row>
    <row r="263" spans="1:10" ht="12.4" hidden="1" customHeight="1">
      <c r="A263" s="13"/>
      <c r="B263" s="1"/>
      <c r="C263" s="35"/>
      <c r="D263" s="113"/>
      <c r="E263" s="114"/>
      <c r="F263" s="42" t="str">
        <f>VLOOKUP(C263,'[2]Acha Air Sales Price List'!$B$1:$D$65536,3,FALSE)</f>
        <v>first line keep open</v>
      </c>
      <c r="G263" s="20">
        <f>ROUND(IF(ISBLANK(C263),0,VLOOKUP(C263,'[2]Acha Air Sales Price List'!$B$1:$X$65536,12,FALSE)*$M$14),2)</f>
        <v>0</v>
      </c>
      <c r="H263" s="20"/>
      <c r="I263" s="21">
        <f t="shared" si="6"/>
        <v>0</v>
      </c>
      <c r="J263" s="14"/>
    </row>
    <row r="264" spans="1:10" ht="12.4" hidden="1" customHeight="1">
      <c r="A264" s="13"/>
      <c r="B264" s="1"/>
      <c r="C264" s="35"/>
      <c r="D264" s="113"/>
      <c r="E264" s="114"/>
      <c r="F264" s="42" t="str">
        <f>VLOOKUP(C264,'[2]Acha Air Sales Price List'!$B$1:$D$65536,3,FALSE)</f>
        <v>first line keep open</v>
      </c>
      <c r="G264" s="20">
        <f>ROUND(IF(ISBLANK(C264),0,VLOOKUP(C264,'[2]Acha Air Sales Price List'!$B$1:$X$65536,12,FALSE)*$M$14),2)</f>
        <v>0</v>
      </c>
      <c r="H264" s="20"/>
      <c r="I264" s="21">
        <f t="shared" si="6"/>
        <v>0</v>
      </c>
      <c r="J264" s="14"/>
    </row>
    <row r="265" spans="1:10" ht="12.4" hidden="1" customHeight="1">
      <c r="A265" s="13"/>
      <c r="B265" s="1"/>
      <c r="C265" s="35"/>
      <c r="D265" s="113"/>
      <c r="E265" s="114"/>
      <c r="F265" s="42" t="str">
        <f>VLOOKUP(C265,'[2]Acha Air Sales Price List'!$B$1:$D$65536,3,FALSE)</f>
        <v>first line keep open</v>
      </c>
      <c r="G265" s="20">
        <f>ROUND(IF(ISBLANK(C265),0,VLOOKUP(C265,'[2]Acha Air Sales Price List'!$B$1:$X$65536,12,FALSE)*$M$14),2)</f>
        <v>0</v>
      </c>
      <c r="H265" s="20"/>
      <c r="I265" s="21">
        <f t="shared" si="6"/>
        <v>0</v>
      </c>
      <c r="J265" s="14"/>
    </row>
    <row r="266" spans="1:10" ht="12.4" hidden="1" customHeight="1">
      <c r="A266" s="13"/>
      <c r="B266" s="1"/>
      <c r="C266" s="35"/>
      <c r="D266" s="113"/>
      <c r="E266" s="114"/>
      <c r="F266" s="42" t="str">
        <f>VLOOKUP(C266,'[2]Acha Air Sales Price List'!$B$1:$D$65536,3,FALSE)</f>
        <v>first line keep open</v>
      </c>
      <c r="G266" s="20">
        <f>ROUND(IF(ISBLANK(C266),0,VLOOKUP(C266,'[2]Acha Air Sales Price List'!$B$1:$X$65536,12,FALSE)*$M$14),2)</f>
        <v>0</v>
      </c>
      <c r="H266" s="20"/>
      <c r="I266" s="21">
        <f t="shared" si="6"/>
        <v>0</v>
      </c>
      <c r="J266" s="14"/>
    </row>
    <row r="267" spans="1:10" ht="12.4" hidden="1" customHeight="1">
      <c r="A267" s="13"/>
      <c r="B267" s="1"/>
      <c r="C267" s="35"/>
      <c r="D267" s="113"/>
      <c r="E267" s="114"/>
      <c r="F267" s="42" t="str">
        <f>VLOOKUP(C267,'[2]Acha Air Sales Price List'!$B$1:$D$65536,3,FALSE)</f>
        <v>first line keep open</v>
      </c>
      <c r="G267" s="20">
        <f>ROUND(IF(ISBLANK(C267),0,VLOOKUP(C267,'[2]Acha Air Sales Price List'!$B$1:$X$65536,12,FALSE)*$M$14),2)</f>
        <v>0</v>
      </c>
      <c r="H267" s="20"/>
      <c r="I267" s="21">
        <f t="shared" si="6"/>
        <v>0</v>
      </c>
      <c r="J267" s="14"/>
    </row>
    <row r="268" spans="1:10" ht="12.4" hidden="1" customHeight="1">
      <c r="A268" s="13"/>
      <c r="B268" s="1"/>
      <c r="C268" s="35"/>
      <c r="D268" s="113"/>
      <c r="E268" s="114"/>
      <c r="F268" s="42" t="str">
        <f>VLOOKUP(C268,'[2]Acha Air Sales Price List'!$B$1:$D$65536,3,FALSE)</f>
        <v>first line keep open</v>
      </c>
      <c r="G268" s="20">
        <f>ROUND(IF(ISBLANK(C268),0,VLOOKUP(C268,'[2]Acha Air Sales Price List'!$B$1:$X$65536,12,FALSE)*$M$14),2)</f>
        <v>0</v>
      </c>
      <c r="H268" s="20"/>
      <c r="I268" s="21">
        <f t="shared" si="6"/>
        <v>0</v>
      </c>
      <c r="J268" s="14"/>
    </row>
    <row r="269" spans="1:10" ht="12.4" hidden="1" customHeight="1">
      <c r="A269" s="13"/>
      <c r="B269" s="1"/>
      <c r="C269" s="35"/>
      <c r="D269" s="113"/>
      <c r="E269" s="114"/>
      <c r="F269" s="42" t="str">
        <f>VLOOKUP(C269,'[2]Acha Air Sales Price List'!$B$1:$D$65536,3,FALSE)</f>
        <v>first line keep open</v>
      </c>
      <c r="G269" s="20">
        <f>ROUND(IF(ISBLANK(C269),0,VLOOKUP(C269,'[2]Acha Air Sales Price List'!$B$1:$X$65536,12,FALSE)*$M$14),2)</f>
        <v>0</v>
      </c>
      <c r="H269" s="20"/>
      <c r="I269" s="21">
        <f t="shared" si="6"/>
        <v>0</v>
      </c>
      <c r="J269" s="14"/>
    </row>
    <row r="270" spans="1:10" ht="12.4" hidden="1" customHeight="1">
      <c r="A270" s="13"/>
      <c r="B270" s="1"/>
      <c r="C270" s="35"/>
      <c r="D270" s="113"/>
      <c r="E270" s="114"/>
      <c r="F270" s="42" t="str">
        <f>VLOOKUP(C270,'[2]Acha Air Sales Price List'!$B$1:$D$65536,3,FALSE)</f>
        <v>first line keep open</v>
      </c>
      <c r="G270" s="20">
        <f>ROUND(IF(ISBLANK(C270),0,VLOOKUP(C270,'[2]Acha Air Sales Price List'!$B$1:$X$65536,12,FALSE)*$M$14),2)</f>
        <v>0</v>
      </c>
      <c r="H270" s="20"/>
      <c r="I270" s="21">
        <f t="shared" si="6"/>
        <v>0</v>
      </c>
      <c r="J270" s="14"/>
    </row>
    <row r="271" spans="1:10" ht="12.4" hidden="1" customHeight="1">
      <c r="A271" s="13"/>
      <c r="B271" s="1"/>
      <c r="C271" s="36"/>
      <c r="D271" s="113"/>
      <c r="E271" s="114"/>
      <c r="F271" s="42" t="str">
        <f>VLOOKUP(C271,'[2]Acha Air Sales Price List'!$B$1:$D$65536,3,FALSE)</f>
        <v>first line keep open</v>
      </c>
      <c r="G271" s="20">
        <f>ROUND(IF(ISBLANK(C271),0,VLOOKUP(C271,'[2]Acha Air Sales Price List'!$B$1:$X$65536,12,FALSE)*$M$14),2)</f>
        <v>0</v>
      </c>
      <c r="H271" s="20"/>
      <c r="I271" s="21">
        <f>ROUND(IF(ISNUMBER(B271), G271*B271, 0),5)</f>
        <v>0</v>
      </c>
      <c r="J271" s="14"/>
    </row>
    <row r="272" spans="1:10" ht="12" hidden="1" customHeight="1">
      <c r="A272" s="13"/>
      <c r="B272" s="1"/>
      <c r="C272" s="35"/>
      <c r="D272" s="113"/>
      <c r="E272" s="114"/>
      <c r="F272" s="42" t="str">
        <f>VLOOKUP(C272,'[2]Acha Air Sales Price List'!$B$1:$D$65536,3,FALSE)</f>
        <v>first line keep open</v>
      </c>
      <c r="G272" s="20">
        <f>ROUND(IF(ISBLANK(C272),0,VLOOKUP(C272,'[2]Acha Air Sales Price List'!$B$1:$X$65536,12,FALSE)*$M$14),2)</f>
        <v>0</v>
      </c>
      <c r="H272" s="20"/>
      <c r="I272" s="21">
        <f t="shared" ref="I272:I288" si="7">ROUND(IF(ISNUMBER(B272), G272*B272, 0),5)</f>
        <v>0</v>
      </c>
      <c r="J272" s="14"/>
    </row>
    <row r="273" spans="1:10" ht="12.4" hidden="1" customHeight="1">
      <c r="A273" s="13"/>
      <c r="B273" s="1"/>
      <c r="C273" s="35"/>
      <c r="D273" s="113"/>
      <c r="E273" s="114"/>
      <c r="F273" s="42" t="str">
        <f>VLOOKUP(C273,'[2]Acha Air Sales Price List'!$B$1:$D$65536,3,FALSE)</f>
        <v>first line keep open</v>
      </c>
      <c r="G273" s="20">
        <f>ROUND(IF(ISBLANK(C273),0,VLOOKUP(C273,'[2]Acha Air Sales Price List'!$B$1:$X$65536,12,FALSE)*$M$14),2)</f>
        <v>0</v>
      </c>
      <c r="H273" s="20"/>
      <c r="I273" s="21">
        <f t="shared" si="7"/>
        <v>0</v>
      </c>
      <c r="J273" s="14"/>
    </row>
    <row r="274" spans="1:10" ht="12.4" hidden="1" customHeight="1">
      <c r="A274" s="13"/>
      <c r="B274" s="1"/>
      <c r="C274" s="35"/>
      <c r="D274" s="113"/>
      <c r="E274" s="114"/>
      <c r="F274" s="42" t="str">
        <f>VLOOKUP(C274,'[2]Acha Air Sales Price List'!$B$1:$D$65536,3,FALSE)</f>
        <v>first line keep open</v>
      </c>
      <c r="G274" s="20">
        <f>ROUND(IF(ISBLANK(C274),0,VLOOKUP(C274,'[2]Acha Air Sales Price List'!$B$1:$X$65536,12,FALSE)*$M$14),2)</f>
        <v>0</v>
      </c>
      <c r="H274" s="20"/>
      <c r="I274" s="21">
        <f t="shared" si="7"/>
        <v>0</v>
      </c>
      <c r="J274" s="14"/>
    </row>
    <row r="275" spans="1:10" ht="12.4" hidden="1" customHeight="1">
      <c r="A275" s="13"/>
      <c r="B275" s="1"/>
      <c r="C275" s="35"/>
      <c r="D275" s="113"/>
      <c r="E275" s="114"/>
      <c r="F275" s="42" t="str">
        <f>VLOOKUP(C275,'[2]Acha Air Sales Price List'!$B$1:$D$65536,3,FALSE)</f>
        <v>first line keep open</v>
      </c>
      <c r="G275" s="20">
        <f>ROUND(IF(ISBLANK(C275),0,VLOOKUP(C275,'[2]Acha Air Sales Price List'!$B$1:$X$65536,12,FALSE)*$M$14),2)</f>
        <v>0</v>
      </c>
      <c r="H275" s="20"/>
      <c r="I275" s="21">
        <f t="shared" si="7"/>
        <v>0</v>
      </c>
      <c r="J275" s="14"/>
    </row>
    <row r="276" spans="1:10" ht="12.4" hidden="1" customHeight="1">
      <c r="A276" s="13"/>
      <c r="B276" s="1"/>
      <c r="C276" s="35"/>
      <c r="D276" s="113"/>
      <c r="E276" s="114"/>
      <c r="F276" s="42" t="str">
        <f>VLOOKUP(C276,'[2]Acha Air Sales Price List'!$B$1:$D$65536,3,FALSE)</f>
        <v>first line keep open</v>
      </c>
      <c r="G276" s="20">
        <f>ROUND(IF(ISBLANK(C276),0,VLOOKUP(C276,'[2]Acha Air Sales Price List'!$B$1:$X$65536,12,FALSE)*$M$14),2)</f>
        <v>0</v>
      </c>
      <c r="H276" s="20"/>
      <c r="I276" s="21">
        <f t="shared" si="7"/>
        <v>0</v>
      </c>
      <c r="J276" s="14"/>
    </row>
    <row r="277" spans="1:10" ht="12.4" hidden="1" customHeight="1">
      <c r="A277" s="13"/>
      <c r="B277" s="1"/>
      <c r="C277" s="35"/>
      <c r="D277" s="113"/>
      <c r="E277" s="114"/>
      <c r="F277" s="42" t="str">
        <f>VLOOKUP(C277,'[2]Acha Air Sales Price List'!$B$1:$D$65536,3,FALSE)</f>
        <v>first line keep open</v>
      </c>
      <c r="G277" s="20">
        <f>ROUND(IF(ISBLANK(C277),0,VLOOKUP(C277,'[2]Acha Air Sales Price List'!$B$1:$X$65536,12,FALSE)*$M$14),2)</f>
        <v>0</v>
      </c>
      <c r="H277" s="20"/>
      <c r="I277" s="21">
        <f t="shared" si="7"/>
        <v>0</v>
      </c>
      <c r="J277" s="14"/>
    </row>
    <row r="278" spans="1:10" ht="12.4" hidden="1" customHeight="1">
      <c r="A278" s="13"/>
      <c r="B278" s="1"/>
      <c r="C278" s="35"/>
      <c r="D278" s="113"/>
      <c r="E278" s="114"/>
      <c r="F278" s="42" t="str">
        <f>VLOOKUP(C278,'[2]Acha Air Sales Price List'!$B$1:$D$65536,3,FALSE)</f>
        <v>first line keep open</v>
      </c>
      <c r="G278" s="20">
        <f>ROUND(IF(ISBLANK(C278),0,VLOOKUP(C278,'[2]Acha Air Sales Price List'!$B$1:$X$65536,12,FALSE)*$M$14),2)</f>
        <v>0</v>
      </c>
      <c r="H278" s="20"/>
      <c r="I278" s="21">
        <f t="shared" si="7"/>
        <v>0</v>
      </c>
      <c r="J278" s="14"/>
    </row>
    <row r="279" spans="1:10" ht="12.4" hidden="1" customHeight="1">
      <c r="A279" s="13"/>
      <c r="B279" s="1"/>
      <c r="C279" s="35"/>
      <c r="D279" s="113"/>
      <c r="E279" s="114"/>
      <c r="F279" s="42" t="str">
        <f>VLOOKUP(C279,'[2]Acha Air Sales Price List'!$B$1:$D$65536,3,FALSE)</f>
        <v>first line keep open</v>
      </c>
      <c r="G279" s="20">
        <f>ROUND(IF(ISBLANK(C279),0,VLOOKUP(C279,'[2]Acha Air Sales Price List'!$B$1:$X$65536,12,FALSE)*$M$14),2)</f>
        <v>0</v>
      </c>
      <c r="H279" s="20"/>
      <c r="I279" s="21">
        <f t="shared" si="7"/>
        <v>0</v>
      </c>
      <c r="J279" s="14"/>
    </row>
    <row r="280" spans="1:10" ht="12.4" hidden="1" customHeight="1">
      <c r="A280" s="13"/>
      <c r="B280" s="1"/>
      <c r="C280" s="35"/>
      <c r="D280" s="113"/>
      <c r="E280" s="114"/>
      <c r="F280" s="42" t="str">
        <f>VLOOKUP(C280,'[2]Acha Air Sales Price List'!$B$1:$D$65536,3,FALSE)</f>
        <v>first line keep open</v>
      </c>
      <c r="G280" s="20">
        <f>ROUND(IF(ISBLANK(C280),0,VLOOKUP(C280,'[2]Acha Air Sales Price List'!$B$1:$X$65536,12,FALSE)*$M$14),2)</f>
        <v>0</v>
      </c>
      <c r="H280" s="20"/>
      <c r="I280" s="21">
        <f t="shared" si="7"/>
        <v>0</v>
      </c>
      <c r="J280" s="14"/>
    </row>
    <row r="281" spans="1:10" ht="12.4" hidden="1" customHeight="1">
      <c r="A281" s="13"/>
      <c r="B281" s="1"/>
      <c r="C281" s="35"/>
      <c r="D281" s="113"/>
      <c r="E281" s="114"/>
      <c r="F281" s="42" t="str">
        <f>VLOOKUP(C281,'[2]Acha Air Sales Price List'!$B$1:$D$65536,3,FALSE)</f>
        <v>first line keep open</v>
      </c>
      <c r="G281" s="20">
        <f>ROUND(IF(ISBLANK(C281),0,VLOOKUP(C281,'[2]Acha Air Sales Price List'!$B$1:$X$65536,12,FALSE)*$M$14),2)</f>
        <v>0</v>
      </c>
      <c r="H281" s="20"/>
      <c r="I281" s="21">
        <f t="shared" si="7"/>
        <v>0</v>
      </c>
      <c r="J281" s="14"/>
    </row>
    <row r="282" spans="1:10" ht="12.4" hidden="1" customHeight="1">
      <c r="A282" s="13"/>
      <c r="B282" s="1"/>
      <c r="C282" s="35"/>
      <c r="D282" s="113"/>
      <c r="E282" s="114"/>
      <c r="F282" s="42" t="str">
        <f>VLOOKUP(C282,'[2]Acha Air Sales Price List'!$B$1:$D$65536,3,FALSE)</f>
        <v>first line keep open</v>
      </c>
      <c r="G282" s="20">
        <f>ROUND(IF(ISBLANK(C282),0,VLOOKUP(C282,'[2]Acha Air Sales Price List'!$B$1:$X$65536,12,FALSE)*$M$14),2)</f>
        <v>0</v>
      </c>
      <c r="H282" s="20"/>
      <c r="I282" s="21">
        <f t="shared" si="7"/>
        <v>0</v>
      </c>
      <c r="J282" s="14"/>
    </row>
    <row r="283" spans="1:10" ht="12.4" hidden="1" customHeight="1">
      <c r="A283" s="13"/>
      <c r="B283" s="1"/>
      <c r="C283" s="35"/>
      <c r="D283" s="113"/>
      <c r="E283" s="114"/>
      <c r="F283" s="42" t="str">
        <f>VLOOKUP(C283,'[2]Acha Air Sales Price List'!$B$1:$D$65536,3,FALSE)</f>
        <v>first line keep open</v>
      </c>
      <c r="G283" s="20">
        <f>ROUND(IF(ISBLANK(C283),0,VLOOKUP(C283,'[2]Acha Air Sales Price List'!$B$1:$X$65536,12,FALSE)*$M$14),2)</f>
        <v>0</v>
      </c>
      <c r="H283" s="20"/>
      <c r="I283" s="21">
        <f t="shared" si="7"/>
        <v>0</v>
      </c>
      <c r="J283" s="14"/>
    </row>
    <row r="284" spans="1:10" ht="12.4" hidden="1" customHeight="1">
      <c r="A284" s="13"/>
      <c r="B284" s="1"/>
      <c r="C284" s="35"/>
      <c r="D284" s="113"/>
      <c r="E284" s="114"/>
      <c r="F284" s="42" t="str">
        <f>VLOOKUP(C284,'[2]Acha Air Sales Price List'!$B$1:$D$65536,3,FALSE)</f>
        <v>first line keep open</v>
      </c>
      <c r="G284" s="20">
        <f>ROUND(IF(ISBLANK(C284),0,VLOOKUP(C284,'[2]Acha Air Sales Price List'!$B$1:$X$65536,12,FALSE)*$M$14),2)</f>
        <v>0</v>
      </c>
      <c r="H284" s="20"/>
      <c r="I284" s="21">
        <f t="shared" si="7"/>
        <v>0</v>
      </c>
      <c r="J284" s="14"/>
    </row>
    <row r="285" spans="1:10" ht="12.4" hidden="1" customHeight="1">
      <c r="A285" s="13"/>
      <c r="B285" s="1"/>
      <c r="C285" s="35"/>
      <c r="D285" s="113"/>
      <c r="E285" s="114"/>
      <c r="F285" s="42" t="str">
        <f>VLOOKUP(C285,'[2]Acha Air Sales Price List'!$B$1:$D$65536,3,FALSE)</f>
        <v>first line keep open</v>
      </c>
      <c r="G285" s="20">
        <f>ROUND(IF(ISBLANK(C285),0,VLOOKUP(C285,'[2]Acha Air Sales Price List'!$B$1:$X$65536,12,FALSE)*$M$14),2)</f>
        <v>0</v>
      </c>
      <c r="H285" s="20"/>
      <c r="I285" s="21">
        <f t="shared" si="7"/>
        <v>0</v>
      </c>
      <c r="J285" s="14"/>
    </row>
    <row r="286" spans="1:10" ht="12.4" hidden="1" customHeight="1">
      <c r="A286" s="13"/>
      <c r="B286" s="1"/>
      <c r="C286" s="35"/>
      <c r="D286" s="113"/>
      <c r="E286" s="114"/>
      <c r="F286" s="42" t="str">
        <f>VLOOKUP(C286,'[2]Acha Air Sales Price List'!$B$1:$D$65536,3,FALSE)</f>
        <v>first line keep open</v>
      </c>
      <c r="G286" s="20">
        <f>ROUND(IF(ISBLANK(C286),0,VLOOKUP(C286,'[2]Acha Air Sales Price List'!$B$1:$X$65536,12,FALSE)*$M$14),2)</f>
        <v>0</v>
      </c>
      <c r="H286" s="20"/>
      <c r="I286" s="21">
        <f t="shared" si="7"/>
        <v>0</v>
      </c>
      <c r="J286" s="14"/>
    </row>
    <row r="287" spans="1:10" ht="12.4" hidden="1" customHeight="1">
      <c r="A287" s="13"/>
      <c r="B287" s="1"/>
      <c r="C287" s="36"/>
      <c r="D287" s="113"/>
      <c r="E287" s="114"/>
      <c r="F287" s="42" t="str">
        <f>VLOOKUP(C287,'[2]Acha Air Sales Price List'!$B$1:$D$65536,3,FALSE)</f>
        <v>first line keep open</v>
      </c>
      <c r="G287" s="20">
        <f>ROUND(IF(ISBLANK(C287),0,VLOOKUP(C287,'[2]Acha Air Sales Price List'!$B$1:$X$65536,12,FALSE)*$M$14),2)</f>
        <v>0</v>
      </c>
      <c r="H287" s="20"/>
      <c r="I287" s="21">
        <f t="shared" si="7"/>
        <v>0</v>
      </c>
      <c r="J287" s="14"/>
    </row>
    <row r="288" spans="1:10" ht="12.4" hidden="1" customHeight="1">
      <c r="A288" s="13"/>
      <c r="B288" s="1"/>
      <c r="C288" s="36"/>
      <c r="D288" s="113"/>
      <c r="E288" s="114"/>
      <c r="F288" s="42" t="str">
        <f>VLOOKUP(C288,'[2]Acha Air Sales Price List'!$B$1:$D$65536,3,FALSE)</f>
        <v>first line keep open</v>
      </c>
      <c r="G288" s="20">
        <f>ROUND(IF(ISBLANK(C288),0,VLOOKUP(C288,'[2]Acha Air Sales Price List'!$B$1:$X$65536,12,FALSE)*$M$14),2)</f>
        <v>0</v>
      </c>
      <c r="H288" s="20"/>
      <c r="I288" s="21">
        <f t="shared" si="7"/>
        <v>0</v>
      </c>
      <c r="J288" s="14"/>
    </row>
    <row r="289" spans="1:10" ht="12.4" hidden="1" customHeight="1">
      <c r="A289" s="13"/>
      <c r="B289" s="1"/>
      <c r="C289" s="35"/>
      <c r="D289" s="113"/>
      <c r="E289" s="114"/>
      <c r="F289" s="42" t="str">
        <f>VLOOKUP(C289,'[2]Acha Air Sales Price List'!$B$1:$D$65536,3,FALSE)</f>
        <v>first line keep open</v>
      </c>
      <c r="G289" s="20">
        <f>ROUND(IF(ISBLANK(C289),0,VLOOKUP(C289,'[2]Acha Air Sales Price List'!$B$1:$X$65536,12,FALSE)*$M$14),2)</f>
        <v>0</v>
      </c>
      <c r="H289" s="20"/>
      <c r="I289" s="21">
        <f>ROUND(IF(ISNUMBER(B289), G289*B289, 0),5)</f>
        <v>0</v>
      </c>
      <c r="J289" s="14"/>
    </row>
    <row r="290" spans="1:10" ht="12.4" hidden="1" customHeight="1">
      <c r="A290" s="13"/>
      <c r="B290" s="1"/>
      <c r="C290" s="35"/>
      <c r="D290" s="113"/>
      <c r="E290" s="114"/>
      <c r="F290" s="42" t="str">
        <f>VLOOKUP(C290,'[2]Acha Air Sales Price List'!$B$1:$D$65536,3,FALSE)</f>
        <v>first line keep open</v>
      </c>
      <c r="G290" s="20">
        <f>ROUND(IF(ISBLANK(C290),0,VLOOKUP(C290,'[2]Acha Air Sales Price List'!$B$1:$X$65536,12,FALSE)*$M$14),2)</f>
        <v>0</v>
      </c>
      <c r="H290" s="20"/>
      <c r="I290" s="21">
        <f t="shared" ref="I290:I327" si="8">ROUND(IF(ISNUMBER(B290), G290*B290, 0),5)</f>
        <v>0</v>
      </c>
      <c r="J290" s="14"/>
    </row>
    <row r="291" spans="1:10" ht="12.4" hidden="1" customHeight="1">
      <c r="A291" s="13"/>
      <c r="B291" s="1"/>
      <c r="C291" s="35"/>
      <c r="D291" s="113"/>
      <c r="E291" s="114"/>
      <c r="F291" s="42" t="str">
        <f>VLOOKUP(C291,'[2]Acha Air Sales Price List'!$B$1:$D$65536,3,FALSE)</f>
        <v>first line keep open</v>
      </c>
      <c r="G291" s="20">
        <f>ROUND(IF(ISBLANK(C291),0,VLOOKUP(C291,'[2]Acha Air Sales Price List'!$B$1:$X$65536,12,FALSE)*$M$14),2)</f>
        <v>0</v>
      </c>
      <c r="H291" s="20"/>
      <c r="I291" s="21">
        <f t="shared" si="8"/>
        <v>0</v>
      </c>
      <c r="J291" s="14"/>
    </row>
    <row r="292" spans="1:10" ht="12.4" hidden="1" customHeight="1">
      <c r="A292" s="13"/>
      <c r="B292" s="1"/>
      <c r="C292" s="35"/>
      <c r="D292" s="113"/>
      <c r="E292" s="114"/>
      <c r="F292" s="42" t="str">
        <f>VLOOKUP(C292,'[2]Acha Air Sales Price List'!$B$1:$D$65536,3,FALSE)</f>
        <v>first line keep open</v>
      </c>
      <c r="G292" s="20">
        <f>ROUND(IF(ISBLANK(C292),0,VLOOKUP(C292,'[2]Acha Air Sales Price List'!$B$1:$X$65536,12,FALSE)*$M$14),2)</f>
        <v>0</v>
      </c>
      <c r="H292" s="20"/>
      <c r="I292" s="21">
        <f t="shared" si="8"/>
        <v>0</v>
      </c>
      <c r="J292" s="14"/>
    </row>
    <row r="293" spans="1:10" ht="12.4" hidden="1" customHeight="1">
      <c r="A293" s="13"/>
      <c r="B293" s="1"/>
      <c r="C293" s="35"/>
      <c r="D293" s="113"/>
      <c r="E293" s="114"/>
      <c r="F293" s="42" t="str">
        <f>VLOOKUP(C293,'[2]Acha Air Sales Price List'!$B$1:$D$65536,3,FALSE)</f>
        <v>first line keep open</v>
      </c>
      <c r="G293" s="20">
        <f>ROUND(IF(ISBLANK(C293),0,VLOOKUP(C293,'[2]Acha Air Sales Price List'!$B$1:$X$65536,12,FALSE)*$M$14),2)</f>
        <v>0</v>
      </c>
      <c r="H293" s="20"/>
      <c r="I293" s="21">
        <f t="shared" si="8"/>
        <v>0</v>
      </c>
      <c r="J293" s="14"/>
    </row>
    <row r="294" spans="1:10" ht="12.4" hidden="1" customHeight="1">
      <c r="A294" s="13"/>
      <c r="B294" s="1"/>
      <c r="C294" s="35"/>
      <c r="D294" s="113"/>
      <c r="E294" s="114"/>
      <c r="F294" s="42" t="str">
        <f>VLOOKUP(C294,'[2]Acha Air Sales Price List'!$B$1:$D$65536,3,FALSE)</f>
        <v>first line keep open</v>
      </c>
      <c r="G294" s="20">
        <f>ROUND(IF(ISBLANK(C294),0,VLOOKUP(C294,'[2]Acha Air Sales Price List'!$B$1:$X$65536,12,FALSE)*$M$14),2)</f>
        <v>0</v>
      </c>
      <c r="H294" s="20"/>
      <c r="I294" s="21">
        <f t="shared" si="8"/>
        <v>0</v>
      </c>
      <c r="J294" s="14"/>
    </row>
    <row r="295" spans="1:10" ht="12.4" hidden="1" customHeight="1">
      <c r="A295" s="13"/>
      <c r="B295" s="1"/>
      <c r="C295" s="35"/>
      <c r="D295" s="113"/>
      <c r="E295" s="114"/>
      <c r="F295" s="42" t="str">
        <f>VLOOKUP(C295,'[2]Acha Air Sales Price List'!$B$1:$D$65536,3,FALSE)</f>
        <v>first line keep open</v>
      </c>
      <c r="G295" s="20">
        <f>ROUND(IF(ISBLANK(C295),0,VLOOKUP(C295,'[2]Acha Air Sales Price List'!$B$1:$X$65536,12,FALSE)*$M$14),2)</f>
        <v>0</v>
      </c>
      <c r="H295" s="20"/>
      <c r="I295" s="21">
        <f t="shared" si="8"/>
        <v>0</v>
      </c>
      <c r="J295" s="14"/>
    </row>
    <row r="296" spans="1:10" ht="12.4" hidden="1" customHeight="1">
      <c r="A296" s="13"/>
      <c r="B296" s="1"/>
      <c r="C296" s="35"/>
      <c r="D296" s="113"/>
      <c r="E296" s="114"/>
      <c r="F296" s="42" t="str">
        <f>VLOOKUP(C296,'[2]Acha Air Sales Price List'!$B$1:$D$65536,3,FALSE)</f>
        <v>first line keep open</v>
      </c>
      <c r="G296" s="20">
        <f>ROUND(IF(ISBLANK(C296),0,VLOOKUP(C296,'[2]Acha Air Sales Price List'!$B$1:$X$65536,12,FALSE)*$M$14),2)</f>
        <v>0</v>
      </c>
      <c r="H296" s="20"/>
      <c r="I296" s="21">
        <f t="shared" si="8"/>
        <v>0</v>
      </c>
      <c r="J296" s="14"/>
    </row>
    <row r="297" spans="1:10" ht="12.4" hidden="1" customHeight="1">
      <c r="A297" s="13"/>
      <c r="B297" s="1"/>
      <c r="C297" s="35"/>
      <c r="D297" s="113"/>
      <c r="E297" s="114"/>
      <c r="F297" s="42" t="str">
        <f>VLOOKUP(C297,'[2]Acha Air Sales Price List'!$B$1:$D$65536,3,FALSE)</f>
        <v>first line keep open</v>
      </c>
      <c r="G297" s="20">
        <f>ROUND(IF(ISBLANK(C297),0,VLOOKUP(C297,'[2]Acha Air Sales Price List'!$B$1:$X$65536,12,FALSE)*$M$14),2)</f>
        <v>0</v>
      </c>
      <c r="H297" s="20"/>
      <c r="I297" s="21">
        <f t="shared" si="8"/>
        <v>0</v>
      </c>
      <c r="J297" s="14"/>
    </row>
    <row r="298" spans="1:10" ht="12.4" hidden="1" customHeight="1">
      <c r="A298" s="13"/>
      <c r="B298" s="1"/>
      <c r="C298" s="35"/>
      <c r="D298" s="113"/>
      <c r="E298" s="114"/>
      <c r="F298" s="42" t="str">
        <f>VLOOKUP(C298,'[2]Acha Air Sales Price List'!$B$1:$D$65536,3,FALSE)</f>
        <v>first line keep open</v>
      </c>
      <c r="G298" s="20">
        <f>ROUND(IF(ISBLANK(C298),0,VLOOKUP(C298,'[2]Acha Air Sales Price List'!$B$1:$X$65536,12,FALSE)*$M$14),2)</f>
        <v>0</v>
      </c>
      <c r="H298" s="20"/>
      <c r="I298" s="21">
        <f t="shared" si="8"/>
        <v>0</v>
      </c>
      <c r="J298" s="14"/>
    </row>
    <row r="299" spans="1:10" ht="12.4" hidden="1" customHeight="1">
      <c r="A299" s="13"/>
      <c r="B299" s="1"/>
      <c r="C299" s="35"/>
      <c r="D299" s="113"/>
      <c r="E299" s="114"/>
      <c r="F299" s="42" t="str">
        <f>VLOOKUP(C299,'[2]Acha Air Sales Price List'!$B$1:$D$65536,3,FALSE)</f>
        <v>first line keep open</v>
      </c>
      <c r="G299" s="20">
        <f>ROUND(IF(ISBLANK(C299),0,VLOOKUP(C299,'[2]Acha Air Sales Price List'!$B$1:$X$65536,12,FALSE)*$M$14),2)</f>
        <v>0</v>
      </c>
      <c r="H299" s="20"/>
      <c r="I299" s="21">
        <f t="shared" si="8"/>
        <v>0</v>
      </c>
      <c r="J299" s="14"/>
    </row>
    <row r="300" spans="1:10" ht="12.4" hidden="1" customHeight="1">
      <c r="A300" s="13"/>
      <c r="B300" s="1"/>
      <c r="C300" s="36"/>
      <c r="D300" s="113"/>
      <c r="E300" s="114"/>
      <c r="F300" s="42" t="str">
        <f>VLOOKUP(C300,'[2]Acha Air Sales Price List'!$B$1:$D$65536,3,FALSE)</f>
        <v>first line keep open</v>
      </c>
      <c r="G300" s="20">
        <f>ROUND(IF(ISBLANK(C300),0,VLOOKUP(C300,'[2]Acha Air Sales Price List'!$B$1:$X$65536,12,FALSE)*$M$14),2)</f>
        <v>0</v>
      </c>
      <c r="H300" s="20"/>
      <c r="I300" s="21">
        <f t="shared" si="8"/>
        <v>0</v>
      </c>
      <c r="J300" s="14"/>
    </row>
    <row r="301" spans="1:10" ht="12" hidden="1" customHeight="1">
      <c r="A301" s="13"/>
      <c r="B301" s="1"/>
      <c r="C301" s="35"/>
      <c r="D301" s="113"/>
      <c r="E301" s="114"/>
      <c r="F301" s="42" t="str">
        <f>VLOOKUP(C301,'[2]Acha Air Sales Price List'!$B$1:$D$65536,3,FALSE)</f>
        <v>first line keep open</v>
      </c>
      <c r="G301" s="20">
        <f>ROUND(IF(ISBLANK(C301),0,VLOOKUP(C301,'[2]Acha Air Sales Price List'!$B$1:$X$65536,12,FALSE)*$M$14),2)</f>
        <v>0</v>
      </c>
      <c r="H301" s="20"/>
      <c r="I301" s="21">
        <f t="shared" si="8"/>
        <v>0</v>
      </c>
      <c r="J301" s="14"/>
    </row>
    <row r="302" spans="1:10" ht="12.4" hidden="1" customHeight="1">
      <c r="A302" s="13"/>
      <c r="B302" s="1"/>
      <c r="C302" s="35"/>
      <c r="D302" s="113"/>
      <c r="E302" s="114"/>
      <c r="F302" s="42" t="str">
        <f>VLOOKUP(C302,'[2]Acha Air Sales Price List'!$B$1:$D$65536,3,FALSE)</f>
        <v>first line keep open</v>
      </c>
      <c r="G302" s="20">
        <f>ROUND(IF(ISBLANK(C302),0,VLOOKUP(C302,'[2]Acha Air Sales Price List'!$B$1:$X$65536,12,FALSE)*$M$14),2)</f>
        <v>0</v>
      </c>
      <c r="H302" s="20"/>
      <c r="I302" s="21">
        <f t="shared" si="8"/>
        <v>0</v>
      </c>
      <c r="J302" s="14"/>
    </row>
    <row r="303" spans="1:10" ht="12.4" hidden="1" customHeight="1">
      <c r="A303" s="13"/>
      <c r="B303" s="1"/>
      <c r="C303" s="35"/>
      <c r="D303" s="113"/>
      <c r="E303" s="114"/>
      <c r="F303" s="42" t="str">
        <f>VLOOKUP(C303,'[2]Acha Air Sales Price List'!$B$1:$D$65536,3,FALSE)</f>
        <v>first line keep open</v>
      </c>
      <c r="G303" s="20">
        <f>ROUND(IF(ISBLANK(C303),0,VLOOKUP(C303,'[2]Acha Air Sales Price List'!$B$1:$X$65536,12,FALSE)*$M$14),2)</f>
        <v>0</v>
      </c>
      <c r="H303" s="20"/>
      <c r="I303" s="21">
        <f t="shared" si="8"/>
        <v>0</v>
      </c>
      <c r="J303" s="14"/>
    </row>
    <row r="304" spans="1:10" ht="12.4" hidden="1" customHeight="1">
      <c r="A304" s="13"/>
      <c r="B304" s="1"/>
      <c r="C304" s="35"/>
      <c r="D304" s="113"/>
      <c r="E304" s="114"/>
      <c r="F304" s="42" t="str">
        <f>VLOOKUP(C304,'[2]Acha Air Sales Price List'!$B$1:$D$65536,3,FALSE)</f>
        <v>first line keep open</v>
      </c>
      <c r="G304" s="20">
        <f>ROUND(IF(ISBLANK(C304),0,VLOOKUP(C304,'[2]Acha Air Sales Price List'!$B$1:$X$65536,12,FALSE)*$M$14),2)</f>
        <v>0</v>
      </c>
      <c r="H304" s="20"/>
      <c r="I304" s="21">
        <f t="shared" si="8"/>
        <v>0</v>
      </c>
      <c r="J304" s="14"/>
    </row>
    <row r="305" spans="1:10" ht="12.4" hidden="1" customHeight="1">
      <c r="A305" s="13"/>
      <c r="B305" s="1"/>
      <c r="C305" s="35"/>
      <c r="D305" s="113"/>
      <c r="E305" s="114"/>
      <c r="F305" s="42" t="str">
        <f>VLOOKUP(C305,'[2]Acha Air Sales Price List'!$B$1:$D$65536,3,FALSE)</f>
        <v>first line keep open</v>
      </c>
      <c r="G305" s="20">
        <f>ROUND(IF(ISBLANK(C305),0,VLOOKUP(C305,'[2]Acha Air Sales Price List'!$B$1:$X$65536,12,FALSE)*$M$14),2)</f>
        <v>0</v>
      </c>
      <c r="H305" s="20"/>
      <c r="I305" s="21">
        <f t="shared" si="8"/>
        <v>0</v>
      </c>
      <c r="J305" s="14"/>
    </row>
    <row r="306" spans="1:10" ht="12.4" hidden="1" customHeight="1">
      <c r="A306" s="13"/>
      <c r="B306" s="1"/>
      <c r="C306" s="35"/>
      <c r="D306" s="113"/>
      <c r="E306" s="114"/>
      <c r="F306" s="42" t="str">
        <f>VLOOKUP(C306,'[2]Acha Air Sales Price List'!$B$1:$D$65536,3,FALSE)</f>
        <v>first line keep open</v>
      </c>
      <c r="G306" s="20">
        <f>ROUND(IF(ISBLANK(C306),0,VLOOKUP(C306,'[2]Acha Air Sales Price List'!$B$1:$X$65536,12,FALSE)*$M$14),2)</f>
        <v>0</v>
      </c>
      <c r="H306" s="20"/>
      <c r="I306" s="21">
        <f t="shared" si="8"/>
        <v>0</v>
      </c>
      <c r="J306" s="14"/>
    </row>
    <row r="307" spans="1:10" ht="12.4" hidden="1" customHeight="1">
      <c r="A307" s="13"/>
      <c r="B307" s="1"/>
      <c r="C307" s="35"/>
      <c r="D307" s="113"/>
      <c r="E307" s="114"/>
      <c r="F307" s="42" t="str">
        <f>VLOOKUP(C307,'[2]Acha Air Sales Price List'!$B$1:$D$65536,3,FALSE)</f>
        <v>first line keep open</v>
      </c>
      <c r="G307" s="20">
        <f>ROUND(IF(ISBLANK(C307),0,VLOOKUP(C307,'[2]Acha Air Sales Price List'!$B$1:$X$65536,12,FALSE)*$M$14),2)</f>
        <v>0</v>
      </c>
      <c r="H307" s="20"/>
      <c r="I307" s="21">
        <f t="shared" si="8"/>
        <v>0</v>
      </c>
      <c r="J307" s="14"/>
    </row>
    <row r="308" spans="1:10" ht="12.4" hidden="1" customHeight="1">
      <c r="A308" s="13"/>
      <c r="B308" s="1"/>
      <c r="C308" s="35"/>
      <c r="D308" s="113"/>
      <c r="E308" s="114"/>
      <c r="F308" s="42" t="str">
        <f>VLOOKUP(C308,'[2]Acha Air Sales Price List'!$B$1:$D$65536,3,FALSE)</f>
        <v>first line keep open</v>
      </c>
      <c r="G308" s="20">
        <f>ROUND(IF(ISBLANK(C308),0,VLOOKUP(C308,'[2]Acha Air Sales Price List'!$B$1:$X$65536,12,FALSE)*$M$14),2)</f>
        <v>0</v>
      </c>
      <c r="H308" s="20"/>
      <c r="I308" s="21">
        <f t="shared" si="8"/>
        <v>0</v>
      </c>
      <c r="J308" s="14"/>
    </row>
    <row r="309" spans="1:10" ht="12.4" hidden="1" customHeight="1">
      <c r="A309" s="13"/>
      <c r="B309" s="1"/>
      <c r="C309" s="35"/>
      <c r="D309" s="113"/>
      <c r="E309" s="114"/>
      <c r="F309" s="42" t="str">
        <f>VLOOKUP(C309,'[2]Acha Air Sales Price List'!$B$1:$D$65536,3,FALSE)</f>
        <v>first line keep open</v>
      </c>
      <c r="G309" s="20">
        <f>ROUND(IF(ISBLANK(C309),0,VLOOKUP(C309,'[2]Acha Air Sales Price List'!$B$1:$X$65536,12,FALSE)*$M$14),2)</f>
        <v>0</v>
      </c>
      <c r="H309" s="20"/>
      <c r="I309" s="21">
        <f t="shared" si="8"/>
        <v>0</v>
      </c>
      <c r="J309" s="14"/>
    </row>
    <row r="310" spans="1:10" ht="12.4" hidden="1" customHeight="1">
      <c r="A310" s="13"/>
      <c r="B310" s="1"/>
      <c r="C310" s="35"/>
      <c r="D310" s="113"/>
      <c r="E310" s="114"/>
      <c r="F310" s="42" t="str">
        <f>VLOOKUP(C310,'[2]Acha Air Sales Price List'!$B$1:$D$65536,3,FALSE)</f>
        <v>first line keep open</v>
      </c>
      <c r="G310" s="20">
        <f>ROUND(IF(ISBLANK(C310),0,VLOOKUP(C310,'[2]Acha Air Sales Price List'!$B$1:$X$65536,12,FALSE)*$M$14),2)</f>
        <v>0</v>
      </c>
      <c r="H310" s="20"/>
      <c r="I310" s="21">
        <f t="shared" si="8"/>
        <v>0</v>
      </c>
      <c r="J310" s="14"/>
    </row>
    <row r="311" spans="1:10" ht="12.4" hidden="1" customHeight="1">
      <c r="A311" s="13"/>
      <c r="B311" s="1"/>
      <c r="C311" s="35"/>
      <c r="D311" s="113"/>
      <c r="E311" s="114"/>
      <c r="F311" s="42" t="str">
        <f>VLOOKUP(C311,'[2]Acha Air Sales Price List'!$B$1:$D$65536,3,FALSE)</f>
        <v>first line keep open</v>
      </c>
      <c r="G311" s="20">
        <f>ROUND(IF(ISBLANK(C311),0,VLOOKUP(C311,'[2]Acha Air Sales Price List'!$B$1:$X$65536,12,FALSE)*$M$14),2)</f>
        <v>0</v>
      </c>
      <c r="H311" s="20"/>
      <c r="I311" s="21">
        <f t="shared" si="8"/>
        <v>0</v>
      </c>
      <c r="J311" s="14"/>
    </row>
    <row r="312" spans="1:10" ht="12.4" hidden="1" customHeight="1">
      <c r="A312" s="13"/>
      <c r="B312" s="1"/>
      <c r="C312" s="35"/>
      <c r="D312" s="113"/>
      <c r="E312" s="114"/>
      <c r="F312" s="42" t="str">
        <f>VLOOKUP(C312,'[2]Acha Air Sales Price List'!$B$1:$D$65536,3,FALSE)</f>
        <v>first line keep open</v>
      </c>
      <c r="G312" s="20">
        <f>ROUND(IF(ISBLANK(C312),0,VLOOKUP(C312,'[2]Acha Air Sales Price List'!$B$1:$X$65536,12,FALSE)*$M$14),2)</f>
        <v>0</v>
      </c>
      <c r="H312" s="20"/>
      <c r="I312" s="21">
        <f t="shared" si="8"/>
        <v>0</v>
      </c>
      <c r="J312" s="14"/>
    </row>
    <row r="313" spans="1:10" ht="12.4" hidden="1" customHeight="1">
      <c r="A313" s="13"/>
      <c r="B313" s="1"/>
      <c r="C313" s="35"/>
      <c r="D313" s="113"/>
      <c r="E313" s="114"/>
      <c r="F313" s="42" t="str">
        <f>VLOOKUP(C313,'[2]Acha Air Sales Price List'!$B$1:$D$65536,3,FALSE)</f>
        <v>first line keep open</v>
      </c>
      <c r="G313" s="20">
        <f>ROUND(IF(ISBLANK(C313),0,VLOOKUP(C313,'[2]Acha Air Sales Price List'!$B$1:$X$65536,12,FALSE)*$M$14),2)</f>
        <v>0</v>
      </c>
      <c r="H313" s="20"/>
      <c r="I313" s="21">
        <f t="shared" si="8"/>
        <v>0</v>
      </c>
      <c r="J313" s="14"/>
    </row>
    <row r="314" spans="1:10" ht="12.4" hidden="1" customHeight="1">
      <c r="A314" s="13"/>
      <c r="B314" s="1"/>
      <c r="C314" s="35"/>
      <c r="D314" s="113"/>
      <c r="E314" s="114"/>
      <c r="F314" s="42" t="str">
        <f>VLOOKUP(C314,'[2]Acha Air Sales Price List'!$B$1:$D$65536,3,FALSE)</f>
        <v>first line keep open</v>
      </c>
      <c r="G314" s="20">
        <f>ROUND(IF(ISBLANK(C314),0,VLOOKUP(C314,'[2]Acha Air Sales Price List'!$B$1:$X$65536,12,FALSE)*$M$14),2)</f>
        <v>0</v>
      </c>
      <c r="H314" s="20"/>
      <c r="I314" s="21">
        <f t="shared" si="8"/>
        <v>0</v>
      </c>
      <c r="J314" s="14"/>
    </row>
    <row r="315" spans="1:10" ht="12.4" hidden="1" customHeight="1">
      <c r="A315" s="13"/>
      <c r="B315" s="1"/>
      <c r="C315" s="35"/>
      <c r="D315" s="113"/>
      <c r="E315" s="114"/>
      <c r="F315" s="42" t="str">
        <f>VLOOKUP(C315,'[2]Acha Air Sales Price List'!$B$1:$D$65536,3,FALSE)</f>
        <v>first line keep open</v>
      </c>
      <c r="G315" s="20">
        <f>ROUND(IF(ISBLANK(C315),0,VLOOKUP(C315,'[2]Acha Air Sales Price List'!$B$1:$X$65536,12,FALSE)*$M$14),2)</f>
        <v>0</v>
      </c>
      <c r="H315" s="20"/>
      <c r="I315" s="21">
        <f t="shared" si="8"/>
        <v>0</v>
      </c>
      <c r="J315" s="14"/>
    </row>
    <row r="316" spans="1:10" ht="12.4" hidden="1" customHeight="1">
      <c r="A316" s="13"/>
      <c r="B316" s="1"/>
      <c r="C316" s="35"/>
      <c r="D316" s="113"/>
      <c r="E316" s="114"/>
      <c r="F316" s="42" t="str">
        <f>VLOOKUP(C316,'[2]Acha Air Sales Price List'!$B$1:$D$65536,3,FALSE)</f>
        <v>first line keep open</v>
      </c>
      <c r="G316" s="20">
        <f>ROUND(IF(ISBLANK(C316),0,VLOOKUP(C316,'[2]Acha Air Sales Price List'!$B$1:$X$65536,12,FALSE)*$M$14),2)</f>
        <v>0</v>
      </c>
      <c r="H316" s="20"/>
      <c r="I316" s="21">
        <f t="shared" si="8"/>
        <v>0</v>
      </c>
      <c r="J316" s="14"/>
    </row>
    <row r="317" spans="1:10" ht="12.4" hidden="1" customHeight="1">
      <c r="A317" s="13"/>
      <c r="B317" s="1"/>
      <c r="C317" s="35"/>
      <c r="D317" s="113"/>
      <c r="E317" s="114"/>
      <c r="F317" s="42" t="str">
        <f>VLOOKUP(C317,'[2]Acha Air Sales Price List'!$B$1:$D$65536,3,FALSE)</f>
        <v>first line keep open</v>
      </c>
      <c r="G317" s="20">
        <f>ROUND(IF(ISBLANK(C317),0,VLOOKUP(C317,'[2]Acha Air Sales Price List'!$B$1:$X$65536,12,FALSE)*$M$14),2)</f>
        <v>0</v>
      </c>
      <c r="H317" s="20"/>
      <c r="I317" s="21">
        <f t="shared" si="8"/>
        <v>0</v>
      </c>
      <c r="J317" s="14"/>
    </row>
    <row r="318" spans="1:10" ht="12.4" hidden="1" customHeight="1">
      <c r="A318" s="13"/>
      <c r="B318" s="1"/>
      <c r="C318" s="35"/>
      <c r="D318" s="113"/>
      <c r="E318" s="114"/>
      <c r="F318" s="42" t="str">
        <f>VLOOKUP(C318,'[2]Acha Air Sales Price List'!$B$1:$D$65536,3,FALSE)</f>
        <v>first line keep open</v>
      </c>
      <c r="G318" s="20">
        <f>ROUND(IF(ISBLANK(C318),0,VLOOKUP(C318,'[2]Acha Air Sales Price List'!$B$1:$X$65536,12,FALSE)*$M$14),2)</f>
        <v>0</v>
      </c>
      <c r="H318" s="20"/>
      <c r="I318" s="21">
        <f t="shared" si="8"/>
        <v>0</v>
      </c>
      <c r="J318" s="14"/>
    </row>
    <row r="319" spans="1:10" ht="12.4" hidden="1" customHeight="1">
      <c r="A319" s="13"/>
      <c r="B319" s="1"/>
      <c r="C319" s="35"/>
      <c r="D319" s="113"/>
      <c r="E319" s="114"/>
      <c r="F319" s="42" t="str">
        <f>VLOOKUP(C319,'[2]Acha Air Sales Price List'!$B$1:$D$65536,3,FALSE)</f>
        <v>first line keep open</v>
      </c>
      <c r="G319" s="20">
        <f>ROUND(IF(ISBLANK(C319),0,VLOOKUP(C319,'[2]Acha Air Sales Price List'!$B$1:$X$65536,12,FALSE)*$M$14),2)</f>
        <v>0</v>
      </c>
      <c r="H319" s="20"/>
      <c r="I319" s="21">
        <f t="shared" si="8"/>
        <v>0</v>
      </c>
      <c r="J319" s="14"/>
    </row>
    <row r="320" spans="1:10" ht="12.4" hidden="1" customHeight="1">
      <c r="A320" s="13"/>
      <c r="B320" s="1"/>
      <c r="C320" s="35"/>
      <c r="D320" s="113"/>
      <c r="E320" s="114"/>
      <c r="F320" s="42" t="str">
        <f>VLOOKUP(C320,'[2]Acha Air Sales Price List'!$B$1:$D$65536,3,FALSE)</f>
        <v>first line keep open</v>
      </c>
      <c r="G320" s="20">
        <f>ROUND(IF(ISBLANK(C320),0,VLOOKUP(C320,'[2]Acha Air Sales Price List'!$B$1:$X$65536,12,FALSE)*$M$14),2)</f>
        <v>0</v>
      </c>
      <c r="H320" s="20"/>
      <c r="I320" s="21">
        <f t="shared" si="8"/>
        <v>0</v>
      </c>
      <c r="J320" s="14"/>
    </row>
    <row r="321" spans="1:10" ht="12.4" hidden="1" customHeight="1">
      <c r="A321" s="13"/>
      <c r="B321" s="1"/>
      <c r="C321" s="35"/>
      <c r="D321" s="113"/>
      <c r="E321" s="114"/>
      <c r="F321" s="42" t="str">
        <f>VLOOKUP(C321,'[2]Acha Air Sales Price List'!$B$1:$D$65536,3,FALSE)</f>
        <v>first line keep open</v>
      </c>
      <c r="G321" s="20">
        <f>ROUND(IF(ISBLANK(C321),0,VLOOKUP(C321,'[2]Acha Air Sales Price List'!$B$1:$X$65536,12,FALSE)*$M$14),2)</f>
        <v>0</v>
      </c>
      <c r="H321" s="20"/>
      <c r="I321" s="21">
        <f t="shared" si="8"/>
        <v>0</v>
      </c>
      <c r="J321" s="14"/>
    </row>
    <row r="322" spans="1:10" ht="12.4" hidden="1" customHeight="1">
      <c r="A322" s="13"/>
      <c r="B322" s="1"/>
      <c r="C322" s="35"/>
      <c r="D322" s="113"/>
      <c r="E322" s="114"/>
      <c r="F322" s="42" t="str">
        <f>VLOOKUP(C322,'[2]Acha Air Sales Price List'!$B$1:$D$65536,3,FALSE)</f>
        <v>first line keep open</v>
      </c>
      <c r="G322" s="20">
        <f>ROUND(IF(ISBLANK(C322),0,VLOOKUP(C322,'[2]Acha Air Sales Price List'!$B$1:$X$65536,12,FALSE)*$M$14),2)</f>
        <v>0</v>
      </c>
      <c r="H322" s="20"/>
      <c r="I322" s="21">
        <f t="shared" si="8"/>
        <v>0</v>
      </c>
      <c r="J322" s="14"/>
    </row>
    <row r="323" spans="1:10" ht="12.4" hidden="1" customHeight="1">
      <c r="A323" s="13"/>
      <c r="B323" s="1"/>
      <c r="C323" s="35"/>
      <c r="D323" s="113"/>
      <c r="E323" s="114"/>
      <c r="F323" s="42" t="str">
        <f>VLOOKUP(C323,'[2]Acha Air Sales Price List'!$B$1:$D$65536,3,FALSE)</f>
        <v>first line keep open</v>
      </c>
      <c r="G323" s="20">
        <f>ROUND(IF(ISBLANK(C323),0,VLOOKUP(C323,'[2]Acha Air Sales Price List'!$B$1:$X$65536,12,FALSE)*$M$14),2)</f>
        <v>0</v>
      </c>
      <c r="H323" s="20"/>
      <c r="I323" s="21">
        <f t="shared" si="8"/>
        <v>0</v>
      </c>
      <c r="J323" s="14"/>
    </row>
    <row r="324" spans="1:10" ht="12.4" hidden="1" customHeight="1">
      <c r="A324" s="13"/>
      <c r="B324" s="1"/>
      <c r="C324" s="35"/>
      <c r="D324" s="113"/>
      <c r="E324" s="114"/>
      <c r="F324" s="42" t="str">
        <f>VLOOKUP(C324,'[2]Acha Air Sales Price List'!$B$1:$D$65536,3,FALSE)</f>
        <v>first line keep open</v>
      </c>
      <c r="G324" s="20">
        <f>ROUND(IF(ISBLANK(C324),0,VLOOKUP(C324,'[2]Acha Air Sales Price List'!$B$1:$X$65536,12,FALSE)*$M$14),2)</f>
        <v>0</v>
      </c>
      <c r="H324" s="20"/>
      <c r="I324" s="21">
        <f t="shared" si="8"/>
        <v>0</v>
      </c>
      <c r="J324" s="14"/>
    </row>
    <row r="325" spans="1:10" ht="12.4" hidden="1" customHeight="1">
      <c r="A325" s="13"/>
      <c r="B325" s="1"/>
      <c r="C325" s="35"/>
      <c r="D325" s="113"/>
      <c r="E325" s="114"/>
      <c r="F325" s="42" t="str">
        <f>VLOOKUP(C325,'[2]Acha Air Sales Price List'!$B$1:$D$65536,3,FALSE)</f>
        <v>first line keep open</v>
      </c>
      <c r="G325" s="20">
        <f>ROUND(IF(ISBLANK(C325),0,VLOOKUP(C325,'[2]Acha Air Sales Price List'!$B$1:$X$65536,12,FALSE)*$M$14),2)</f>
        <v>0</v>
      </c>
      <c r="H325" s="20"/>
      <c r="I325" s="21">
        <f t="shared" si="8"/>
        <v>0</v>
      </c>
      <c r="J325" s="14"/>
    </row>
    <row r="326" spans="1:10" ht="12.4" hidden="1" customHeight="1">
      <c r="A326" s="13"/>
      <c r="B326" s="1"/>
      <c r="C326" s="35"/>
      <c r="D326" s="113"/>
      <c r="E326" s="114"/>
      <c r="F326" s="42" t="str">
        <f>VLOOKUP(C326,'[2]Acha Air Sales Price List'!$B$1:$D$65536,3,FALSE)</f>
        <v>first line keep open</v>
      </c>
      <c r="G326" s="20">
        <f>ROUND(IF(ISBLANK(C326),0,VLOOKUP(C326,'[2]Acha Air Sales Price List'!$B$1:$X$65536,12,FALSE)*$M$14),2)</f>
        <v>0</v>
      </c>
      <c r="H326" s="20"/>
      <c r="I326" s="21">
        <f t="shared" si="8"/>
        <v>0</v>
      </c>
      <c r="J326" s="14"/>
    </row>
    <row r="327" spans="1:10" ht="12.4" hidden="1" customHeight="1">
      <c r="A327" s="13"/>
      <c r="B327" s="1"/>
      <c r="C327" s="35"/>
      <c r="D327" s="113"/>
      <c r="E327" s="114"/>
      <c r="F327" s="42" t="str">
        <f>VLOOKUP(C327,'[2]Acha Air Sales Price List'!$B$1:$D$65536,3,FALSE)</f>
        <v>first line keep open</v>
      </c>
      <c r="G327" s="20">
        <f>ROUND(IF(ISBLANK(C327),0,VLOOKUP(C327,'[2]Acha Air Sales Price List'!$B$1:$X$65536,12,FALSE)*$M$14),2)</f>
        <v>0</v>
      </c>
      <c r="H327" s="20"/>
      <c r="I327" s="21">
        <f t="shared" si="8"/>
        <v>0</v>
      </c>
      <c r="J327" s="14"/>
    </row>
    <row r="328" spans="1:10" ht="12.4" hidden="1" customHeight="1">
      <c r="A328" s="13"/>
      <c r="B328" s="1"/>
      <c r="C328" s="36"/>
      <c r="D328" s="113"/>
      <c r="E328" s="114"/>
      <c r="F328" s="42" t="str">
        <f>VLOOKUP(C328,'[2]Acha Air Sales Price List'!$B$1:$D$65536,3,FALSE)</f>
        <v>first line keep open</v>
      </c>
      <c r="G328" s="20">
        <f>ROUND(IF(ISBLANK(C328),0,VLOOKUP(C328,'[2]Acha Air Sales Price List'!$B$1:$X$65536,12,FALSE)*$M$14),2)</f>
        <v>0</v>
      </c>
      <c r="H328" s="20"/>
      <c r="I328" s="21">
        <f>ROUND(IF(ISNUMBER(B328), G328*B328, 0),5)</f>
        <v>0</v>
      </c>
      <c r="J328" s="14"/>
    </row>
    <row r="329" spans="1:10" ht="12" hidden="1" customHeight="1">
      <c r="A329" s="13"/>
      <c r="B329" s="1"/>
      <c r="C329" s="35"/>
      <c r="D329" s="113"/>
      <c r="E329" s="114"/>
      <c r="F329" s="42" t="str">
        <f>VLOOKUP(C329,'[2]Acha Air Sales Price List'!$B$1:$D$65536,3,FALSE)</f>
        <v>first line keep open</v>
      </c>
      <c r="G329" s="20">
        <f>ROUND(IF(ISBLANK(C329),0,VLOOKUP(C329,'[2]Acha Air Sales Price List'!$B$1:$X$65536,12,FALSE)*$M$14),2)</f>
        <v>0</v>
      </c>
      <c r="H329" s="20"/>
      <c r="I329" s="21">
        <f t="shared" ref="I329:I379" si="9">ROUND(IF(ISNUMBER(B329), G329*B329, 0),5)</f>
        <v>0</v>
      </c>
      <c r="J329" s="14"/>
    </row>
    <row r="330" spans="1:10" ht="12.4" hidden="1" customHeight="1">
      <c r="A330" s="13"/>
      <c r="B330" s="1"/>
      <c r="C330" s="35"/>
      <c r="D330" s="113"/>
      <c r="E330" s="114"/>
      <c r="F330" s="42" t="str">
        <f>VLOOKUP(C330,'[2]Acha Air Sales Price List'!$B$1:$D$65536,3,FALSE)</f>
        <v>first line keep open</v>
      </c>
      <c r="G330" s="20">
        <f>ROUND(IF(ISBLANK(C330),0,VLOOKUP(C330,'[2]Acha Air Sales Price List'!$B$1:$X$65536,12,FALSE)*$M$14),2)</f>
        <v>0</v>
      </c>
      <c r="H330" s="20"/>
      <c r="I330" s="21">
        <f t="shared" si="9"/>
        <v>0</v>
      </c>
      <c r="J330" s="14"/>
    </row>
    <row r="331" spans="1:10" ht="12.4" hidden="1" customHeight="1">
      <c r="A331" s="13"/>
      <c r="B331" s="1"/>
      <c r="C331" s="35"/>
      <c r="D331" s="113"/>
      <c r="E331" s="114"/>
      <c r="F331" s="42" t="str">
        <f>VLOOKUP(C331,'[2]Acha Air Sales Price List'!$B$1:$D$65536,3,FALSE)</f>
        <v>first line keep open</v>
      </c>
      <c r="G331" s="20">
        <f>ROUND(IF(ISBLANK(C331),0,VLOOKUP(C331,'[2]Acha Air Sales Price List'!$B$1:$X$65536,12,FALSE)*$M$14),2)</f>
        <v>0</v>
      </c>
      <c r="H331" s="20"/>
      <c r="I331" s="21">
        <f t="shared" si="9"/>
        <v>0</v>
      </c>
      <c r="J331" s="14"/>
    </row>
    <row r="332" spans="1:10" ht="12.4" hidden="1" customHeight="1">
      <c r="A332" s="13"/>
      <c r="B332" s="1"/>
      <c r="C332" s="35"/>
      <c r="D332" s="113"/>
      <c r="E332" s="114"/>
      <c r="F332" s="42" t="str">
        <f>VLOOKUP(C332,'[2]Acha Air Sales Price List'!$B$1:$D$65536,3,FALSE)</f>
        <v>first line keep open</v>
      </c>
      <c r="G332" s="20">
        <f>ROUND(IF(ISBLANK(C332),0,VLOOKUP(C332,'[2]Acha Air Sales Price List'!$B$1:$X$65536,12,FALSE)*$M$14),2)</f>
        <v>0</v>
      </c>
      <c r="H332" s="20"/>
      <c r="I332" s="21">
        <f t="shared" si="9"/>
        <v>0</v>
      </c>
      <c r="J332" s="14"/>
    </row>
    <row r="333" spans="1:10" ht="12.4" hidden="1" customHeight="1">
      <c r="A333" s="13"/>
      <c r="B333" s="1"/>
      <c r="C333" s="35"/>
      <c r="D333" s="113"/>
      <c r="E333" s="114"/>
      <c r="F333" s="42" t="str">
        <f>VLOOKUP(C333,'[2]Acha Air Sales Price List'!$B$1:$D$65536,3,FALSE)</f>
        <v>first line keep open</v>
      </c>
      <c r="G333" s="20">
        <f>ROUND(IF(ISBLANK(C333),0,VLOOKUP(C333,'[2]Acha Air Sales Price List'!$B$1:$X$65536,12,FALSE)*$M$14),2)</f>
        <v>0</v>
      </c>
      <c r="H333" s="20"/>
      <c r="I333" s="21">
        <f t="shared" si="9"/>
        <v>0</v>
      </c>
      <c r="J333" s="14"/>
    </row>
    <row r="334" spans="1:10" ht="12.4" hidden="1" customHeight="1">
      <c r="A334" s="13"/>
      <c r="B334" s="1"/>
      <c r="C334" s="35"/>
      <c r="D334" s="113"/>
      <c r="E334" s="114"/>
      <c r="F334" s="42" t="str">
        <f>VLOOKUP(C334,'[2]Acha Air Sales Price List'!$B$1:$D$65536,3,FALSE)</f>
        <v>first line keep open</v>
      </c>
      <c r="G334" s="20">
        <f>ROUND(IF(ISBLANK(C334),0,VLOOKUP(C334,'[2]Acha Air Sales Price List'!$B$1:$X$65536,12,FALSE)*$M$14),2)</f>
        <v>0</v>
      </c>
      <c r="H334" s="20"/>
      <c r="I334" s="21">
        <f t="shared" si="9"/>
        <v>0</v>
      </c>
      <c r="J334" s="14"/>
    </row>
    <row r="335" spans="1:10" ht="12.4" hidden="1" customHeight="1">
      <c r="A335" s="13"/>
      <c r="B335" s="1"/>
      <c r="C335" s="35"/>
      <c r="D335" s="113"/>
      <c r="E335" s="114"/>
      <c r="F335" s="42" t="str">
        <f>VLOOKUP(C335,'[2]Acha Air Sales Price List'!$B$1:$D$65536,3,FALSE)</f>
        <v>first line keep open</v>
      </c>
      <c r="G335" s="20">
        <f>ROUND(IF(ISBLANK(C335),0,VLOOKUP(C335,'[2]Acha Air Sales Price List'!$B$1:$X$65536,12,FALSE)*$M$14),2)</f>
        <v>0</v>
      </c>
      <c r="H335" s="20"/>
      <c r="I335" s="21">
        <f t="shared" si="9"/>
        <v>0</v>
      </c>
      <c r="J335" s="14"/>
    </row>
    <row r="336" spans="1:10" ht="12.4" hidden="1" customHeight="1">
      <c r="A336" s="13"/>
      <c r="B336" s="1"/>
      <c r="C336" s="35"/>
      <c r="D336" s="113"/>
      <c r="E336" s="114"/>
      <c r="F336" s="42" t="str">
        <f>VLOOKUP(C336,'[2]Acha Air Sales Price List'!$B$1:$D$65536,3,FALSE)</f>
        <v>first line keep open</v>
      </c>
      <c r="G336" s="20">
        <f>ROUND(IF(ISBLANK(C336),0,VLOOKUP(C336,'[2]Acha Air Sales Price List'!$B$1:$X$65536,12,FALSE)*$M$14),2)</f>
        <v>0</v>
      </c>
      <c r="H336" s="20"/>
      <c r="I336" s="21">
        <f t="shared" si="9"/>
        <v>0</v>
      </c>
      <c r="J336" s="14"/>
    </row>
    <row r="337" spans="1:10" ht="12.4" hidden="1" customHeight="1">
      <c r="A337" s="13"/>
      <c r="B337" s="1"/>
      <c r="C337" s="35"/>
      <c r="D337" s="113"/>
      <c r="E337" s="114"/>
      <c r="F337" s="42" t="str">
        <f>VLOOKUP(C337,'[2]Acha Air Sales Price List'!$B$1:$D$65536,3,FALSE)</f>
        <v>first line keep open</v>
      </c>
      <c r="G337" s="20">
        <f>ROUND(IF(ISBLANK(C337),0,VLOOKUP(C337,'[2]Acha Air Sales Price List'!$B$1:$X$65536,12,FALSE)*$M$14),2)</f>
        <v>0</v>
      </c>
      <c r="H337" s="20"/>
      <c r="I337" s="21">
        <f t="shared" si="9"/>
        <v>0</v>
      </c>
      <c r="J337" s="14"/>
    </row>
    <row r="338" spans="1:10" ht="12.4" hidden="1" customHeight="1">
      <c r="A338" s="13"/>
      <c r="B338" s="1"/>
      <c r="C338" s="35"/>
      <c r="D338" s="113"/>
      <c r="E338" s="114"/>
      <c r="F338" s="42" t="str">
        <f>VLOOKUP(C338,'[2]Acha Air Sales Price List'!$B$1:$D$65536,3,FALSE)</f>
        <v>first line keep open</v>
      </c>
      <c r="G338" s="20">
        <f>ROUND(IF(ISBLANK(C338),0,VLOOKUP(C338,'[2]Acha Air Sales Price List'!$B$1:$X$65536,12,FALSE)*$M$14),2)</f>
        <v>0</v>
      </c>
      <c r="H338" s="20"/>
      <c r="I338" s="21">
        <f t="shared" si="9"/>
        <v>0</v>
      </c>
      <c r="J338" s="14"/>
    </row>
    <row r="339" spans="1:10" ht="12.4" hidden="1" customHeight="1">
      <c r="A339" s="13"/>
      <c r="B339" s="1"/>
      <c r="C339" s="35"/>
      <c r="D339" s="113"/>
      <c r="E339" s="114"/>
      <c r="F339" s="42" t="str">
        <f>VLOOKUP(C339,'[2]Acha Air Sales Price List'!$B$1:$D$65536,3,FALSE)</f>
        <v>first line keep open</v>
      </c>
      <c r="G339" s="20">
        <f>ROUND(IF(ISBLANK(C339),0,VLOOKUP(C339,'[2]Acha Air Sales Price List'!$B$1:$X$65536,12,FALSE)*$M$14),2)</f>
        <v>0</v>
      </c>
      <c r="H339" s="20"/>
      <c r="I339" s="21">
        <f t="shared" si="9"/>
        <v>0</v>
      </c>
      <c r="J339" s="14"/>
    </row>
    <row r="340" spans="1:10" ht="12.4" hidden="1" customHeight="1">
      <c r="A340" s="13"/>
      <c r="B340" s="1"/>
      <c r="C340" s="35"/>
      <c r="D340" s="113"/>
      <c r="E340" s="114"/>
      <c r="F340" s="42" t="str">
        <f>VLOOKUP(C340,'[2]Acha Air Sales Price List'!$B$1:$D$65536,3,FALSE)</f>
        <v>first line keep open</v>
      </c>
      <c r="G340" s="20">
        <f>ROUND(IF(ISBLANK(C340),0,VLOOKUP(C340,'[2]Acha Air Sales Price List'!$B$1:$X$65536,12,FALSE)*$M$14),2)</f>
        <v>0</v>
      </c>
      <c r="H340" s="20"/>
      <c r="I340" s="21">
        <f t="shared" si="9"/>
        <v>0</v>
      </c>
      <c r="J340" s="14"/>
    </row>
    <row r="341" spans="1:10" ht="12.4" hidden="1" customHeight="1">
      <c r="A341" s="13"/>
      <c r="B341" s="1"/>
      <c r="C341" s="35"/>
      <c r="D341" s="113"/>
      <c r="E341" s="114"/>
      <c r="F341" s="42" t="str">
        <f>VLOOKUP(C341,'[2]Acha Air Sales Price List'!$B$1:$D$65536,3,FALSE)</f>
        <v>first line keep open</v>
      </c>
      <c r="G341" s="20">
        <f>ROUND(IF(ISBLANK(C341),0,VLOOKUP(C341,'[2]Acha Air Sales Price List'!$B$1:$X$65536,12,FALSE)*$M$14),2)</f>
        <v>0</v>
      </c>
      <c r="H341" s="20"/>
      <c r="I341" s="21">
        <f t="shared" si="9"/>
        <v>0</v>
      </c>
      <c r="J341" s="14"/>
    </row>
    <row r="342" spans="1:10" ht="12.4" hidden="1" customHeight="1">
      <c r="A342" s="13"/>
      <c r="B342" s="1"/>
      <c r="C342" s="35"/>
      <c r="D342" s="113"/>
      <c r="E342" s="114"/>
      <c r="F342" s="42" t="str">
        <f>VLOOKUP(C342,'[2]Acha Air Sales Price List'!$B$1:$D$65536,3,FALSE)</f>
        <v>first line keep open</v>
      </c>
      <c r="G342" s="20">
        <f>ROUND(IF(ISBLANK(C342),0,VLOOKUP(C342,'[2]Acha Air Sales Price List'!$B$1:$X$65536,12,FALSE)*$M$14),2)</f>
        <v>0</v>
      </c>
      <c r="H342" s="20"/>
      <c r="I342" s="21">
        <f t="shared" si="9"/>
        <v>0</v>
      </c>
      <c r="J342" s="14"/>
    </row>
    <row r="343" spans="1:10" ht="12.4" hidden="1" customHeight="1">
      <c r="A343" s="13"/>
      <c r="B343" s="1"/>
      <c r="C343" s="35"/>
      <c r="D343" s="113"/>
      <c r="E343" s="114"/>
      <c r="F343" s="42" t="str">
        <f>VLOOKUP(C343,'[2]Acha Air Sales Price List'!$B$1:$D$65536,3,FALSE)</f>
        <v>first line keep open</v>
      </c>
      <c r="G343" s="20">
        <f>ROUND(IF(ISBLANK(C343),0,VLOOKUP(C343,'[2]Acha Air Sales Price List'!$B$1:$X$65536,12,FALSE)*$M$14),2)</f>
        <v>0</v>
      </c>
      <c r="H343" s="20"/>
      <c r="I343" s="21">
        <f t="shared" si="9"/>
        <v>0</v>
      </c>
      <c r="J343" s="14"/>
    </row>
    <row r="344" spans="1:10" ht="12.4" hidden="1" customHeight="1">
      <c r="A344" s="13"/>
      <c r="B344" s="1"/>
      <c r="C344" s="35"/>
      <c r="D344" s="113"/>
      <c r="E344" s="114"/>
      <c r="F344" s="42" t="str">
        <f>VLOOKUP(C344,'[2]Acha Air Sales Price List'!$B$1:$D$65536,3,FALSE)</f>
        <v>first line keep open</v>
      </c>
      <c r="G344" s="20">
        <f>ROUND(IF(ISBLANK(C344),0,VLOOKUP(C344,'[2]Acha Air Sales Price List'!$B$1:$X$65536,12,FALSE)*$M$14),2)</f>
        <v>0</v>
      </c>
      <c r="H344" s="20"/>
      <c r="I344" s="21">
        <f t="shared" si="9"/>
        <v>0</v>
      </c>
      <c r="J344" s="14"/>
    </row>
    <row r="345" spans="1:10" ht="12.4" hidden="1" customHeight="1">
      <c r="A345" s="13"/>
      <c r="B345" s="1"/>
      <c r="C345" s="35"/>
      <c r="D345" s="113"/>
      <c r="E345" s="114"/>
      <c r="F345" s="42" t="str">
        <f>VLOOKUP(C345,'[2]Acha Air Sales Price List'!$B$1:$D$65536,3,FALSE)</f>
        <v>first line keep open</v>
      </c>
      <c r="G345" s="20">
        <f>ROUND(IF(ISBLANK(C345),0,VLOOKUP(C345,'[2]Acha Air Sales Price List'!$B$1:$X$65536,12,FALSE)*$M$14),2)</f>
        <v>0</v>
      </c>
      <c r="H345" s="20"/>
      <c r="I345" s="21">
        <f t="shared" si="9"/>
        <v>0</v>
      </c>
      <c r="J345" s="14"/>
    </row>
    <row r="346" spans="1:10" ht="12.4" hidden="1" customHeight="1">
      <c r="A346" s="13"/>
      <c r="B346" s="1"/>
      <c r="C346" s="35"/>
      <c r="D346" s="113"/>
      <c r="E346" s="114"/>
      <c r="F346" s="42" t="str">
        <f>VLOOKUP(C346,'[2]Acha Air Sales Price List'!$B$1:$D$65536,3,FALSE)</f>
        <v>first line keep open</v>
      </c>
      <c r="G346" s="20">
        <f>ROUND(IF(ISBLANK(C346),0,VLOOKUP(C346,'[2]Acha Air Sales Price List'!$B$1:$X$65536,12,FALSE)*$M$14),2)</f>
        <v>0</v>
      </c>
      <c r="H346" s="20"/>
      <c r="I346" s="21">
        <f t="shared" si="9"/>
        <v>0</v>
      </c>
      <c r="J346" s="14"/>
    </row>
    <row r="347" spans="1:10" ht="12.4" hidden="1" customHeight="1">
      <c r="A347" s="13"/>
      <c r="B347" s="1"/>
      <c r="C347" s="35"/>
      <c r="D347" s="113"/>
      <c r="E347" s="114"/>
      <c r="F347" s="42" t="str">
        <f>VLOOKUP(C347,'[2]Acha Air Sales Price List'!$B$1:$D$65536,3,FALSE)</f>
        <v>first line keep open</v>
      </c>
      <c r="G347" s="20">
        <f>ROUND(IF(ISBLANK(C347),0,VLOOKUP(C347,'[2]Acha Air Sales Price List'!$B$1:$X$65536,12,FALSE)*$M$14),2)</f>
        <v>0</v>
      </c>
      <c r="H347" s="20"/>
      <c r="I347" s="21">
        <f t="shared" si="9"/>
        <v>0</v>
      </c>
      <c r="J347" s="14"/>
    </row>
    <row r="348" spans="1:10" ht="12.4" hidden="1" customHeight="1">
      <c r="A348" s="13"/>
      <c r="B348" s="1"/>
      <c r="C348" s="35"/>
      <c r="D348" s="113"/>
      <c r="E348" s="114"/>
      <c r="F348" s="42" t="str">
        <f>VLOOKUP(C348,'[2]Acha Air Sales Price List'!$B$1:$D$65536,3,FALSE)</f>
        <v>first line keep open</v>
      </c>
      <c r="G348" s="20">
        <f>ROUND(IF(ISBLANK(C348),0,VLOOKUP(C348,'[2]Acha Air Sales Price List'!$B$1:$X$65536,12,FALSE)*$M$14),2)</f>
        <v>0</v>
      </c>
      <c r="H348" s="20"/>
      <c r="I348" s="21">
        <f t="shared" si="9"/>
        <v>0</v>
      </c>
      <c r="J348" s="14"/>
    </row>
    <row r="349" spans="1:10" ht="12.4" hidden="1" customHeight="1">
      <c r="A349" s="13"/>
      <c r="B349" s="1"/>
      <c r="C349" s="35"/>
      <c r="D349" s="113"/>
      <c r="E349" s="114"/>
      <c r="F349" s="42" t="str">
        <f>VLOOKUP(C349,'[2]Acha Air Sales Price List'!$B$1:$D$65536,3,FALSE)</f>
        <v>first line keep open</v>
      </c>
      <c r="G349" s="20">
        <f>ROUND(IF(ISBLANK(C349),0,VLOOKUP(C349,'[2]Acha Air Sales Price List'!$B$1:$X$65536,12,FALSE)*$M$14),2)</f>
        <v>0</v>
      </c>
      <c r="H349" s="20"/>
      <c r="I349" s="21">
        <f t="shared" si="9"/>
        <v>0</v>
      </c>
      <c r="J349" s="14"/>
    </row>
    <row r="350" spans="1:10" ht="12.4" hidden="1" customHeight="1">
      <c r="A350" s="13"/>
      <c r="B350" s="1"/>
      <c r="C350" s="35"/>
      <c r="D350" s="113"/>
      <c r="E350" s="114"/>
      <c r="F350" s="42" t="str">
        <f>VLOOKUP(C350,'[2]Acha Air Sales Price List'!$B$1:$D$65536,3,FALSE)</f>
        <v>first line keep open</v>
      </c>
      <c r="G350" s="20">
        <f>ROUND(IF(ISBLANK(C350),0,VLOOKUP(C350,'[2]Acha Air Sales Price List'!$B$1:$X$65536,12,FALSE)*$M$14),2)</f>
        <v>0</v>
      </c>
      <c r="H350" s="20"/>
      <c r="I350" s="21">
        <f t="shared" si="9"/>
        <v>0</v>
      </c>
      <c r="J350" s="14"/>
    </row>
    <row r="351" spans="1:10" ht="12.4" hidden="1" customHeight="1">
      <c r="A351" s="13"/>
      <c r="B351" s="1"/>
      <c r="C351" s="35"/>
      <c r="D351" s="113"/>
      <c r="E351" s="114"/>
      <c r="F351" s="42" t="str">
        <f>VLOOKUP(C351,'[2]Acha Air Sales Price List'!$B$1:$D$65536,3,FALSE)</f>
        <v>first line keep open</v>
      </c>
      <c r="G351" s="20">
        <f>ROUND(IF(ISBLANK(C351),0,VLOOKUP(C351,'[2]Acha Air Sales Price List'!$B$1:$X$65536,12,FALSE)*$M$14),2)</f>
        <v>0</v>
      </c>
      <c r="H351" s="20"/>
      <c r="I351" s="21">
        <f t="shared" si="9"/>
        <v>0</v>
      </c>
      <c r="J351" s="14"/>
    </row>
    <row r="352" spans="1:10" ht="12.4" hidden="1" customHeight="1">
      <c r="A352" s="13"/>
      <c r="B352" s="1"/>
      <c r="C352" s="36"/>
      <c r="D352" s="113"/>
      <c r="E352" s="114"/>
      <c r="F352" s="42" t="str">
        <f>VLOOKUP(C352,'[2]Acha Air Sales Price List'!$B$1:$D$65536,3,FALSE)</f>
        <v>first line keep open</v>
      </c>
      <c r="G352" s="20">
        <f>ROUND(IF(ISBLANK(C352),0,VLOOKUP(C352,'[2]Acha Air Sales Price List'!$B$1:$X$65536,12,FALSE)*$M$14),2)</f>
        <v>0</v>
      </c>
      <c r="H352" s="20"/>
      <c r="I352" s="21">
        <f t="shared" si="9"/>
        <v>0</v>
      </c>
      <c r="J352" s="14"/>
    </row>
    <row r="353" spans="1:10" ht="12" hidden="1" customHeight="1">
      <c r="A353" s="13"/>
      <c r="B353" s="1"/>
      <c r="C353" s="35"/>
      <c r="D353" s="113"/>
      <c r="E353" s="114"/>
      <c r="F353" s="42" t="str">
        <f>VLOOKUP(C353,'[2]Acha Air Sales Price List'!$B$1:$D$65536,3,FALSE)</f>
        <v>first line keep open</v>
      </c>
      <c r="G353" s="20">
        <f>ROUND(IF(ISBLANK(C353),0,VLOOKUP(C353,'[2]Acha Air Sales Price List'!$B$1:$X$65536,12,FALSE)*$M$14),2)</f>
        <v>0</v>
      </c>
      <c r="H353" s="20"/>
      <c r="I353" s="21">
        <f t="shared" si="9"/>
        <v>0</v>
      </c>
      <c r="J353" s="14"/>
    </row>
    <row r="354" spans="1:10" ht="12.4" hidden="1" customHeight="1">
      <c r="A354" s="13"/>
      <c r="B354" s="1"/>
      <c r="C354" s="35"/>
      <c r="D354" s="113"/>
      <c r="E354" s="114"/>
      <c r="F354" s="42" t="str">
        <f>VLOOKUP(C354,'[2]Acha Air Sales Price List'!$B$1:$D$65536,3,FALSE)</f>
        <v>first line keep open</v>
      </c>
      <c r="G354" s="20">
        <f>ROUND(IF(ISBLANK(C354),0,VLOOKUP(C354,'[2]Acha Air Sales Price List'!$B$1:$X$65536,12,FALSE)*$M$14),2)</f>
        <v>0</v>
      </c>
      <c r="H354" s="20"/>
      <c r="I354" s="21">
        <f t="shared" si="9"/>
        <v>0</v>
      </c>
      <c r="J354" s="14"/>
    </row>
    <row r="355" spans="1:10" ht="12.4" hidden="1" customHeight="1">
      <c r="A355" s="13"/>
      <c r="B355" s="1"/>
      <c r="C355" s="35"/>
      <c r="D355" s="113"/>
      <c r="E355" s="114"/>
      <c r="F355" s="42" t="str">
        <f>VLOOKUP(C355,'[2]Acha Air Sales Price List'!$B$1:$D$65536,3,FALSE)</f>
        <v>first line keep open</v>
      </c>
      <c r="G355" s="20">
        <f>ROUND(IF(ISBLANK(C355),0,VLOOKUP(C355,'[2]Acha Air Sales Price List'!$B$1:$X$65536,12,FALSE)*$M$14),2)</f>
        <v>0</v>
      </c>
      <c r="H355" s="20"/>
      <c r="I355" s="21">
        <f t="shared" si="9"/>
        <v>0</v>
      </c>
      <c r="J355" s="14"/>
    </row>
    <row r="356" spans="1:10" ht="12.4" hidden="1" customHeight="1">
      <c r="A356" s="13"/>
      <c r="B356" s="1"/>
      <c r="C356" s="35"/>
      <c r="D356" s="113"/>
      <c r="E356" s="114"/>
      <c r="F356" s="42" t="str">
        <f>VLOOKUP(C356,'[2]Acha Air Sales Price List'!$B$1:$D$65536,3,FALSE)</f>
        <v>first line keep open</v>
      </c>
      <c r="G356" s="20">
        <f>ROUND(IF(ISBLANK(C356),0,VLOOKUP(C356,'[2]Acha Air Sales Price List'!$B$1:$X$65536,12,FALSE)*$M$14),2)</f>
        <v>0</v>
      </c>
      <c r="H356" s="20"/>
      <c r="I356" s="21">
        <f t="shared" si="9"/>
        <v>0</v>
      </c>
      <c r="J356" s="14"/>
    </row>
    <row r="357" spans="1:10" ht="12.4" hidden="1" customHeight="1">
      <c r="A357" s="13"/>
      <c r="B357" s="1"/>
      <c r="C357" s="35"/>
      <c r="D357" s="113"/>
      <c r="E357" s="114"/>
      <c r="F357" s="42" t="str">
        <f>VLOOKUP(C357,'[2]Acha Air Sales Price List'!$B$1:$D$65536,3,FALSE)</f>
        <v>first line keep open</v>
      </c>
      <c r="G357" s="20">
        <f>ROUND(IF(ISBLANK(C357),0,VLOOKUP(C357,'[2]Acha Air Sales Price List'!$B$1:$X$65536,12,FALSE)*$M$14),2)</f>
        <v>0</v>
      </c>
      <c r="H357" s="20"/>
      <c r="I357" s="21">
        <f t="shared" si="9"/>
        <v>0</v>
      </c>
      <c r="J357" s="14"/>
    </row>
    <row r="358" spans="1:10" ht="12.4" hidden="1" customHeight="1">
      <c r="A358" s="13"/>
      <c r="B358" s="1"/>
      <c r="C358" s="35"/>
      <c r="D358" s="113"/>
      <c r="E358" s="114"/>
      <c r="F358" s="42" t="str">
        <f>VLOOKUP(C358,'[2]Acha Air Sales Price List'!$B$1:$D$65536,3,FALSE)</f>
        <v>first line keep open</v>
      </c>
      <c r="G358" s="20">
        <f>ROUND(IF(ISBLANK(C358),0,VLOOKUP(C358,'[2]Acha Air Sales Price List'!$B$1:$X$65536,12,FALSE)*$M$14),2)</f>
        <v>0</v>
      </c>
      <c r="H358" s="20"/>
      <c r="I358" s="21">
        <f t="shared" si="9"/>
        <v>0</v>
      </c>
      <c r="J358" s="14"/>
    </row>
    <row r="359" spans="1:10" ht="12.4" hidden="1" customHeight="1">
      <c r="A359" s="13"/>
      <c r="B359" s="1"/>
      <c r="C359" s="35"/>
      <c r="D359" s="113"/>
      <c r="E359" s="114"/>
      <c r="F359" s="42" t="str">
        <f>VLOOKUP(C359,'[2]Acha Air Sales Price List'!$B$1:$D$65536,3,FALSE)</f>
        <v>first line keep open</v>
      </c>
      <c r="G359" s="20">
        <f>ROUND(IF(ISBLANK(C359),0,VLOOKUP(C359,'[2]Acha Air Sales Price List'!$B$1:$X$65536,12,FALSE)*$M$14),2)</f>
        <v>0</v>
      </c>
      <c r="H359" s="20"/>
      <c r="I359" s="21">
        <f t="shared" si="9"/>
        <v>0</v>
      </c>
      <c r="J359" s="14"/>
    </row>
    <row r="360" spans="1:10" ht="12.4" hidden="1" customHeight="1">
      <c r="A360" s="13"/>
      <c r="B360" s="1"/>
      <c r="C360" s="35"/>
      <c r="D360" s="113"/>
      <c r="E360" s="114"/>
      <c r="F360" s="42" t="str">
        <f>VLOOKUP(C360,'[2]Acha Air Sales Price List'!$B$1:$D$65536,3,FALSE)</f>
        <v>first line keep open</v>
      </c>
      <c r="G360" s="20">
        <f>ROUND(IF(ISBLANK(C360),0,VLOOKUP(C360,'[2]Acha Air Sales Price List'!$B$1:$X$65536,12,FALSE)*$M$14),2)</f>
        <v>0</v>
      </c>
      <c r="H360" s="20"/>
      <c r="I360" s="21">
        <f t="shared" si="9"/>
        <v>0</v>
      </c>
      <c r="J360" s="14"/>
    </row>
    <row r="361" spans="1:10" ht="12.4" hidden="1" customHeight="1">
      <c r="A361" s="13"/>
      <c r="B361" s="1"/>
      <c r="C361" s="35"/>
      <c r="D361" s="113"/>
      <c r="E361" s="114"/>
      <c r="F361" s="42" t="str">
        <f>VLOOKUP(C361,'[2]Acha Air Sales Price List'!$B$1:$D$65536,3,FALSE)</f>
        <v>first line keep open</v>
      </c>
      <c r="G361" s="20">
        <f>ROUND(IF(ISBLANK(C361),0,VLOOKUP(C361,'[2]Acha Air Sales Price List'!$B$1:$X$65536,12,FALSE)*$M$14),2)</f>
        <v>0</v>
      </c>
      <c r="H361" s="20"/>
      <c r="I361" s="21">
        <f t="shared" si="9"/>
        <v>0</v>
      </c>
      <c r="J361" s="14"/>
    </row>
    <row r="362" spans="1:10" ht="12.4" hidden="1" customHeight="1">
      <c r="A362" s="13"/>
      <c r="B362" s="1"/>
      <c r="C362" s="35"/>
      <c r="D362" s="113"/>
      <c r="E362" s="114"/>
      <c r="F362" s="42" t="str">
        <f>VLOOKUP(C362,'[2]Acha Air Sales Price List'!$B$1:$D$65536,3,FALSE)</f>
        <v>first line keep open</v>
      </c>
      <c r="G362" s="20">
        <f>ROUND(IF(ISBLANK(C362),0,VLOOKUP(C362,'[2]Acha Air Sales Price List'!$B$1:$X$65536,12,FALSE)*$M$14),2)</f>
        <v>0</v>
      </c>
      <c r="H362" s="20"/>
      <c r="I362" s="21">
        <f t="shared" si="9"/>
        <v>0</v>
      </c>
      <c r="J362" s="14"/>
    </row>
    <row r="363" spans="1:10" ht="12.4" hidden="1" customHeight="1">
      <c r="A363" s="13"/>
      <c r="B363" s="1"/>
      <c r="C363" s="35"/>
      <c r="D363" s="113"/>
      <c r="E363" s="114"/>
      <c r="F363" s="42" t="str">
        <f>VLOOKUP(C363,'[2]Acha Air Sales Price List'!$B$1:$D$65536,3,FALSE)</f>
        <v>first line keep open</v>
      </c>
      <c r="G363" s="20">
        <f>ROUND(IF(ISBLANK(C363),0,VLOOKUP(C363,'[2]Acha Air Sales Price List'!$B$1:$X$65536,12,FALSE)*$M$14),2)</f>
        <v>0</v>
      </c>
      <c r="H363" s="20"/>
      <c r="I363" s="21">
        <f t="shared" si="9"/>
        <v>0</v>
      </c>
      <c r="J363" s="14"/>
    </row>
    <row r="364" spans="1:10" ht="12.4" hidden="1" customHeight="1">
      <c r="A364" s="13"/>
      <c r="B364" s="1"/>
      <c r="C364" s="35"/>
      <c r="D364" s="113"/>
      <c r="E364" s="114"/>
      <c r="F364" s="42" t="str">
        <f>VLOOKUP(C364,'[2]Acha Air Sales Price List'!$B$1:$D$65536,3,FALSE)</f>
        <v>first line keep open</v>
      </c>
      <c r="G364" s="20">
        <f>ROUND(IF(ISBLANK(C364),0,VLOOKUP(C364,'[2]Acha Air Sales Price List'!$B$1:$X$65536,12,FALSE)*$M$14),2)</f>
        <v>0</v>
      </c>
      <c r="H364" s="20"/>
      <c r="I364" s="21">
        <f t="shared" si="9"/>
        <v>0</v>
      </c>
      <c r="J364" s="14"/>
    </row>
    <row r="365" spans="1:10" ht="12.4" hidden="1" customHeight="1">
      <c r="A365" s="13"/>
      <c r="B365" s="1"/>
      <c r="C365" s="35"/>
      <c r="D365" s="113"/>
      <c r="E365" s="114"/>
      <c r="F365" s="42" t="str">
        <f>VLOOKUP(C365,'[2]Acha Air Sales Price List'!$B$1:$D$65536,3,FALSE)</f>
        <v>first line keep open</v>
      </c>
      <c r="G365" s="20">
        <f>ROUND(IF(ISBLANK(C365),0,VLOOKUP(C365,'[2]Acha Air Sales Price List'!$B$1:$X$65536,12,FALSE)*$M$14),2)</f>
        <v>0</v>
      </c>
      <c r="H365" s="20"/>
      <c r="I365" s="21">
        <f t="shared" si="9"/>
        <v>0</v>
      </c>
      <c r="J365" s="14"/>
    </row>
    <row r="366" spans="1:10" ht="12.4" hidden="1" customHeight="1">
      <c r="A366" s="13"/>
      <c r="B366" s="1"/>
      <c r="C366" s="35"/>
      <c r="D366" s="113"/>
      <c r="E366" s="114"/>
      <c r="F366" s="42" t="str">
        <f>VLOOKUP(C366,'[2]Acha Air Sales Price List'!$B$1:$D$65536,3,FALSE)</f>
        <v>first line keep open</v>
      </c>
      <c r="G366" s="20">
        <f>ROUND(IF(ISBLANK(C366),0,VLOOKUP(C366,'[2]Acha Air Sales Price List'!$B$1:$X$65536,12,FALSE)*$M$14),2)</f>
        <v>0</v>
      </c>
      <c r="H366" s="20"/>
      <c r="I366" s="21">
        <f t="shared" si="9"/>
        <v>0</v>
      </c>
      <c r="J366" s="14"/>
    </row>
    <row r="367" spans="1:10" ht="12.4" hidden="1" customHeight="1">
      <c r="A367" s="13"/>
      <c r="B367" s="1"/>
      <c r="C367" s="35"/>
      <c r="D367" s="113"/>
      <c r="E367" s="114"/>
      <c r="F367" s="42" t="str">
        <f>VLOOKUP(C367,'[2]Acha Air Sales Price List'!$B$1:$D$65536,3,FALSE)</f>
        <v>first line keep open</v>
      </c>
      <c r="G367" s="20">
        <f>ROUND(IF(ISBLANK(C367),0,VLOOKUP(C367,'[2]Acha Air Sales Price List'!$B$1:$X$65536,12,FALSE)*$M$14),2)</f>
        <v>0</v>
      </c>
      <c r="H367" s="20"/>
      <c r="I367" s="21">
        <f t="shared" si="9"/>
        <v>0</v>
      </c>
      <c r="J367" s="14"/>
    </row>
    <row r="368" spans="1:10" ht="12.4" hidden="1" customHeight="1">
      <c r="A368" s="13"/>
      <c r="B368" s="1"/>
      <c r="C368" s="35"/>
      <c r="D368" s="113"/>
      <c r="E368" s="114"/>
      <c r="F368" s="42" t="str">
        <f>VLOOKUP(C368,'[2]Acha Air Sales Price List'!$B$1:$D$65536,3,FALSE)</f>
        <v>first line keep open</v>
      </c>
      <c r="G368" s="20">
        <f>ROUND(IF(ISBLANK(C368),0,VLOOKUP(C368,'[2]Acha Air Sales Price List'!$B$1:$X$65536,12,FALSE)*$M$14),2)</f>
        <v>0</v>
      </c>
      <c r="H368" s="20"/>
      <c r="I368" s="21">
        <f t="shared" si="9"/>
        <v>0</v>
      </c>
      <c r="J368" s="14"/>
    </row>
    <row r="369" spans="1:10" ht="12.4" hidden="1" customHeight="1">
      <c r="A369" s="13"/>
      <c r="B369" s="1"/>
      <c r="C369" s="35"/>
      <c r="D369" s="113"/>
      <c r="E369" s="114"/>
      <c r="F369" s="42" t="str">
        <f>VLOOKUP(C369,'[2]Acha Air Sales Price List'!$B$1:$D$65536,3,FALSE)</f>
        <v>first line keep open</v>
      </c>
      <c r="G369" s="20">
        <f>ROUND(IF(ISBLANK(C369),0,VLOOKUP(C369,'[2]Acha Air Sales Price List'!$B$1:$X$65536,12,FALSE)*$M$14),2)</f>
        <v>0</v>
      </c>
      <c r="H369" s="20"/>
      <c r="I369" s="21">
        <f t="shared" si="9"/>
        <v>0</v>
      </c>
      <c r="J369" s="14"/>
    </row>
    <row r="370" spans="1:10" ht="12.4" hidden="1" customHeight="1">
      <c r="A370" s="13"/>
      <c r="B370" s="1"/>
      <c r="C370" s="35"/>
      <c r="D370" s="113"/>
      <c r="E370" s="114"/>
      <c r="F370" s="42" t="str">
        <f>VLOOKUP(C370,'[2]Acha Air Sales Price List'!$B$1:$D$65536,3,FALSE)</f>
        <v>first line keep open</v>
      </c>
      <c r="G370" s="20">
        <f>ROUND(IF(ISBLANK(C370),0,VLOOKUP(C370,'[2]Acha Air Sales Price List'!$B$1:$X$65536,12,FALSE)*$M$14),2)</f>
        <v>0</v>
      </c>
      <c r="H370" s="20"/>
      <c r="I370" s="21">
        <f t="shared" si="9"/>
        <v>0</v>
      </c>
      <c r="J370" s="14"/>
    </row>
    <row r="371" spans="1:10" ht="12.4" hidden="1" customHeight="1">
      <c r="A371" s="13"/>
      <c r="B371" s="1"/>
      <c r="C371" s="35"/>
      <c r="D371" s="113"/>
      <c r="E371" s="114"/>
      <c r="F371" s="42" t="str">
        <f>VLOOKUP(C371,'[2]Acha Air Sales Price List'!$B$1:$D$65536,3,FALSE)</f>
        <v>first line keep open</v>
      </c>
      <c r="G371" s="20">
        <f>ROUND(IF(ISBLANK(C371),0,VLOOKUP(C371,'[2]Acha Air Sales Price List'!$B$1:$X$65536,12,FALSE)*$M$14),2)</f>
        <v>0</v>
      </c>
      <c r="H371" s="20"/>
      <c r="I371" s="21">
        <f t="shared" si="9"/>
        <v>0</v>
      </c>
      <c r="J371" s="14"/>
    </row>
    <row r="372" spans="1:10" ht="12.4" hidden="1" customHeight="1">
      <c r="A372" s="13"/>
      <c r="B372" s="1"/>
      <c r="C372" s="35"/>
      <c r="D372" s="113"/>
      <c r="E372" s="114"/>
      <c r="F372" s="42" t="str">
        <f>VLOOKUP(C372,'[2]Acha Air Sales Price List'!$B$1:$D$65536,3,FALSE)</f>
        <v>first line keep open</v>
      </c>
      <c r="G372" s="20">
        <f>ROUND(IF(ISBLANK(C372),0,VLOOKUP(C372,'[2]Acha Air Sales Price List'!$B$1:$X$65536,12,FALSE)*$M$14),2)</f>
        <v>0</v>
      </c>
      <c r="H372" s="20"/>
      <c r="I372" s="21">
        <f t="shared" si="9"/>
        <v>0</v>
      </c>
      <c r="J372" s="14"/>
    </row>
    <row r="373" spans="1:10" ht="12.4" hidden="1" customHeight="1">
      <c r="A373" s="13"/>
      <c r="B373" s="1"/>
      <c r="C373" s="35"/>
      <c r="D373" s="113"/>
      <c r="E373" s="114"/>
      <c r="F373" s="42" t="str">
        <f>VLOOKUP(C373,'[2]Acha Air Sales Price List'!$B$1:$D$65536,3,FALSE)</f>
        <v>first line keep open</v>
      </c>
      <c r="G373" s="20">
        <f>ROUND(IF(ISBLANK(C373),0,VLOOKUP(C373,'[2]Acha Air Sales Price List'!$B$1:$X$65536,12,FALSE)*$M$14),2)</f>
        <v>0</v>
      </c>
      <c r="H373" s="20"/>
      <c r="I373" s="21">
        <f t="shared" si="9"/>
        <v>0</v>
      </c>
      <c r="J373" s="14"/>
    </row>
    <row r="374" spans="1:10" ht="12.4" hidden="1" customHeight="1">
      <c r="A374" s="13"/>
      <c r="B374" s="1"/>
      <c r="C374" s="35"/>
      <c r="D374" s="113"/>
      <c r="E374" s="114"/>
      <c r="F374" s="42" t="str">
        <f>VLOOKUP(C374,'[2]Acha Air Sales Price List'!$B$1:$D$65536,3,FALSE)</f>
        <v>first line keep open</v>
      </c>
      <c r="G374" s="20">
        <f>ROUND(IF(ISBLANK(C374),0,VLOOKUP(C374,'[2]Acha Air Sales Price List'!$B$1:$X$65536,12,FALSE)*$M$14),2)</f>
        <v>0</v>
      </c>
      <c r="H374" s="20"/>
      <c r="I374" s="21">
        <f t="shared" si="9"/>
        <v>0</v>
      </c>
      <c r="J374" s="14"/>
    </row>
    <row r="375" spans="1:10" ht="12.4" hidden="1" customHeight="1">
      <c r="A375" s="13"/>
      <c r="B375" s="1"/>
      <c r="C375" s="35"/>
      <c r="D375" s="113"/>
      <c r="E375" s="114"/>
      <c r="F375" s="42" t="str">
        <f>VLOOKUP(C375,'[2]Acha Air Sales Price List'!$B$1:$D$65536,3,FALSE)</f>
        <v>first line keep open</v>
      </c>
      <c r="G375" s="20">
        <f>ROUND(IF(ISBLANK(C375),0,VLOOKUP(C375,'[2]Acha Air Sales Price List'!$B$1:$X$65536,12,FALSE)*$M$14),2)</f>
        <v>0</v>
      </c>
      <c r="H375" s="20"/>
      <c r="I375" s="21">
        <f t="shared" si="9"/>
        <v>0</v>
      </c>
      <c r="J375" s="14"/>
    </row>
    <row r="376" spans="1:10" ht="12.4" hidden="1" customHeight="1">
      <c r="A376" s="13"/>
      <c r="B376" s="1"/>
      <c r="C376" s="35"/>
      <c r="D376" s="113"/>
      <c r="E376" s="114"/>
      <c r="F376" s="42" t="str">
        <f>VLOOKUP(C376,'[2]Acha Air Sales Price List'!$B$1:$D$65536,3,FALSE)</f>
        <v>first line keep open</v>
      </c>
      <c r="G376" s="20">
        <f>ROUND(IF(ISBLANK(C376),0,VLOOKUP(C376,'[2]Acha Air Sales Price List'!$B$1:$X$65536,12,FALSE)*$M$14),2)</f>
        <v>0</v>
      </c>
      <c r="H376" s="20"/>
      <c r="I376" s="21">
        <f t="shared" si="9"/>
        <v>0</v>
      </c>
      <c r="J376" s="14"/>
    </row>
    <row r="377" spans="1:10" ht="12.4" hidden="1" customHeight="1">
      <c r="A377" s="13"/>
      <c r="B377" s="1"/>
      <c r="C377" s="35"/>
      <c r="D377" s="113"/>
      <c r="E377" s="114"/>
      <c r="F377" s="42" t="str">
        <f>VLOOKUP(C377,'[2]Acha Air Sales Price List'!$B$1:$D$65536,3,FALSE)</f>
        <v>first line keep open</v>
      </c>
      <c r="G377" s="20">
        <f>ROUND(IF(ISBLANK(C377),0,VLOOKUP(C377,'[2]Acha Air Sales Price List'!$B$1:$X$65536,12,FALSE)*$M$14),2)</f>
        <v>0</v>
      </c>
      <c r="H377" s="20"/>
      <c r="I377" s="21">
        <f t="shared" si="9"/>
        <v>0</v>
      </c>
      <c r="J377" s="14"/>
    </row>
    <row r="378" spans="1:10" ht="12.4" hidden="1" customHeight="1">
      <c r="A378" s="13"/>
      <c r="B378" s="1"/>
      <c r="C378" s="35"/>
      <c r="D378" s="113"/>
      <c r="E378" s="114"/>
      <c r="F378" s="42" t="str">
        <f>VLOOKUP(C378,'[2]Acha Air Sales Price List'!$B$1:$D$65536,3,FALSE)</f>
        <v>first line keep open</v>
      </c>
      <c r="G378" s="20">
        <f>ROUND(IF(ISBLANK(C378),0,VLOOKUP(C378,'[2]Acha Air Sales Price List'!$B$1:$X$65536,12,FALSE)*$M$14),2)</f>
        <v>0</v>
      </c>
      <c r="H378" s="20"/>
      <c r="I378" s="21">
        <f t="shared" si="9"/>
        <v>0</v>
      </c>
      <c r="J378" s="14"/>
    </row>
    <row r="379" spans="1:10" ht="12.4" hidden="1" customHeight="1">
      <c r="A379" s="13"/>
      <c r="B379" s="1"/>
      <c r="C379" s="35"/>
      <c r="D379" s="113"/>
      <c r="E379" s="114"/>
      <c r="F379" s="42" t="str">
        <f>VLOOKUP(C379,'[2]Acha Air Sales Price List'!$B$1:$D$65536,3,FALSE)</f>
        <v>first line keep open</v>
      </c>
      <c r="G379" s="20">
        <f>ROUND(IF(ISBLANK(C379),0,VLOOKUP(C379,'[2]Acha Air Sales Price List'!$B$1:$X$65536,12,FALSE)*$M$14),2)</f>
        <v>0</v>
      </c>
      <c r="H379" s="20"/>
      <c r="I379" s="21">
        <f t="shared" si="9"/>
        <v>0</v>
      </c>
      <c r="J379" s="14"/>
    </row>
    <row r="380" spans="1:10" ht="12.4" hidden="1" customHeight="1">
      <c r="A380" s="13"/>
      <c r="B380" s="1"/>
      <c r="C380" s="36"/>
      <c r="D380" s="113"/>
      <c r="E380" s="114"/>
      <c r="F380" s="42" t="str">
        <f>VLOOKUP(C380,'[2]Acha Air Sales Price List'!$B$1:$D$65536,3,FALSE)</f>
        <v>first line keep open</v>
      </c>
      <c r="G380" s="20">
        <f>ROUND(IF(ISBLANK(C380),0,VLOOKUP(C380,'[2]Acha Air Sales Price List'!$B$1:$X$65536,12,FALSE)*$M$14),2)</f>
        <v>0</v>
      </c>
      <c r="H380" s="20"/>
      <c r="I380" s="21">
        <f>ROUND(IF(ISNUMBER(B380), G380*B380, 0),5)</f>
        <v>0</v>
      </c>
      <c r="J380" s="14"/>
    </row>
    <row r="381" spans="1:10" ht="12" hidden="1" customHeight="1">
      <c r="A381" s="13"/>
      <c r="B381" s="1"/>
      <c r="C381" s="35"/>
      <c r="D381" s="113"/>
      <c r="E381" s="114"/>
      <c r="F381" s="42" t="str">
        <f>VLOOKUP(C381,'[2]Acha Air Sales Price List'!$B$1:$D$65536,3,FALSE)</f>
        <v>first line keep open</v>
      </c>
      <c r="G381" s="20">
        <f>ROUND(IF(ISBLANK(C381),0,VLOOKUP(C381,'[2]Acha Air Sales Price List'!$B$1:$X$65536,12,FALSE)*$M$14),2)</f>
        <v>0</v>
      </c>
      <c r="H381" s="20"/>
      <c r="I381" s="21">
        <f t="shared" ref="I381:I435" si="10">ROUND(IF(ISNUMBER(B381), G381*B381, 0),5)</f>
        <v>0</v>
      </c>
      <c r="J381" s="14"/>
    </row>
    <row r="382" spans="1:10" ht="12.4" hidden="1" customHeight="1">
      <c r="A382" s="13"/>
      <c r="B382" s="1"/>
      <c r="C382" s="35"/>
      <c r="D382" s="113"/>
      <c r="E382" s="114"/>
      <c r="F382" s="42" t="str">
        <f>VLOOKUP(C382,'[2]Acha Air Sales Price List'!$B$1:$D$65536,3,FALSE)</f>
        <v>first line keep open</v>
      </c>
      <c r="G382" s="20">
        <f>ROUND(IF(ISBLANK(C382),0,VLOOKUP(C382,'[2]Acha Air Sales Price List'!$B$1:$X$65536,12,FALSE)*$M$14),2)</f>
        <v>0</v>
      </c>
      <c r="H382" s="20"/>
      <c r="I382" s="21">
        <f t="shared" si="10"/>
        <v>0</v>
      </c>
      <c r="J382" s="14"/>
    </row>
    <row r="383" spans="1:10" ht="12.4" hidden="1" customHeight="1">
      <c r="A383" s="13"/>
      <c r="B383" s="1"/>
      <c r="C383" s="35"/>
      <c r="D383" s="113"/>
      <c r="E383" s="114"/>
      <c r="F383" s="42" t="str">
        <f>VLOOKUP(C383,'[2]Acha Air Sales Price List'!$B$1:$D$65536,3,FALSE)</f>
        <v>first line keep open</v>
      </c>
      <c r="G383" s="20">
        <f>ROUND(IF(ISBLANK(C383),0,VLOOKUP(C383,'[2]Acha Air Sales Price List'!$B$1:$X$65536,12,FALSE)*$M$14),2)</f>
        <v>0</v>
      </c>
      <c r="H383" s="20"/>
      <c r="I383" s="21">
        <f t="shared" si="10"/>
        <v>0</v>
      </c>
      <c r="J383" s="14"/>
    </row>
    <row r="384" spans="1:10" ht="12.4" hidden="1" customHeight="1">
      <c r="A384" s="13"/>
      <c r="B384" s="1"/>
      <c r="C384" s="35"/>
      <c r="D384" s="113"/>
      <c r="E384" s="114"/>
      <c r="F384" s="42" t="str">
        <f>VLOOKUP(C384,'[2]Acha Air Sales Price List'!$B$1:$D$65536,3,FALSE)</f>
        <v>first line keep open</v>
      </c>
      <c r="G384" s="20">
        <f>ROUND(IF(ISBLANK(C384),0,VLOOKUP(C384,'[2]Acha Air Sales Price List'!$B$1:$X$65536,12,FALSE)*$M$14),2)</f>
        <v>0</v>
      </c>
      <c r="H384" s="20"/>
      <c r="I384" s="21">
        <f t="shared" si="10"/>
        <v>0</v>
      </c>
      <c r="J384" s="14"/>
    </row>
    <row r="385" spans="1:10" ht="12.4" hidden="1" customHeight="1">
      <c r="A385" s="13"/>
      <c r="B385" s="1"/>
      <c r="C385" s="35"/>
      <c r="D385" s="113"/>
      <c r="E385" s="114"/>
      <c r="F385" s="42" t="str">
        <f>VLOOKUP(C385,'[2]Acha Air Sales Price List'!$B$1:$D$65536,3,FALSE)</f>
        <v>first line keep open</v>
      </c>
      <c r="G385" s="20">
        <f>ROUND(IF(ISBLANK(C385),0,VLOOKUP(C385,'[2]Acha Air Sales Price List'!$B$1:$X$65536,12,FALSE)*$M$14),2)</f>
        <v>0</v>
      </c>
      <c r="H385" s="20"/>
      <c r="I385" s="21">
        <f t="shared" si="10"/>
        <v>0</v>
      </c>
      <c r="J385" s="14"/>
    </row>
    <row r="386" spans="1:10" ht="12.4" hidden="1" customHeight="1">
      <c r="A386" s="13"/>
      <c r="B386" s="1"/>
      <c r="C386" s="35"/>
      <c r="D386" s="113"/>
      <c r="E386" s="114"/>
      <c r="F386" s="42" t="str">
        <f>VLOOKUP(C386,'[2]Acha Air Sales Price List'!$B$1:$D$65536,3,FALSE)</f>
        <v>first line keep open</v>
      </c>
      <c r="G386" s="20">
        <f>ROUND(IF(ISBLANK(C386),0,VLOOKUP(C386,'[2]Acha Air Sales Price List'!$B$1:$X$65536,12,FALSE)*$M$14),2)</f>
        <v>0</v>
      </c>
      <c r="H386" s="20"/>
      <c r="I386" s="21">
        <f t="shared" si="10"/>
        <v>0</v>
      </c>
      <c r="J386" s="14"/>
    </row>
    <row r="387" spans="1:10" ht="12.4" hidden="1" customHeight="1">
      <c r="A387" s="13"/>
      <c r="B387" s="1"/>
      <c r="C387" s="35"/>
      <c r="D387" s="113"/>
      <c r="E387" s="114"/>
      <c r="F387" s="42" t="str">
        <f>VLOOKUP(C387,'[2]Acha Air Sales Price List'!$B$1:$D$65536,3,FALSE)</f>
        <v>first line keep open</v>
      </c>
      <c r="G387" s="20">
        <f>ROUND(IF(ISBLANK(C387),0,VLOOKUP(C387,'[2]Acha Air Sales Price List'!$B$1:$X$65536,12,FALSE)*$M$14),2)</f>
        <v>0</v>
      </c>
      <c r="H387" s="20"/>
      <c r="I387" s="21">
        <f t="shared" si="10"/>
        <v>0</v>
      </c>
      <c r="J387" s="14"/>
    </row>
    <row r="388" spans="1:10" ht="12.4" hidden="1" customHeight="1">
      <c r="A388" s="13"/>
      <c r="B388" s="1"/>
      <c r="C388" s="35"/>
      <c r="D388" s="113"/>
      <c r="E388" s="114"/>
      <c r="F388" s="42" t="str">
        <f>VLOOKUP(C388,'[2]Acha Air Sales Price List'!$B$1:$D$65536,3,FALSE)</f>
        <v>first line keep open</v>
      </c>
      <c r="G388" s="20">
        <f>ROUND(IF(ISBLANK(C388),0,VLOOKUP(C388,'[2]Acha Air Sales Price List'!$B$1:$X$65536,12,FALSE)*$M$14),2)</f>
        <v>0</v>
      </c>
      <c r="H388" s="20"/>
      <c r="I388" s="21">
        <f t="shared" si="10"/>
        <v>0</v>
      </c>
      <c r="J388" s="14"/>
    </row>
    <row r="389" spans="1:10" ht="12.4" hidden="1" customHeight="1">
      <c r="A389" s="13"/>
      <c r="B389" s="1"/>
      <c r="C389" s="35"/>
      <c r="D389" s="113"/>
      <c r="E389" s="114"/>
      <c r="F389" s="42" t="str">
        <f>VLOOKUP(C389,'[2]Acha Air Sales Price List'!$B$1:$D$65536,3,FALSE)</f>
        <v>first line keep open</v>
      </c>
      <c r="G389" s="20">
        <f>ROUND(IF(ISBLANK(C389),0,VLOOKUP(C389,'[2]Acha Air Sales Price List'!$B$1:$X$65536,12,FALSE)*$M$14),2)</f>
        <v>0</v>
      </c>
      <c r="H389" s="20"/>
      <c r="I389" s="21">
        <f t="shared" si="10"/>
        <v>0</v>
      </c>
      <c r="J389" s="14"/>
    </row>
    <row r="390" spans="1:10" ht="12.4" hidden="1" customHeight="1">
      <c r="A390" s="13"/>
      <c r="B390" s="1"/>
      <c r="C390" s="35"/>
      <c r="D390" s="113"/>
      <c r="E390" s="114"/>
      <c r="F390" s="42" t="str">
        <f>VLOOKUP(C390,'[2]Acha Air Sales Price List'!$B$1:$D$65536,3,FALSE)</f>
        <v>first line keep open</v>
      </c>
      <c r="G390" s="20">
        <f>ROUND(IF(ISBLANK(C390),0,VLOOKUP(C390,'[2]Acha Air Sales Price List'!$B$1:$X$65536,12,FALSE)*$M$14),2)</f>
        <v>0</v>
      </c>
      <c r="H390" s="20"/>
      <c r="I390" s="21">
        <f t="shared" si="10"/>
        <v>0</v>
      </c>
      <c r="J390" s="14"/>
    </row>
    <row r="391" spans="1:10" ht="12.4" hidden="1" customHeight="1">
      <c r="A391" s="13"/>
      <c r="B391" s="1"/>
      <c r="C391" s="35"/>
      <c r="D391" s="113"/>
      <c r="E391" s="114"/>
      <c r="F391" s="42" t="str">
        <f>VLOOKUP(C391,'[2]Acha Air Sales Price List'!$B$1:$D$65536,3,FALSE)</f>
        <v>first line keep open</v>
      </c>
      <c r="G391" s="20">
        <f>ROUND(IF(ISBLANK(C391),0,VLOOKUP(C391,'[2]Acha Air Sales Price List'!$B$1:$X$65536,12,FALSE)*$M$14),2)</f>
        <v>0</v>
      </c>
      <c r="H391" s="20"/>
      <c r="I391" s="21">
        <f t="shared" si="10"/>
        <v>0</v>
      </c>
      <c r="J391" s="14"/>
    </row>
    <row r="392" spans="1:10" ht="12.4" hidden="1" customHeight="1">
      <c r="A392" s="13"/>
      <c r="B392" s="1"/>
      <c r="C392" s="35"/>
      <c r="D392" s="113"/>
      <c r="E392" s="114"/>
      <c r="F392" s="42" t="str">
        <f>VLOOKUP(C392,'[2]Acha Air Sales Price List'!$B$1:$D$65536,3,FALSE)</f>
        <v>first line keep open</v>
      </c>
      <c r="G392" s="20">
        <f>ROUND(IF(ISBLANK(C392),0,VLOOKUP(C392,'[2]Acha Air Sales Price List'!$B$1:$X$65536,12,FALSE)*$M$14),2)</f>
        <v>0</v>
      </c>
      <c r="H392" s="20"/>
      <c r="I392" s="21">
        <f t="shared" si="10"/>
        <v>0</v>
      </c>
      <c r="J392" s="14"/>
    </row>
    <row r="393" spans="1:10" ht="12.4" hidden="1" customHeight="1">
      <c r="A393" s="13"/>
      <c r="B393" s="1"/>
      <c r="C393" s="35"/>
      <c r="D393" s="113"/>
      <c r="E393" s="114"/>
      <c r="F393" s="42" t="str">
        <f>VLOOKUP(C393,'[2]Acha Air Sales Price List'!$B$1:$D$65536,3,FALSE)</f>
        <v>first line keep open</v>
      </c>
      <c r="G393" s="20">
        <f>ROUND(IF(ISBLANK(C393),0,VLOOKUP(C393,'[2]Acha Air Sales Price List'!$B$1:$X$65536,12,FALSE)*$M$14),2)</f>
        <v>0</v>
      </c>
      <c r="H393" s="20"/>
      <c r="I393" s="21">
        <f t="shared" si="10"/>
        <v>0</v>
      </c>
      <c r="J393" s="14"/>
    </row>
    <row r="394" spans="1:10" ht="12.4" hidden="1" customHeight="1">
      <c r="A394" s="13"/>
      <c r="B394" s="1"/>
      <c r="C394" s="35"/>
      <c r="D394" s="113"/>
      <c r="E394" s="114"/>
      <c r="F394" s="42" t="str">
        <f>VLOOKUP(C394,'[2]Acha Air Sales Price List'!$B$1:$D$65536,3,FALSE)</f>
        <v>first line keep open</v>
      </c>
      <c r="G394" s="20">
        <f>ROUND(IF(ISBLANK(C394),0,VLOOKUP(C394,'[2]Acha Air Sales Price List'!$B$1:$X$65536,12,FALSE)*$M$14),2)</f>
        <v>0</v>
      </c>
      <c r="H394" s="20"/>
      <c r="I394" s="21">
        <f t="shared" si="10"/>
        <v>0</v>
      </c>
      <c r="J394" s="14"/>
    </row>
    <row r="395" spans="1:10" ht="12.4" hidden="1" customHeight="1">
      <c r="A395" s="13"/>
      <c r="B395" s="1"/>
      <c r="C395" s="35"/>
      <c r="D395" s="113"/>
      <c r="E395" s="114"/>
      <c r="F395" s="42" t="str">
        <f>VLOOKUP(C395,'[2]Acha Air Sales Price List'!$B$1:$D$65536,3,FALSE)</f>
        <v>first line keep open</v>
      </c>
      <c r="G395" s="20">
        <f>ROUND(IF(ISBLANK(C395),0,VLOOKUP(C395,'[2]Acha Air Sales Price List'!$B$1:$X$65536,12,FALSE)*$M$14),2)</f>
        <v>0</v>
      </c>
      <c r="H395" s="20"/>
      <c r="I395" s="21">
        <f t="shared" si="10"/>
        <v>0</v>
      </c>
      <c r="J395" s="14"/>
    </row>
    <row r="396" spans="1:10" ht="12.4" hidden="1" customHeight="1">
      <c r="A396" s="13"/>
      <c r="B396" s="1"/>
      <c r="C396" s="36"/>
      <c r="D396" s="113"/>
      <c r="E396" s="114"/>
      <c r="F396" s="42" t="str">
        <f>VLOOKUP(C396,'[2]Acha Air Sales Price List'!$B$1:$D$65536,3,FALSE)</f>
        <v>first line keep open</v>
      </c>
      <c r="G396" s="20">
        <f>ROUND(IF(ISBLANK(C396),0,VLOOKUP(C396,'[2]Acha Air Sales Price List'!$B$1:$X$65536,12,FALSE)*$M$14),2)</f>
        <v>0</v>
      </c>
      <c r="H396" s="20"/>
      <c r="I396" s="21">
        <f t="shared" si="10"/>
        <v>0</v>
      </c>
      <c r="J396" s="14"/>
    </row>
    <row r="397" spans="1:10" ht="12.4" hidden="1" customHeight="1">
      <c r="A397" s="13"/>
      <c r="B397" s="1"/>
      <c r="C397" s="36"/>
      <c r="D397" s="113"/>
      <c r="E397" s="114"/>
      <c r="F397" s="42" t="str">
        <f>VLOOKUP(C397,'[2]Acha Air Sales Price List'!$B$1:$D$65536,3,FALSE)</f>
        <v>first line keep open</v>
      </c>
      <c r="G397" s="20">
        <f>ROUND(IF(ISBLANK(C397),0,VLOOKUP(C397,'[2]Acha Air Sales Price List'!$B$1:$X$65536,12,FALSE)*$M$14),2)</f>
        <v>0</v>
      </c>
      <c r="H397" s="20"/>
      <c r="I397" s="21">
        <f t="shared" si="10"/>
        <v>0</v>
      </c>
      <c r="J397" s="14"/>
    </row>
    <row r="398" spans="1:10" ht="12.4" hidden="1" customHeight="1">
      <c r="A398" s="13"/>
      <c r="B398" s="1"/>
      <c r="C398" s="35"/>
      <c r="D398" s="113"/>
      <c r="E398" s="114"/>
      <c r="F398" s="42" t="str">
        <f>VLOOKUP(C398,'[2]Acha Air Sales Price List'!$B$1:$D$65536,3,FALSE)</f>
        <v>first line keep open</v>
      </c>
      <c r="G398" s="20">
        <f>ROUND(IF(ISBLANK(C398),0,VLOOKUP(C398,'[2]Acha Air Sales Price List'!$B$1:$X$65536,12,FALSE)*$M$14),2)</f>
        <v>0</v>
      </c>
      <c r="H398" s="20"/>
      <c r="I398" s="21">
        <f t="shared" si="10"/>
        <v>0</v>
      </c>
      <c r="J398" s="14"/>
    </row>
    <row r="399" spans="1:10" ht="12.4" hidden="1" customHeight="1">
      <c r="A399" s="13"/>
      <c r="B399" s="1"/>
      <c r="C399" s="35"/>
      <c r="D399" s="113"/>
      <c r="E399" s="114"/>
      <c r="F399" s="42" t="str">
        <f>VLOOKUP(C399,'[2]Acha Air Sales Price List'!$B$1:$D$65536,3,FALSE)</f>
        <v>first line keep open</v>
      </c>
      <c r="G399" s="20">
        <f>ROUND(IF(ISBLANK(C399),0,VLOOKUP(C399,'[2]Acha Air Sales Price List'!$B$1:$X$65536,12,FALSE)*$M$14),2)</f>
        <v>0</v>
      </c>
      <c r="H399" s="20"/>
      <c r="I399" s="21">
        <f t="shared" si="10"/>
        <v>0</v>
      </c>
      <c r="J399" s="14"/>
    </row>
    <row r="400" spans="1:10" ht="12.4" hidden="1" customHeight="1">
      <c r="A400" s="13"/>
      <c r="B400" s="1"/>
      <c r="C400" s="35"/>
      <c r="D400" s="113"/>
      <c r="E400" s="114"/>
      <c r="F400" s="42" t="str">
        <f>VLOOKUP(C400,'[2]Acha Air Sales Price List'!$B$1:$D$65536,3,FALSE)</f>
        <v>first line keep open</v>
      </c>
      <c r="G400" s="20">
        <f>ROUND(IF(ISBLANK(C400),0,VLOOKUP(C400,'[2]Acha Air Sales Price List'!$B$1:$X$65536,12,FALSE)*$M$14),2)</f>
        <v>0</v>
      </c>
      <c r="H400" s="20"/>
      <c r="I400" s="21">
        <f t="shared" si="10"/>
        <v>0</v>
      </c>
      <c r="J400" s="14"/>
    </row>
    <row r="401" spans="1:10" ht="12.4" hidden="1" customHeight="1">
      <c r="A401" s="13"/>
      <c r="B401" s="1"/>
      <c r="C401" s="35"/>
      <c r="D401" s="113"/>
      <c r="E401" s="114"/>
      <c r="F401" s="42" t="str">
        <f>VLOOKUP(C401,'[2]Acha Air Sales Price List'!$B$1:$D$65536,3,FALSE)</f>
        <v>first line keep open</v>
      </c>
      <c r="G401" s="20">
        <f>ROUND(IF(ISBLANK(C401),0,VLOOKUP(C401,'[2]Acha Air Sales Price List'!$B$1:$X$65536,12,FALSE)*$M$14),2)</f>
        <v>0</v>
      </c>
      <c r="H401" s="20"/>
      <c r="I401" s="21">
        <f t="shared" si="10"/>
        <v>0</v>
      </c>
      <c r="J401" s="14"/>
    </row>
    <row r="402" spans="1:10" ht="12.4" hidden="1" customHeight="1">
      <c r="A402" s="13"/>
      <c r="B402" s="1"/>
      <c r="C402" s="35"/>
      <c r="D402" s="113"/>
      <c r="E402" s="114"/>
      <c r="F402" s="42" t="str">
        <f>VLOOKUP(C402,'[2]Acha Air Sales Price List'!$B$1:$D$65536,3,FALSE)</f>
        <v>first line keep open</v>
      </c>
      <c r="G402" s="20">
        <f>ROUND(IF(ISBLANK(C402),0,VLOOKUP(C402,'[2]Acha Air Sales Price List'!$B$1:$X$65536,12,FALSE)*$M$14),2)</f>
        <v>0</v>
      </c>
      <c r="H402" s="20"/>
      <c r="I402" s="21">
        <f t="shared" si="10"/>
        <v>0</v>
      </c>
      <c r="J402" s="14"/>
    </row>
    <row r="403" spans="1:10" ht="12.4" hidden="1" customHeight="1">
      <c r="A403" s="13"/>
      <c r="B403" s="1"/>
      <c r="C403" s="35"/>
      <c r="D403" s="113"/>
      <c r="E403" s="114"/>
      <c r="F403" s="42" t="str">
        <f>VLOOKUP(C403,'[2]Acha Air Sales Price List'!$B$1:$D$65536,3,FALSE)</f>
        <v>first line keep open</v>
      </c>
      <c r="G403" s="20">
        <f>ROUND(IF(ISBLANK(C403),0,VLOOKUP(C403,'[2]Acha Air Sales Price List'!$B$1:$X$65536,12,FALSE)*$M$14),2)</f>
        <v>0</v>
      </c>
      <c r="H403" s="20"/>
      <c r="I403" s="21">
        <f t="shared" si="10"/>
        <v>0</v>
      </c>
      <c r="J403" s="14"/>
    </row>
    <row r="404" spans="1:10" ht="12.4" hidden="1" customHeight="1">
      <c r="A404" s="13"/>
      <c r="B404" s="1"/>
      <c r="C404" s="35"/>
      <c r="D404" s="113"/>
      <c r="E404" s="114"/>
      <c r="F404" s="42" t="str">
        <f>VLOOKUP(C404,'[2]Acha Air Sales Price List'!$B$1:$D$65536,3,FALSE)</f>
        <v>first line keep open</v>
      </c>
      <c r="G404" s="20">
        <f>ROUND(IF(ISBLANK(C404),0,VLOOKUP(C404,'[2]Acha Air Sales Price List'!$B$1:$X$65536,12,FALSE)*$M$14),2)</f>
        <v>0</v>
      </c>
      <c r="H404" s="20"/>
      <c r="I404" s="21">
        <f t="shared" si="10"/>
        <v>0</v>
      </c>
      <c r="J404" s="14"/>
    </row>
    <row r="405" spans="1:10" ht="12.4" hidden="1" customHeight="1">
      <c r="A405" s="13"/>
      <c r="B405" s="1"/>
      <c r="C405" s="35"/>
      <c r="D405" s="113"/>
      <c r="E405" s="114"/>
      <c r="F405" s="42" t="str">
        <f>VLOOKUP(C405,'[2]Acha Air Sales Price List'!$B$1:$D$65536,3,FALSE)</f>
        <v>first line keep open</v>
      </c>
      <c r="G405" s="20">
        <f>ROUND(IF(ISBLANK(C405),0,VLOOKUP(C405,'[2]Acha Air Sales Price List'!$B$1:$X$65536,12,FALSE)*$M$14),2)</f>
        <v>0</v>
      </c>
      <c r="H405" s="20"/>
      <c r="I405" s="21">
        <f t="shared" si="10"/>
        <v>0</v>
      </c>
      <c r="J405" s="14"/>
    </row>
    <row r="406" spans="1:10" ht="12.4" hidden="1" customHeight="1">
      <c r="A406" s="13"/>
      <c r="B406" s="1"/>
      <c r="C406" s="35"/>
      <c r="D406" s="113"/>
      <c r="E406" s="114"/>
      <c r="F406" s="42" t="str">
        <f>VLOOKUP(C406,'[2]Acha Air Sales Price List'!$B$1:$D$65536,3,FALSE)</f>
        <v>first line keep open</v>
      </c>
      <c r="G406" s="20">
        <f>ROUND(IF(ISBLANK(C406),0,VLOOKUP(C406,'[2]Acha Air Sales Price List'!$B$1:$X$65536,12,FALSE)*$M$14),2)</f>
        <v>0</v>
      </c>
      <c r="H406" s="20"/>
      <c r="I406" s="21">
        <f t="shared" si="10"/>
        <v>0</v>
      </c>
      <c r="J406" s="14"/>
    </row>
    <row r="407" spans="1:10" ht="12.4" hidden="1" customHeight="1">
      <c r="A407" s="13"/>
      <c r="B407" s="1"/>
      <c r="C407" s="35"/>
      <c r="D407" s="113"/>
      <c r="E407" s="114"/>
      <c r="F407" s="42" t="str">
        <f>VLOOKUP(C407,'[2]Acha Air Sales Price List'!$B$1:$D$65536,3,FALSE)</f>
        <v>first line keep open</v>
      </c>
      <c r="G407" s="20">
        <f>ROUND(IF(ISBLANK(C407),0,VLOOKUP(C407,'[2]Acha Air Sales Price List'!$B$1:$X$65536,12,FALSE)*$M$14),2)</f>
        <v>0</v>
      </c>
      <c r="H407" s="20"/>
      <c r="I407" s="21">
        <f t="shared" si="10"/>
        <v>0</v>
      </c>
      <c r="J407" s="14"/>
    </row>
    <row r="408" spans="1:10" ht="12.4" hidden="1" customHeight="1">
      <c r="A408" s="13"/>
      <c r="B408" s="1"/>
      <c r="C408" s="36"/>
      <c r="D408" s="113"/>
      <c r="E408" s="114"/>
      <c r="F408" s="42" t="str">
        <f>VLOOKUP(C408,'[2]Acha Air Sales Price List'!$B$1:$D$65536,3,FALSE)</f>
        <v>first line keep open</v>
      </c>
      <c r="G408" s="20">
        <f>ROUND(IF(ISBLANK(C408),0,VLOOKUP(C408,'[2]Acha Air Sales Price List'!$B$1:$X$65536,12,FALSE)*$M$14),2)</f>
        <v>0</v>
      </c>
      <c r="H408" s="20"/>
      <c r="I408" s="21">
        <f t="shared" si="10"/>
        <v>0</v>
      </c>
      <c r="J408" s="14"/>
    </row>
    <row r="409" spans="1:10" ht="12" hidden="1" customHeight="1">
      <c r="A409" s="13"/>
      <c r="B409" s="1"/>
      <c r="C409" s="35"/>
      <c r="D409" s="113"/>
      <c r="E409" s="114"/>
      <c r="F409" s="42" t="str">
        <f>VLOOKUP(C409,'[2]Acha Air Sales Price List'!$B$1:$D$65536,3,FALSE)</f>
        <v>first line keep open</v>
      </c>
      <c r="G409" s="20">
        <f>ROUND(IF(ISBLANK(C409),0,VLOOKUP(C409,'[2]Acha Air Sales Price List'!$B$1:$X$65536,12,FALSE)*$M$14),2)</f>
        <v>0</v>
      </c>
      <c r="H409" s="20"/>
      <c r="I409" s="21">
        <f t="shared" si="10"/>
        <v>0</v>
      </c>
      <c r="J409" s="14"/>
    </row>
    <row r="410" spans="1:10" ht="12.4" hidden="1" customHeight="1">
      <c r="A410" s="13"/>
      <c r="B410" s="1"/>
      <c r="C410" s="35"/>
      <c r="D410" s="113"/>
      <c r="E410" s="114"/>
      <c r="F410" s="42" t="str">
        <f>VLOOKUP(C410,'[2]Acha Air Sales Price List'!$B$1:$D$65536,3,FALSE)</f>
        <v>first line keep open</v>
      </c>
      <c r="G410" s="20">
        <f>ROUND(IF(ISBLANK(C410),0,VLOOKUP(C410,'[2]Acha Air Sales Price List'!$B$1:$X$65536,12,FALSE)*$M$14),2)</f>
        <v>0</v>
      </c>
      <c r="H410" s="20"/>
      <c r="I410" s="21">
        <f t="shared" si="10"/>
        <v>0</v>
      </c>
      <c r="J410" s="14"/>
    </row>
    <row r="411" spans="1:10" ht="12.4" hidden="1" customHeight="1">
      <c r="A411" s="13"/>
      <c r="B411" s="1"/>
      <c r="C411" s="35"/>
      <c r="D411" s="113"/>
      <c r="E411" s="114"/>
      <c r="F411" s="42" t="str">
        <f>VLOOKUP(C411,'[2]Acha Air Sales Price List'!$B$1:$D$65536,3,FALSE)</f>
        <v>first line keep open</v>
      </c>
      <c r="G411" s="20">
        <f>ROUND(IF(ISBLANK(C411),0,VLOOKUP(C411,'[2]Acha Air Sales Price List'!$B$1:$X$65536,12,FALSE)*$M$14),2)</f>
        <v>0</v>
      </c>
      <c r="H411" s="20"/>
      <c r="I411" s="21">
        <f t="shared" si="10"/>
        <v>0</v>
      </c>
      <c r="J411" s="14"/>
    </row>
    <row r="412" spans="1:10" ht="12.4" hidden="1" customHeight="1">
      <c r="A412" s="13"/>
      <c r="B412" s="1"/>
      <c r="C412" s="35"/>
      <c r="D412" s="113"/>
      <c r="E412" s="114"/>
      <c r="F412" s="42" t="str">
        <f>VLOOKUP(C412,'[2]Acha Air Sales Price List'!$B$1:$D$65536,3,FALSE)</f>
        <v>first line keep open</v>
      </c>
      <c r="G412" s="20">
        <f>ROUND(IF(ISBLANK(C412),0,VLOOKUP(C412,'[2]Acha Air Sales Price List'!$B$1:$X$65536,12,FALSE)*$M$14),2)</f>
        <v>0</v>
      </c>
      <c r="H412" s="20"/>
      <c r="I412" s="21">
        <f t="shared" si="10"/>
        <v>0</v>
      </c>
      <c r="J412" s="14"/>
    </row>
    <row r="413" spans="1:10" ht="12.4" hidden="1" customHeight="1">
      <c r="A413" s="13"/>
      <c r="B413" s="1"/>
      <c r="C413" s="35"/>
      <c r="D413" s="113"/>
      <c r="E413" s="114"/>
      <c r="F413" s="42" t="str">
        <f>VLOOKUP(C413,'[2]Acha Air Sales Price List'!$B$1:$D$65536,3,FALSE)</f>
        <v>first line keep open</v>
      </c>
      <c r="G413" s="20">
        <f>ROUND(IF(ISBLANK(C413),0,VLOOKUP(C413,'[2]Acha Air Sales Price List'!$B$1:$X$65536,12,FALSE)*$M$14),2)</f>
        <v>0</v>
      </c>
      <c r="H413" s="20"/>
      <c r="I413" s="21">
        <f t="shared" si="10"/>
        <v>0</v>
      </c>
      <c r="J413" s="14"/>
    </row>
    <row r="414" spans="1:10" ht="12.4" hidden="1" customHeight="1">
      <c r="A414" s="13"/>
      <c r="B414" s="1"/>
      <c r="C414" s="35"/>
      <c r="D414" s="113"/>
      <c r="E414" s="114"/>
      <c r="F414" s="42" t="str">
        <f>VLOOKUP(C414,'[2]Acha Air Sales Price List'!$B$1:$D$65536,3,FALSE)</f>
        <v>first line keep open</v>
      </c>
      <c r="G414" s="20">
        <f>ROUND(IF(ISBLANK(C414),0,VLOOKUP(C414,'[2]Acha Air Sales Price List'!$B$1:$X$65536,12,FALSE)*$M$14),2)</f>
        <v>0</v>
      </c>
      <c r="H414" s="20"/>
      <c r="I414" s="21">
        <f t="shared" si="10"/>
        <v>0</v>
      </c>
      <c r="J414" s="14"/>
    </row>
    <row r="415" spans="1:10" ht="12.4" hidden="1" customHeight="1">
      <c r="A415" s="13"/>
      <c r="B415" s="1"/>
      <c r="C415" s="35"/>
      <c r="D415" s="113"/>
      <c r="E415" s="114"/>
      <c r="F415" s="42" t="str">
        <f>VLOOKUP(C415,'[2]Acha Air Sales Price List'!$B$1:$D$65536,3,FALSE)</f>
        <v>first line keep open</v>
      </c>
      <c r="G415" s="20">
        <f>ROUND(IF(ISBLANK(C415),0,VLOOKUP(C415,'[2]Acha Air Sales Price List'!$B$1:$X$65536,12,FALSE)*$M$14),2)</f>
        <v>0</v>
      </c>
      <c r="H415" s="20"/>
      <c r="I415" s="21">
        <f t="shared" si="10"/>
        <v>0</v>
      </c>
      <c r="J415" s="14"/>
    </row>
    <row r="416" spans="1:10" ht="12.4" hidden="1" customHeight="1">
      <c r="A416" s="13"/>
      <c r="B416" s="1"/>
      <c r="C416" s="35"/>
      <c r="D416" s="113"/>
      <c r="E416" s="114"/>
      <c r="F416" s="42" t="str">
        <f>VLOOKUP(C416,'[2]Acha Air Sales Price List'!$B$1:$D$65536,3,FALSE)</f>
        <v>first line keep open</v>
      </c>
      <c r="G416" s="20">
        <f>ROUND(IF(ISBLANK(C416),0,VLOOKUP(C416,'[2]Acha Air Sales Price List'!$B$1:$X$65536,12,FALSE)*$M$14),2)</f>
        <v>0</v>
      </c>
      <c r="H416" s="20"/>
      <c r="I416" s="21">
        <f t="shared" si="10"/>
        <v>0</v>
      </c>
      <c r="J416" s="14"/>
    </row>
    <row r="417" spans="1:10" ht="12.4" hidden="1" customHeight="1">
      <c r="A417" s="13"/>
      <c r="B417" s="1"/>
      <c r="C417" s="35"/>
      <c r="D417" s="113"/>
      <c r="E417" s="114"/>
      <c r="F417" s="42" t="str">
        <f>VLOOKUP(C417,'[2]Acha Air Sales Price List'!$B$1:$D$65536,3,FALSE)</f>
        <v>first line keep open</v>
      </c>
      <c r="G417" s="20">
        <f>ROUND(IF(ISBLANK(C417),0,VLOOKUP(C417,'[2]Acha Air Sales Price List'!$B$1:$X$65536,12,FALSE)*$M$14),2)</f>
        <v>0</v>
      </c>
      <c r="H417" s="20"/>
      <c r="I417" s="21">
        <f t="shared" si="10"/>
        <v>0</v>
      </c>
      <c r="J417" s="14"/>
    </row>
    <row r="418" spans="1:10" ht="12.4" hidden="1" customHeight="1">
      <c r="A418" s="13"/>
      <c r="B418" s="1"/>
      <c r="C418" s="35"/>
      <c r="D418" s="113"/>
      <c r="E418" s="114"/>
      <c r="F418" s="42" t="str">
        <f>VLOOKUP(C418,'[2]Acha Air Sales Price List'!$B$1:$D$65536,3,FALSE)</f>
        <v>first line keep open</v>
      </c>
      <c r="G418" s="20">
        <f>ROUND(IF(ISBLANK(C418),0,VLOOKUP(C418,'[2]Acha Air Sales Price List'!$B$1:$X$65536,12,FALSE)*$M$14),2)</f>
        <v>0</v>
      </c>
      <c r="H418" s="20"/>
      <c r="I418" s="21">
        <f t="shared" si="10"/>
        <v>0</v>
      </c>
      <c r="J418" s="14"/>
    </row>
    <row r="419" spans="1:10" ht="12.4" hidden="1" customHeight="1">
      <c r="A419" s="13"/>
      <c r="B419" s="1"/>
      <c r="C419" s="35"/>
      <c r="D419" s="113"/>
      <c r="E419" s="114"/>
      <c r="F419" s="42" t="str">
        <f>VLOOKUP(C419,'[2]Acha Air Sales Price List'!$B$1:$D$65536,3,FALSE)</f>
        <v>first line keep open</v>
      </c>
      <c r="G419" s="20">
        <f>ROUND(IF(ISBLANK(C419),0,VLOOKUP(C419,'[2]Acha Air Sales Price List'!$B$1:$X$65536,12,FALSE)*$M$14),2)</f>
        <v>0</v>
      </c>
      <c r="H419" s="20"/>
      <c r="I419" s="21">
        <f t="shared" si="10"/>
        <v>0</v>
      </c>
      <c r="J419" s="14"/>
    </row>
    <row r="420" spans="1:10" ht="12.4" hidden="1" customHeight="1">
      <c r="A420" s="13"/>
      <c r="B420" s="1"/>
      <c r="C420" s="35"/>
      <c r="D420" s="113"/>
      <c r="E420" s="114"/>
      <c r="F420" s="42" t="str">
        <f>VLOOKUP(C420,'[2]Acha Air Sales Price List'!$B$1:$D$65536,3,FALSE)</f>
        <v>first line keep open</v>
      </c>
      <c r="G420" s="20">
        <f>ROUND(IF(ISBLANK(C420),0,VLOOKUP(C420,'[2]Acha Air Sales Price List'!$B$1:$X$65536,12,FALSE)*$M$14),2)</f>
        <v>0</v>
      </c>
      <c r="H420" s="20"/>
      <c r="I420" s="21">
        <f t="shared" si="10"/>
        <v>0</v>
      </c>
      <c r="J420" s="14"/>
    </row>
    <row r="421" spans="1:10" ht="12.4" hidden="1" customHeight="1">
      <c r="A421" s="13"/>
      <c r="B421" s="1"/>
      <c r="C421" s="35"/>
      <c r="D421" s="113"/>
      <c r="E421" s="114"/>
      <c r="F421" s="42" t="str">
        <f>VLOOKUP(C421,'[2]Acha Air Sales Price List'!$B$1:$D$65536,3,FALSE)</f>
        <v>first line keep open</v>
      </c>
      <c r="G421" s="20">
        <f>ROUND(IF(ISBLANK(C421),0,VLOOKUP(C421,'[2]Acha Air Sales Price List'!$B$1:$X$65536,12,FALSE)*$M$14),2)</f>
        <v>0</v>
      </c>
      <c r="H421" s="20"/>
      <c r="I421" s="21">
        <f t="shared" si="10"/>
        <v>0</v>
      </c>
      <c r="J421" s="14"/>
    </row>
    <row r="422" spans="1:10" ht="12.4" hidden="1" customHeight="1">
      <c r="A422" s="13"/>
      <c r="B422" s="1"/>
      <c r="C422" s="35"/>
      <c r="D422" s="113"/>
      <c r="E422" s="114"/>
      <c r="F422" s="42" t="str">
        <f>VLOOKUP(C422,'[2]Acha Air Sales Price List'!$B$1:$D$65536,3,FALSE)</f>
        <v>first line keep open</v>
      </c>
      <c r="G422" s="20">
        <f>ROUND(IF(ISBLANK(C422),0,VLOOKUP(C422,'[2]Acha Air Sales Price List'!$B$1:$X$65536,12,FALSE)*$M$14),2)</f>
        <v>0</v>
      </c>
      <c r="H422" s="20"/>
      <c r="I422" s="21">
        <f t="shared" si="10"/>
        <v>0</v>
      </c>
      <c r="J422" s="14"/>
    </row>
    <row r="423" spans="1:10" ht="12.4" hidden="1" customHeight="1">
      <c r="A423" s="13"/>
      <c r="B423" s="1"/>
      <c r="C423" s="35"/>
      <c r="D423" s="113"/>
      <c r="E423" s="114"/>
      <c r="F423" s="42" t="str">
        <f>VLOOKUP(C423,'[2]Acha Air Sales Price List'!$B$1:$D$65536,3,FALSE)</f>
        <v>first line keep open</v>
      </c>
      <c r="G423" s="20">
        <f>ROUND(IF(ISBLANK(C423),0,VLOOKUP(C423,'[2]Acha Air Sales Price List'!$B$1:$X$65536,12,FALSE)*$M$14),2)</f>
        <v>0</v>
      </c>
      <c r="H423" s="20"/>
      <c r="I423" s="21">
        <f t="shared" si="10"/>
        <v>0</v>
      </c>
      <c r="J423" s="14"/>
    </row>
    <row r="424" spans="1:10" ht="12.4" hidden="1" customHeight="1">
      <c r="A424" s="13"/>
      <c r="B424" s="1"/>
      <c r="C424" s="35"/>
      <c r="D424" s="113"/>
      <c r="E424" s="114"/>
      <c r="F424" s="42" t="str">
        <f>VLOOKUP(C424,'[2]Acha Air Sales Price List'!$B$1:$D$65536,3,FALSE)</f>
        <v>first line keep open</v>
      </c>
      <c r="G424" s="20">
        <f>ROUND(IF(ISBLANK(C424),0,VLOOKUP(C424,'[2]Acha Air Sales Price List'!$B$1:$X$65536,12,FALSE)*$M$14),2)</f>
        <v>0</v>
      </c>
      <c r="H424" s="20"/>
      <c r="I424" s="21">
        <f t="shared" si="10"/>
        <v>0</v>
      </c>
      <c r="J424" s="14"/>
    </row>
    <row r="425" spans="1:10" ht="12.4" hidden="1" customHeight="1">
      <c r="A425" s="13"/>
      <c r="B425" s="1"/>
      <c r="C425" s="35"/>
      <c r="D425" s="113"/>
      <c r="E425" s="114"/>
      <c r="F425" s="42" t="str">
        <f>VLOOKUP(C425,'[2]Acha Air Sales Price List'!$B$1:$D$65536,3,FALSE)</f>
        <v>first line keep open</v>
      </c>
      <c r="G425" s="20">
        <f>ROUND(IF(ISBLANK(C425),0,VLOOKUP(C425,'[2]Acha Air Sales Price List'!$B$1:$X$65536,12,FALSE)*$M$14),2)</f>
        <v>0</v>
      </c>
      <c r="H425" s="20"/>
      <c r="I425" s="21">
        <f t="shared" si="10"/>
        <v>0</v>
      </c>
      <c r="J425" s="14"/>
    </row>
    <row r="426" spans="1:10" ht="12.4" hidden="1" customHeight="1">
      <c r="A426" s="13"/>
      <c r="B426" s="1"/>
      <c r="C426" s="35"/>
      <c r="D426" s="113"/>
      <c r="E426" s="114"/>
      <c r="F426" s="42" t="str">
        <f>VLOOKUP(C426,'[2]Acha Air Sales Price List'!$B$1:$D$65536,3,FALSE)</f>
        <v>first line keep open</v>
      </c>
      <c r="G426" s="20">
        <f>ROUND(IF(ISBLANK(C426),0,VLOOKUP(C426,'[2]Acha Air Sales Price List'!$B$1:$X$65536,12,FALSE)*$M$14),2)</f>
        <v>0</v>
      </c>
      <c r="H426" s="20"/>
      <c r="I426" s="21">
        <f t="shared" si="10"/>
        <v>0</v>
      </c>
      <c r="J426" s="14"/>
    </row>
    <row r="427" spans="1:10" ht="12.4" hidden="1" customHeight="1">
      <c r="A427" s="13"/>
      <c r="B427" s="1"/>
      <c r="C427" s="35"/>
      <c r="D427" s="113"/>
      <c r="E427" s="114"/>
      <c r="F427" s="42" t="str">
        <f>VLOOKUP(C427,'[2]Acha Air Sales Price List'!$B$1:$D$65536,3,FALSE)</f>
        <v>first line keep open</v>
      </c>
      <c r="G427" s="20">
        <f>ROUND(IF(ISBLANK(C427),0,VLOOKUP(C427,'[2]Acha Air Sales Price List'!$B$1:$X$65536,12,FALSE)*$M$14),2)</f>
        <v>0</v>
      </c>
      <c r="H427" s="20"/>
      <c r="I427" s="21">
        <f t="shared" si="10"/>
        <v>0</v>
      </c>
      <c r="J427" s="14"/>
    </row>
    <row r="428" spans="1:10" ht="12.4" hidden="1" customHeight="1">
      <c r="A428" s="13"/>
      <c r="B428" s="1"/>
      <c r="C428" s="35"/>
      <c r="D428" s="113"/>
      <c r="E428" s="114"/>
      <c r="F428" s="42" t="str">
        <f>VLOOKUP(C428,'[2]Acha Air Sales Price List'!$B$1:$D$65536,3,FALSE)</f>
        <v>first line keep open</v>
      </c>
      <c r="G428" s="20">
        <f>ROUND(IF(ISBLANK(C428),0,VLOOKUP(C428,'[2]Acha Air Sales Price List'!$B$1:$X$65536,12,FALSE)*$M$14),2)</f>
        <v>0</v>
      </c>
      <c r="H428" s="20"/>
      <c r="I428" s="21">
        <f t="shared" si="10"/>
        <v>0</v>
      </c>
      <c r="J428" s="14"/>
    </row>
    <row r="429" spans="1:10" ht="12.4" hidden="1" customHeight="1">
      <c r="A429" s="13"/>
      <c r="B429" s="1"/>
      <c r="C429" s="35"/>
      <c r="D429" s="113"/>
      <c r="E429" s="114"/>
      <c r="F429" s="42" t="str">
        <f>VLOOKUP(C429,'[2]Acha Air Sales Price List'!$B$1:$D$65536,3,FALSE)</f>
        <v>first line keep open</v>
      </c>
      <c r="G429" s="20">
        <f>ROUND(IF(ISBLANK(C429),0,VLOOKUP(C429,'[2]Acha Air Sales Price List'!$B$1:$X$65536,12,FALSE)*$M$14),2)</f>
        <v>0</v>
      </c>
      <c r="H429" s="20"/>
      <c r="I429" s="21">
        <f t="shared" si="10"/>
        <v>0</v>
      </c>
      <c r="J429" s="14"/>
    </row>
    <row r="430" spans="1:10" ht="12.4" hidden="1" customHeight="1">
      <c r="A430" s="13"/>
      <c r="B430" s="1"/>
      <c r="C430" s="35"/>
      <c r="D430" s="113"/>
      <c r="E430" s="114"/>
      <c r="F430" s="42" t="str">
        <f>VLOOKUP(C430,'[2]Acha Air Sales Price List'!$B$1:$D$65536,3,FALSE)</f>
        <v>first line keep open</v>
      </c>
      <c r="G430" s="20">
        <f>ROUND(IF(ISBLANK(C430),0,VLOOKUP(C430,'[2]Acha Air Sales Price List'!$B$1:$X$65536,12,FALSE)*$M$14),2)</f>
        <v>0</v>
      </c>
      <c r="H430" s="20"/>
      <c r="I430" s="21">
        <f t="shared" si="10"/>
        <v>0</v>
      </c>
      <c r="J430" s="14"/>
    </row>
    <row r="431" spans="1:10" ht="12.4" hidden="1" customHeight="1">
      <c r="A431" s="13"/>
      <c r="B431" s="1"/>
      <c r="C431" s="35"/>
      <c r="D431" s="113"/>
      <c r="E431" s="114"/>
      <c r="F431" s="42" t="str">
        <f>VLOOKUP(C431,'[2]Acha Air Sales Price List'!$B$1:$D$65536,3,FALSE)</f>
        <v>first line keep open</v>
      </c>
      <c r="G431" s="20">
        <f>ROUND(IF(ISBLANK(C431),0,VLOOKUP(C431,'[2]Acha Air Sales Price List'!$B$1:$X$65536,12,FALSE)*$M$14),2)</f>
        <v>0</v>
      </c>
      <c r="H431" s="20"/>
      <c r="I431" s="21">
        <f t="shared" si="10"/>
        <v>0</v>
      </c>
      <c r="J431" s="14"/>
    </row>
    <row r="432" spans="1:10" ht="12.4" hidden="1" customHeight="1">
      <c r="A432" s="13"/>
      <c r="B432" s="1"/>
      <c r="C432" s="35"/>
      <c r="D432" s="113"/>
      <c r="E432" s="114"/>
      <c r="F432" s="42" t="str">
        <f>VLOOKUP(C432,'[2]Acha Air Sales Price List'!$B$1:$D$65536,3,FALSE)</f>
        <v>first line keep open</v>
      </c>
      <c r="G432" s="20">
        <f>ROUND(IF(ISBLANK(C432),0,VLOOKUP(C432,'[2]Acha Air Sales Price List'!$B$1:$X$65536,12,FALSE)*$M$14),2)</f>
        <v>0</v>
      </c>
      <c r="H432" s="20"/>
      <c r="I432" s="21">
        <f t="shared" si="10"/>
        <v>0</v>
      </c>
      <c r="J432" s="14"/>
    </row>
    <row r="433" spans="1:10" ht="12.4" hidden="1" customHeight="1">
      <c r="A433" s="13"/>
      <c r="B433" s="1"/>
      <c r="C433" s="35"/>
      <c r="D433" s="113"/>
      <c r="E433" s="114"/>
      <c r="F433" s="42" t="str">
        <f>VLOOKUP(C433,'[2]Acha Air Sales Price List'!$B$1:$D$65536,3,FALSE)</f>
        <v>first line keep open</v>
      </c>
      <c r="G433" s="20">
        <f>ROUND(IF(ISBLANK(C433),0,VLOOKUP(C433,'[2]Acha Air Sales Price List'!$B$1:$X$65536,12,FALSE)*$M$14),2)</f>
        <v>0</v>
      </c>
      <c r="H433" s="20"/>
      <c r="I433" s="21">
        <f t="shared" si="10"/>
        <v>0</v>
      </c>
      <c r="J433" s="14"/>
    </row>
    <row r="434" spans="1:10" ht="12.4" hidden="1" customHeight="1">
      <c r="A434" s="13"/>
      <c r="B434" s="1"/>
      <c r="C434" s="35"/>
      <c r="D434" s="113"/>
      <c r="E434" s="114"/>
      <c r="F434" s="42" t="str">
        <f>VLOOKUP(C434,'[2]Acha Air Sales Price List'!$B$1:$D$65536,3,FALSE)</f>
        <v>first line keep open</v>
      </c>
      <c r="G434" s="20">
        <f>ROUND(IF(ISBLANK(C434),0,VLOOKUP(C434,'[2]Acha Air Sales Price List'!$B$1:$X$65536,12,FALSE)*$M$14),2)</f>
        <v>0</v>
      </c>
      <c r="H434" s="20"/>
      <c r="I434" s="21">
        <f t="shared" si="10"/>
        <v>0</v>
      </c>
      <c r="J434" s="14"/>
    </row>
    <row r="435" spans="1:10" ht="12.4" hidden="1" customHeight="1">
      <c r="A435" s="13"/>
      <c r="B435" s="1"/>
      <c r="C435" s="35"/>
      <c r="D435" s="113"/>
      <c r="E435" s="114"/>
      <c r="F435" s="42" t="str">
        <f>VLOOKUP(C435,'[2]Acha Air Sales Price List'!$B$1:$D$65536,3,FALSE)</f>
        <v>first line keep open</v>
      </c>
      <c r="G435" s="20">
        <f>ROUND(IF(ISBLANK(C435),0,VLOOKUP(C435,'[2]Acha Air Sales Price List'!$B$1:$X$65536,12,FALSE)*$M$14),2)</f>
        <v>0</v>
      </c>
      <c r="H435" s="20"/>
      <c r="I435" s="21">
        <f t="shared" si="10"/>
        <v>0</v>
      </c>
      <c r="J435" s="14"/>
    </row>
    <row r="436" spans="1:10" ht="12.4" hidden="1" customHeight="1">
      <c r="A436" s="13"/>
      <c r="B436" s="1"/>
      <c r="C436" s="36"/>
      <c r="D436" s="113"/>
      <c r="E436" s="114"/>
      <c r="F436" s="42" t="str">
        <f>VLOOKUP(C436,'[2]Acha Air Sales Price List'!$B$1:$D$65536,3,FALSE)</f>
        <v>first line keep open</v>
      </c>
      <c r="G436" s="20">
        <f>ROUND(IF(ISBLANK(C436),0,VLOOKUP(C436,'[2]Acha Air Sales Price List'!$B$1:$X$65536,12,FALSE)*$M$14),2)</f>
        <v>0</v>
      </c>
      <c r="H436" s="20"/>
      <c r="I436" s="21">
        <f>ROUND(IF(ISNUMBER(B436), G436*B436, 0),5)</f>
        <v>0</v>
      </c>
      <c r="J436" s="14"/>
    </row>
    <row r="437" spans="1:10" ht="12" hidden="1" customHeight="1">
      <c r="A437" s="13"/>
      <c r="B437" s="1"/>
      <c r="C437" s="35"/>
      <c r="D437" s="113"/>
      <c r="E437" s="114"/>
      <c r="F437" s="42" t="str">
        <f>VLOOKUP(C437,'[2]Acha Air Sales Price List'!$B$1:$D$65536,3,FALSE)</f>
        <v>first line keep open</v>
      </c>
      <c r="G437" s="20">
        <f>ROUND(IF(ISBLANK(C437),0,VLOOKUP(C437,'[2]Acha Air Sales Price List'!$B$1:$X$65536,12,FALSE)*$M$14),2)</f>
        <v>0</v>
      </c>
      <c r="H437" s="20"/>
      <c r="I437" s="21">
        <f t="shared" ref="I437:I487" si="11">ROUND(IF(ISNUMBER(B437), G437*B437, 0),5)</f>
        <v>0</v>
      </c>
      <c r="J437" s="14"/>
    </row>
    <row r="438" spans="1:10" ht="12.4" hidden="1" customHeight="1">
      <c r="A438" s="13"/>
      <c r="B438" s="1"/>
      <c r="C438" s="35"/>
      <c r="D438" s="113"/>
      <c r="E438" s="114"/>
      <c r="F438" s="42" t="str">
        <f>VLOOKUP(C438,'[2]Acha Air Sales Price List'!$B$1:$D$65536,3,FALSE)</f>
        <v>first line keep open</v>
      </c>
      <c r="G438" s="20">
        <f>ROUND(IF(ISBLANK(C438),0,VLOOKUP(C438,'[2]Acha Air Sales Price List'!$B$1:$X$65536,12,FALSE)*$M$14),2)</f>
        <v>0</v>
      </c>
      <c r="H438" s="20"/>
      <c r="I438" s="21">
        <f t="shared" si="11"/>
        <v>0</v>
      </c>
      <c r="J438" s="14"/>
    </row>
    <row r="439" spans="1:10" ht="12.4" hidden="1" customHeight="1">
      <c r="A439" s="13"/>
      <c r="B439" s="1"/>
      <c r="C439" s="35"/>
      <c r="D439" s="113"/>
      <c r="E439" s="114"/>
      <c r="F439" s="42" t="str">
        <f>VLOOKUP(C439,'[2]Acha Air Sales Price List'!$B$1:$D$65536,3,FALSE)</f>
        <v>first line keep open</v>
      </c>
      <c r="G439" s="20">
        <f>ROUND(IF(ISBLANK(C439),0,VLOOKUP(C439,'[2]Acha Air Sales Price List'!$B$1:$X$65536,12,FALSE)*$M$14),2)</f>
        <v>0</v>
      </c>
      <c r="H439" s="20"/>
      <c r="I439" s="21">
        <f t="shared" si="11"/>
        <v>0</v>
      </c>
      <c r="J439" s="14"/>
    </row>
    <row r="440" spans="1:10" ht="12.4" hidden="1" customHeight="1">
      <c r="A440" s="13"/>
      <c r="B440" s="1"/>
      <c r="C440" s="35"/>
      <c r="D440" s="113"/>
      <c r="E440" s="114"/>
      <c r="F440" s="42" t="str">
        <f>VLOOKUP(C440,'[2]Acha Air Sales Price List'!$B$1:$D$65536,3,FALSE)</f>
        <v>first line keep open</v>
      </c>
      <c r="G440" s="20">
        <f>ROUND(IF(ISBLANK(C440),0,VLOOKUP(C440,'[2]Acha Air Sales Price List'!$B$1:$X$65536,12,FALSE)*$M$14),2)</f>
        <v>0</v>
      </c>
      <c r="H440" s="20"/>
      <c r="I440" s="21">
        <f t="shared" si="11"/>
        <v>0</v>
      </c>
      <c r="J440" s="14"/>
    </row>
    <row r="441" spans="1:10" ht="12.4" hidden="1" customHeight="1">
      <c r="A441" s="13"/>
      <c r="B441" s="1"/>
      <c r="C441" s="35"/>
      <c r="D441" s="113"/>
      <c r="E441" s="114"/>
      <c r="F441" s="42" t="str">
        <f>VLOOKUP(C441,'[2]Acha Air Sales Price List'!$B$1:$D$65536,3,FALSE)</f>
        <v>first line keep open</v>
      </c>
      <c r="G441" s="20">
        <f>ROUND(IF(ISBLANK(C441),0,VLOOKUP(C441,'[2]Acha Air Sales Price List'!$B$1:$X$65536,12,FALSE)*$M$14),2)</f>
        <v>0</v>
      </c>
      <c r="H441" s="20"/>
      <c r="I441" s="21">
        <f t="shared" si="11"/>
        <v>0</v>
      </c>
      <c r="J441" s="14"/>
    </row>
    <row r="442" spans="1:10" ht="12.4" hidden="1" customHeight="1">
      <c r="A442" s="13"/>
      <c r="B442" s="1"/>
      <c r="C442" s="35"/>
      <c r="D442" s="113"/>
      <c r="E442" s="114"/>
      <c r="F442" s="42" t="str">
        <f>VLOOKUP(C442,'[2]Acha Air Sales Price List'!$B$1:$D$65536,3,FALSE)</f>
        <v>first line keep open</v>
      </c>
      <c r="G442" s="20">
        <f>ROUND(IF(ISBLANK(C442),0,VLOOKUP(C442,'[2]Acha Air Sales Price List'!$B$1:$X$65536,12,FALSE)*$M$14),2)</f>
        <v>0</v>
      </c>
      <c r="H442" s="20"/>
      <c r="I442" s="21">
        <f t="shared" si="11"/>
        <v>0</v>
      </c>
      <c r="J442" s="14"/>
    </row>
    <row r="443" spans="1:10" ht="12.4" hidden="1" customHeight="1">
      <c r="A443" s="13"/>
      <c r="B443" s="1"/>
      <c r="C443" s="35"/>
      <c r="D443" s="113"/>
      <c r="E443" s="114"/>
      <c r="F443" s="42" t="str">
        <f>VLOOKUP(C443,'[2]Acha Air Sales Price List'!$B$1:$D$65536,3,FALSE)</f>
        <v>first line keep open</v>
      </c>
      <c r="G443" s="20">
        <f>ROUND(IF(ISBLANK(C443),0,VLOOKUP(C443,'[2]Acha Air Sales Price List'!$B$1:$X$65536,12,FALSE)*$M$14),2)</f>
        <v>0</v>
      </c>
      <c r="H443" s="20"/>
      <c r="I443" s="21">
        <f t="shared" si="11"/>
        <v>0</v>
      </c>
      <c r="J443" s="14"/>
    </row>
    <row r="444" spans="1:10" ht="12.4" hidden="1" customHeight="1">
      <c r="A444" s="13"/>
      <c r="B444" s="1"/>
      <c r="C444" s="35"/>
      <c r="D444" s="113"/>
      <c r="E444" s="114"/>
      <c r="F444" s="42" t="str">
        <f>VLOOKUP(C444,'[2]Acha Air Sales Price List'!$B$1:$D$65536,3,FALSE)</f>
        <v>first line keep open</v>
      </c>
      <c r="G444" s="20">
        <f>ROUND(IF(ISBLANK(C444),0,VLOOKUP(C444,'[2]Acha Air Sales Price List'!$B$1:$X$65536,12,FALSE)*$M$14),2)</f>
        <v>0</v>
      </c>
      <c r="H444" s="20"/>
      <c r="I444" s="21">
        <f t="shared" si="11"/>
        <v>0</v>
      </c>
      <c r="J444" s="14"/>
    </row>
    <row r="445" spans="1:10" ht="12.4" hidden="1" customHeight="1">
      <c r="A445" s="13"/>
      <c r="B445" s="1"/>
      <c r="C445" s="35"/>
      <c r="D445" s="113"/>
      <c r="E445" s="114"/>
      <c r="F445" s="42" t="str">
        <f>VLOOKUP(C445,'[2]Acha Air Sales Price List'!$B$1:$D$65536,3,FALSE)</f>
        <v>first line keep open</v>
      </c>
      <c r="G445" s="20">
        <f>ROUND(IF(ISBLANK(C445),0,VLOOKUP(C445,'[2]Acha Air Sales Price List'!$B$1:$X$65536,12,FALSE)*$M$14),2)</f>
        <v>0</v>
      </c>
      <c r="H445" s="20"/>
      <c r="I445" s="21">
        <f t="shared" si="11"/>
        <v>0</v>
      </c>
      <c r="J445" s="14"/>
    </row>
    <row r="446" spans="1:10" ht="12.4" hidden="1" customHeight="1">
      <c r="A446" s="13"/>
      <c r="B446" s="1"/>
      <c r="C446" s="35"/>
      <c r="D446" s="113"/>
      <c r="E446" s="114"/>
      <c r="F446" s="42" t="str">
        <f>VLOOKUP(C446,'[2]Acha Air Sales Price List'!$B$1:$D$65536,3,FALSE)</f>
        <v>first line keep open</v>
      </c>
      <c r="G446" s="20">
        <f>ROUND(IF(ISBLANK(C446),0,VLOOKUP(C446,'[2]Acha Air Sales Price List'!$B$1:$X$65536,12,FALSE)*$M$14),2)</f>
        <v>0</v>
      </c>
      <c r="H446" s="20"/>
      <c r="I446" s="21">
        <f t="shared" si="11"/>
        <v>0</v>
      </c>
      <c r="J446" s="14"/>
    </row>
    <row r="447" spans="1:10" ht="12.4" hidden="1" customHeight="1">
      <c r="A447" s="13"/>
      <c r="B447" s="1"/>
      <c r="C447" s="35"/>
      <c r="D447" s="113"/>
      <c r="E447" s="114"/>
      <c r="F447" s="42" t="str">
        <f>VLOOKUP(C447,'[2]Acha Air Sales Price List'!$B$1:$D$65536,3,FALSE)</f>
        <v>first line keep open</v>
      </c>
      <c r="G447" s="20">
        <f>ROUND(IF(ISBLANK(C447),0,VLOOKUP(C447,'[2]Acha Air Sales Price List'!$B$1:$X$65536,12,FALSE)*$M$14),2)</f>
        <v>0</v>
      </c>
      <c r="H447" s="20"/>
      <c r="I447" s="21">
        <f t="shared" si="11"/>
        <v>0</v>
      </c>
      <c r="J447" s="14"/>
    </row>
    <row r="448" spans="1:10" ht="12.4" hidden="1" customHeight="1">
      <c r="A448" s="13"/>
      <c r="B448" s="1"/>
      <c r="C448" s="35"/>
      <c r="D448" s="113"/>
      <c r="E448" s="114"/>
      <c r="F448" s="42" t="str">
        <f>VLOOKUP(C448,'[2]Acha Air Sales Price List'!$B$1:$D$65536,3,FALSE)</f>
        <v>first line keep open</v>
      </c>
      <c r="G448" s="20">
        <f>ROUND(IF(ISBLANK(C448),0,VLOOKUP(C448,'[2]Acha Air Sales Price List'!$B$1:$X$65536,12,FALSE)*$M$14),2)</f>
        <v>0</v>
      </c>
      <c r="H448" s="20"/>
      <c r="I448" s="21">
        <f t="shared" si="11"/>
        <v>0</v>
      </c>
      <c r="J448" s="14"/>
    </row>
    <row r="449" spans="1:10" ht="12.4" hidden="1" customHeight="1">
      <c r="A449" s="13"/>
      <c r="B449" s="1"/>
      <c r="C449" s="35"/>
      <c r="D449" s="113"/>
      <c r="E449" s="114"/>
      <c r="F449" s="42" t="str">
        <f>VLOOKUP(C449,'[2]Acha Air Sales Price List'!$B$1:$D$65536,3,FALSE)</f>
        <v>first line keep open</v>
      </c>
      <c r="G449" s="20">
        <f>ROUND(IF(ISBLANK(C449),0,VLOOKUP(C449,'[2]Acha Air Sales Price List'!$B$1:$X$65536,12,FALSE)*$M$14),2)</f>
        <v>0</v>
      </c>
      <c r="H449" s="20"/>
      <c r="I449" s="21">
        <f t="shared" si="11"/>
        <v>0</v>
      </c>
      <c r="J449" s="14"/>
    </row>
    <row r="450" spans="1:10" ht="12.4" hidden="1" customHeight="1">
      <c r="A450" s="13"/>
      <c r="B450" s="1"/>
      <c r="C450" s="35"/>
      <c r="D450" s="113"/>
      <c r="E450" s="114"/>
      <c r="F450" s="42" t="str">
        <f>VLOOKUP(C450,'[2]Acha Air Sales Price List'!$B$1:$D$65536,3,FALSE)</f>
        <v>first line keep open</v>
      </c>
      <c r="G450" s="20">
        <f>ROUND(IF(ISBLANK(C450),0,VLOOKUP(C450,'[2]Acha Air Sales Price List'!$B$1:$X$65536,12,FALSE)*$M$14),2)</f>
        <v>0</v>
      </c>
      <c r="H450" s="20"/>
      <c r="I450" s="21">
        <f t="shared" si="11"/>
        <v>0</v>
      </c>
      <c r="J450" s="14"/>
    </row>
    <row r="451" spans="1:10" ht="12.4" hidden="1" customHeight="1">
      <c r="A451" s="13"/>
      <c r="B451" s="1"/>
      <c r="C451" s="35"/>
      <c r="D451" s="113"/>
      <c r="E451" s="114"/>
      <c r="F451" s="42" t="str">
        <f>VLOOKUP(C451,'[2]Acha Air Sales Price List'!$B$1:$D$65536,3,FALSE)</f>
        <v>first line keep open</v>
      </c>
      <c r="G451" s="20">
        <f>ROUND(IF(ISBLANK(C451),0,VLOOKUP(C451,'[2]Acha Air Sales Price List'!$B$1:$X$65536,12,FALSE)*$M$14),2)</f>
        <v>0</v>
      </c>
      <c r="H451" s="20"/>
      <c r="I451" s="21">
        <f t="shared" si="11"/>
        <v>0</v>
      </c>
      <c r="J451" s="14"/>
    </row>
    <row r="452" spans="1:10" ht="12.4" hidden="1" customHeight="1">
      <c r="A452" s="13"/>
      <c r="B452" s="1"/>
      <c r="C452" s="35"/>
      <c r="D452" s="113"/>
      <c r="E452" s="114"/>
      <c r="F452" s="42" t="str">
        <f>VLOOKUP(C452,'[2]Acha Air Sales Price List'!$B$1:$D$65536,3,FALSE)</f>
        <v>first line keep open</v>
      </c>
      <c r="G452" s="20">
        <f>ROUND(IF(ISBLANK(C452),0,VLOOKUP(C452,'[2]Acha Air Sales Price List'!$B$1:$X$65536,12,FALSE)*$M$14),2)</f>
        <v>0</v>
      </c>
      <c r="H452" s="20"/>
      <c r="I452" s="21">
        <f t="shared" si="11"/>
        <v>0</v>
      </c>
      <c r="J452" s="14"/>
    </row>
    <row r="453" spans="1:10" ht="12.4" hidden="1" customHeight="1">
      <c r="A453" s="13"/>
      <c r="B453" s="1"/>
      <c r="C453" s="35"/>
      <c r="D453" s="113"/>
      <c r="E453" s="114"/>
      <c r="F453" s="42" t="str">
        <f>VLOOKUP(C453,'[2]Acha Air Sales Price List'!$B$1:$D$65536,3,FALSE)</f>
        <v>first line keep open</v>
      </c>
      <c r="G453" s="20">
        <f>ROUND(IF(ISBLANK(C453),0,VLOOKUP(C453,'[2]Acha Air Sales Price List'!$B$1:$X$65536,12,FALSE)*$M$14),2)</f>
        <v>0</v>
      </c>
      <c r="H453" s="20"/>
      <c r="I453" s="21">
        <f t="shared" si="11"/>
        <v>0</v>
      </c>
      <c r="J453" s="14"/>
    </row>
    <row r="454" spans="1:10" ht="12.4" hidden="1" customHeight="1">
      <c r="A454" s="13"/>
      <c r="B454" s="1"/>
      <c r="C454" s="35"/>
      <c r="D454" s="113"/>
      <c r="E454" s="114"/>
      <c r="F454" s="42" t="str">
        <f>VLOOKUP(C454,'[2]Acha Air Sales Price List'!$B$1:$D$65536,3,FALSE)</f>
        <v>first line keep open</v>
      </c>
      <c r="G454" s="20">
        <f>ROUND(IF(ISBLANK(C454),0,VLOOKUP(C454,'[2]Acha Air Sales Price List'!$B$1:$X$65536,12,FALSE)*$M$14),2)</f>
        <v>0</v>
      </c>
      <c r="H454" s="20"/>
      <c r="I454" s="21">
        <f t="shared" si="11"/>
        <v>0</v>
      </c>
      <c r="J454" s="14"/>
    </row>
    <row r="455" spans="1:10" ht="12.4" hidden="1" customHeight="1">
      <c r="A455" s="13"/>
      <c r="B455" s="1"/>
      <c r="C455" s="35"/>
      <c r="D455" s="113"/>
      <c r="E455" s="114"/>
      <c r="F455" s="42" t="str">
        <f>VLOOKUP(C455,'[2]Acha Air Sales Price List'!$B$1:$D$65536,3,FALSE)</f>
        <v>first line keep open</v>
      </c>
      <c r="G455" s="20">
        <f>ROUND(IF(ISBLANK(C455),0,VLOOKUP(C455,'[2]Acha Air Sales Price List'!$B$1:$X$65536,12,FALSE)*$M$14),2)</f>
        <v>0</v>
      </c>
      <c r="H455" s="20"/>
      <c r="I455" s="21">
        <f t="shared" si="11"/>
        <v>0</v>
      </c>
      <c r="J455" s="14"/>
    </row>
    <row r="456" spans="1:10" ht="12.4" hidden="1" customHeight="1">
      <c r="A456" s="13"/>
      <c r="B456" s="1"/>
      <c r="C456" s="35"/>
      <c r="D456" s="113"/>
      <c r="E456" s="114"/>
      <c r="F456" s="42" t="str">
        <f>VLOOKUP(C456,'[2]Acha Air Sales Price List'!$B$1:$D$65536,3,FALSE)</f>
        <v>first line keep open</v>
      </c>
      <c r="G456" s="20">
        <f>ROUND(IF(ISBLANK(C456),0,VLOOKUP(C456,'[2]Acha Air Sales Price List'!$B$1:$X$65536,12,FALSE)*$M$14),2)</f>
        <v>0</v>
      </c>
      <c r="H456" s="20"/>
      <c r="I456" s="21">
        <f t="shared" si="11"/>
        <v>0</v>
      </c>
      <c r="J456" s="14"/>
    </row>
    <row r="457" spans="1:10" ht="12.4" hidden="1" customHeight="1">
      <c r="A457" s="13"/>
      <c r="B457" s="1"/>
      <c r="C457" s="35"/>
      <c r="D457" s="113"/>
      <c r="E457" s="114"/>
      <c r="F457" s="42" t="str">
        <f>VLOOKUP(C457,'[2]Acha Air Sales Price List'!$B$1:$D$65536,3,FALSE)</f>
        <v>first line keep open</v>
      </c>
      <c r="G457" s="20">
        <f>ROUND(IF(ISBLANK(C457),0,VLOOKUP(C457,'[2]Acha Air Sales Price List'!$B$1:$X$65536,12,FALSE)*$M$14),2)</f>
        <v>0</v>
      </c>
      <c r="H457" s="20"/>
      <c r="I457" s="21">
        <f t="shared" si="11"/>
        <v>0</v>
      </c>
      <c r="J457" s="14"/>
    </row>
    <row r="458" spans="1:10" ht="12.4" hidden="1" customHeight="1">
      <c r="A458" s="13"/>
      <c r="B458" s="1"/>
      <c r="C458" s="35"/>
      <c r="D458" s="113"/>
      <c r="E458" s="114"/>
      <c r="F458" s="42" t="str">
        <f>VLOOKUP(C458,'[2]Acha Air Sales Price List'!$B$1:$D$65536,3,FALSE)</f>
        <v>first line keep open</v>
      </c>
      <c r="G458" s="20">
        <f>ROUND(IF(ISBLANK(C458),0,VLOOKUP(C458,'[2]Acha Air Sales Price List'!$B$1:$X$65536,12,FALSE)*$M$14),2)</f>
        <v>0</v>
      </c>
      <c r="H458" s="20"/>
      <c r="I458" s="21">
        <f t="shared" si="11"/>
        <v>0</v>
      </c>
      <c r="J458" s="14"/>
    </row>
    <row r="459" spans="1:10" ht="12.4" hidden="1" customHeight="1">
      <c r="A459" s="13"/>
      <c r="B459" s="1"/>
      <c r="C459" s="35"/>
      <c r="D459" s="113"/>
      <c r="E459" s="114"/>
      <c r="F459" s="42" t="str">
        <f>VLOOKUP(C459,'[2]Acha Air Sales Price List'!$B$1:$D$65536,3,FALSE)</f>
        <v>first line keep open</v>
      </c>
      <c r="G459" s="20">
        <f>ROUND(IF(ISBLANK(C459),0,VLOOKUP(C459,'[2]Acha Air Sales Price List'!$B$1:$X$65536,12,FALSE)*$M$14),2)</f>
        <v>0</v>
      </c>
      <c r="H459" s="20"/>
      <c r="I459" s="21">
        <f t="shared" si="11"/>
        <v>0</v>
      </c>
      <c r="J459" s="14"/>
    </row>
    <row r="460" spans="1:10" ht="12.4" hidden="1" customHeight="1">
      <c r="A460" s="13"/>
      <c r="B460" s="1"/>
      <c r="C460" s="36"/>
      <c r="D460" s="113"/>
      <c r="E460" s="114"/>
      <c r="F460" s="42" t="str">
        <f>VLOOKUP(C460,'[2]Acha Air Sales Price List'!$B$1:$D$65536,3,FALSE)</f>
        <v>first line keep open</v>
      </c>
      <c r="G460" s="20">
        <f>ROUND(IF(ISBLANK(C460),0,VLOOKUP(C460,'[2]Acha Air Sales Price List'!$B$1:$X$65536,12,FALSE)*$M$14),2)</f>
        <v>0</v>
      </c>
      <c r="H460" s="20"/>
      <c r="I460" s="21">
        <f t="shared" si="11"/>
        <v>0</v>
      </c>
      <c r="J460" s="14"/>
    </row>
    <row r="461" spans="1:10" ht="12" hidden="1" customHeight="1">
      <c r="A461" s="13"/>
      <c r="B461" s="1"/>
      <c r="C461" s="35"/>
      <c r="D461" s="113"/>
      <c r="E461" s="114"/>
      <c r="F461" s="42" t="str">
        <f>VLOOKUP(C461,'[2]Acha Air Sales Price List'!$B$1:$D$65536,3,FALSE)</f>
        <v>first line keep open</v>
      </c>
      <c r="G461" s="20">
        <f>ROUND(IF(ISBLANK(C461),0,VLOOKUP(C461,'[2]Acha Air Sales Price List'!$B$1:$X$65536,12,FALSE)*$M$14),2)</f>
        <v>0</v>
      </c>
      <c r="H461" s="20"/>
      <c r="I461" s="21">
        <f t="shared" si="11"/>
        <v>0</v>
      </c>
      <c r="J461" s="14"/>
    </row>
    <row r="462" spans="1:10" ht="12.4" hidden="1" customHeight="1">
      <c r="A462" s="13"/>
      <c r="B462" s="1"/>
      <c r="C462" s="35"/>
      <c r="D462" s="113"/>
      <c r="E462" s="114"/>
      <c r="F462" s="42" t="str">
        <f>VLOOKUP(C462,'[2]Acha Air Sales Price List'!$B$1:$D$65536,3,FALSE)</f>
        <v>first line keep open</v>
      </c>
      <c r="G462" s="20">
        <f>ROUND(IF(ISBLANK(C462),0,VLOOKUP(C462,'[2]Acha Air Sales Price List'!$B$1:$X$65536,12,FALSE)*$M$14),2)</f>
        <v>0</v>
      </c>
      <c r="H462" s="20"/>
      <c r="I462" s="21">
        <f t="shared" si="11"/>
        <v>0</v>
      </c>
      <c r="J462" s="14"/>
    </row>
    <row r="463" spans="1:10" ht="12.4" hidden="1" customHeight="1">
      <c r="A463" s="13"/>
      <c r="B463" s="1"/>
      <c r="C463" s="35"/>
      <c r="D463" s="113"/>
      <c r="E463" s="114"/>
      <c r="F463" s="42" t="str">
        <f>VLOOKUP(C463,'[2]Acha Air Sales Price List'!$B$1:$D$65536,3,FALSE)</f>
        <v>first line keep open</v>
      </c>
      <c r="G463" s="20">
        <f>ROUND(IF(ISBLANK(C463),0,VLOOKUP(C463,'[2]Acha Air Sales Price List'!$B$1:$X$65536,12,FALSE)*$M$14),2)</f>
        <v>0</v>
      </c>
      <c r="H463" s="20"/>
      <c r="I463" s="21">
        <f t="shared" si="11"/>
        <v>0</v>
      </c>
      <c r="J463" s="14"/>
    </row>
    <row r="464" spans="1:10" ht="12.4" hidden="1" customHeight="1">
      <c r="A464" s="13"/>
      <c r="B464" s="1"/>
      <c r="C464" s="35"/>
      <c r="D464" s="113"/>
      <c r="E464" s="114"/>
      <c r="F464" s="42" t="str">
        <f>VLOOKUP(C464,'[2]Acha Air Sales Price List'!$B$1:$D$65536,3,FALSE)</f>
        <v>first line keep open</v>
      </c>
      <c r="G464" s="20">
        <f>ROUND(IF(ISBLANK(C464),0,VLOOKUP(C464,'[2]Acha Air Sales Price List'!$B$1:$X$65536,12,FALSE)*$M$14),2)</f>
        <v>0</v>
      </c>
      <c r="H464" s="20"/>
      <c r="I464" s="21">
        <f t="shared" si="11"/>
        <v>0</v>
      </c>
      <c r="J464" s="14"/>
    </row>
    <row r="465" spans="1:10" ht="12.4" hidden="1" customHeight="1">
      <c r="A465" s="13"/>
      <c r="B465" s="1"/>
      <c r="C465" s="35"/>
      <c r="D465" s="113"/>
      <c r="E465" s="114"/>
      <c r="F465" s="42" t="str">
        <f>VLOOKUP(C465,'[2]Acha Air Sales Price List'!$B$1:$D$65536,3,FALSE)</f>
        <v>first line keep open</v>
      </c>
      <c r="G465" s="20">
        <f>ROUND(IF(ISBLANK(C465),0,VLOOKUP(C465,'[2]Acha Air Sales Price List'!$B$1:$X$65536,12,FALSE)*$M$14),2)</f>
        <v>0</v>
      </c>
      <c r="H465" s="20"/>
      <c r="I465" s="21">
        <f t="shared" si="11"/>
        <v>0</v>
      </c>
      <c r="J465" s="14"/>
    </row>
    <row r="466" spans="1:10" ht="12.4" hidden="1" customHeight="1">
      <c r="A466" s="13"/>
      <c r="B466" s="1"/>
      <c r="C466" s="35"/>
      <c r="D466" s="113"/>
      <c r="E466" s="114"/>
      <c r="F466" s="42" t="str">
        <f>VLOOKUP(C466,'[2]Acha Air Sales Price List'!$B$1:$D$65536,3,FALSE)</f>
        <v>first line keep open</v>
      </c>
      <c r="G466" s="20">
        <f>ROUND(IF(ISBLANK(C466),0,VLOOKUP(C466,'[2]Acha Air Sales Price List'!$B$1:$X$65536,12,FALSE)*$M$14),2)</f>
        <v>0</v>
      </c>
      <c r="H466" s="20"/>
      <c r="I466" s="21">
        <f t="shared" si="11"/>
        <v>0</v>
      </c>
      <c r="J466" s="14"/>
    </row>
    <row r="467" spans="1:10" ht="12.4" hidden="1" customHeight="1">
      <c r="A467" s="13"/>
      <c r="B467" s="1"/>
      <c r="C467" s="35"/>
      <c r="D467" s="113"/>
      <c r="E467" s="114"/>
      <c r="F467" s="42" t="str">
        <f>VLOOKUP(C467,'[2]Acha Air Sales Price List'!$B$1:$D$65536,3,FALSE)</f>
        <v>first line keep open</v>
      </c>
      <c r="G467" s="20">
        <f>ROUND(IF(ISBLANK(C467),0,VLOOKUP(C467,'[2]Acha Air Sales Price List'!$B$1:$X$65536,12,FALSE)*$M$14),2)</f>
        <v>0</v>
      </c>
      <c r="H467" s="20"/>
      <c r="I467" s="21">
        <f t="shared" si="11"/>
        <v>0</v>
      </c>
      <c r="J467" s="14"/>
    </row>
    <row r="468" spans="1:10" ht="12.4" hidden="1" customHeight="1">
      <c r="A468" s="13"/>
      <c r="B468" s="1"/>
      <c r="C468" s="35"/>
      <c r="D468" s="113"/>
      <c r="E468" s="114"/>
      <c r="F468" s="42" t="str">
        <f>VLOOKUP(C468,'[2]Acha Air Sales Price List'!$B$1:$D$65536,3,FALSE)</f>
        <v>first line keep open</v>
      </c>
      <c r="G468" s="20">
        <f>ROUND(IF(ISBLANK(C468),0,VLOOKUP(C468,'[2]Acha Air Sales Price List'!$B$1:$X$65536,12,FALSE)*$M$14),2)</f>
        <v>0</v>
      </c>
      <c r="H468" s="20"/>
      <c r="I468" s="21">
        <f t="shared" si="11"/>
        <v>0</v>
      </c>
      <c r="J468" s="14"/>
    </row>
    <row r="469" spans="1:10" ht="12.4" hidden="1" customHeight="1">
      <c r="A469" s="13"/>
      <c r="B469" s="1"/>
      <c r="C469" s="35"/>
      <c r="D469" s="113"/>
      <c r="E469" s="114"/>
      <c r="F469" s="42" t="str">
        <f>VLOOKUP(C469,'[2]Acha Air Sales Price List'!$B$1:$D$65536,3,FALSE)</f>
        <v>first line keep open</v>
      </c>
      <c r="G469" s="20">
        <f>ROUND(IF(ISBLANK(C469),0,VLOOKUP(C469,'[2]Acha Air Sales Price List'!$B$1:$X$65536,12,FALSE)*$M$14),2)</f>
        <v>0</v>
      </c>
      <c r="H469" s="20"/>
      <c r="I469" s="21">
        <f t="shared" si="11"/>
        <v>0</v>
      </c>
      <c r="J469" s="14"/>
    </row>
    <row r="470" spans="1:10" ht="12.4" hidden="1" customHeight="1">
      <c r="A470" s="13"/>
      <c r="B470" s="1"/>
      <c r="C470" s="35"/>
      <c r="D470" s="113"/>
      <c r="E470" s="114"/>
      <c r="F470" s="42" t="str">
        <f>VLOOKUP(C470,'[2]Acha Air Sales Price List'!$B$1:$D$65536,3,FALSE)</f>
        <v>first line keep open</v>
      </c>
      <c r="G470" s="20">
        <f>ROUND(IF(ISBLANK(C470),0,VLOOKUP(C470,'[2]Acha Air Sales Price List'!$B$1:$X$65536,12,FALSE)*$M$14),2)</f>
        <v>0</v>
      </c>
      <c r="H470" s="20"/>
      <c r="I470" s="21">
        <f t="shared" si="11"/>
        <v>0</v>
      </c>
      <c r="J470" s="14"/>
    </row>
    <row r="471" spans="1:10" ht="12.4" hidden="1" customHeight="1">
      <c r="A471" s="13"/>
      <c r="B471" s="1"/>
      <c r="C471" s="35"/>
      <c r="D471" s="113"/>
      <c r="E471" s="114"/>
      <c r="F471" s="42" t="str">
        <f>VLOOKUP(C471,'[2]Acha Air Sales Price List'!$B$1:$D$65536,3,FALSE)</f>
        <v>first line keep open</v>
      </c>
      <c r="G471" s="20">
        <f>ROUND(IF(ISBLANK(C471),0,VLOOKUP(C471,'[2]Acha Air Sales Price List'!$B$1:$X$65536,12,FALSE)*$M$14),2)</f>
        <v>0</v>
      </c>
      <c r="H471" s="20"/>
      <c r="I471" s="21">
        <f t="shared" si="11"/>
        <v>0</v>
      </c>
      <c r="J471" s="14"/>
    </row>
    <row r="472" spans="1:10" ht="12.4" hidden="1" customHeight="1">
      <c r="A472" s="13"/>
      <c r="B472" s="1"/>
      <c r="C472" s="35"/>
      <c r="D472" s="113"/>
      <c r="E472" s="114"/>
      <c r="F472" s="42" t="str">
        <f>VLOOKUP(C472,'[2]Acha Air Sales Price List'!$B$1:$D$65536,3,FALSE)</f>
        <v>first line keep open</v>
      </c>
      <c r="G472" s="20">
        <f>ROUND(IF(ISBLANK(C472),0,VLOOKUP(C472,'[2]Acha Air Sales Price List'!$B$1:$X$65536,12,FALSE)*$M$14),2)</f>
        <v>0</v>
      </c>
      <c r="H472" s="20"/>
      <c r="I472" s="21">
        <f t="shared" si="11"/>
        <v>0</v>
      </c>
      <c r="J472" s="14"/>
    </row>
    <row r="473" spans="1:10" ht="12.4" hidden="1" customHeight="1">
      <c r="A473" s="13"/>
      <c r="B473" s="1"/>
      <c r="C473" s="35"/>
      <c r="D473" s="113"/>
      <c r="E473" s="114"/>
      <c r="F473" s="42" t="str">
        <f>VLOOKUP(C473,'[2]Acha Air Sales Price List'!$B$1:$D$65536,3,FALSE)</f>
        <v>first line keep open</v>
      </c>
      <c r="G473" s="20">
        <f>ROUND(IF(ISBLANK(C473),0,VLOOKUP(C473,'[2]Acha Air Sales Price List'!$B$1:$X$65536,12,FALSE)*$M$14),2)</f>
        <v>0</v>
      </c>
      <c r="H473" s="20"/>
      <c r="I473" s="21">
        <f t="shared" si="11"/>
        <v>0</v>
      </c>
      <c r="J473" s="14"/>
    </row>
    <row r="474" spans="1:10" ht="12.4" hidden="1" customHeight="1">
      <c r="A474" s="13"/>
      <c r="B474" s="1"/>
      <c r="C474" s="35"/>
      <c r="D474" s="113"/>
      <c r="E474" s="114"/>
      <c r="F474" s="42" t="str">
        <f>VLOOKUP(C474,'[2]Acha Air Sales Price List'!$B$1:$D$65536,3,FALSE)</f>
        <v>first line keep open</v>
      </c>
      <c r="G474" s="20">
        <f>ROUND(IF(ISBLANK(C474),0,VLOOKUP(C474,'[2]Acha Air Sales Price List'!$B$1:$X$65536,12,FALSE)*$M$14),2)</f>
        <v>0</v>
      </c>
      <c r="H474" s="20"/>
      <c r="I474" s="21">
        <f t="shared" si="11"/>
        <v>0</v>
      </c>
      <c r="J474" s="14"/>
    </row>
    <row r="475" spans="1:10" ht="12.4" hidden="1" customHeight="1">
      <c r="A475" s="13"/>
      <c r="B475" s="1"/>
      <c r="C475" s="35"/>
      <c r="D475" s="113"/>
      <c r="E475" s="114"/>
      <c r="F475" s="42" t="str">
        <f>VLOOKUP(C475,'[2]Acha Air Sales Price List'!$B$1:$D$65536,3,FALSE)</f>
        <v>first line keep open</v>
      </c>
      <c r="G475" s="20">
        <f>ROUND(IF(ISBLANK(C475),0,VLOOKUP(C475,'[2]Acha Air Sales Price List'!$B$1:$X$65536,12,FALSE)*$M$14),2)</f>
        <v>0</v>
      </c>
      <c r="H475" s="20"/>
      <c r="I475" s="21">
        <f t="shared" si="11"/>
        <v>0</v>
      </c>
      <c r="J475" s="14"/>
    </row>
    <row r="476" spans="1:10" ht="12.4" hidden="1" customHeight="1">
      <c r="A476" s="13"/>
      <c r="B476" s="1"/>
      <c r="C476" s="35"/>
      <c r="D476" s="113"/>
      <c r="E476" s="114"/>
      <c r="F476" s="42" t="str">
        <f>VLOOKUP(C476,'[2]Acha Air Sales Price List'!$B$1:$D$65536,3,FALSE)</f>
        <v>first line keep open</v>
      </c>
      <c r="G476" s="20">
        <f>ROUND(IF(ISBLANK(C476),0,VLOOKUP(C476,'[2]Acha Air Sales Price List'!$B$1:$X$65536,12,FALSE)*$M$14),2)</f>
        <v>0</v>
      </c>
      <c r="H476" s="20"/>
      <c r="I476" s="21">
        <f t="shared" si="11"/>
        <v>0</v>
      </c>
      <c r="J476" s="14"/>
    </row>
    <row r="477" spans="1:10" ht="12.4" hidden="1" customHeight="1">
      <c r="A477" s="13"/>
      <c r="B477" s="1"/>
      <c r="C477" s="35"/>
      <c r="D477" s="113"/>
      <c r="E477" s="114"/>
      <c r="F477" s="42" t="str">
        <f>VLOOKUP(C477,'[2]Acha Air Sales Price List'!$B$1:$D$65536,3,FALSE)</f>
        <v>first line keep open</v>
      </c>
      <c r="G477" s="20">
        <f>ROUND(IF(ISBLANK(C477),0,VLOOKUP(C477,'[2]Acha Air Sales Price List'!$B$1:$X$65536,12,FALSE)*$M$14),2)</f>
        <v>0</v>
      </c>
      <c r="H477" s="20"/>
      <c r="I477" s="21">
        <f t="shared" si="11"/>
        <v>0</v>
      </c>
      <c r="J477" s="14"/>
    </row>
    <row r="478" spans="1:10" ht="12.4" hidden="1" customHeight="1">
      <c r="A478" s="13"/>
      <c r="B478" s="1"/>
      <c r="C478" s="35"/>
      <c r="D478" s="113"/>
      <c r="E478" s="114"/>
      <c r="F478" s="42" t="str">
        <f>VLOOKUP(C478,'[2]Acha Air Sales Price List'!$B$1:$D$65536,3,FALSE)</f>
        <v>first line keep open</v>
      </c>
      <c r="G478" s="20">
        <f>ROUND(IF(ISBLANK(C478),0,VLOOKUP(C478,'[2]Acha Air Sales Price List'!$B$1:$X$65536,12,FALSE)*$M$14),2)</f>
        <v>0</v>
      </c>
      <c r="H478" s="20"/>
      <c r="I478" s="21">
        <f t="shared" si="11"/>
        <v>0</v>
      </c>
      <c r="J478" s="14"/>
    </row>
    <row r="479" spans="1:10" ht="12.4" hidden="1" customHeight="1">
      <c r="A479" s="13"/>
      <c r="B479" s="1"/>
      <c r="C479" s="35"/>
      <c r="D479" s="113"/>
      <c r="E479" s="114"/>
      <c r="F479" s="42" t="str">
        <f>VLOOKUP(C479,'[2]Acha Air Sales Price List'!$B$1:$D$65536,3,FALSE)</f>
        <v>first line keep open</v>
      </c>
      <c r="G479" s="20">
        <f>ROUND(IF(ISBLANK(C479),0,VLOOKUP(C479,'[2]Acha Air Sales Price List'!$B$1:$X$65536,12,FALSE)*$M$14),2)</f>
        <v>0</v>
      </c>
      <c r="H479" s="20"/>
      <c r="I479" s="21">
        <f t="shared" si="11"/>
        <v>0</v>
      </c>
      <c r="J479" s="14"/>
    </row>
    <row r="480" spans="1:10" ht="12.4" hidden="1" customHeight="1">
      <c r="A480" s="13"/>
      <c r="B480" s="1"/>
      <c r="C480" s="35"/>
      <c r="D480" s="113"/>
      <c r="E480" s="114"/>
      <c r="F480" s="42" t="str">
        <f>VLOOKUP(C480,'[2]Acha Air Sales Price List'!$B$1:$D$65536,3,FALSE)</f>
        <v>first line keep open</v>
      </c>
      <c r="G480" s="20">
        <f>ROUND(IF(ISBLANK(C480),0,VLOOKUP(C480,'[2]Acha Air Sales Price List'!$B$1:$X$65536,12,FALSE)*$M$14),2)</f>
        <v>0</v>
      </c>
      <c r="H480" s="20"/>
      <c r="I480" s="21">
        <f t="shared" si="11"/>
        <v>0</v>
      </c>
      <c r="J480" s="14"/>
    </row>
    <row r="481" spans="1:10" ht="12.4" hidden="1" customHeight="1">
      <c r="A481" s="13"/>
      <c r="B481" s="1"/>
      <c r="C481" s="35"/>
      <c r="D481" s="113"/>
      <c r="E481" s="114"/>
      <c r="F481" s="42" t="str">
        <f>VLOOKUP(C481,'[2]Acha Air Sales Price List'!$B$1:$D$65536,3,FALSE)</f>
        <v>first line keep open</v>
      </c>
      <c r="G481" s="20">
        <f>ROUND(IF(ISBLANK(C481),0,VLOOKUP(C481,'[2]Acha Air Sales Price List'!$B$1:$X$65536,12,FALSE)*$M$14),2)</f>
        <v>0</v>
      </c>
      <c r="H481" s="20"/>
      <c r="I481" s="21">
        <f t="shared" si="11"/>
        <v>0</v>
      </c>
      <c r="J481" s="14"/>
    </row>
    <row r="482" spans="1:10" ht="12.4" hidden="1" customHeight="1">
      <c r="A482" s="13"/>
      <c r="B482" s="1"/>
      <c r="C482" s="35"/>
      <c r="D482" s="113"/>
      <c r="E482" s="114"/>
      <c r="F482" s="42" t="str">
        <f>VLOOKUP(C482,'[2]Acha Air Sales Price List'!$B$1:$D$65536,3,FALSE)</f>
        <v>first line keep open</v>
      </c>
      <c r="G482" s="20">
        <f>ROUND(IF(ISBLANK(C482),0,VLOOKUP(C482,'[2]Acha Air Sales Price List'!$B$1:$X$65536,12,FALSE)*$M$14),2)</f>
        <v>0</v>
      </c>
      <c r="H482" s="20"/>
      <c r="I482" s="21">
        <f t="shared" si="11"/>
        <v>0</v>
      </c>
      <c r="J482" s="14"/>
    </row>
    <row r="483" spans="1:10" ht="12.4" hidden="1" customHeight="1">
      <c r="A483" s="13"/>
      <c r="B483" s="1"/>
      <c r="C483" s="35"/>
      <c r="D483" s="113"/>
      <c r="E483" s="114"/>
      <c r="F483" s="42" t="str">
        <f>VLOOKUP(C483,'[2]Acha Air Sales Price List'!$B$1:$D$65536,3,FALSE)</f>
        <v>first line keep open</v>
      </c>
      <c r="G483" s="20">
        <f>ROUND(IF(ISBLANK(C483),0,VLOOKUP(C483,'[2]Acha Air Sales Price List'!$B$1:$X$65536,12,FALSE)*$M$14),2)</f>
        <v>0</v>
      </c>
      <c r="H483" s="20"/>
      <c r="I483" s="21">
        <f t="shared" si="11"/>
        <v>0</v>
      </c>
      <c r="J483" s="14"/>
    </row>
    <row r="484" spans="1:10" ht="12.4" hidden="1" customHeight="1">
      <c r="A484" s="13"/>
      <c r="B484" s="1"/>
      <c r="C484" s="35"/>
      <c r="D484" s="113"/>
      <c r="E484" s="114"/>
      <c r="F484" s="42" t="str">
        <f>VLOOKUP(C484,'[2]Acha Air Sales Price List'!$B$1:$D$65536,3,FALSE)</f>
        <v>first line keep open</v>
      </c>
      <c r="G484" s="20">
        <f>ROUND(IF(ISBLANK(C484),0,VLOOKUP(C484,'[2]Acha Air Sales Price List'!$B$1:$X$65536,12,FALSE)*$M$14),2)</f>
        <v>0</v>
      </c>
      <c r="H484" s="20"/>
      <c r="I484" s="21">
        <f t="shared" si="11"/>
        <v>0</v>
      </c>
      <c r="J484" s="14"/>
    </row>
    <row r="485" spans="1:10" ht="12.4" hidden="1" customHeight="1">
      <c r="A485" s="13"/>
      <c r="B485" s="1"/>
      <c r="C485" s="35"/>
      <c r="D485" s="113"/>
      <c r="E485" s="114"/>
      <c r="F485" s="42" t="str">
        <f>VLOOKUP(C485,'[2]Acha Air Sales Price List'!$B$1:$D$65536,3,FALSE)</f>
        <v>first line keep open</v>
      </c>
      <c r="G485" s="20">
        <f>ROUND(IF(ISBLANK(C485),0,VLOOKUP(C485,'[2]Acha Air Sales Price List'!$B$1:$X$65536,12,FALSE)*$M$14),2)</f>
        <v>0</v>
      </c>
      <c r="H485" s="20"/>
      <c r="I485" s="21">
        <f t="shared" si="11"/>
        <v>0</v>
      </c>
      <c r="J485" s="14"/>
    </row>
    <row r="486" spans="1:10" ht="12.4" hidden="1" customHeight="1">
      <c r="A486" s="13"/>
      <c r="B486" s="1"/>
      <c r="C486" s="35"/>
      <c r="D486" s="113"/>
      <c r="E486" s="114"/>
      <c r="F486" s="42" t="str">
        <f>VLOOKUP(C486,'[2]Acha Air Sales Price List'!$B$1:$D$65536,3,FALSE)</f>
        <v>first line keep open</v>
      </c>
      <c r="G486" s="20">
        <f>ROUND(IF(ISBLANK(C486),0,VLOOKUP(C486,'[2]Acha Air Sales Price List'!$B$1:$X$65536,12,FALSE)*$M$14),2)</f>
        <v>0</v>
      </c>
      <c r="H486" s="20"/>
      <c r="I486" s="21">
        <f t="shared" si="11"/>
        <v>0</v>
      </c>
      <c r="J486" s="14"/>
    </row>
    <row r="487" spans="1:10" ht="12.4" hidden="1" customHeight="1">
      <c r="A487" s="13"/>
      <c r="B487" s="1"/>
      <c r="C487" s="35"/>
      <c r="D487" s="113"/>
      <c r="E487" s="114"/>
      <c r="F487" s="42" t="str">
        <f>VLOOKUP(C487,'[2]Acha Air Sales Price List'!$B$1:$D$65536,3,FALSE)</f>
        <v>first line keep open</v>
      </c>
      <c r="G487" s="20">
        <f>ROUND(IF(ISBLANK(C487),0,VLOOKUP(C487,'[2]Acha Air Sales Price List'!$B$1:$X$65536,12,FALSE)*$M$14),2)</f>
        <v>0</v>
      </c>
      <c r="H487" s="20"/>
      <c r="I487" s="21">
        <f t="shared" si="11"/>
        <v>0</v>
      </c>
      <c r="J487" s="14"/>
    </row>
    <row r="488" spans="1:10" ht="12.4" hidden="1" customHeight="1">
      <c r="A488" s="13"/>
      <c r="B488" s="1"/>
      <c r="C488" s="36"/>
      <c r="D488" s="113"/>
      <c r="E488" s="114"/>
      <c r="F488" s="42" t="str">
        <f>VLOOKUP(C488,'[2]Acha Air Sales Price List'!$B$1:$D$65536,3,FALSE)</f>
        <v>first line keep open</v>
      </c>
      <c r="G488" s="20">
        <f>ROUND(IF(ISBLANK(C488),0,VLOOKUP(C488,'[2]Acha Air Sales Price List'!$B$1:$X$65536,12,FALSE)*$M$14),2)</f>
        <v>0</v>
      </c>
      <c r="H488" s="20"/>
      <c r="I488" s="21">
        <f>ROUND(IF(ISNUMBER(B488), G488*B488, 0),5)</f>
        <v>0</v>
      </c>
      <c r="J488" s="14"/>
    </row>
    <row r="489" spans="1:10" ht="12" hidden="1" customHeight="1">
      <c r="A489" s="13"/>
      <c r="B489" s="1"/>
      <c r="C489" s="35"/>
      <c r="D489" s="113"/>
      <c r="E489" s="114"/>
      <c r="F489" s="42" t="str">
        <f>VLOOKUP(C489,'[2]Acha Air Sales Price List'!$B$1:$D$65536,3,FALSE)</f>
        <v>first line keep open</v>
      </c>
      <c r="G489" s="20">
        <f>ROUND(IF(ISBLANK(C489),0,VLOOKUP(C489,'[2]Acha Air Sales Price List'!$B$1:$X$65536,12,FALSE)*$M$14),2)</f>
        <v>0</v>
      </c>
      <c r="H489" s="20"/>
      <c r="I489" s="21">
        <f t="shared" ref="I489:I505" si="12">ROUND(IF(ISNUMBER(B489), G489*B489, 0),5)</f>
        <v>0</v>
      </c>
      <c r="J489" s="14"/>
    </row>
    <row r="490" spans="1:10" ht="12.4" hidden="1" customHeight="1">
      <c r="A490" s="13"/>
      <c r="B490" s="1"/>
      <c r="C490" s="35"/>
      <c r="D490" s="113"/>
      <c r="E490" s="114"/>
      <c r="F490" s="42" t="str">
        <f>VLOOKUP(C490,'[2]Acha Air Sales Price List'!$B$1:$D$65536,3,FALSE)</f>
        <v>first line keep open</v>
      </c>
      <c r="G490" s="20">
        <f>ROUND(IF(ISBLANK(C490),0,VLOOKUP(C490,'[2]Acha Air Sales Price List'!$B$1:$X$65536,12,FALSE)*$M$14),2)</f>
        <v>0</v>
      </c>
      <c r="H490" s="20"/>
      <c r="I490" s="21">
        <f t="shared" si="12"/>
        <v>0</v>
      </c>
      <c r="J490" s="14"/>
    </row>
    <row r="491" spans="1:10" ht="12.4" hidden="1" customHeight="1">
      <c r="A491" s="13"/>
      <c r="B491" s="1"/>
      <c r="C491" s="35"/>
      <c r="D491" s="113"/>
      <c r="E491" s="114"/>
      <c r="F491" s="42" t="str">
        <f>VLOOKUP(C491,'[2]Acha Air Sales Price List'!$B$1:$D$65536,3,FALSE)</f>
        <v>first line keep open</v>
      </c>
      <c r="G491" s="20">
        <f>ROUND(IF(ISBLANK(C491),0,VLOOKUP(C491,'[2]Acha Air Sales Price List'!$B$1:$X$65536,12,FALSE)*$M$14),2)</f>
        <v>0</v>
      </c>
      <c r="H491" s="20"/>
      <c r="I491" s="21">
        <f t="shared" si="12"/>
        <v>0</v>
      </c>
      <c r="J491" s="14"/>
    </row>
    <row r="492" spans="1:10" ht="12.4" hidden="1" customHeight="1">
      <c r="A492" s="13"/>
      <c r="B492" s="1"/>
      <c r="C492" s="35"/>
      <c r="D492" s="113"/>
      <c r="E492" s="114"/>
      <c r="F492" s="42" t="str">
        <f>VLOOKUP(C492,'[2]Acha Air Sales Price List'!$B$1:$D$65536,3,FALSE)</f>
        <v>first line keep open</v>
      </c>
      <c r="G492" s="20">
        <f>ROUND(IF(ISBLANK(C492),0,VLOOKUP(C492,'[2]Acha Air Sales Price List'!$B$1:$X$65536,12,FALSE)*$M$14),2)</f>
        <v>0</v>
      </c>
      <c r="H492" s="20"/>
      <c r="I492" s="21">
        <f t="shared" si="12"/>
        <v>0</v>
      </c>
      <c r="J492" s="14"/>
    </row>
    <row r="493" spans="1:10" ht="12.4" hidden="1" customHeight="1">
      <c r="A493" s="13"/>
      <c r="B493" s="1"/>
      <c r="C493" s="35"/>
      <c r="D493" s="113"/>
      <c r="E493" s="114"/>
      <c r="F493" s="42" t="str">
        <f>VLOOKUP(C493,'[2]Acha Air Sales Price List'!$B$1:$D$65536,3,FALSE)</f>
        <v>first line keep open</v>
      </c>
      <c r="G493" s="20">
        <f>ROUND(IF(ISBLANK(C493),0,VLOOKUP(C493,'[2]Acha Air Sales Price List'!$B$1:$X$65536,12,FALSE)*$M$14),2)</f>
        <v>0</v>
      </c>
      <c r="H493" s="20"/>
      <c r="I493" s="21">
        <f t="shared" si="12"/>
        <v>0</v>
      </c>
      <c r="J493" s="14"/>
    </row>
    <row r="494" spans="1:10" ht="12.4" hidden="1" customHeight="1">
      <c r="A494" s="13"/>
      <c r="B494" s="1"/>
      <c r="C494" s="35"/>
      <c r="D494" s="113"/>
      <c r="E494" s="114"/>
      <c r="F494" s="42" t="str">
        <f>VLOOKUP(C494,'[2]Acha Air Sales Price List'!$B$1:$D$65536,3,FALSE)</f>
        <v>first line keep open</v>
      </c>
      <c r="G494" s="20">
        <f>ROUND(IF(ISBLANK(C494),0,VLOOKUP(C494,'[2]Acha Air Sales Price List'!$B$1:$X$65536,12,FALSE)*$M$14),2)</f>
        <v>0</v>
      </c>
      <c r="H494" s="20"/>
      <c r="I494" s="21">
        <f t="shared" si="12"/>
        <v>0</v>
      </c>
      <c r="J494" s="14"/>
    </row>
    <row r="495" spans="1:10" ht="12.4" hidden="1" customHeight="1">
      <c r="A495" s="13"/>
      <c r="B495" s="1"/>
      <c r="C495" s="35"/>
      <c r="D495" s="113"/>
      <c r="E495" s="114"/>
      <c r="F495" s="42" t="str">
        <f>VLOOKUP(C495,'[2]Acha Air Sales Price List'!$B$1:$D$65536,3,FALSE)</f>
        <v>first line keep open</v>
      </c>
      <c r="G495" s="20">
        <f>ROUND(IF(ISBLANK(C495),0,VLOOKUP(C495,'[2]Acha Air Sales Price List'!$B$1:$X$65536,12,FALSE)*$M$14),2)</f>
        <v>0</v>
      </c>
      <c r="H495" s="20"/>
      <c r="I495" s="21">
        <f t="shared" si="12"/>
        <v>0</v>
      </c>
      <c r="J495" s="14"/>
    </row>
    <row r="496" spans="1:10" ht="12.4" hidden="1" customHeight="1">
      <c r="A496" s="13"/>
      <c r="B496" s="1"/>
      <c r="C496" s="35"/>
      <c r="D496" s="113"/>
      <c r="E496" s="114"/>
      <c r="F496" s="42" t="str">
        <f>VLOOKUP(C496,'[2]Acha Air Sales Price List'!$B$1:$D$65536,3,FALSE)</f>
        <v>first line keep open</v>
      </c>
      <c r="G496" s="20">
        <f>ROUND(IF(ISBLANK(C496),0,VLOOKUP(C496,'[2]Acha Air Sales Price List'!$B$1:$X$65536,12,FALSE)*$M$14),2)</f>
        <v>0</v>
      </c>
      <c r="H496" s="20"/>
      <c r="I496" s="21">
        <f t="shared" si="12"/>
        <v>0</v>
      </c>
      <c r="J496" s="14"/>
    </row>
    <row r="497" spans="1:10" ht="12.4" hidden="1" customHeight="1">
      <c r="A497" s="13"/>
      <c r="B497" s="1"/>
      <c r="C497" s="35"/>
      <c r="D497" s="113"/>
      <c r="E497" s="114"/>
      <c r="F497" s="42" t="str">
        <f>VLOOKUP(C497,'[2]Acha Air Sales Price List'!$B$1:$D$65536,3,FALSE)</f>
        <v>first line keep open</v>
      </c>
      <c r="G497" s="20">
        <f>ROUND(IF(ISBLANK(C497),0,VLOOKUP(C497,'[2]Acha Air Sales Price List'!$B$1:$X$65536,12,FALSE)*$M$14),2)</f>
        <v>0</v>
      </c>
      <c r="H497" s="20"/>
      <c r="I497" s="21">
        <f t="shared" si="12"/>
        <v>0</v>
      </c>
      <c r="J497" s="14"/>
    </row>
    <row r="498" spans="1:10" ht="12.4" hidden="1" customHeight="1">
      <c r="A498" s="13"/>
      <c r="B498" s="1"/>
      <c r="C498" s="35"/>
      <c r="D498" s="113"/>
      <c r="E498" s="114"/>
      <c r="F498" s="42" t="str">
        <f>VLOOKUP(C498,'[2]Acha Air Sales Price List'!$B$1:$D$65536,3,FALSE)</f>
        <v>first line keep open</v>
      </c>
      <c r="G498" s="20">
        <f>ROUND(IF(ISBLANK(C498),0,VLOOKUP(C498,'[2]Acha Air Sales Price List'!$B$1:$X$65536,12,FALSE)*$M$14),2)</f>
        <v>0</v>
      </c>
      <c r="H498" s="20"/>
      <c r="I498" s="21">
        <f t="shared" si="12"/>
        <v>0</v>
      </c>
      <c r="J498" s="14"/>
    </row>
    <row r="499" spans="1:10" ht="12.4" hidden="1" customHeight="1">
      <c r="A499" s="13"/>
      <c r="B499" s="1"/>
      <c r="C499" s="35"/>
      <c r="D499" s="113"/>
      <c r="E499" s="114"/>
      <c r="F499" s="42" t="str">
        <f>VLOOKUP(C499,'[2]Acha Air Sales Price List'!$B$1:$D$65536,3,FALSE)</f>
        <v>first line keep open</v>
      </c>
      <c r="G499" s="20">
        <f>ROUND(IF(ISBLANK(C499),0,VLOOKUP(C499,'[2]Acha Air Sales Price List'!$B$1:$X$65536,12,FALSE)*$M$14),2)</f>
        <v>0</v>
      </c>
      <c r="H499" s="20"/>
      <c r="I499" s="21">
        <f t="shared" si="12"/>
        <v>0</v>
      </c>
      <c r="J499" s="14"/>
    </row>
    <row r="500" spans="1:10" ht="12.4" hidden="1" customHeight="1">
      <c r="A500" s="13"/>
      <c r="B500" s="1"/>
      <c r="C500" s="35"/>
      <c r="D500" s="113"/>
      <c r="E500" s="114"/>
      <c r="F500" s="42" t="str">
        <f>VLOOKUP(C500,'[2]Acha Air Sales Price List'!$B$1:$D$65536,3,FALSE)</f>
        <v>first line keep open</v>
      </c>
      <c r="G500" s="20">
        <f>ROUND(IF(ISBLANK(C500),0,VLOOKUP(C500,'[2]Acha Air Sales Price List'!$B$1:$X$65536,12,FALSE)*$M$14),2)</f>
        <v>0</v>
      </c>
      <c r="H500" s="20"/>
      <c r="I500" s="21">
        <f t="shared" si="12"/>
        <v>0</v>
      </c>
      <c r="J500" s="14"/>
    </row>
    <row r="501" spans="1:10" ht="12.4" hidden="1" customHeight="1">
      <c r="A501" s="13"/>
      <c r="B501" s="1"/>
      <c r="C501" s="35"/>
      <c r="D501" s="113"/>
      <c r="E501" s="114"/>
      <c r="F501" s="42" t="str">
        <f>VLOOKUP(C501,'[2]Acha Air Sales Price List'!$B$1:$D$65536,3,FALSE)</f>
        <v>first line keep open</v>
      </c>
      <c r="G501" s="20">
        <f>ROUND(IF(ISBLANK(C501),0,VLOOKUP(C501,'[2]Acha Air Sales Price List'!$B$1:$X$65536,12,FALSE)*$M$14),2)</f>
        <v>0</v>
      </c>
      <c r="H501" s="20"/>
      <c r="I501" s="21">
        <f t="shared" si="12"/>
        <v>0</v>
      </c>
      <c r="J501" s="14"/>
    </row>
    <row r="502" spans="1:10" ht="12.4" hidden="1" customHeight="1">
      <c r="A502" s="13"/>
      <c r="B502" s="1"/>
      <c r="C502" s="35"/>
      <c r="D502" s="113"/>
      <c r="E502" s="114"/>
      <c r="F502" s="42" t="str">
        <f>VLOOKUP(C502,'[2]Acha Air Sales Price List'!$B$1:$D$65536,3,FALSE)</f>
        <v>first line keep open</v>
      </c>
      <c r="G502" s="20">
        <f>ROUND(IF(ISBLANK(C502),0,VLOOKUP(C502,'[2]Acha Air Sales Price List'!$B$1:$X$65536,12,FALSE)*$M$14),2)</f>
        <v>0</v>
      </c>
      <c r="H502" s="20"/>
      <c r="I502" s="21">
        <f t="shared" si="12"/>
        <v>0</v>
      </c>
      <c r="J502" s="14"/>
    </row>
    <row r="503" spans="1:10" ht="12.4" hidden="1" customHeight="1">
      <c r="A503" s="13"/>
      <c r="B503" s="1"/>
      <c r="C503" s="35"/>
      <c r="D503" s="113"/>
      <c r="E503" s="114"/>
      <c r="F503" s="42" t="str">
        <f>VLOOKUP(C503,'[2]Acha Air Sales Price List'!$B$1:$D$65536,3,FALSE)</f>
        <v>first line keep open</v>
      </c>
      <c r="G503" s="20">
        <f>ROUND(IF(ISBLANK(C503),0,VLOOKUP(C503,'[2]Acha Air Sales Price List'!$B$1:$X$65536,12,FALSE)*$M$14),2)</f>
        <v>0</v>
      </c>
      <c r="H503" s="20"/>
      <c r="I503" s="21">
        <f t="shared" si="12"/>
        <v>0</v>
      </c>
      <c r="J503" s="14"/>
    </row>
    <row r="504" spans="1:10" ht="12.4" hidden="1" customHeight="1">
      <c r="A504" s="13"/>
      <c r="B504" s="1"/>
      <c r="C504" s="36"/>
      <c r="D504" s="113"/>
      <c r="E504" s="114"/>
      <c r="F504" s="42" t="str">
        <f>VLOOKUP(C504,'[2]Acha Air Sales Price List'!$B$1:$D$65536,3,FALSE)</f>
        <v>first line keep open</v>
      </c>
      <c r="G504" s="20">
        <f>ROUND(IF(ISBLANK(C504),0,VLOOKUP(C504,'[2]Acha Air Sales Price List'!$B$1:$X$65536,12,FALSE)*$M$14),2)</f>
        <v>0</v>
      </c>
      <c r="H504" s="20"/>
      <c r="I504" s="21">
        <f t="shared" si="12"/>
        <v>0</v>
      </c>
      <c r="J504" s="14"/>
    </row>
    <row r="505" spans="1:10" ht="12.4" hidden="1" customHeight="1">
      <c r="A505" s="13"/>
      <c r="B505" s="1"/>
      <c r="C505" s="36"/>
      <c r="D505" s="113"/>
      <c r="E505" s="114"/>
      <c r="F505" s="42" t="str">
        <f>VLOOKUP(C505,'[2]Acha Air Sales Price List'!$B$1:$D$65536,3,FALSE)</f>
        <v>first line keep open</v>
      </c>
      <c r="G505" s="20">
        <f>ROUND(IF(ISBLANK(C505),0,VLOOKUP(C505,'[2]Acha Air Sales Price List'!$B$1:$X$65536,12,FALSE)*$M$14),2)</f>
        <v>0</v>
      </c>
      <c r="H505" s="20"/>
      <c r="I505" s="21">
        <f t="shared" si="12"/>
        <v>0</v>
      </c>
      <c r="J505" s="14"/>
    </row>
    <row r="506" spans="1:10" ht="12.4" hidden="1" customHeight="1">
      <c r="A506" s="13"/>
      <c r="B506" s="1"/>
      <c r="C506" s="35"/>
      <c r="D506" s="113"/>
      <c r="E506" s="114"/>
      <c r="F506" s="42" t="str">
        <f>VLOOKUP(C506,'[2]Acha Air Sales Price List'!$B$1:$D$65536,3,FALSE)</f>
        <v>first line keep open</v>
      </c>
      <c r="G506" s="20">
        <f>ROUND(IF(ISBLANK(C506),0,VLOOKUP(C506,'[2]Acha Air Sales Price List'!$B$1:$X$65536,12,FALSE)*$M$14),2)</f>
        <v>0</v>
      </c>
      <c r="H506" s="20"/>
      <c r="I506" s="21">
        <f>ROUND(IF(ISNUMBER(B506), G506*B506, 0),5)</f>
        <v>0</v>
      </c>
      <c r="J506" s="14"/>
    </row>
    <row r="507" spans="1:10" ht="12.4" hidden="1" customHeight="1">
      <c r="A507" s="13"/>
      <c r="B507" s="1"/>
      <c r="C507" s="35"/>
      <c r="D507" s="113"/>
      <c r="E507" s="114"/>
      <c r="F507" s="42" t="str">
        <f>VLOOKUP(C507,'[2]Acha Air Sales Price List'!$B$1:$D$65536,3,FALSE)</f>
        <v>first line keep open</v>
      </c>
      <c r="G507" s="20">
        <f>ROUND(IF(ISBLANK(C507),0,VLOOKUP(C507,'[2]Acha Air Sales Price List'!$B$1:$X$65536,12,FALSE)*$M$14),2)</f>
        <v>0</v>
      </c>
      <c r="H507" s="20"/>
      <c r="I507" s="21">
        <f t="shared" ref="I507:I544" si="13">ROUND(IF(ISNUMBER(B507), G507*B507, 0),5)</f>
        <v>0</v>
      </c>
      <c r="J507" s="14"/>
    </row>
    <row r="508" spans="1:10" ht="12.4" hidden="1" customHeight="1">
      <c r="A508" s="13"/>
      <c r="B508" s="1"/>
      <c r="C508" s="35"/>
      <c r="D508" s="113"/>
      <c r="E508" s="114"/>
      <c r="F508" s="42" t="str">
        <f>VLOOKUP(C508,'[2]Acha Air Sales Price List'!$B$1:$D$65536,3,FALSE)</f>
        <v>first line keep open</v>
      </c>
      <c r="G508" s="20">
        <f>ROUND(IF(ISBLANK(C508),0,VLOOKUP(C508,'[2]Acha Air Sales Price List'!$B$1:$X$65536,12,FALSE)*$M$14),2)</f>
        <v>0</v>
      </c>
      <c r="H508" s="20"/>
      <c r="I508" s="21">
        <f t="shared" si="13"/>
        <v>0</v>
      </c>
      <c r="J508" s="14"/>
    </row>
    <row r="509" spans="1:10" ht="12.4" hidden="1" customHeight="1">
      <c r="A509" s="13"/>
      <c r="B509" s="1"/>
      <c r="C509" s="35"/>
      <c r="D509" s="113"/>
      <c r="E509" s="114"/>
      <c r="F509" s="42" t="str">
        <f>VLOOKUP(C509,'[2]Acha Air Sales Price List'!$B$1:$D$65536,3,FALSE)</f>
        <v>first line keep open</v>
      </c>
      <c r="G509" s="20">
        <f>ROUND(IF(ISBLANK(C509),0,VLOOKUP(C509,'[2]Acha Air Sales Price List'!$B$1:$X$65536,12,FALSE)*$M$14),2)</f>
        <v>0</v>
      </c>
      <c r="H509" s="20"/>
      <c r="I509" s="21">
        <f t="shared" si="13"/>
        <v>0</v>
      </c>
      <c r="J509" s="14"/>
    </row>
    <row r="510" spans="1:10" ht="12.4" hidden="1" customHeight="1">
      <c r="A510" s="13"/>
      <c r="B510" s="1"/>
      <c r="C510" s="35"/>
      <c r="D510" s="113"/>
      <c r="E510" s="114"/>
      <c r="F510" s="42" t="str">
        <f>VLOOKUP(C510,'[2]Acha Air Sales Price List'!$B$1:$D$65536,3,FALSE)</f>
        <v>first line keep open</v>
      </c>
      <c r="G510" s="20">
        <f>ROUND(IF(ISBLANK(C510),0,VLOOKUP(C510,'[2]Acha Air Sales Price List'!$B$1:$X$65536,12,FALSE)*$M$14),2)</f>
        <v>0</v>
      </c>
      <c r="H510" s="20"/>
      <c r="I510" s="21">
        <f t="shared" si="13"/>
        <v>0</v>
      </c>
      <c r="J510" s="14"/>
    </row>
    <row r="511" spans="1:10" ht="12.4" hidden="1" customHeight="1">
      <c r="A511" s="13"/>
      <c r="B511" s="1"/>
      <c r="C511" s="35"/>
      <c r="D511" s="113"/>
      <c r="E511" s="114"/>
      <c r="F511" s="42" t="str">
        <f>VLOOKUP(C511,'[2]Acha Air Sales Price List'!$B$1:$D$65536,3,FALSE)</f>
        <v>first line keep open</v>
      </c>
      <c r="G511" s="20">
        <f>ROUND(IF(ISBLANK(C511),0,VLOOKUP(C511,'[2]Acha Air Sales Price List'!$B$1:$X$65536,12,FALSE)*$M$14),2)</f>
        <v>0</v>
      </c>
      <c r="H511" s="20"/>
      <c r="I511" s="21">
        <f t="shared" si="13"/>
        <v>0</v>
      </c>
      <c r="J511" s="14"/>
    </row>
    <row r="512" spans="1:10" ht="12.4" hidden="1" customHeight="1">
      <c r="A512" s="13"/>
      <c r="B512" s="1"/>
      <c r="C512" s="35"/>
      <c r="D512" s="113"/>
      <c r="E512" s="114"/>
      <c r="F512" s="42" t="str">
        <f>VLOOKUP(C512,'[2]Acha Air Sales Price List'!$B$1:$D$65536,3,FALSE)</f>
        <v>first line keep open</v>
      </c>
      <c r="G512" s="20">
        <f>ROUND(IF(ISBLANK(C512),0,VLOOKUP(C512,'[2]Acha Air Sales Price List'!$B$1:$X$65536,12,FALSE)*$M$14),2)</f>
        <v>0</v>
      </c>
      <c r="H512" s="20"/>
      <c r="I512" s="21">
        <f t="shared" si="13"/>
        <v>0</v>
      </c>
      <c r="J512" s="14"/>
    </row>
    <row r="513" spans="1:10" ht="12.4" hidden="1" customHeight="1">
      <c r="A513" s="13"/>
      <c r="B513" s="1"/>
      <c r="C513" s="35"/>
      <c r="D513" s="113"/>
      <c r="E513" s="114"/>
      <c r="F513" s="42" t="str">
        <f>VLOOKUP(C513,'[2]Acha Air Sales Price List'!$B$1:$D$65536,3,FALSE)</f>
        <v>first line keep open</v>
      </c>
      <c r="G513" s="20">
        <f>ROUND(IF(ISBLANK(C513),0,VLOOKUP(C513,'[2]Acha Air Sales Price List'!$B$1:$X$65536,12,FALSE)*$M$14),2)</f>
        <v>0</v>
      </c>
      <c r="H513" s="20"/>
      <c r="I513" s="21">
        <f t="shared" si="13"/>
        <v>0</v>
      </c>
      <c r="J513" s="14"/>
    </row>
    <row r="514" spans="1:10" ht="12.4" hidden="1" customHeight="1">
      <c r="A514" s="13"/>
      <c r="B514" s="1"/>
      <c r="C514" s="35"/>
      <c r="D514" s="113"/>
      <c r="E514" s="114"/>
      <c r="F514" s="42" t="str">
        <f>VLOOKUP(C514,'[2]Acha Air Sales Price List'!$B$1:$D$65536,3,FALSE)</f>
        <v>first line keep open</v>
      </c>
      <c r="G514" s="20">
        <f>ROUND(IF(ISBLANK(C514),0,VLOOKUP(C514,'[2]Acha Air Sales Price List'!$B$1:$X$65536,12,FALSE)*$M$14),2)</f>
        <v>0</v>
      </c>
      <c r="H514" s="20"/>
      <c r="I514" s="21">
        <f t="shared" si="13"/>
        <v>0</v>
      </c>
      <c r="J514" s="14"/>
    </row>
    <row r="515" spans="1:10" ht="12.4" hidden="1" customHeight="1">
      <c r="A515" s="13"/>
      <c r="B515" s="1"/>
      <c r="C515" s="35"/>
      <c r="D515" s="113"/>
      <c r="E515" s="114"/>
      <c r="F515" s="42" t="str">
        <f>VLOOKUP(C515,'[2]Acha Air Sales Price List'!$B$1:$D$65536,3,FALSE)</f>
        <v>first line keep open</v>
      </c>
      <c r="G515" s="20">
        <f>ROUND(IF(ISBLANK(C515),0,VLOOKUP(C515,'[2]Acha Air Sales Price List'!$B$1:$X$65536,12,FALSE)*$M$14),2)</f>
        <v>0</v>
      </c>
      <c r="H515" s="20"/>
      <c r="I515" s="21">
        <f t="shared" si="13"/>
        <v>0</v>
      </c>
      <c r="J515" s="14"/>
    </row>
    <row r="516" spans="1:10" ht="12.4" hidden="1" customHeight="1">
      <c r="A516" s="13"/>
      <c r="B516" s="1"/>
      <c r="C516" s="35"/>
      <c r="D516" s="113"/>
      <c r="E516" s="114"/>
      <c r="F516" s="42" t="str">
        <f>VLOOKUP(C516,'[2]Acha Air Sales Price List'!$B$1:$D$65536,3,FALSE)</f>
        <v>first line keep open</v>
      </c>
      <c r="G516" s="20">
        <f>ROUND(IF(ISBLANK(C516),0,VLOOKUP(C516,'[2]Acha Air Sales Price List'!$B$1:$X$65536,12,FALSE)*$M$14),2)</f>
        <v>0</v>
      </c>
      <c r="H516" s="20"/>
      <c r="I516" s="21">
        <f t="shared" si="13"/>
        <v>0</v>
      </c>
      <c r="J516" s="14"/>
    </row>
    <row r="517" spans="1:10" ht="12.4" hidden="1" customHeight="1">
      <c r="A517" s="13"/>
      <c r="B517" s="1"/>
      <c r="C517" s="36"/>
      <c r="D517" s="113"/>
      <c r="E517" s="114"/>
      <c r="F517" s="42" t="str">
        <f>VLOOKUP(C517,'[2]Acha Air Sales Price List'!$B$1:$D$65536,3,FALSE)</f>
        <v>first line keep open</v>
      </c>
      <c r="G517" s="20">
        <f>ROUND(IF(ISBLANK(C517),0,VLOOKUP(C517,'[2]Acha Air Sales Price List'!$B$1:$X$65536,12,FALSE)*$M$14),2)</f>
        <v>0</v>
      </c>
      <c r="H517" s="20"/>
      <c r="I517" s="21">
        <f t="shared" si="13"/>
        <v>0</v>
      </c>
      <c r="J517" s="14"/>
    </row>
    <row r="518" spans="1:10" ht="12" hidden="1" customHeight="1">
      <c r="A518" s="13"/>
      <c r="B518" s="1"/>
      <c r="C518" s="35"/>
      <c r="D518" s="113"/>
      <c r="E518" s="114"/>
      <c r="F518" s="42" t="str">
        <f>VLOOKUP(C518,'[2]Acha Air Sales Price List'!$B$1:$D$65536,3,FALSE)</f>
        <v>first line keep open</v>
      </c>
      <c r="G518" s="20">
        <f>ROUND(IF(ISBLANK(C518),0,VLOOKUP(C518,'[2]Acha Air Sales Price List'!$B$1:$X$65536,12,FALSE)*$M$14),2)</f>
        <v>0</v>
      </c>
      <c r="H518" s="20"/>
      <c r="I518" s="21">
        <f t="shared" si="13"/>
        <v>0</v>
      </c>
      <c r="J518" s="14"/>
    </row>
    <row r="519" spans="1:10" ht="12.4" hidden="1" customHeight="1">
      <c r="A519" s="13"/>
      <c r="B519" s="1"/>
      <c r="C519" s="35"/>
      <c r="D519" s="113"/>
      <c r="E519" s="114"/>
      <c r="F519" s="42" t="str">
        <f>VLOOKUP(C519,'[2]Acha Air Sales Price List'!$B$1:$D$65536,3,FALSE)</f>
        <v>first line keep open</v>
      </c>
      <c r="G519" s="20">
        <f>ROUND(IF(ISBLANK(C519),0,VLOOKUP(C519,'[2]Acha Air Sales Price List'!$B$1:$X$65536,12,FALSE)*$M$14),2)</f>
        <v>0</v>
      </c>
      <c r="H519" s="20"/>
      <c r="I519" s="21">
        <f t="shared" si="13"/>
        <v>0</v>
      </c>
      <c r="J519" s="14"/>
    </row>
    <row r="520" spans="1:10" ht="12.4" hidden="1" customHeight="1">
      <c r="A520" s="13"/>
      <c r="B520" s="1"/>
      <c r="C520" s="35"/>
      <c r="D520" s="113"/>
      <c r="E520" s="114"/>
      <c r="F520" s="42" t="str">
        <f>VLOOKUP(C520,'[2]Acha Air Sales Price List'!$B$1:$D$65536,3,FALSE)</f>
        <v>first line keep open</v>
      </c>
      <c r="G520" s="20">
        <f>ROUND(IF(ISBLANK(C520),0,VLOOKUP(C520,'[2]Acha Air Sales Price List'!$B$1:$X$65536,12,FALSE)*$M$14),2)</f>
        <v>0</v>
      </c>
      <c r="H520" s="20"/>
      <c r="I520" s="21">
        <f t="shared" si="13"/>
        <v>0</v>
      </c>
      <c r="J520" s="14"/>
    </row>
    <row r="521" spans="1:10" ht="12.4" hidden="1" customHeight="1">
      <c r="A521" s="13"/>
      <c r="B521" s="1"/>
      <c r="C521" s="35"/>
      <c r="D521" s="113"/>
      <c r="E521" s="114"/>
      <c r="F521" s="42" t="str">
        <f>VLOOKUP(C521,'[2]Acha Air Sales Price List'!$B$1:$D$65536,3,FALSE)</f>
        <v>first line keep open</v>
      </c>
      <c r="G521" s="20">
        <f>ROUND(IF(ISBLANK(C521),0,VLOOKUP(C521,'[2]Acha Air Sales Price List'!$B$1:$X$65536,12,FALSE)*$M$14),2)</f>
        <v>0</v>
      </c>
      <c r="H521" s="20"/>
      <c r="I521" s="21">
        <f t="shared" si="13"/>
        <v>0</v>
      </c>
      <c r="J521" s="14"/>
    </row>
    <row r="522" spans="1:10" ht="12.4" hidden="1" customHeight="1">
      <c r="A522" s="13"/>
      <c r="B522" s="1"/>
      <c r="C522" s="35"/>
      <c r="D522" s="113"/>
      <c r="E522" s="114"/>
      <c r="F522" s="42" t="str">
        <f>VLOOKUP(C522,'[2]Acha Air Sales Price List'!$B$1:$D$65536,3,FALSE)</f>
        <v>first line keep open</v>
      </c>
      <c r="G522" s="20">
        <f>ROUND(IF(ISBLANK(C522),0,VLOOKUP(C522,'[2]Acha Air Sales Price List'!$B$1:$X$65536,12,FALSE)*$M$14),2)</f>
        <v>0</v>
      </c>
      <c r="H522" s="20"/>
      <c r="I522" s="21">
        <f t="shared" si="13"/>
        <v>0</v>
      </c>
      <c r="J522" s="14"/>
    </row>
    <row r="523" spans="1:10" ht="12.4" hidden="1" customHeight="1">
      <c r="A523" s="13"/>
      <c r="B523" s="1"/>
      <c r="C523" s="35"/>
      <c r="D523" s="113"/>
      <c r="E523" s="114"/>
      <c r="F523" s="42" t="str">
        <f>VLOOKUP(C523,'[2]Acha Air Sales Price List'!$B$1:$D$65536,3,FALSE)</f>
        <v>first line keep open</v>
      </c>
      <c r="G523" s="20">
        <f>ROUND(IF(ISBLANK(C523),0,VLOOKUP(C523,'[2]Acha Air Sales Price List'!$B$1:$X$65536,12,FALSE)*$M$14),2)</f>
        <v>0</v>
      </c>
      <c r="H523" s="20"/>
      <c r="I523" s="21">
        <f t="shared" si="13"/>
        <v>0</v>
      </c>
      <c r="J523" s="14"/>
    </row>
    <row r="524" spans="1:10" ht="12.4" hidden="1" customHeight="1">
      <c r="A524" s="13"/>
      <c r="B524" s="1"/>
      <c r="C524" s="35"/>
      <c r="D524" s="113"/>
      <c r="E524" s="114"/>
      <c r="F524" s="42" t="str">
        <f>VLOOKUP(C524,'[2]Acha Air Sales Price List'!$B$1:$D$65536,3,FALSE)</f>
        <v>first line keep open</v>
      </c>
      <c r="G524" s="20">
        <f>ROUND(IF(ISBLANK(C524),0,VLOOKUP(C524,'[2]Acha Air Sales Price List'!$B$1:$X$65536,12,FALSE)*$M$14),2)</f>
        <v>0</v>
      </c>
      <c r="H524" s="20"/>
      <c r="I524" s="21">
        <f t="shared" si="13"/>
        <v>0</v>
      </c>
      <c r="J524" s="14"/>
    </row>
    <row r="525" spans="1:10" ht="12.4" hidden="1" customHeight="1">
      <c r="A525" s="13"/>
      <c r="B525" s="1"/>
      <c r="C525" s="35"/>
      <c r="D525" s="113"/>
      <c r="E525" s="114"/>
      <c r="F525" s="42" t="str">
        <f>VLOOKUP(C525,'[2]Acha Air Sales Price List'!$B$1:$D$65536,3,FALSE)</f>
        <v>first line keep open</v>
      </c>
      <c r="G525" s="20">
        <f>ROUND(IF(ISBLANK(C525),0,VLOOKUP(C525,'[2]Acha Air Sales Price List'!$B$1:$X$65536,12,FALSE)*$M$14),2)</f>
        <v>0</v>
      </c>
      <c r="H525" s="20"/>
      <c r="I525" s="21">
        <f t="shared" si="13"/>
        <v>0</v>
      </c>
      <c r="J525" s="14"/>
    </row>
    <row r="526" spans="1:10" ht="12.4" hidden="1" customHeight="1">
      <c r="A526" s="13"/>
      <c r="B526" s="1"/>
      <c r="C526" s="35"/>
      <c r="D526" s="113"/>
      <c r="E526" s="114"/>
      <c r="F526" s="42" t="str">
        <f>VLOOKUP(C526,'[2]Acha Air Sales Price List'!$B$1:$D$65536,3,FALSE)</f>
        <v>first line keep open</v>
      </c>
      <c r="G526" s="20">
        <f>ROUND(IF(ISBLANK(C526),0,VLOOKUP(C526,'[2]Acha Air Sales Price List'!$B$1:$X$65536,12,FALSE)*$M$14),2)</f>
        <v>0</v>
      </c>
      <c r="H526" s="20"/>
      <c r="I526" s="21">
        <f t="shared" si="13"/>
        <v>0</v>
      </c>
      <c r="J526" s="14"/>
    </row>
    <row r="527" spans="1:10" ht="12.4" hidden="1" customHeight="1">
      <c r="A527" s="13"/>
      <c r="B527" s="1"/>
      <c r="C527" s="35"/>
      <c r="D527" s="113"/>
      <c r="E527" s="114"/>
      <c r="F527" s="42" t="str">
        <f>VLOOKUP(C527,'[2]Acha Air Sales Price List'!$B$1:$D$65536,3,FALSE)</f>
        <v>first line keep open</v>
      </c>
      <c r="G527" s="20">
        <f>ROUND(IF(ISBLANK(C527),0,VLOOKUP(C527,'[2]Acha Air Sales Price List'!$B$1:$X$65536,12,FALSE)*$M$14),2)</f>
        <v>0</v>
      </c>
      <c r="H527" s="20"/>
      <c r="I527" s="21">
        <f t="shared" si="13"/>
        <v>0</v>
      </c>
      <c r="J527" s="14"/>
    </row>
    <row r="528" spans="1:10" ht="12.4" hidden="1" customHeight="1">
      <c r="A528" s="13"/>
      <c r="B528" s="1"/>
      <c r="C528" s="35"/>
      <c r="D528" s="113"/>
      <c r="E528" s="114"/>
      <c r="F528" s="42" t="str">
        <f>VLOOKUP(C528,'[2]Acha Air Sales Price List'!$B$1:$D$65536,3,FALSE)</f>
        <v>first line keep open</v>
      </c>
      <c r="G528" s="20">
        <f>ROUND(IF(ISBLANK(C528),0,VLOOKUP(C528,'[2]Acha Air Sales Price List'!$B$1:$X$65536,12,FALSE)*$M$14),2)</f>
        <v>0</v>
      </c>
      <c r="H528" s="20"/>
      <c r="I528" s="21">
        <f t="shared" si="13"/>
        <v>0</v>
      </c>
      <c r="J528" s="14"/>
    </row>
    <row r="529" spans="1:10" ht="12.4" hidden="1" customHeight="1">
      <c r="A529" s="13"/>
      <c r="B529" s="1"/>
      <c r="C529" s="35"/>
      <c r="D529" s="113"/>
      <c r="E529" s="114"/>
      <c r="F529" s="42" t="str">
        <f>VLOOKUP(C529,'[2]Acha Air Sales Price List'!$B$1:$D$65536,3,FALSE)</f>
        <v>first line keep open</v>
      </c>
      <c r="G529" s="20">
        <f>ROUND(IF(ISBLANK(C529),0,VLOOKUP(C529,'[2]Acha Air Sales Price List'!$B$1:$X$65536,12,FALSE)*$M$14),2)</f>
        <v>0</v>
      </c>
      <c r="H529" s="20"/>
      <c r="I529" s="21">
        <f t="shared" si="13"/>
        <v>0</v>
      </c>
      <c r="J529" s="14"/>
    </row>
    <row r="530" spans="1:10" ht="12.4" hidden="1" customHeight="1">
      <c r="A530" s="13"/>
      <c r="B530" s="1"/>
      <c r="C530" s="35"/>
      <c r="D530" s="113"/>
      <c r="E530" s="114"/>
      <c r="F530" s="42" t="str">
        <f>VLOOKUP(C530,'[2]Acha Air Sales Price List'!$B$1:$D$65536,3,FALSE)</f>
        <v>first line keep open</v>
      </c>
      <c r="G530" s="20">
        <f>ROUND(IF(ISBLANK(C530),0,VLOOKUP(C530,'[2]Acha Air Sales Price List'!$B$1:$X$65536,12,FALSE)*$M$14),2)</f>
        <v>0</v>
      </c>
      <c r="H530" s="20"/>
      <c r="I530" s="21">
        <f t="shared" si="13"/>
        <v>0</v>
      </c>
      <c r="J530" s="14"/>
    </row>
    <row r="531" spans="1:10" ht="12.4" hidden="1" customHeight="1">
      <c r="A531" s="13"/>
      <c r="B531" s="1"/>
      <c r="C531" s="35"/>
      <c r="D531" s="113"/>
      <c r="E531" s="114"/>
      <c r="F531" s="42" t="str">
        <f>VLOOKUP(C531,'[2]Acha Air Sales Price List'!$B$1:$D$65536,3,FALSE)</f>
        <v>first line keep open</v>
      </c>
      <c r="G531" s="20">
        <f>ROUND(IF(ISBLANK(C531),0,VLOOKUP(C531,'[2]Acha Air Sales Price List'!$B$1:$X$65536,12,FALSE)*$M$14),2)</f>
        <v>0</v>
      </c>
      <c r="H531" s="20"/>
      <c r="I531" s="21">
        <f t="shared" si="13"/>
        <v>0</v>
      </c>
      <c r="J531" s="14"/>
    </row>
    <row r="532" spans="1:10" ht="12.4" hidden="1" customHeight="1">
      <c r="A532" s="13"/>
      <c r="B532" s="1"/>
      <c r="C532" s="35"/>
      <c r="D532" s="113"/>
      <c r="E532" s="114"/>
      <c r="F532" s="42" t="str">
        <f>VLOOKUP(C532,'[2]Acha Air Sales Price List'!$B$1:$D$65536,3,FALSE)</f>
        <v>first line keep open</v>
      </c>
      <c r="G532" s="20">
        <f>ROUND(IF(ISBLANK(C532),0,VLOOKUP(C532,'[2]Acha Air Sales Price List'!$B$1:$X$65536,12,FALSE)*$M$14),2)</f>
        <v>0</v>
      </c>
      <c r="H532" s="20"/>
      <c r="I532" s="21">
        <f t="shared" si="13"/>
        <v>0</v>
      </c>
      <c r="J532" s="14"/>
    </row>
    <row r="533" spans="1:10" ht="12.4" hidden="1" customHeight="1">
      <c r="A533" s="13"/>
      <c r="B533" s="1"/>
      <c r="C533" s="35"/>
      <c r="D533" s="113"/>
      <c r="E533" s="114"/>
      <c r="F533" s="42" t="str">
        <f>VLOOKUP(C533,'[2]Acha Air Sales Price List'!$B$1:$D$65536,3,FALSE)</f>
        <v>first line keep open</v>
      </c>
      <c r="G533" s="20">
        <f>ROUND(IF(ISBLANK(C533),0,VLOOKUP(C533,'[2]Acha Air Sales Price List'!$B$1:$X$65536,12,FALSE)*$M$14),2)</f>
        <v>0</v>
      </c>
      <c r="H533" s="20"/>
      <c r="I533" s="21">
        <f t="shared" si="13"/>
        <v>0</v>
      </c>
      <c r="J533" s="14"/>
    </row>
    <row r="534" spans="1:10" ht="12.4" hidden="1" customHeight="1">
      <c r="A534" s="13"/>
      <c r="B534" s="1"/>
      <c r="C534" s="35"/>
      <c r="D534" s="113"/>
      <c r="E534" s="114"/>
      <c r="F534" s="42" t="str">
        <f>VLOOKUP(C534,'[2]Acha Air Sales Price List'!$B$1:$D$65536,3,FALSE)</f>
        <v>first line keep open</v>
      </c>
      <c r="G534" s="20">
        <f>ROUND(IF(ISBLANK(C534),0,VLOOKUP(C534,'[2]Acha Air Sales Price List'!$B$1:$X$65536,12,FALSE)*$M$14),2)</f>
        <v>0</v>
      </c>
      <c r="H534" s="20"/>
      <c r="I534" s="21">
        <f t="shared" si="13"/>
        <v>0</v>
      </c>
      <c r="J534" s="14"/>
    </row>
    <row r="535" spans="1:10" ht="12.4" hidden="1" customHeight="1">
      <c r="A535" s="13"/>
      <c r="B535" s="1"/>
      <c r="C535" s="35"/>
      <c r="D535" s="113"/>
      <c r="E535" s="114"/>
      <c r="F535" s="42" t="str">
        <f>VLOOKUP(C535,'[2]Acha Air Sales Price List'!$B$1:$D$65536,3,FALSE)</f>
        <v>first line keep open</v>
      </c>
      <c r="G535" s="20">
        <f>ROUND(IF(ISBLANK(C535),0,VLOOKUP(C535,'[2]Acha Air Sales Price List'!$B$1:$X$65536,12,FALSE)*$M$14),2)</f>
        <v>0</v>
      </c>
      <c r="H535" s="20"/>
      <c r="I535" s="21">
        <f t="shared" si="13"/>
        <v>0</v>
      </c>
      <c r="J535" s="14"/>
    </row>
    <row r="536" spans="1:10" ht="12.4" hidden="1" customHeight="1">
      <c r="A536" s="13"/>
      <c r="B536" s="1"/>
      <c r="C536" s="35"/>
      <c r="D536" s="113"/>
      <c r="E536" s="114"/>
      <c r="F536" s="42" t="str">
        <f>VLOOKUP(C536,'[2]Acha Air Sales Price List'!$B$1:$D$65536,3,FALSE)</f>
        <v>first line keep open</v>
      </c>
      <c r="G536" s="20">
        <f>ROUND(IF(ISBLANK(C536),0,VLOOKUP(C536,'[2]Acha Air Sales Price List'!$B$1:$X$65536,12,FALSE)*$M$14),2)</f>
        <v>0</v>
      </c>
      <c r="H536" s="20"/>
      <c r="I536" s="21">
        <f t="shared" si="13"/>
        <v>0</v>
      </c>
      <c r="J536" s="14"/>
    </row>
    <row r="537" spans="1:10" ht="12.4" hidden="1" customHeight="1">
      <c r="A537" s="13"/>
      <c r="B537" s="1"/>
      <c r="C537" s="35"/>
      <c r="D537" s="113"/>
      <c r="E537" s="114"/>
      <c r="F537" s="42" t="str">
        <f>VLOOKUP(C537,'[2]Acha Air Sales Price List'!$B$1:$D$65536,3,FALSE)</f>
        <v>first line keep open</v>
      </c>
      <c r="G537" s="20">
        <f>ROUND(IF(ISBLANK(C537),0,VLOOKUP(C537,'[2]Acha Air Sales Price List'!$B$1:$X$65536,12,FALSE)*$M$14),2)</f>
        <v>0</v>
      </c>
      <c r="H537" s="20"/>
      <c r="I537" s="21">
        <f t="shared" si="13"/>
        <v>0</v>
      </c>
      <c r="J537" s="14"/>
    </row>
    <row r="538" spans="1:10" ht="12.4" hidden="1" customHeight="1">
      <c r="A538" s="13"/>
      <c r="B538" s="1"/>
      <c r="C538" s="35"/>
      <c r="D538" s="113"/>
      <c r="E538" s="114"/>
      <c r="F538" s="42" t="str">
        <f>VLOOKUP(C538,'[2]Acha Air Sales Price List'!$B$1:$D$65536,3,FALSE)</f>
        <v>first line keep open</v>
      </c>
      <c r="G538" s="20">
        <f>ROUND(IF(ISBLANK(C538),0,VLOOKUP(C538,'[2]Acha Air Sales Price List'!$B$1:$X$65536,12,FALSE)*$M$14),2)</f>
        <v>0</v>
      </c>
      <c r="H538" s="20"/>
      <c r="I538" s="21">
        <f t="shared" si="13"/>
        <v>0</v>
      </c>
      <c r="J538" s="14"/>
    </row>
    <row r="539" spans="1:10" ht="12.4" hidden="1" customHeight="1">
      <c r="A539" s="13"/>
      <c r="B539" s="1"/>
      <c r="C539" s="35"/>
      <c r="D539" s="113"/>
      <c r="E539" s="114"/>
      <c r="F539" s="42" t="str">
        <f>VLOOKUP(C539,'[2]Acha Air Sales Price List'!$B$1:$D$65536,3,FALSE)</f>
        <v>first line keep open</v>
      </c>
      <c r="G539" s="20">
        <f>ROUND(IF(ISBLANK(C539),0,VLOOKUP(C539,'[2]Acha Air Sales Price List'!$B$1:$X$65536,12,FALSE)*$M$14),2)</f>
        <v>0</v>
      </c>
      <c r="H539" s="20"/>
      <c r="I539" s="21">
        <f t="shared" si="13"/>
        <v>0</v>
      </c>
      <c r="J539" s="14"/>
    </row>
    <row r="540" spans="1:10" ht="12.4" hidden="1" customHeight="1">
      <c r="A540" s="13"/>
      <c r="B540" s="1"/>
      <c r="C540" s="35"/>
      <c r="D540" s="113"/>
      <c r="E540" s="114"/>
      <c r="F540" s="42" t="str">
        <f>VLOOKUP(C540,'[2]Acha Air Sales Price List'!$B$1:$D$65536,3,FALSE)</f>
        <v>first line keep open</v>
      </c>
      <c r="G540" s="20">
        <f>ROUND(IF(ISBLANK(C540),0,VLOOKUP(C540,'[2]Acha Air Sales Price List'!$B$1:$X$65536,12,FALSE)*$M$14),2)</f>
        <v>0</v>
      </c>
      <c r="H540" s="20"/>
      <c r="I540" s="21">
        <f t="shared" si="13"/>
        <v>0</v>
      </c>
      <c r="J540" s="14"/>
    </row>
    <row r="541" spans="1:10" ht="12.4" hidden="1" customHeight="1">
      <c r="A541" s="13"/>
      <c r="B541" s="1"/>
      <c r="C541" s="35"/>
      <c r="D541" s="113"/>
      <c r="E541" s="114"/>
      <c r="F541" s="42" t="str">
        <f>VLOOKUP(C541,'[2]Acha Air Sales Price List'!$B$1:$D$65536,3,FALSE)</f>
        <v>first line keep open</v>
      </c>
      <c r="G541" s="20">
        <f>ROUND(IF(ISBLANK(C541),0,VLOOKUP(C541,'[2]Acha Air Sales Price List'!$B$1:$X$65536,12,FALSE)*$M$14),2)</f>
        <v>0</v>
      </c>
      <c r="H541" s="20"/>
      <c r="I541" s="21">
        <f t="shared" si="13"/>
        <v>0</v>
      </c>
      <c r="J541" s="14"/>
    </row>
    <row r="542" spans="1:10" ht="12.4" hidden="1" customHeight="1">
      <c r="A542" s="13"/>
      <c r="B542" s="1"/>
      <c r="C542" s="35"/>
      <c r="D542" s="113"/>
      <c r="E542" s="114"/>
      <c r="F542" s="42" t="str">
        <f>VLOOKUP(C542,'[2]Acha Air Sales Price List'!$B$1:$D$65536,3,FALSE)</f>
        <v>first line keep open</v>
      </c>
      <c r="G542" s="20">
        <f>ROUND(IF(ISBLANK(C542),0,VLOOKUP(C542,'[2]Acha Air Sales Price List'!$B$1:$X$65536,12,FALSE)*$M$14),2)</f>
        <v>0</v>
      </c>
      <c r="H542" s="20"/>
      <c r="I542" s="21">
        <f t="shared" si="13"/>
        <v>0</v>
      </c>
      <c r="J542" s="14"/>
    </row>
    <row r="543" spans="1:10" ht="12.4" hidden="1" customHeight="1">
      <c r="A543" s="13"/>
      <c r="B543" s="1"/>
      <c r="C543" s="35"/>
      <c r="D543" s="113"/>
      <c r="E543" s="114"/>
      <c r="F543" s="42" t="str">
        <f>VLOOKUP(C543,'[2]Acha Air Sales Price List'!$B$1:$D$65536,3,FALSE)</f>
        <v>first line keep open</v>
      </c>
      <c r="G543" s="20">
        <f>ROUND(IF(ISBLANK(C543),0,VLOOKUP(C543,'[2]Acha Air Sales Price List'!$B$1:$X$65536,12,FALSE)*$M$14),2)</f>
        <v>0</v>
      </c>
      <c r="H543" s="20"/>
      <c r="I543" s="21">
        <f t="shared" si="13"/>
        <v>0</v>
      </c>
      <c r="J543" s="14"/>
    </row>
    <row r="544" spans="1:10" ht="12.4" hidden="1" customHeight="1">
      <c r="A544" s="13"/>
      <c r="B544" s="1"/>
      <c r="C544" s="35"/>
      <c r="D544" s="113"/>
      <c r="E544" s="114"/>
      <c r="F544" s="42" t="str">
        <f>VLOOKUP(C544,'[2]Acha Air Sales Price List'!$B$1:$D$65536,3,FALSE)</f>
        <v>first line keep open</v>
      </c>
      <c r="G544" s="20">
        <f>ROUND(IF(ISBLANK(C544),0,VLOOKUP(C544,'[2]Acha Air Sales Price List'!$B$1:$X$65536,12,FALSE)*$M$14),2)</f>
        <v>0</v>
      </c>
      <c r="H544" s="20"/>
      <c r="I544" s="21">
        <f t="shared" si="13"/>
        <v>0</v>
      </c>
      <c r="J544" s="14"/>
    </row>
    <row r="545" spans="1:10" ht="12.4" hidden="1" customHeight="1">
      <c r="A545" s="13"/>
      <c r="B545" s="1"/>
      <c r="C545" s="36"/>
      <c r="D545" s="113"/>
      <c r="E545" s="114"/>
      <c r="F545" s="42" t="str">
        <f>VLOOKUP(C545,'[2]Acha Air Sales Price List'!$B$1:$D$65536,3,FALSE)</f>
        <v>first line keep open</v>
      </c>
      <c r="G545" s="20">
        <f>ROUND(IF(ISBLANK(C545),0,VLOOKUP(C545,'[2]Acha Air Sales Price List'!$B$1:$X$65536,12,FALSE)*$M$14),2)</f>
        <v>0</v>
      </c>
      <c r="H545" s="20"/>
      <c r="I545" s="21">
        <f>ROUND(IF(ISNUMBER(B545), G545*B545, 0),5)</f>
        <v>0</v>
      </c>
      <c r="J545" s="14"/>
    </row>
    <row r="546" spans="1:10" ht="12" hidden="1" customHeight="1">
      <c r="A546" s="13"/>
      <c r="B546" s="1"/>
      <c r="C546" s="35"/>
      <c r="D546" s="113"/>
      <c r="E546" s="114"/>
      <c r="F546" s="42" t="str">
        <f>VLOOKUP(C546,'[2]Acha Air Sales Price List'!$B$1:$D$65536,3,FALSE)</f>
        <v>first line keep open</v>
      </c>
      <c r="G546" s="20">
        <f>ROUND(IF(ISBLANK(C546),0,VLOOKUP(C546,'[2]Acha Air Sales Price List'!$B$1:$X$65536,12,FALSE)*$M$14),2)</f>
        <v>0</v>
      </c>
      <c r="H546" s="20"/>
      <c r="I546" s="21">
        <f t="shared" ref="I546:I596" si="14">ROUND(IF(ISNUMBER(B546), G546*B546, 0),5)</f>
        <v>0</v>
      </c>
      <c r="J546" s="14"/>
    </row>
    <row r="547" spans="1:10" ht="12.4" hidden="1" customHeight="1">
      <c r="A547" s="13"/>
      <c r="B547" s="1"/>
      <c r="C547" s="35"/>
      <c r="D547" s="113"/>
      <c r="E547" s="114"/>
      <c r="F547" s="42" t="str">
        <f>VLOOKUP(C547,'[2]Acha Air Sales Price List'!$B$1:$D$65536,3,FALSE)</f>
        <v>first line keep open</v>
      </c>
      <c r="G547" s="20">
        <f>ROUND(IF(ISBLANK(C547),0,VLOOKUP(C547,'[2]Acha Air Sales Price List'!$B$1:$X$65536,12,FALSE)*$M$14),2)</f>
        <v>0</v>
      </c>
      <c r="H547" s="20"/>
      <c r="I547" s="21">
        <f t="shared" si="14"/>
        <v>0</v>
      </c>
      <c r="J547" s="14"/>
    </row>
    <row r="548" spans="1:10" ht="12.4" hidden="1" customHeight="1">
      <c r="A548" s="13"/>
      <c r="B548" s="1"/>
      <c r="C548" s="35"/>
      <c r="D548" s="113"/>
      <c r="E548" s="114"/>
      <c r="F548" s="42" t="str">
        <f>VLOOKUP(C548,'[2]Acha Air Sales Price List'!$B$1:$D$65536,3,FALSE)</f>
        <v>first line keep open</v>
      </c>
      <c r="G548" s="20">
        <f>ROUND(IF(ISBLANK(C548),0,VLOOKUP(C548,'[2]Acha Air Sales Price List'!$B$1:$X$65536,12,FALSE)*$M$14),2)</f>
        <v>0</v>
      </c>
      <c r="H548" s="20"/>
      <c r="I548" s="21">
        <f t="shared" si="14"/>
        <v>0</v>
      </c>
      <c r="J548" s="14"/>
    </row>
    <row r="549" spans="1:10" ht="12.4" hidden="1" customHeight="1">
      <c r="A549" s="13"/>
      <c r="B549" s="1"/>
      <c r="C549" s="35"/>
      <c r="D549" s="113"/>
      <c r="E549" s="114"/>
      <c r="F549" s="42" t="str">
        <f>VLOOKUP(C549,'[2]Acha Air Sales Price List'!$B$1:$D$65536,3,FALSE)</f>
        <v>first line keep open</v>
      </c>
      <c r="G549" s="20">
        <f>ROUND(IF(ISBLANK(C549),0,VLOOKUP(C549,'[2]Acha Air Sales Price List'!$B$1:$X$65536,12,FALSE)*$M$14),2)</f>
        <v>0</v>
      </c>
      <c r="H549" s="20"/>
      <c r="I549" s="21">
        <f t="shared" si="14"/>
        <v>0</v>
      </c>
      <c r="J549" s="14"/>
    </row>
    <row r="550" spans="1:10" ht="12.4" hidden="1" customHeight="1">
      <c r="A550" s="13"/>
      <c r="B550" s="1"/>
      <c r="C550" s="35"/>
      <c r="D550" s="113"/>
      <c r="E550" s="114"/>
      <c r="F550" s="42" t="str">
        <f>VLOOKUP(C550,'[2]Acha Air Sales Price List'!$B$1:$D$65536,3,FALSE)</f>
        <v>first line keep open</v>
      </c>
      <c r="G550" s="20">
        <f>ROUND(IF(ISBLANK(C550),0,VLOOKUP(C550,'[2]Acha Air Sales Price List'!$B$1:$X$65536,12,FALSE)*$M$14),2)</f>
        <v>0</v>
      </c>
      <c r="H550" s="20"/>
      <c r="I550" s="21">
        <f t="shared" si="14"/>
        <v>0</v>
      </c>
      <c r="J550" s="14"/>
    </row>
    <row r="551" spans="1:10" ht="12.4" hidden="1" customHeight="1">
      <c r="A551" s="13"/>
      <c r="B551" s="1"/>
      <c r="C551" s="35"/>
      <c r="D551" s="113"/>
      <c r="E551" s="114"/>
      <c r="F551" s="42" t="str">
        <f>VLOOKUP(C551,'[2]Acha Air Sales Price List'!$B$1:$D$65536,3,FALSE)</f>
        <v>first line keep open</v>
      </c>
      <c r="G551" s="20">
        <f>ROUND(IF(ISBLANK(C551),0,VLOOKUP(C551,'[2]Acha Air Sales Price List'!$B$1:$X$65536,12,FALSE)*$M$14),2)</f>
        <v>0</v>
      </c>
      <c r="H551" s="20"/>
      <c r="I551" s="21">
        <f t="shared" si="14"/>
        <v>0</v>
      </c>
      <c r="J551" s="14"/>
    </row>
    <row r="552" spans="1:10" ht="12.4" hidden="1" customHeight="1">
      <c r="A552" s="13"/>
      <c r="B552" s="1"/>
      <c r="C552" s="35"/>
      <c r="D552" s="113"/>
      <c r="E552" s="114"/>
      <c r="F552" s="42" t="str">
        <f>VLOOKUP(C552,'[2]Acha Air Sales Price List'!$B$1:$D$65536,3,FALSE)</f>
        <v>first line keep open</v>
      </c>
      <c r="G552" s="20">
        <f>ROUND(IF(ISBLANK(C552),0,VLOOKUP(C552,'[2]Acha Air Sales Price List'!$B$1:$X$65536,12,FALSE)*$M$14),2)</f>
        <v>0</v>
      </c>
      <c r="H552" s="20"/>
      <c r="I552" s="21">
        <f t="shared" si="14"/>
        <v>0</v>
      </c>
      <c r="J552" s="14"/>
    </row>
    <row r="553" spans="1:10" ht="12.4" hidden="1" customHeight="1">
      <c r="A553" s="13"/>
      <c r="B553" s="1"/>
      <c r="C553" s="35"/>
      <c r="D553" s="113"/>
      <c r="E553" s="114"/>
      <c r="F553" s="42" t="str">
        <f>VLOOKUP(C553,'[2]Acha Air Sales Price List'!$B$1:$D$65536,3,FALSE)</f>
        <v>first line keep open</v>
      </c>
      <c r="G553" s="20">
        <f>ROUND(IF(ISBLANK(C553),0,VLOOKUP(C553,'[2]Acha Air Sales Price List'!$B$1:$X$65536,12,FALSE)*$M$14),2)</f>
        <v>0</v>
      </c>
      <c r="H553" s="20"/>
      <c r="I553" s="21">
        <f t="shared" si="14"/>
        <v>0</v>
      </c>
      <c r="J553" s="14"/>
    </row>
    <row r="554" spans="1:10" ht="12.4" hidden="1" customHeight="1">
      <c r="A554" s="13"/>
      <c r="B554" s="1"/>
      <c r="C554" s="35"/>
      <c r="D554" s="113"/>
      <c r="E554" s="114"/>
      <c r="F554" s="42" t="str">
        <f>VLOOKUP(C554,'[2]Acha Air Sales Price List'!$B$1:$D$65536,3,FALSE)</f>
        <v>first line keep open</v>
      </c>
      <c r="G554" s="20">
        <f>ROUND(IF(ISBLANK(C554),0,VLOOKUP(C554,'[2]Acha Air Sales Price List'!$B$1:$X$65536,12,FALSE)*$M$14),2)</f>
        <v>0</v>
      </c>
      <c r="H554" s="20"/>
      <c r="I554" s="21">
        <f t="shared" si="14"/>
        <v>0</v>
      </c>
      <c r="J554" s="14"/>
    </row>
    <row r="555" spans="1:10" ht="12.4" hidden="1" customHeight="1">
      <c r="A555" s="13"/>
      <c r="B555" s="1"/>
      <c r="C555" s="35"/>
      <c r="D555" s="113"/>
      <c r="E555" s="114"/>
      <c r="F555" s="42" t="str">
        <f>VLOOKUP(C555,'[2]Acha Air Sales Price List'!$B$1:$D$65536,3,FALSE)</f>
        <v>first line keep open</v>
      </c>
      <c r="G555" s="20">
        <f>ROUND(IF(ISBLANK(C555),0,VLOOKUP(C555,'[2]Acha Air Sales Price List'!$B$1:$X$65536,12,FALSE)*$M$14),2)</f>
        <v>0</v>
      </c>
      <c r="H555" s="20"/>
      <c r="I555" s="21">
        <f t="shared" si="14"/>
        <v>0</v>
      </c>
      <c r="J555" s="14"/>
    </row>
    <row r="556" spans="1:10" ht="12.4" hidden="1" customHeight="1">
      <c r="A556" s="13"/>
      <c r="B556" s="1"/>
      <c r="C556" s="35"/>
      <c r="D556" s="113"/>
      <c r="E556" s="114"/>
      <c r="F556" s="42" t="str">
        <f>VLOOKUP(C556,'[2]Acha Air Sales Price List'!$B$1:$D$65536,3,FALSE)</f>
        <v>first line keep open</v>
      </c>
      <c r="G556" s="20">
        <f>ROUND(IF(ISBLANK(C556),0,VLOOKUP(C556,'[2]Acha Air Sales Price List'!$B$1:$X$65536,12,FALSE)*$M$14),2)</f>
        <v>0</v>
      </c>
      <c r="H556" s="20"/>
      <c r="I556" s="21">
        <f t="shared" si="14"/>
        <v>0</v>
      </c>
      <c r="J556" s="14"/>
    </row>
    <row r="557" spans="1:10" ht="12.4" hidden="1" customHeight="1">
      <c r="A557" s="13"/>
      <c r="B557" s="1"/>
      <c r="C557" s="35"/>
      <c r="D557" s="113"/>
      <c r="E557" s="114"/>
      <c r="F557" s="42" t="str">
        <f>VLOOKUP(C557,'[2]Acha Air Sales Price List'!$B$1:$D$65536,3,FALSE)</f>
        <v>first line keep open</v>
      </c>
      <c r="G557" s="20">
        <f>ROUND(IF(ISBLANK(C557),0,VLOOKUP(C557,'[2]Acha Air Sales Price List'!$B$1:$X$65536,12,FALSE)*$M$14),2)</f>
        <v>0</v>
      </c>
      <c r="H557" s="20"/>
      <c r="I557" s="21">
        <f t="shared" si="14"/>
        <v>0</v>
      </c>
      <c r="J557" s="14"/>
    </row>
    <row r="558" spans="1:10" ht="12.4" hidden="1" customHeight="1">
      <c r="A558" s="13"/>
      <c r="B558" s="1"/>
      <c r="C558" s="35"/>
      <c r="D558" s="113"/>
      <c r="E558" s="114"/>
      <c r="F558" s="42" t="str">
        <f>VLOOKUP(C558,'[2]Acha Air Sales Price List'!$B$1:$D$65536,3,FALSE)</f>
        <v>first line keep open</v>
      </c>
      <c r="G558" s="20">
        <f>ROUND(IF(ISBLANK(C558),0,VLOOKUP(C558,'[2]Acha Air Sales Price List'!$B$1:$X$65536,12,FALSE)*$M$14),2)</f>
        <v>0</v>
      </c>
      <c r="H558" s="20"/>
      <c r="I558" s="21">
        <f t="shared" si="14"/>
        <v>0</v>
      </c>
      <c r="J558" s="14"/>
    </row>
    <row r="559" spans="1:10" ht="12.4" hidden="1" customHeight="1">
      <c r="A559" s="13"/>
      <c r="B559" s="1"/>
      <c r="C559" s="35"/>
      <c r="D559" s="113"/>
      <c r="E559" s="114"/>
      <c r="F559" s="42" t="str">
        <f>VLOOKUP(C559,'[2]Acha Air Sales Price List'!$B$1:$D$65536,3,FALSE)</f>
        <v>first line keep open</v>
      </c>
      <c r="G559" s="20">
        <f>ROUND(IF(ISBLANK(C559),0,VLOOKUP(C559,'[2]Acha Air Sales Price List'!$B$1:$X$65536,12,FALSE)*$M$14),2)</f>
        <v>0</v>
      </c>
      <c r="H559" s="20"/>
      <c r="I559" s="21">
        <f t="shared" si="14"/>
        <v>0</v>
      </c>
      <c r="J559" s="14"/>
    </row>
    <row r="560" spans="1:10" ht="12.4" hidden="1" customHeight="1">
      <c r="A560" s="13"/>
      <c r="B560" s="1"/>
      <c r="C560" s="35"/>
      <c r="D560" s="113"/>
      <c r="E560" s="114"/>
      <c r="F560" s="42" t="str">
        <f>VLOOKUP(C560,'[2]Acha Air Sales Price List'!$B$1:$D$65536,3,FALSE)</f>
        <v>first line keep open</v>
      </c>
      <c r="G560" s="20">
        <f>ROUND(IF(ISBLANK(C560),0,VLOOKUP(C560,'[2]Acha Air Sales Price List'!$B$1:$X$65536,12,FALSE)*$M$14),2)</f>
        <v>0</v>
      </c>
      <c r="H560" s="20"/>
      <c r="I560" s="21">
        <f t="shared" si="14"/>
        <v>0</v>
      </c>
      <c r="J560" s="14"/>
    </row>
    <row r="561" spans="1:10" ht="12.4" hidden="1" customHeight="1">
      <c r="A561" s="13"/>
      <c r="B561" s="1"/>
      <c r="C561" s="35"/>
      <c r="D561" s="113"/>
      <c r="E561" s="114"/>
      <c r="F561" s="42" t="str">
        <f>VLOOKUP(C561,'[2]Acha Air Sales Price List'!$B$1:$D$65536,3,FALSE)</f>
        <v>first line keep open</v>
      </c>
      <c r="G561" s="20">
        <f>ROUND(IF(ISBLANK(C561),0,VLOOKUP(C561,'[2]Acha Air Sales Price List'!$B$1:$X$65536,12,FALSE)*$M$14),2)</f>
        <v>0</v>
      </c>
      <c r="H561" s="20"/>
      <c r="I561" s="21">
        <f t="shared" si="14"/>
        <v>0</v>
      </c>
      <c r="J561" s="14"/>
    </row>
    <row r="562" spans="1:10" ht="12.4" hidden="1" customHeight="1">
      <c r="A562" s="13"/>
      <c r="B562" s="1"/>
      <c r="C562" s="35"/>
      <c r="D562" s="113"/>
      <c r="E562" s="114"/>
      <c r="F562" s="42" t="str">
        <f>VLOOKUP(C562,'[2]Acha Air Sales Price List'!$B$1:$D$65536,3,FALSE)</f>
        <v>first line keep open</v>
      </c>
      <c r="G562" s="20">
        <f>ROUND(IF(ISBLANK(C562),0,VLOOKUP(C562,'[2]Acha Air Sales Price List'!$B$1:$X$65536,12,FALSE)*$M$14),2)</f>
        <v>0</v>
      </c>
      <c r="H562" s="20"/>
      <c r="I562" s="21">
        <f t="shared" si="14"/>
        <v>0</v>
      </c>
      <c r="J562" s="14"/>
    </row>
    <row r="563" spans="1:10" ht="12.4" hidden="1" customHeight="1">
      <c r="A563" s="13"/>
      <c r="B563" s="1"/>
      <c r="C563" s="35"/>
      <c r="D563" s="113"/>
      <c r="E563" s="114"/>
      <c r="F563" s="42" t="str">
        <f>VLOOKUP(C563,'[2]Acha Air Sales Price List'!$B$1:$D$65536,3,FALSE)</f>
        <v>first line keep open</v>
      </c>
      <c r="G563" s="20">
        <f>ROUND(IF(ISBLANK(C563),0,VLOOKUP(C563,'[2]Acha Air Sales Price List'!$B$1:$X$65536,12,FALSE)*$M$14),2)</f>
        <v>0</v>
      </c>
      <c r="H563" s="20"/>
      <c r="I563" s="21">
        <f t="shared" si="14"/>
        <v>0</v>
      </c>
      <c r="J563" s="14"/>
    </row>
    <row r="564" spans="1:10" ht="12.4" hidden="1" customHeight="1">
      <c r="A564" s="13"/>
      <c r="B564" s="1"/>
      <c r="C564" s="35"/>
      <c r="D564" s="113"/>
      <c r="E564" s="114"/>
      <c r="F564" s="42" t="str">
        <f>VLOOKUP(C564,'[2]Acha Air Sales Price List'!$B$1:$D$65536,3,FALSE)</f>
        <v>first line keep open</v>
      </c>
      <c r="G564" s="20">
        <f>ROUND(IF(ISBLANK(C564),0,VLOOKUP(C564,'[2]Acha Air Sales Price List'!$B$1:$X$65536,12,FALSE)*$M$14),2)</f>
        <v>0</v>
      </c>
      <c r="H564" s="20"/>
      <c r="I564" s="21">
        <f t="shared" si="14"/>
        <v>0</v>
      </c>
      <c r="J564" s="14"/>
    </row>
    <row r="565" spans="1:10" ht="12.4" hidden="1" customHeight="1">
      <c r="A565" s="13"/>
      <c r="B565" s="1"/>
      <c r="C565" s="35"/>
      <c r="D565" s="113"/>
      <c r="E565" s="114"/>
      <c r="F565" s="42" t="str">
        <f>VLOOKUP(C565,'[2]Acha Air Sales Price List'!$B$1:$D$65536,3,FALSE)</f>
        <v>first line keep open</v>
      </c>
      <c r="G565" s="20">
        <f>ROUND(IF(ISBLANK(C565),0,VLOOKUP(C565,'[2]Acha Air Sales Price List'!$B$1:$X$65536,12,FALSE)*$M$14),2)</f>
        <v>0</v>
      </c>
      <c r="H565" s="20"/>
      <c r="I565" s="21">
        <f t="shared" si="14"/>
        <v>0</v>
      </c>
      <c r="J565" s="14"/>
    </row>
    <row r="566" spans="1:10" ht="12.4" hidden="1" customHeight="1">
      <c r="A566" s="13"/>
      <c r="B566" s="1"/>
      <c r="C566" s="35"/>
      <c r="D566" s="113"/>
      <c r="E566" s="114"/>
      <c r="F566" s="42" t="str">
        <f>VLOOKUP(C566,'[2]Acha Air Sales Price List'!$B$1:$D$65536,3,FALSE)</f>
        <v>first line keep open</v>
      </c>
      <c r="G566" s="20">
        <f>ROUND(IF(ISBLANK(C566),0,VLOOKUP(C566,'[2]Acha Air Sales Price List'!$B$1:$X$65536,12,FALSE)*$M$14),2)</f>
        <v>0</v>
      </c>
      <c r="H566" s="20"/>
      <c r="I566" s="21">
        <f t="shared" si="14"/>
        <v>0</v>
      </c>
      <c r="J566" s="14"/>
    </row>
    <row r="567" spans="1:10" ht="12.4" hidden="1" customHeight="1">
      <c r="A567" s="13"/>
      <c r="B567" s="1"/>
      <c r="C567" s="35"/>
      <c r="D567" s="113"/>
      <c r="E567" s="114"/>
      <c r="F567" s="42" t="str">
        <f>VLOOKUP(C567,'[2]Acha Air Sales Price List'!$B$1:$D$65536,3,FALSE)</f>
        <v>first line keep open</v>
      </c>
      <c r="G567" s="20">
        <f>ROUND(IF(ISBLANK(C567),0,VLOOKUP(C567,'[2]Acha Air Sales Price List'!$B$1:$X$65536,12,FALSE)*$M$14),2)</f>
        <v>0</v>
      </c>
      <c r="H567" s="20"/>
      <c r="I567" s="21">
        <f t="shared" si="14"/>
        <v>0</v>
      </c>
      <c r="J567" s="14"/>
    </row>
    <row r="568" spans="1:10" ht="12.4" hidden="1" customHeight="1">
      <c r="A568" s="13"/>
      <c r="B568" s="1"/>
      <c r="C568" s="35"/>
      <c r="D568" s="113"/>
      <c r="E568" s="114"/>
      <c r="F568" s="42" t="str">
        <f>VLOOKUP(C568,'[2]Acha Air Sales Price List'!$B$1:$D$65536,3,FALSE)</f>
        <v>first line keep open</v>
      </c>
      <c r="G568" s="20">
        <f>ROUND(IF(ISBLANK(C568),0,VLOOKUP(C568,'[2]Acha Air Sales Price List'!$B$1:$X$65536,12,FALSE)*$M$14),2)</f>
        <v>0</v>
      </c>
      <c r="H568" s="20"/>
      <c r="I568" s="21">
        <f t="shared" si="14"/>
        <v>0</v>
      </c>
      <c r="J568" s="14"/>
    </row>
    <row r="569" spans="1:10" ht="12.4" hidden="1" customHeight="1">
      <c r="A569" s="13"/>
      <c r="B569" s="1"/>
      <c r="C569" s="36"/>
      <c r="D569" s="113"/>
      <c r="E569" s="114"/>
      <c r="F569" s="42" t="str">
        <f>VLOOKUP(C569,'[2]Acha Air Sales Price List'!$B$1:$D$65536,3,FALSE)</f>
        <v>first line keep open</v>
      </c>
      <c r="G569" s="20">
        <f>ROUND(IF(ISBLANK(C569),0,VLOOKUP(C569,'[2]Acha Air Sales Price List'!$B$1:$X$65536,12,FALSE)*$M$14),2)</f>
        <v>0</v>
      </c>
      <c r="H569" s="20"/>
      <c r="I569" s="21">
        <f t="shared" si="14"/>
        <v>0</v>
      </c>
      <c r="J569" s="14"/>
    </row>
    <row r="570" spans="1:10" ht="12" hidden="1" customHeight="1">
      <c r="A570" s="13"/>
      <c r="B570" s="1"/>
      <c r="C570" s="35"/>
      <c r="D570" s="113"/>
      <c r="E570" s="114"/>
      <c r="F570" s="42" t="str">
        <f>VLOOKUP(C570,'[2]Acha Air Sales Price List'!$B$1:$D$65536,3,FALSE)</f>
        <v>first line keep open</v>
      </c>
      <c r="G570" s="20">
        <f>ROUND(IF(ISBLANK(C570),0,VLOOKUP(C570,'[2]Acha Air Sales Price List'!$B$1:$X$65536,12,FALSE)*$M$14),2)</f>
        <v>0</v>
      </c>
      <c r="H570" s="20"/>
      <c r="I570" s="21">
        <f t="shared" si="14"/>
        <v>0</v>
      </c>
      <c r="J570" s="14"/>
    </row>
    <row r="571" spans="1:10" ht="12.4" hidden="1" customHeight="1">
      <c r="A571" s="13"/>
      <c r="B571" s="1"/>
      <c r="C571" s="35"/>
      <c r="D571" s="113"/>
      <c r="E571" s="114"/>
      <c r="F571" s="42" t="str">
        <f>VLOOKUP(C571,'[2]Acha Air Sales Price List'!$B$1:$D$65536,3,FALSE)</f>
        <v>first line keep open</v>
      </c>
      <c r="G571" s="20">
        <f>ROUND(IF(ISBLANK(C571),0,VLOOKUP(C571,'[2]Acha Air Sales Price List'!$B$1:$X$65536,12,FALSE)*$M$14),2)</f>
        <v>0</v>
      </c>
      <c r="H571" s="20"/>
      <c r="I571" s="21">
        <f t="shared" si="14"/>
        <v>0</v>
      </c>
      <c r="J571" s="14"/>
    </row>
    <row r="572" spans="1:10" ht="12.4" hidden="1" customHeight="1">
      <c r="A572" s="13"/>
      <c r="B572" s="1"/>
      <c r="C572" s="35"/>
      <c r="D572" s="113"/>
      <c r="E572" s="114"/>
      <c r="F572" s="42" t="str">
        <f>VLOOKUP(C572,'[2]Acha Air Sales Price List'!$B$1:$D$65536,3,FALSE)</f>
        <v>first line keep open</v>
      </c>
      <c r="G572" s="20">
        <f>ROUND(IF(ISBLANK(C572),0,VLOOKUP(C572,'[2]Acha Air Sales Price List'!$B$1:$X$65536,12,FALSE)*$M$14),2)</f>
        <v>0</v>
      </c>
      <c r="H572" s="20"/>
      <c r="I572" s="21">
        <f t="shared" si="14"/>
        <v>0</v>
      </c>
      <c r="J572" s="14"/>
    </row>
    <row r="573" spans="1:10" ht="12.4" hidden="1" customHeight="1">
      <c r="A573" s="13"/>
      <c r="B573" s="1"/>
      <c r="C573" s="35"/>
      <c r="D573" s="113"/>
      <c r="E573" s="114"/>
      <c r="F573" s="42" t="str">
        <f>VLOOKUP(C573,'[2]Acha Air Sales Price List'!$B$1:$D$65536,3,FALSE)</f>
        <v>first line keep open</v>
      </c>
      <c r="G573" s="20">
        <f>ROUND(IF(ISBLANK(C573),0,VLOOKUP(C573,'[2]Acha Air Sales Price List'!$B$1:$X$65536,12,FALSE)*$M$14),2)</f>
        <v>0</v>
      </c>
      <c r="H573" s="20"/>
      <c r="I573" s="21">
        <f t="shared" si="14"/>
        <v>0</v>
      </c>
      <c r="J573" s="14"/>
    </row>
    <row r="574" spans="1:10" ht="12.4" hidden="1" customHeight="1">
      <c r="A574" s="13"/>
      <c r="B574" s="1"/>
      <c r="C574" s="35"/>
      <c r="D574" s="113"/>
      <c r="E574" s="114"/>
      <c r="F574" s="42" t="str">
        <f>VLOOKUP(C574,'[2]Acha Air Sales Price List'!$B$1:$D$65536,3,FALSE)</f>
        <v>first line keep open</v>
      </c>
      <c r="G574" s="20">
        <f>ROUND(IF(ISBLANK(C574),0,VLOOKUP(C574,'[2]Acha Air Sales Price List'!$B$1:$X$65536,12,FALSE)*$M$14),2)</f>
        <v>0</v>
      </c>
      <c r="H574" s="20"/>
      <c r="I574" s="21">
        <f t="shared" si="14"/>
        <v>0</v>
      </c>
      <c r="J574" s="14"/>
    </row>
    <row r="575" spans="1:10" ht="12.4" hidden="1" customHeight="1">
      <c r="A575" s="13"/>
      <c r="B575" s="1"/>
      <c r="C575" s="35"/>
      <c r="D575" s="113"/>
      <c r="E575" s="114"/>
      <c r="F575" s="42" t="str">
        <f>VLOOKUP(C575,'[2]Acha Air Sales Price List'!$B$1:$D$65536,3,FALSE)</f>
        <v>first line keep open</v>
      </c>
      <c r="G575" s="20">
        <f>ROUND(IF(ISBLANK(C575),0,VLOOKUP(C575,'[2]Acha Air Sales Price List'!$B$1:$X$65536,12,FALSE)*$M$14),2)</f>
        <v>0</v>
      </c>
      <c r="H575" s="20"/>
      <c r="I575" s="21">
        <f t="shared" si="14"/>
        <v>0</v>
      </c>
      <c r="J575" s="14"/>
    </row>
    <row r="576" spans="1:10" ht="12.4" hidden="1" customHeight="1">
      <c r="A576" s="13"/>
      <c r="B576" s="1"/>
      <c r="C576" s="35"/>
      <c r="D576" s="113"/>
      <c r="E576" s="114"/>
      <c r="F576" s="42" t="str">
        <f>VLOOKUP(C576,'[2]Acha Air Sales Price List'!$B$1:$D$65536,3,FALSE)</f>
        <v>first line keep open</v>
      </c>
      <c r="G576" s="20">
        <f>ROUND(IF(ISBLANK(C576),0,VLOOKUP(C576,'[2]Acha Air Sales Price List'!$B$1:$X$65536,12,FALSE)*$M$14),2)</f>
        <v>0</v>
      </c>
      <c r="H576" s="20"/>
      <c r="I576" s="21">
        <f t="shared" si="14"/>
        <v>0</v>
      </c>
      <c r="J576" s="14"/>
    </row>
    <row r="577" spans="1:10" ht="12.4" hidden="1" customHeight="1">
      <c r="A577" s="13"/>
      <c r="B577" s="1"/>
      <c r="C577" s="35"/>
      <c r="D577" s="113"/>
      <c r="E577" s="114"/>
      <c r="F577" s="42" t="str">
        <f>VLOOKUP(C577,'[2]Acha Air Sales Price List'!$B$1:$D$65536,3,FALSE)</f>
        <v>first line keep open</v>
      </c>
      <c r="G577" s="20">
        <f>ROUND(IF(ISBLANK(C577),0,VLOOKUP(C577,'[2]Acha Air Sales Price List'!$B$1:$X$65536,12,FALSE)*$M$14),2)</f>
        <v>0</v>
      </c>
      <c r="H577" s="20"/>
      <c r="I577" s="21">
        <f t="shared" si="14"/>
        <v>0</v>
      </c>
      <c r="J577" s="14"/>
    </row>
    <row r="578" spans="1:10" ht="12.4" hidden="1" customHeight="1">
      <c r="A578" s="13"/>
      <c r="B578" s="1"/>
      <c r="C578" s="35"/>
      <c r="D578" s="113"/>
      <c r="E578" s="114"/>
      <c r="F578" s="42" t="str">
        <f>VLOOKUP(C578,'[2]Acha Air Sales Price List'!$B$1:$D$65536,3,FALSE)</f>
        <v>first line keep open</v>
      </c>
      <c r="G578" s="20">
        <f>ROUND(IF(ISBLANK(C578),0,VLOOKUP(C578,'[2]Acha Air Sales Price List'!$B$1:$X$65536,12,FALSE)*$M$14),2)</f>
        <v>0</v>
      </c>
      <c r="H578" s="20"/>
      <c r="I578" s="21">
        <f t="shared" si="14"/>
        <v>0</v>
      </c>
      <c r="J578" s="14"/>
    </row>
    <row r="579" spans="1:10" ht="12.4" hidden="1" customHeight="1">
      <c r="A579" s="13"/>
      <c r="B579" s="1"/>
      <c r="C579" s="35"/>
      <c r="D579" s="113"/>
      <c r="E579" s="114"/>
      <c r="F579" s="42" t="str">
        <f>VLOOKUP(C579,'[2]Acha Air Sales Price List'!$B$1:$D$65536,3,FALSE)</f>
        <v>first line keep open</v>
      </c>
      <c r="G579" s="20">
        <f>ROUND(IF(ISBLANK(C579),0,VLOOKUP(C579,'[2]Acha Air Sales Price List'!$B$1:$X$65536,12,FALSE)*$M$14),2)</f>
        <v>0</v>
      </c>
      <c r="H579" s="20"/>
      <c r="I579" s="21">
        <f t="shared" si="14"/>
        <v>0</v>
      </c>
      <c r="J579" s="14"/>
    </row>
    <row r="580" spans="1:10" ht="12.4" hidden="1" customHeight="1">
      <c r="A580" s="13"/>
      <c r="B580" s="1"/>
      <c r="C580" s="35"/>
      <c r="D580" s="113"/>
      <c r="E580" s="114"/>
      <c r="F580" s="42" t="str">
        <f>VLOOKUP(C580,'[2]Acha Air Sales Price List'!$B$1:$D$65536,3,FALSE)</f>
        <v>first line keep open</v>
      </c>
      <c r="G580" s="20">
        <f>ROUND(IF(ISBLANK(C580),0,VLOOKUP(C580,'[2]Acha Air Sales Price List'!$B$1:$X$65536,12,FALSE)*$M$14),2)</f>
        <v>0</v>
      </c>
      <c r="H580" s="20"/>
      <c r="I580" s="21">
        <f t="shared" si="14"/>
        <v>0</v>
      </c>
      <c r="J580" s="14"/>
    </row>
    <row r="581" spans="1:10" ht="12.4" hidden="1" customHeight="1">
      <c r="A581" s="13"/>
      <c r="B581" s="1"/>
      <c r="C581" s="35"/>
      <c r="D581" s="113"/>
      <c r="E581" s="114"/>
      <c r="F581" s="42" t="str">
        <f>VLOOKUP(C581,'[2]Acha Air Sales Price List'!$B$1:$D$65536,3,FALSE)</f>
        <v>first line keep open</v>
      </c>
      <c r="G581" s="20">
        <f>ROUND(IF(ISBLANK(C581),0,VLOOKUP(C581,'[2]Acha Air Sales Price List'!$B$1:$X$65536,12,FALSE)*$M$14),2)</f>
        <v>0</v>
      </c>
      <c r="H581" s="20"/>
      <c r="I581" s="21">
        <f t="shared" si="14"/>
        <v>0</v>
      </c>
      <c r="J581" s="14"/>
    </row>
    <row r="582" spans="1:10" ht="12.4" hidden="1" customHeight="1">
      <c r="A582" s="13"/>
      <c r="B582" s="1"/>
      <c r="C582" s="35"/>
      <c r="D582" s="113"/>
      <c r="E582" s="114"/>
      <c r="F582" s="42" t="str">
        <f>VLOOKUP(C582,'[2]Acha Air Sales Price List'!$B$1:$D$65536,3,FALSE)</f>
        <v>first line keep open</v>
      </c>
      <c r="G582" s="20">
        <f>ROUND(IF(ISBLANK(C582),0,VLOOKUP(C582,'[2]Acha Air Sales Price List'!$B$1:$X$65536,12,FALSE)*$M$14),2)</f>
        <v>0</v>
      </c>
      <c r="H582" s="20"/>
      <c r="I582" s="21">
        <f t="shared" si="14"/>
        <v>0</v>
      </c>
      <c r="J582" s="14"/>
    </row>
    <row r="583" spans="1:10" ht="12.4" hidden="1" customHeight="1">
      <c r="A583" s="13"/>
      <c r="B583" s="1"/>
      <c r="C583" s="35"/>
      <c r="D583" s="113"/>
      <c r="E583" s="114"/>
      <c r="F583" s="42" t="str">
        <f>VLOOKUP(C583,'[2]Acha Air Sales Price List'!$B$1:$D$65536,3,FALSE)</f>
        <v>first line keep open</v>
      </c>
      <c r="G583" s="20">
        <f>ROUND(IF(ISBLANK(C583),0,VLOOKUP(C583,'[2]Acha Air Sales Price List'!$B$1:$X$65536,12,FALSE)*$M$14),2)</f>
        <v>0</v>
      </c>
      <c r="H583" s="20"/>
      <c r="I583" s="21">
        <f t="shared" si="14"/>
        <v>0</v>
      </c>
      <c r="J583" s="14"/>
    </row>
    <row r="584" spans="1:10" ht="12.4" hidden="1" customHeight="1">
      <c r="A584" s="13"/>
      <c r="B584" s="1"/>
      <c r="C584" s="35"/>
      <c r="D584" s="113"/>
      <c r="E584" s="114"/>
      <c r="F584" s="42" t="str">
        <f>VLOOKUP(C584,'[2]Acha Air Sales Price List'!$B$1:$D$65536,3,FALSE)</f>
        <v>first line keep open</v>
      </c>
      <c r="G584" s="20">
        <f>ROUND(IF(ISBLANK(C584),0,VLOOKUP(C584,'[2]Acha Air Sales Price List'!$B$1:$X$65536,12,FALSE)*$M$14),2)</f>
        <v>0</v>
      </c>
      <c r="H584" s="20"/>
      <c r="I584" s="21">
        <f t="shared" si="14"/>
        <v>0</v>
      </c>
      <c r="J584" s="14"/>
    </row>
    <row r="585" spans="1:10" ht="12.4" hidden="1" customHeight="1">
      <c r="A585" s="13"/>
      <c r="B585" s="1"/>
      <c r="C585" s="35"/>
      <c r="D585" s="113"/>
      <c r="E585" s="114"/>
      <c r="F585" s="42" t="str">
        <f>VLOOKUP(C585,'[2]Acha Air Sales Price List'!$B$1:$D$65536,3,FALSE)</f>
        <v>first line keep open</v>
      </c>
      <c r="G585" s="20">
        <f>ROUND(IF(ISBLANK(C585),0,VLOOKUP(C585,'[2]Acha Air Sales Price List'!$B$1:$X$65536,12,FALSE)*$M$14),2)</f>
        <v>0</v>
      </c>
      <c r="H585" s="20"/>
      <c r="I585" s="21">
        <f t="shared" si="14"/>
        <v>0</v>
      </c>
      <c r="J585" s="14"/>
    </row>
    <row r="586" spans="1:10" ht="12.4" hidden="1" customHeight="1">
      <c r="A586" s="13"/>
      <c r="B586" s="1"/>
      <c r="C586" s="35"/>
      <c r="D586" s="113"/>
      <c r="E586" s="114"/>
      <c r="F586" s="42" t="str">
        <f>VLOOKUP(C586,'[2]Acha Air Sales Price List'!$B$1:$D$65536,3,FALSE)</f>
        <v>first line keep open</v>
      </c>
      <c r="G586" s="20">
        <f>ROUND(IF(ISBLANK(C586),0,VLOOKUP(C586,'[2]Acha Air Sales Price List'!$B$1:$X$65536,12,FALSE)*$M$14),2)</f>
        <v>0</v>
      </c>
      <c r="H586" s="20"/>
      <c r="I586" s="21">
        <f t="shared" si="14"/>
        <v>0</v>
      </c>
      <c r="J586" s="14"/>
    </row>
    <row r="587" spans="1:10" ht="12.4" hidden="1" customHeight="1">
      <c r="A587" s="13"/>
      <c r="B587" s="1"/>
      <c r="C587" s="35"/>
      <c r="D587" s="113"/>
      <c r="E587" s="114"/>
      <c r="F587" s="42" t="str">
        <f>VLOOKUP(C587,'[2]Acha Air Sales Price List'!$B$1:$D$65536,3,FALSE)</f>
        <v>first line keep open</v>
      </c>
      <c r="G587" s="20">
        <f>ROUND(IF(ISBLANK(C587),0,VLOOKUP(C587,'[2]Acha Air Sales Price List'!$B$1:$X$65536,12,FALSE)*$M$14),2)</f>
        <v>0</v>
      </c>
      <c r="H587" s="20"/>
      <c r="I587" s="21">
        <f t="shared" si="14"/>
        <v>0</v>
      </c>
      <c r="J587" s="14"/>
    </row>
    <row r="588" spans="1:10" ht="12.4" hidden="1" customHeight="1">
      <c r="A588" s="13"/>
      <c r="B588" s="1"/>
      <c r="C588" s="35"/>
      <c r="D588" s="113"/>
      <c r="E588" s="114"/>
      <c r="F588" s="42" t="str">
        <f>VLOOKUP(C588,'[2]Acha Air Sales Price List'!$B$1:$D$65536,3,FALSE)</f>
        <v>first line keep open</v>
      </c>
      <c r="G588" s="20">
        <f>ROUND(IF(ISBLANK(C588),0,VLOOKUP(C588,'[2]Acha Air Sales Price List'!$B$1:$X$65536,12,FALSE)*$M$14),2)</f>
        <v>0</v>
      </c>
      <c r="H588" s="20"/>
      <c r="I588" s="21">
        <f t="shared" si="14"/>
        <v>0</v>
      </c>
      <c r="J588" s="14"/>
    </row>
    <row r="589" spans="1:10" ht="12.4" hidden="1" customHeight="1">
      <c r="A589" s="13"/>
      <c r="B589" s="1"/>
      <c r="C589" s="35"/>
      <c r="D589" s="113"/>
      <c r="E589" s="114"/>
      <c r="F589" s="42" t="str">
        <f>VLOOKUP(C589,'[2]Acha Air Sales Price List'!$B$1:$D$65536,3,FALSE)</f>
        <v>first line keep open</v>
      </c>
      <c r="G589" s="20">
        <f>ROUND(IF(ISBLANK(C589),0,VLOOKUP(C589,'[2]Acha Air Sales Price List'!$B$1:$X$65536,12,FALSE)*$M$14),2)</f>
        <v>0</v>
      </c>
      <c r="H589" s="20"/>
      <c r="I589" s="21">
        <f t="shared" si="14"/>
        <v>0</v>
      </c>
      <c r="J589" s="14"/>
    </row>
    <row r="590" spans="1:10" ht="12.4" hidden="1" customHeight="1">
      <c r="A590" s="13"/>
      <c r="B590" s="1"/>
      <c r="C590" s="35"/>
      <c r="D590" s="113"/>
      <c r="E590" s="114"/>
      <c r="F590" s="42" t="str">
        <f>VLOOKUP(C590,'[2]Acha Air Sales Price List'!$B$1:$D$65536,3,FALSE)</f>
        <v>first line keep open</v>
      </c>
      <c r="G590" s="20">
        <f>ROUND(IF(ISBLANK(C590),0,VLOOKUP(C590,'[2]Acha Air Sales Price List'!$B$1:$X$65536,12,FALSE)*$M$14),2)</f>
        <v>0</v>
      </c>
      <c r="H590" s="20"/>
      <c r="I590" s="21">
        <f t="shared" si="14"/>
        <v>0</v>
      </c>
      <c r="J590" s="14"/>
    </row>
    <row r="591" spans="1:10" ht="12.4" hidden="1" customHeight="1">
      <c r="A591" s="13"/>
      <c r="B591" s="1"/>
      <c r="C591" s="35"/>
      <c r="D591" s="113"/>
      <c r="E591" s="114"/>
      <c r="F591" s="42" t="str">
        <f>VLOOKUP(C591,'[2]Acha Air Sales Price List'!$B$1:$D$65536,3,FALSE)</f>
        <v>first line keep open</v>
      </c>
      <c r="G591" s="20">
        <f>ROUND(IF(ISBLANK(C591),0,VLOOKUP(C591,'[2]Acha Air Sales Price List'!$B$1:$X$65536,12,FALSE)*$M$14),2)</f>
        <v>0</v>
      </c>
      <c r="H591" s="20"/>
      <c r="I591" s="21">
        <f t="shared" si="14"/>
        <v>0</v>
      </c>
      <c r="J591" s="14"/>
    </row>
    <row r="592" spans="1:10" ht="12.4" hidden="1" customHeight="1">
      <c r="A592" s="13"/>
      <c r="B592" s="1"/>
      <c r="C592" s="35"/>
      <c r="D592" s="113"/>
      <c r="E592" s="114"/>
      <c r="F592" s="42" t="str">
        <f>VLOOKUP(C592,'[2]Acha Air Sales Price List'!$B$1:$D$65536,3,FALSE)</f>
        <v>first line keep open</v>
      </c>
      <c r="G592" s="20">
        <f>ROUND(IF(ISBLANK(C592),0,VLOOKUP(C592,'[2]Acha Air Sales Price List'!$B$1:$X$65536,12,FALSE)*$M$14),2)</f>
        <v>0</v>
      </c>
      <c r="H592" s="20"/>
      <c r="I592" s="21">
        <f t="shared" si="14"/>
        <v>0</v>
      </c>
      <c r="J592" s="14"/>
    </row>
    <row r="593" spans="1:10" ht="12.4" hidden="1" customHeight="1">
      <c r="A593" s="13"/>
      <c r="B593" s="1"/>
      <c r="C593" s="35"/>
      <c r="D593" s="113"/>
      <c r="E593" s="114"/>
      <c r="F593" s="42" t="str">
        <f>VLOOKUP(C593,'[2]Acha Air Sales Price List'!$B$1:$D$65536,3,FALSE)</f>
        <v>first line keep open</v>
      </c>
      <c r="G593" s="20">
        <f>ROUND(IF(ISBLANK(C593),0,VLOOKUP(C593,'[2]Acha Air Sales Price List'!$B$1:$X$65536,12,FALSE)*$M$14),2)</f>
        <v>0</v>
      </c>
      <c r="H593" s="20"/>
      <c r="I593" s="21">
        <f t="shared" si="14"/>
        <v>0</v>
      </c>
      <c r="J593" s="14"/>
    </row>
    <row r="594" spans="1:10" ht="12.4" hidden="1" customHeight="1">
      <c r="A594" s="13"/>
      <c r="B594" s="1"/>
      <c r="C594" s="35"/>
      <c r="D594" s="113"/>
      <c r="E594" s="114"/>
      <c r="F594" s="42" t="str">
        <f>VLOOKUP(C594,'[2]Acha Air Sales Price List'!$B$1:$D$65536,3,FALSE)</f>
        <v>first line keep open</v>
      </c>
      <c r="G594" s="20">
        <f>ROUND(IF(ISBLANK(C594),0,VLOOKUP(C594,'[2]Acha Air Sales Price List'!$B$1:$X$65536,12,FALSE)*$M$14),2)</f>
        <v>0</v>
      </c>
      <c r="H594" s="20"/>
      <c r="I594" s="21">
        <f t="shared" si="14"/>
        <v>0</v>
      </c>
      <c r="J594" s="14"/>
    </row>
    <row r="595" spans="1:10" ht="12.4" hidden="1" customHeight="1">
      <c r="A595" s="13"/>
      <c r="B595" s="1"/>
      <c r="C595" s="35"/>
      <c r="D595" s="113"/>
      <c r="E595" s="114"/>
      <c r="F595" s="42" t="str">
        <f>VLOOKUP(C595,'[2]Acha Air Sales Price List'!$B$1:$D$65536,3,FALSE)</f>
        <v>first line keep open</v>
      </c>
      <c r="G595" s="20">
        <f>ROUND(IF(ISBLANK(C595),0,VLOOKUP(C595,'[2]Acha Air Sales Price List'!$B$1:$X$65536,12,FALSE)*$M$14),2)</f>
        <v>0</v>
      </c>
      <c r="H595" s="20"/>
      <c r="I595" s="21">
        <f t="shared" si="14"/>
        <v>0</v>
      </c>
      <c r="J595" s="14"/>
    </row>
    <row r="596" spans="1:10" ht="12.4" hidden="1" customHeight="1">
      <c r="A596" s="13"/>
      <c r="B596" s="1"/>
      <c r="C596" s="35"/>
      <c r="D596" s="113"/>
      <c r="E596" s="114"/>
      <c r="F596" s="42" t="str">
        <f>VLOOKUP(C596,'[2]Acha Air Sales Price List'!$B$1:$D$65536,3,FALSE)</f>
        <v>first line keep open</v>
      </c>
      <c r="G596" s="20">
        <f>ROUND(IF(ISBLANK(C596),0,VLOOKUP(C596,'[2]Acha Air Sales Price List'!$B$1:$X$65536,12,FALSE)*$M$14),2)</f>
        <v>0</v>
      </c>
      <c r="H596" s="20"/>
      <c r="I596" s="21">
        <f t="shared" si="14"/>
        <v>0</v>
      </c>
      <c r="J596" s="14"/>
    </row>
    <row r="597" spans="1:10" ht="12.4" hidden="1" customHeight="1">
      <c r="A597" s="13"/>
      <c r="B597" s="1"/>
      <c r="C597" s="36"/>
      <c r="D597" s="113"/>
      <c r="E597" s="114"/>
      <c r="F597" s="42" t="str">
        <f>VLOOKUP(C597,'[2]Acha Air Sales Price List'!$B$1:$D$65536,3,FALSE)</f>
        <v>first line keep open</v>
      </c>
      <c r="G597" s="20">
        <f>ROUND(IF(ISBLANK(C597),0,VLOOKUP(C597,'[2]Acha Air Sales Price List'!$B$1:$X$65536,12,FALSE)*$M$14),2)</f>
        <v>0</v>
      </c>
      <c r="H597" s="20"/>
      <c r="I597" s="21">
        <f>ROUND(IF(ISNUMBER(B597), G597*B597, 0),5)</f>
        <v>0</v>
      </c>
      <c r="J597" s="14"/>
    </row>
    <row r="598" spans="1:10" ht="12" hidden="1" customHeight="1">
      <c r="A598" s="13"/>
      <c r="B598" s="1"/>
      <c r="C598" s="35"/>
      <c r="D598" s="113"/>
      <c r="E598" s="114"/>
      <c r="F598" s="42" t="str">
        <f>VLOOKUP(C598,'[2]Acha Air Sales Price List'!$B$1:$D$65536,3,FALSE)</f>
        <v>first line keep open</v>
      </c>
      <c r="G598" s="20">
        <f>ROUND(IF(ISBLANK(C598),0,VLOOKUP(C598,'[2]Acha Air Sales Price List'!$B$1:$X$65536,12,FALSE)*$M$14),2)</f>
        <v>0</v>
      </c>
      <c r="H598" s="20"/>
      <c r="I598" s="21">
        <f t="shared" ref="I598:I652" si="15">ROUND(IF(ISNUMBER(B598), G598*B598, 0),5)</f>
        <v>0</v>
      </c>
      <c r="J598" s="14"/>
    </row>
    <row r="599" spans="1:10" ht="12.4" hidden="1" customHeight="1">
      <c r="A599" s="13"/>
      <c r="B599" s="1"/>
      <c r="C599" s="35"/>
      <c r="D599" s="113"/>
      <c r="E599" s="114"/>
      <c r="F599" s="42" t="str">
        <f>VLOOKUP(C599,'[2]Acha Air Sales Price List'!$B$1:$D$65536,3,FALSE)</f>
        <v>first line keep open</v>
      </c>
      <c r="G599" s="20">
        <f>ROUND(IF(ISBLANK(C599),0,VLOOKUP(C599,'[2]Acha Air Sales Price List'!$B$1:$X$65536,12,FALSE)*$M$14),2)</f>
        <v>0</v>
      </c>
      <c r="H599" s="20"/>
      <c r="I599" s="21">
        <f t="shared" si="15"/>
        <v>0</v>
      </c>
      <c r="J599" s="14"/>
    </row>
    <row r="600" spans="1:10" ht="12.4" hidden="1" customHeight="1">
      <c r="A600" s="13"/>
      <c r="B600" s="1"/>
      <c r="C600" s="35"/>
      <c r="D600" s="113"/>
      <c r="E600" s="114"/>
      <c r="F600" s="42" t="str">
        <f>VLOOKUP(C600,'[2]Acha Air Sales Price List'!$B$1:$D$65536,3,FALSE)</f>
        <v>first line keep open</v>
      </c>
      <c r="G600" s="20">
        <f>ROUND(IF(ISBLANK(C600),0,VLOOKUP(C600,'[2]Acha Air Sales Price List'!$B$1:$X$65536,12,FALSE)*$M$14),2)</f>
        <v>0</v>
      </c>
      <c r="H600" s="20"/>
      <c r="I600" s="21">
        <f t="shared" si="15"/>
        <v>0</v>
      </c>
      <c r="J600" s="14"/>
    </row>
    <row r="601" spans="1:10" ht="12.4" hidden="1" customHeight="1">
      <c r="A601" s="13"/>
      <c r="B601" s="1"/>
      <c r="C601" s="35"/>
      <c r="D601" s="113"/>
      <c r="E601" s="114"/>
      <c r="F601" s="42" t="str">
        <f>VLOOKUP(C601,'[2]Acha Air Sales Price List'!$B$1:$D$65536,3,FALSE)</f>
        <v>first line keep open</v>
      </c>
      <c r="G601" s="20">
        <f>ROUND(IF(ISBLANK(C601),0,VLOOKUP(C601,'[2]Acha Air Sales Price List'!$B$1:$X$65536,12,FALSE)*$M$14),2)</f>
        <v>0</v>
      </c>
      <c r="H601" s="20"/>
      <c r="I601" s="21">
        <f t="shared" si="15"/>
        <v>0</v>
      </c>
      <c r="J601" s="14"/>
    </row>
    <row r="602" spans="1:10" ht="12.4" hidden="1" customHeight="1">
      <c r="A602" s="13"/>
      <c r="B602" s="1"/>
      <c r="C602" s="35"/>
      <c r="D602" s="113"/>
      <c r="E602" s="114"/>
      <c r="F602" s="42" t="str">
        <f>VLOOKUP(C602,'[2]Acha Air Sales Price List'!$B$1:$D$65536,3,FALSE)</f>
        <v>first line keep open</v>
      </c>
      <c r="G602" s="20">
        <f>ROUND(IF(ISBLANK(C602),0,VLOOKUP(C602,'[2]Acha Air Sales Price List'!$B$1:$X$65536,12,FALSE)*$M$14),2)</f>
        <v>0</v>
      </c>
      <c r="H602" s="20"/>
      <c r="I602" s="21">
        <f t="shared" si="15"/>
        <v>0</v>
      </c>
      <c r="J602" s="14"/>
    </row>
    <row r="603" spans="1:10" ht="12.4" hidden="1" customHeight="1">
      <c r="A603" s="13"/>
      <c r="B603" s="1"/>
      <c r="C603" s="35"/>
      <c r="D603" s="113"/>
      <c r="E603" s="114"/>
      <c r="F603" s="42" t="str">
        <f>VLOOKUP(C603,'[2]Acha Air Sales Price List'!$B$1:$D$65536,3,FALSE)</f>
        <v>first line keep open</v>
      </c>
      <c r="G603" s="20">
        <f>ROUND(IF(ISBLANK(C603),0,VLOOKUP(C603,'[2]Acha Air Sales Price List'!$B$1:$X$65536,12,FALSE)*$M$14),2)</f>
        <v>0</v>
      </c>
      <c r="H603" s="20"/>
      <c r="I603" s="21">
        <f t="shared" si="15"/>
        <v>0</v>
      </c>
      <c r="J603" s="14"/>
    </row>
    <row r="604" spans="1:10" ht="12.4" hidden="1" customHeight="1">
      <c r="A604" s="13"/>
      <c r="B604" s="1"/>
      <c r="C604" s="35"/>
      <c r="D604" s="113"/>
      <c r="E604" s="114"/>
      <c r="F604" s="42" t="str">
        <f>VLOOKUP(C604,'[2]Acha Air Sales Price List'!$B$1:$D$65536,3,FALSE)</f>
        <v>first line keep open</v>
      </c>
      <c r="G604" s="20">
        <f>ROUND(IF(ISBLANK(C604),0,VLOOKUP(C604,'[2]Acha Air Sales Price List'!$B$1:$X$65536,12,FALSE)*$M$14),2)</f>
        <v>0</v>
      </c>
      <c r="H604" s="20"/>
      <c r="I604" s="21">
        <f t="shared" si="15"/>
        <v>0</v>
      </c>
      <c r="J604" s="14"/>
    </row>
    <row r="605" spans="1:10" ht="12.4" hidden="1" customHeight="1">
      <c r="A605" s="13"/>
      <c r="B605" s="1"/>
      <c r="C605" s="35"/>
      <c r="D605" s="113"/>
      <c r="E605" s="114"/>
      <c r="F605" s="42" t="str">
        <f>VLOOKUP(C605,'[2]Acha Air Sales Price List'!$B$1:$D$65536,3,FALSE)</f>
        <v>first line keep open</v>
      </c>
      <c r="G605" s="20">
        <f>ROUND(IF(ISBLANK(C605),0,VLOOKUP(C605,'[2]Acha Air Sales Price List'!$B$1:$X$65536,12,FALSE)*$M$14),2)</f>
        <v>0</v>
      </c>
      <c r="H605" s="20"/>
      <c r="I605" s="21">
        <f t="shared" si="15"/>
        <v>0</v>
      </c>
      <c r="J605" s="14"/>
    </row>
    <row r="606" spans="1:10" ht="12.4" hidden="1" customHeight="1">
      <c r="A606" s="13"/>
      <c r="B606" s="1"/>
      <c r="C606" s="35"/>
      <c r="D606" s="113"/>
      <c r="E606" s="114"/>
      <c r="F606" s="42" t="str">
        <f>VLOOKUP(C606,'[2]Acha Air Sales Price List'!$B$1:$D$65536,3,FALSE)</f>
        <v>first line keep open</v>
      </c>
      <c r="G606" s="20">
        <f>ROUND(IF(ISBLANK(C606),0,VLOOKUP(C606,'[2]Acha Air Sales Price List'!$B$1:$X$65536,12,FALSE)*$M$14),2)</f>
        <v>0</v>
      </c>
      <c r="H606" s="20"/>
      <c r="I606" s="21">
        <f t="shared" si="15"/>
        <v>0</v>
      </c>
      <c r="J606" s="14"/>
    </row>
    <row r="607" spans="1:10" ht="12.4" hidden="1" customHeight="1">
      <c r="A607" s="13"/>
      <c r="B607" s="1"/>
      <c r="C607" s="35"/>
      <c r="D607" s="113"/>
      <c r="E607" s="114"/>
      <c r="F607" s="42" t="str">
        <f>VLOOKUP(C607,'[2]Acha Air Sales Price List'!$B$1:$D$65536,3,FALSE)</f>
        <v>first line keep open</v>
      </c>
      <c r="G607" s="20">
        <f>ROUND(IF(ISBLANK(C607),0,VLOOKUP(C607,'[2]Acha Air Sales Price List'!$B$1:$X$65536,12,FALSE)*$M$14),2)</f>
        <v>0</v>
      </c>
      <c r="H607" s="20"/>
      <c r="I607" s="21">
        <f t="shared" si="15"/>
        <v>0</v>
      </c>
      <c r="J607" s="14"/>
    </row>
    <row r="608" spans="1:10" ht="12.4" hidden="1" customHeight="1">
      <c r="A608" s="13"/>
      <c r="B608" s="1"/>
      <c r="C608" s="35"/>
      <c r="D608" s="113"/>
      <c r="E608" s="114"/>
      <c r="F608" s="42" t="str">
        <f>VLOOKUP(C608,'[2]Acha Air Sales Price List'!$B$1:$D$65536,3,FALSE)</f>
        <v>first line keep open</v>
      </c>
      <c r="G608" s="20">
        <f>ROUND(IF(ISBLANK(C608),0,VLOOKUP(C608,'[2]Acha Air Sales Price List'!$B$1:$X$65536,12,FALSE)*$M$14),2)</f>
        <v>0</v>
      </c>
      <c r="H608" s="20"/>
      <c r="I608" s="21">
        <f t="shared" si="15"/>
        <v>0</v>
      </c>
      <c r="J608" s="14"/>
    </row>
    <row r="609" spans="1:10" ht="12.4" hidden="1" customHeight="1">
      <c r="A609" s="13"/>
      <c r="B609" s="1"/>
      <c r="C609" s="35"/>
      <c r="D609" s="113"/>
      <c r="E609" s="114"/>
      <c r="F609" s="42" t="str">
        <f>VLOOKUP(C609,'[2]Acha Air Sales Price List'!$B$1:$D$65536,3,FALSE)</f>
        <v>first line keep open</v>
      </c>
      <c r="G609" s="20">
        <f>ROUND(IF(ISBLANK(C609),0,VLOOKUP(C609,'[2]Acha Air Sales Price List'!$B$1:$X$65536,12,FALSE)*$M$14),2)</f>
        <v>0</v>
      </c>
      <c r="H609" s="20"/>
      <c r="I609" s="21">
        <f t="shared" si="15"/>
        <v>0</v>
      </c>
      <c r="J609" s="14"/>
    </row>
    <row r="610" spans="1:10" ht="12.4" hidden="1" customHeight="1">
      <c r="A610" s="13"/>
      <c r="B610" s="1"/>
      <c r="C610" s="35"/>
      <c r="D610" s="113"/>
      <c r="E610" s="114"/>
      <c r="F610" s="42" t="str">
        <f>VLOOKUP(C610,'[2]Acha Air Sales Price List'!$B$1:$D$65536,3,FALSE)</f>
        <v>first line keep open</v>
      </c>
      <c r="G610" s="20">
        <f>ROUND(IF(ISBLANK(C610),0,VLOOKUP(C610,'[2]Acha Air Sales Price List'!$B$1:$X$65536,12,FALSE)*$M$14),2)</f>
        <v>0</v>
      </c>
      <c r="H610" s="20"/>
      <c r="I610" s="21">
        <f t="shared" si="15"/>
        <v>0</v>
      </c>
      <c r="J610" s="14"/>
    </row>
    <row r="611" spans="1:10" ht="12.4" hidden="1" customHeight="1">
      <c r="A611" s="13"/>
      <c r="B611" s="1"/>
      <c r="C611" s="35"/>
      <c r="D611" s="113"/>
      <c r="E611" s="114"/>
      <c r="F611" s="42" t="str">
        <f>VLOOKUP(C611,'[2]Acha Air Sales Price List'!$B$1:$D$65536,3,FALSE)</f>
        <v>first line keep open</v>
      </c>
      <c r="G611" s="20">
        <f>ROUND(IF(ISBLANK(C611),0,VLOOKUP(C611,'[2]Acha Air Sales Price List'!$B$1:$X$65536,12,FALSE)*$M$14),2)</f>
        <v>0</v>
      </c>
      <c r="H611" s="20"/>
      <c r="I611" s="21">
        <f t="shared" si="15"/>
        <v>0</v>
      </c>
      <c r="J611" s="14"/>
    </row>
    <row r="612" spans="1:10" ht="12.4" hidden="1" customHeight="1">
      <c r="A612" s="13"/>
      <c r="B612" s="1"/>
      <c r="C612" s="35"/>
      <c r="D612" s="113"/>
      <c r="E612" s="114"/>
      <c r="F612" s="42" t="str">
        <f>VLOOKUP(C612,'[2]Acha Air Sales Price List'!$B$1:$D$65536,3,FALSE)</f>
        <v>first line keep open</v>
      </c>
      <c r="G612" s="20">
        <f>ROUND(IF(ISBLANK(C612),0,VLOOKUP(C612,'[2]Acha Air Sales Price List'!$B$1:$X$65536,12,FALSE)*$M$14),2)</f>
        <v>0</v>
      </c>
      <c r="H612" s="20"/>
      <c r="I612" s="21">
        <f t="shared" si="15"/>
        <v>0</v>
      </c>
      <c r="J612" s="14"/>
    </row>
    <row r="613" spans="1:10" ht="12.4" hidden="1" customHeight="1">
      <c r="A613" s="13"/>
      <c r="B613" s="1"/>
      <c r="C613" s="36"/>
      <c r="D613" s="113"/>
      <c r="E613" s="114"/>
      <c r="F613" s="42" t="str">
        <f>VLOOKUP(C613,'[2]Acha Air Sales Price List'!$B$1:$D$65536,3,FALSE)</f>
        <v>first line keep open</v>
      </c>
      <c r="G613" s="20">
        <f>ROUND(IF(ISBLANK(C613),0,VLOOKUP(C613,'[2]Acha Air Sales Price List'!$B$1:$X$65536,12,FALSE)*$M$14),2)</f>
        <v>0</v>
      </c>
      <c r="H613" s="20"/>
      <c r="I613" s="21">
        <f t="shared" si="15"/>
        <v>0</v>
      </c>
      <c r="J613" s="14"/>
    </row>
    <row r="614" spans="1:10" ht="12.4" hidden="1" customHeight="1">
      <c r="A614" s="13"/>
      <c r="B614" s="1"/>
      <c r="C614" s="36"/>
      <c r="D614" s="113"/>
      <c r="E614" s="114"/>
      <c r="F614" s="42" t="str">
        <f>VLOOKUP(C614,'[2]Acha Air Sales Price List'!$B$1:$D$65536,3,FALSE)</f>
        <v>first line keep open</v>
      </c>
      <c r="G614" s="20">
        <f>ROUND(IF(ISBLANK(C614),0,VLOOKUP(C614,'[2]Acha Air Sales Price List'!$B$1:$X$65536,12,FALSE)*$M$14),2)</f>
        <v>0</v>
      </c>
      <c r="H614" s="20"/>
      <c r="I614" s="21">
        <f t="shared" si="15"/>
        <v>0</v>
      </c>
      <c r="J614" s="14"/>
    </row>
    <row r="615" spans="1:10" ht="12.4" hidden="1" customHeight="1">
      <c r="A615" s="13"/>
      <c r="B615" s="1"/>
      <c r="C615" s="35"/>
      <c r="D615" s="113"/>
      <c r="E615" s="114"/>
      <c r="F615" s="42" t="str">
        <f>VLOOKUP(C615,'[2]Acha Air Sales Price List'!$B$1:$D$65536,3,FALSE)</f>
        <v>first line keep open</v>
      </c>
      <c r="G615" s="20">
        <f>ROUND(IF(ISBLANK(C615),0,VLOOKUP(C615,'[2]Acha Air Sales Price List'!$B$1:$X$65536,12,FALSE)*$M$14),2)</f>
        <v>0</v>
      </c>
      <c r="H615" s="20"/>
      <c r="I615" s="21">
        <f t="shared" si="15"/>
        <v>0</v>
      </c>
      <c r="J615" s="14"/>
    </row>
    <row r="616" spans="1:10" ht="12.4" hidden="1" customHeight="1">
      <c r="A616" s="13"/>
      <c r="B616" s="1"/>
      <c r="C616" s="35"/>
      <c r="D616" s="113"/>
      <c r="E616" s="114"/>
      <c r="F616" s="42" t="str">
        <f>VLOOKUP(C616,'[2]Acha Air Sales Price List'!$B$1:$D$65536,3,FALSE)</f>
        <v>first line keep open</v>
      </c>
      <c r="G616" s="20">
        <f>ROUND(IF(ISBLANK(C616),0,VLOOKUP(C616,'[2]Acha Air Sales Price List'!$B$1:$X$65536,12,FALSE)*$M$14),2)</f>
        <v>0</v>
      </c>
      <c r="H616" s="20"/>
      <c r="I616" s="21">
        <f t="shared" si="15"/>
        <v>0</v>
      </c>
      <c r="J616" s="14"/>
    </row>
    <row r="617" spans="1:10" ht="12.4" hidden="1" customHeight="1">
      <c r="A617" s="13"/>
      <c r="B617" s="1"/>
      <c r="C617" s="35"/>
      <c r="D617" s="113"/>
      <c r="E617" s="114"/>
      <c r="F617" s="42" t="str">
        <f>VLOOKUP(C617,'[2]Acha Air Sales Price List'!$B$1:$D$65536,3,FALSE)</f>
        <v>first line keep open</v>
      </c>
      <c r="G617" s="20">
        <f>ROUND(IF(ISBLANK(C617),0,VLOOKUP(C617,'[2]Acha Air Sales Price List'!$B$1:$X$65536,12,FALSE)*$M$14),2)</f>
        <v>0</v>
      </c>
      <c r="H617" s="20"/>
      <c r="I617" s="21">
        <f t="shared" si="15"/>
        <v>0</v>
      </c>
      <c r="J617" s="14"/>
    </row>
    <row r="618" spans="1:10" ht="12.4" hidden="1" customHeight="1">
      <c r="A618" s="13"/>
      <c r="B618" s="1"/>
      <c r="C618" s="35"/>
      <c r="D618" s="113"/>
      <c r="E618" s="114"/>
      <c r="F618" s="42" t="str">
        <f>VLOOKUP(C618,'[2]Acha Air Sales Price List'!$B$1:$D$65536,3,FALSE)</f>
        <v>first line keep open</v>
      </c>
      <c r="G618" s="20">
        <f>ROUND(IF(ISBLANK(C618),0,VLOOKUP(C618,'[2]Acha Air Sales Price List'!$B$1:$X$65536,12,FALSE)*$M$14),2)</f>
        <v>0</v>
      </c>
      <c r="H618" s="20"/>
      <c r="I618" s="21">
        <f t="shared" si="15"/>
        <v>0</v>
      </c>
      <c r="J618" s="14"/>
    </row>
    <row r="619" spans="1:10" ht="12.4" hidden="1" customHeight="1">
      <c r="A619" s="13"/>
      <c r="B619" s="1"/>
      <c r="C619" s="35"/>
      <c r="D619" s="113"/>
      <c r="E619" s="114"/>
      <c r="F619" s="42" t="str">
        <f>VLOOKUP(C619,'[2]Acha Air Sales Price List'!$B$1:$D$65536,3,FALSE)</f>
        <v>first line keep open</v>
      </c>
      <c r="G619" s="20">
        <f>ROUND(IF(ISBLANK(C619),0,VLOOKUP(C619,'[2]Acha Air Sales Price List'!$B$1:$X$65536,12,FALSE)*$M$14),2)</f>
        <v>0</v>
      </c>
      <c r="H619" s="20"/>
      <c r="I619" s="21">
        <f t="shared" si="15"/>
        <v>0</v>
      </c>
      <c r="J619" s="14"/>
    </row>
    <row r="620" spans="1:10" ht="12.4" hidden="1" customHeight="1">
      <c r="A620" s="13"/>
      <c r="B620" s="1"/>
      <c r="C620" s="35"/>
      <c r="D620" s="113"/>
      <c r="E620" s="114"/>
      <c r="F620" s="42" t="str">
        <f>VLOOKUP(C620,'[2]Acha Air Sales Price List'!$B$1:$D$65536,3,FALSE)</f>
        <v>first line keep open</v>
      </c>
      <c r="G620" s="20">
        <f>ROUND(IF(ISBLANK(C620),0,VLOOKUP(C620,'[2]Acha Air Sales Price List'!$B$1:$X$65536,12,FALSE)*$M$14),2)</f>
        <v>0</v>
      </c>
      <c r="H620" s="20"/>
      <c r="I620" s="21">
        <f t="shared" si="15"/>
        <v>0</v>
      </c>
      <c r="J620" s="14"/>
    </row>
    <row r="621" spans="1:10" ht="12.4" hidden="1" customHeight="1">
      <c r="A621" s="13"/>
      <c r="B621" s="1"/>
      <c r="C621" s="35"/>
      <c r="D621" s="113"/>
      <c r="E621" s="114"/>
      <c r="F621" s="42" t="str">
        <f>VLOOKUP(C621,'[2]Acha Air Sales Price List'!$B$1:$D$65536,3,FALSE)</f>
        <v>first line keep open</v>
      </c>
      <c r="G621" s="20">
        <f>ROUND(IF(ISBLANK(C621),0,VLOOKUP(C621,'[2]Acha Air Sales Price List'!$B$1:$X$65536,12,FALSE)*$M$14),2)</f>
        <v>0</v>
      </c>
      <c r="H621" s="20"/>
      <c r="I621" s="21">
        <f t="shared" si="15"/>
        <v>0</v>
      </c>
      <c r="J621" s="14"/>
    </row>
    <row r="622" spans="1:10" ht="12.4" hidden="1" customHeight="1">
      <c r="A622" s="13"/>
      <c r="B622" s="1"/>
      <c r="C622" s="35"/>
      <c r="D622" s="113"/>
      <c r="E622" s="114"/>
      <c r="F622" s="42" t="str">
        <f>VLOOKUP(C622,'[2]Acha Air Sales Price List'!$B$1:$D$65536,3,FALSE)</f>
        <v>first line keep open</v>
      </c>
      <c r="G622" s="20">
        <f>ROUND(IF(ISBLANK(C622),0,VLOOKUP(C622,'[2]Acha Air Sales Price List'!$B$1:$X$65536,12,FALSE)*$M$14),2)</f>
        <v>0</v>
      </c>
      <c r="H622" s="20"/>
      <c r="I622" s="21">
        <f t="shared" si="15"/>
        <v>0</v>
      </c>
      <c r="J622" s="14"/>
    </row>
    <row r="623" spans="1:10" ht="12.4" hidden="1" customHeight="1">
      <c r="A623" s="13"/>
      <c r="B623" s="1"/>
      <c r="C623" s="35"/>
      <c r="D623" s="113"/>
      <c r="E623" s="114"/>
      <c r="F623" s="42" t="str">
        <f>VLOOKUP(C623,'[2]Acha Air Sales Price List'!$B$1:$D$65536,3,FALSE)</f>
        <v>first line keep open</v>
      </c>
      <c r="G623" s="20">
        <f>ROUND(IF(ISBLANK(C623),0,VLOOKUP(C623,'[2]Acha Air Sales Price List'!$B$1:$X$65536,12,FALSE)*$M$14),2)</f>
        <v>0</v>
      </c>
      <c r="H623" s="20"/>
      <c r="I623" s="21">
        <f t="shared" si="15"/>
        <v>0</v>
      </c>
      <c r="J623" s="14"/>
    </row>
    <row r="624" spans="1:10" ht="12.4" hidden="1" customHeight="1">
      <c r="A624" s="13"/>
      <c r="B624" s="1"/>
      <c r="C624" s="35"/>
      <c r="D624" s="113"/>
      <c r="E624" s="114"/>
      <c r="F624" s="42" t="str">
        <f>VLOOKUP(C624,'[2]Acha Air Sales Price List'!$B$1:$D$65536,3,FALSE)</f>
        <v>first line keep open</v>
      </c>
      <c r="G624" s="20">
        <f>ROUND(IF(ISBLANK(C624),0,VLOOKUP(C624,'[2]Acha Air Sales Price List'!$B$1:$X$65536,12,FALSE)*$M$14),2)</f>
        <v>0</v>
      </c>
      <c r="H624" s="20"/>
      <c r="I624" s="21">
        <f t="shared" si="15"/>
        <v>0</v>
      </c>
      <c r="J624" s="14"/>
    </row>
    <row r="625" spans="1:10" ht="12.4" hidden="1" customHeight="1">
      <c r="A625" s="13"/>
      <c r="B625" s="1"/>
      <c r="C625" s="36"/>
      <c r="D625" s="113"/>
      <c r="E625" s="114"/>
      <c r="F625" s="42" t="str">
        <f>VLOOKUP(C625,'[2]Acha Air Sales Price List'!$B$1:$D$65536,3,FALSE)</f>
        <v>first line keep open</v>
      </c>
      <c r="G625" s="20">
        <f>ROUND(IF(ISBLANK(C625),0,VLOOKUP(C625,'[2]Acha Air Sales Price List'!$B$1:$X$65536,12,FALSE)*$M$14),2)</f>
        <v>0</v>
      </c>
      <c r="H625" s="20"/>
      <c r="I625" s="21">
        <f t="shared" si="15"/>
        <v>0</v>
      </c>
      <c r="J625" s="14"/>
    </row>
    <row r="626" spans="1:10" ht="12" hidden="1" customHeight="1">
      <c r="A626" s="13"/>
      <c r="B626" s="1"/>
      <c r="C626" s="35"/>
      <c r="D626" s="113"/>
      <c r="E626" s="114"/>
      <c r="F626" s="42" t="str">
        <f>VLOOKUP(C626,'[2]Acha Air Sales Price List'!$B$1:$D$65536,3,FALSE)</f>
        <v>first line keep open</v>
      </c>
      <c r="G626" s="20">
        <f>ROUND(IF(ISBLANK(C626),0,VLOOKUP(C626,'[2]Acha Air Sales Price List'!$B$1:$X$65536,12,FALSE)*$M$14),2)</f>
        <v>0</v>
      </c>
      <c r="H626" s="20"/>
      <c r="I626" s="21">
        <f t="shared" si="15"/>
        <v>0</v>
      </c>
      <c r="J626" s="14"/>
    </row>
    <row r="627" spans="1:10" ht="12.4" hidden="1" customHeight="1">
      <c r="A627" s="13"/>
      <c r="B627" s="1"/>
      <c r="C627" s="35"/>
      <c r="D627" s="113"/>
      <c r="E627" s="114"/>
      <c r="F627" s="42" t="str">
        <f>VLOOKUP(C627,'[2]Acha Air Sales Price List'!$B$1:$D$65536,3,FALSE)</f>
        <v>first line keep open</v>
      </c>
      <c r="G627" s="20">
        <f>ROUND(IF(ISBLANK(C627),0,VLOOKUP(C627,'[2]Acha Air Sales Price List'!$B$1:$X$65536,12,FALSE)*$M$14),2)</f>
        <v>0</v>
      </c>
      <c r="H627" s="20"/>
      <c r="I627" s="21">
        <f t="shared" si="15"/>
        <v>0</v>
      </c>
      <c r="J627" s="14"/>
    </row>
    <row r="628" spans="1:10" ht="12.4" hidden="1" customHeight="1">
      <c r="A628" s="13"/>
      <c r="B628" s="1"/>
      <c r="C628" s="35"/>
      <c r="D628" s="113"/>
      <c r="E628" s="114"/>
      <c r="F628" s="42" t="str">
        <f>VLOOKUP(C628,'[2]Acha Air Sales Price List'!$B$1:$D$65536,3,FALSE)</f>
        <v>first line keep open</v>
      </c>
      <c r="G628" s="20">
        <f>ROUND(IF(ISBLANK(C628),0,VLOOKUP(C628,'[2]Acha Air Sales Price List'!$B$1:$X$65536,12,FALSE)*$M$14),2)</f>
        <v>0</v>
      </c>
      <c r="H628" s="20"/>
      <c r="I628" s="21">
        <f t="shared" si="15"/>
        <v>0</v>
      </c>
      <c r="J628" s="14"/>
    </row>
    <row r="629" spans="1:10" ht="12.4" hidden="1" customHeight="1">
      <c r="A629" s="13"/>
      <c r="B629" s="1"/>
      <c r="C629" s="35"/>
      <c r="D629" s="113"/>
      <c r="E629" s="114"/>
      <c r="F629" s="42" t="str">
        <f>VLOOKUP(C629,'[2]Acha Air Sales Price List'!$B$1:$D$65536,3,FALSE)</f>
        <v>first line keep open</v>
      </c>
      <c r="G629" s="20">
        <f>ROUND(IF(ISBLANK(C629),0,VLOOKUP(C629,'[2]Acha Air Sales Price List'!$B$1:$X$65536,12,FALSE)*$M$14),2)</f>
        <v>0</v>
      </c>
      <c r="H629" s="20"/>
      <c r="I629" s="21">
        <f t="shared" si="15"/>
        <v>0</v>
      </c>
      <c r="J629" s="14"/>
    </row>
    <row r="630" spans="1:10" ht="12.4" hidden="1" customHeight="1">
      <c r="A630" s="13"/>
      <c r="B630" s="1"/>
      <c r="C630" s="35"/>
      <c r="D630" s="113"/>
      <c r="E630" s="114"/>
      <c r="F630" s="42" t="str">
        <f>VLOOKUP(C630,'[2]Acha Air Sales Price List'!$B$1:$D$65536,3,FALSE)</f>
        <v>first line keep open</v>
      </c>
      <c r="G630" s="20">
        <f>ROUND(IF(ISBLANK(C630),0,VLOOKUP(C630,'[2]Acha Air Sales Price List'!$B$1:$X$65536,12,FALSE)*$M$14),2)</f>
        <v>0</v>
      </c>
      <c r="H630" s="20"/>
      <c r="I630" s="21">
        <f t="shared" si="15"/>
        <v>0</v>
      </c>
      <c r="J630" s="14"/>
    </row>
    <row r="631" spans="1:10" ht="12.4" hidden="1" customHeight="1">
      <c r="A631" s="13"/>
      <c r="B631" s="1"/>
      <c r="C631" s="35"/>
      <c r="D631" s="113"/>
      <c r="E631" s="114"/>
      <c r="F631" s="42" t="str">
        <f>VLOOKUP(C631,'[2]Acha Air Sales Price List'!$B$1:$D$65536,3,FALSE)</f>
        <v>first line keep open</v>
      </c>
      <c r="G631" s="20">
        <f>ROUND(IF(ISBLANK(C631),0,VLOOKUP(C631,'[2]Acha Air Sales Price List'!$B$1:$X$65536,12,FALSE)*$M$14),2)</f>
        <v>0</v>
      </c>
      <c r="H631" s="20"/>
      <c r="I631" s="21">
        <f t="shared" si="15"/>
        <v>0</v>
      </c>
      <c r="J631" s="14"/>
    </row>
    <row r="632" spans="1:10" ht="12.4" hidden="1" customHeight="1">
      <c r="A632" s="13"/>
      <c r="B632" s="1"/>
      <c r="C632" s="35"/>
      <c r="D632" s="113"/>
      <c r="E632" s="114"/>
      <c r="F632" s="42" t="str">
        <f>VLOOKUP(C632,'[2]Acha Air Sales Price List'!$B$1:$D$65536,3,FALSE)</f>
        <v>first line keep open</v>
      </c>
      <c r="G632" s="20">
        <f>ROUND(IF(ISBLANK(C632),0,VLOOKUP(C632,'[2]Acha Air Sales Price List'!$B$1:$X$65536,12,FALSE)*$M$14),2)</f>
        <v>0</v>
      </c>
      <c r="H632" s="20"/>
      <c r="I632" s="21">
        <f t="shared" si="15"/>
        <v>0</v>
      </c>
      <c r="J632" s="14"/>
    </row>
    <row r="633" spans="1:10" ht="12.4" hidden="1" customHeight="1">
      <c r="A633" s="13"/>
      <c r="B633" s="1"/>
      <c r="C633" s="35"/>
      <c r="D633" s="113"/>
      <c r="E633" s="114"/>
      <c r="F633" s="42" t="str">
        <f>VLOOKUP(C633,'[2]Acha Air Sales Price List'!$B$1:$D$65536,3,FALSE)</f>
        <v>first line keep open</v>
      </c>
      <c r="G633" s="20">
        <f>ROUND(IF(ISBLANK(C633),0,VLOOKUP(C633,'[2]Acha Air Sales Price List'!$B$1:$X$65536,12,FALSE)*$M$14),2)</f>
        <v>0</v>
      </c>
      <c r="H633" s="20"/>
      <c r="I633" s="21">
        <f t="shared" si="15"/>
        <v>0</v>
      </c>
      <c r="J633" s="14"/>
    </row>
    <row r="634" spans="1:10" ht="12.4" hidden="1" customHeight="1">
      <c r="A634" s="13"/>
      <c r="B634" s="1"/>
      <c r="C634" s="35"/>
      <c r="D634" s="113"/>
      <c r="E634" s="114"/>
      <c r="F634" s="42" t="str">
        <f>VLOOKUP(C634,'[2]Acha Air Sales Price List'!$B$1:$D$65536,3,FALSE)</f>
        <v>first line keep open</v>
      </c>
      <c r="G634" s="20">
        <f>ROUND(IF(ISBLANK(C634),0,VLOOKUP(C634,'[2]Acha Air Sales Price List'!$B$1:$X$65536,12,FALSE)*$M$14),2)</f>
        <v>0</v>
      </c>
      <c r="H634" s="20"/>
      <c r="I634" s="21">
        <f t="shared" si="15"/>
        <v>0</v>
      </c>
      <c r="J634" s="14"/>
    </row>
    <row r="635" spans="1:10" ht="12.4" hidden="1" customHeight="1">
      <c r="A635" s="13"/>
      <c r="B635" s="1"/>
      <c r="C635" s="35"/>
      <c r="D635" s="113"/>
      <c r="E635" s="114"/>
      <c r="F635" s="42" t="str">
        <f>VLOOKUP(C635,'[2]Acha Air Sales Price List'!$B$1:$D$65536,3,FALSE)</f>
        <v>first line keep open</v>
      </c>
      <c r="G635" s="20">
        <f>ROUND(IF(ISBLANK(C635),0,VLOOKUP(C635,'[2]Acha Air Sales Price List'!$B$1:$X$65536,12,FALSE)*$M$14),2)</f>
        <v>0</v>
      </c>
      <c r="H635" s="20"/>
      <c r="I635" s="21">
        <f t="shared" si="15"/>
        <v>0</v>
      </c>
      <c r="J635" s="14"/>
    </row>
    <row r="636" spans="1:10" ht="12.4" hidden="1" customHeight="1">
      <c r="A636" s="13"/>
      <c r="B636" s="1"/>
      <c r="C636" s="35"/>
      <c r="D636" s="113"/>
      <c r="E636" s="114"/>
      <c r="F636" s="42" t="str">
        <f>VLOOKUP(C636,'[2]Acha Air Sales Price List'!$B$1:$D$65536,3,FALSE)</f>
        <v>first line keep open</v>
      </c>
      <c r="G636" s="20">
        <f>ROUND(IF(ISBLANK(C636),0,VLOOKUP(C636,'[2]Acha Air Sales Price List'!$B$1:$X$65536,12,FALSE)*$M$14),2)</f>
        <v>0</v>
      </c>
      <c r="H636" s="20"/>
      <c r="I636" s="21">
        <f t="shared" si="15"/>
        <v>0</v>
      </c>
      <c r="J636" s="14"/>
    </row>
    <row r="637" spans="1:10" ht="12.4" hidden="1" customHeight="1">
      <c r="A637" s="13"/>
      <c r="B637" s="1"/>
      <c r="C637" s="35"/>
      <c r="D637" s="113"/>
      <c r="E637" s="114"/>
      <c r="F637" s="42" t="str">
        <f>VLOOKUP(C637,'[2]Acha Air Sales Price List'!$B$1:$D$65536,3,FALSE)</f>
        <v>first line keep open</v>
      </c>
      <c r="G637" s="20">
        <f>ROUND(IF(ISBLANK(C637),0,VLOOKUP(C637,'[2]Acha Air Sales Price List'!$B$1:$X$65536,12,FALSE)*$M$14),2)</f>
        <v>0</v>
      </c>
      <c r="H637" s="20"/>
      <c r="I637" s="21">
        <f t="shared" si="15"/>
        <v>0</v>
      </c>
      <c r="J637" s="14"/>
    </row>
    <row r="638" spans="1:10" ht="12.4" hidden="1" customHeight="1">
      <c r="A638" s="13"/>
      <c r="B638" s="1"/>
      <c r="C638" s="35"/>
      <c r="D638" s="113"/>
      <c r="E638" s="114"/>
      <c r="F638" s="42" t="str">
        <f>VLOOKUP(C638,'[2]Acha Air Sales Price List'!$B$1:$D$65536,3,FALSE)</f>
        <v>first line keep open</v>
      </c>
      <c r="G638" s="20">
        <f>ROUND(IF(ISBLANK(C638),0,VLOOKUP(C638,'[2]Acha Air Sales Price List'!$B$1:$X$65536,12,FALSE)*$M$14),2)</f>
        <v>0</v>
      </c>
      <c r="H638" s="20"/>
      <c r="I638" s="21">
        <f t="shared" si="15"/>
        <v>0</v>
      </c>
      <c r="J638" s="14"/>
    </row>
    <row r="639" spans="1:10" ht="12.4" hidden="1" customHeight="1">
      <c r="A639" s="13"/>
      <c r="B639" s="1"/>
      <c r="C639" s="35"/>
      <c r="D639" s="113"/>
      <c r="E639" s="114"/>
      <c r="F639" s="42" t="str">
        <f>VLOOKUP(C639,'[2]Acha Air Sales Price List'!$B$1:$D$65536,3,FALSE)</f>
        <v>first line keep open</v>
      </c>
      <c r="G639" s="20">
        <f>ROUND(IF(ISBLANK(C639),0,VLOOKUP(C639,'[2]Acha Air Sales Price List'!$B$1:$X$65536,12,FALSE)*$M$14),2)</f>
        <v>0</v>
      </c>
      <c r="H639" s="20"/>
      <c r="I639" s="21">
        <f t="shared" si="15"/>
        <v>0</v>
      </c>
      <c r="J639" s="14"/>
    </row>
    <row r="640" spans="1:10" ht="12.4" hidden="1" customHeight="1">
      <c r="A640" s="13"/>
      <c r="B640" s="1"/>
      <c r="C640" s="35"/>
      <c r="D640" s="113"/>
      <c r="E640" s="114"/>
      <c r="F640" s="42" t="str">
        <f>VLOOKUP(C640,'[2]Acha Air Sales Price List'!$B$1:$D$65536,3,FALSE)</f>
        <v>first line keep open</v>
      </c>
      <c r="G640" s="20">
        <f>ROUND(IF(ISBLANK(C640),0,VLOOKUP(C640,'[2]Acha Air Sales Price List'!$B$1:$X$65536,12,FALSE)*$M$14),2)</f>
        <v>0</v>
      </c>
      <c r="H640" s="20"/>
      <c r="I640" s="21">
        <f t="shared" si="15"/>
        <v>0</v>
      </c>
      <c r="J640" s="14"/>
    </row>
    <row r="641" spans="1:10" ht="12.4" hidden="1" customHeight="1">
      <c r="A641" s="13"/>
      <c r="B641" s="1"/>
      <c r="C641" s="35"/>
      <c r="D641" s="113"/>
      <c r="E641" s="114"/>
      <c r="F641" s="42" t="str">
        <f>VLOOKUP(C641,'[2]Acha Air Sales Price List'!$B$1:$D$65536,3,FALSE)</f>
        <v>first line keep open</v>
      </c>
      <c r="G641" s="20">
        <f>ROUND(IF(ISBLANK(C641),0,VLOOKUP(C641,'[2]Acha Air Sales Price List'!$B$1:$X$65536,12,FALSE)*$M$14),2)</f>
        <v>0</v>
      </c>
      <c r="H641" s="20"/>
      <c r="I641" s="21">
        <f t="shared" si="15"/>
        <v>0</v>
      </c>
      <c r="J641" s="14"/>
    </row>
    <row r="642" spans="1:10" ht="12.4" hidden="1" customHeight="1">
      <c r="A642" s="13"/>
      <c r="B642" s="1"/>
      <c r="C642" s="35"/>
      <c r="D642" s="113"/>
      <c r="E642" s="114"/>
      <c r="F642" s="42" t="str">
        <f>VLOOKUP(C642,'[2]Acha Air Sales Price List'!$B$1:$D$65536,3,FALSE)</f>
        <v>first line keep open</v>
      </c>
      <c r="G642" s="20">
        <f>ROUND(IF(ISBLANK(C642),0,VLOOKUP(C642,'[2]Acha Air Sales Price List'!$B$1:$X$65536,12,FALSE)*$M$14),2)</f>
        <v>0</v>
      </c>
      <c r="H642" s="20"/>
      <c r="I642" s="21">
        <f t="shared" si="15"/>
        <v>0</v>
      </c>
      <c r="J642" s="14"/>
    </row>
    <row r="643" spans="1:10" ht="12.4" hidden="1" customHeight="1">
      <c r="A643" s="13"/>
      <c r="B643" s="1"/>
      <c r="C643" s="35"/>
      <c r="D643" s="113"/>
      <c r="E643" s="114"/>
      <c r="F643" s="42" t="str">
        <f>VLOOKUP(C643,'[2]Acha Air Sales Price List'!$B$1:$D$65536,3,FALSE)</f>
        <v>first line keep open</v>
      </c>
      <c r="G643" s="20">
        <f>ROUND(IF(ISBLANK(C643),0,VLOOKUP(C643,'[2]Acha Air Sales Price List'!$B$1:$X$65536,12,FALSE)*$M$14),2)</f>
        <v>0</v>
      </c>
      <c r="H643" s="20"/>
      <c r="I643" s="21">
        <f t="shared" si="15"/>
        <v>0</v>
      </c>
      <c r="J643" s="14"/>
    </row>
    <row r="644" spans="1:10" ht="12.4" hidden="1" customHeight="1">
      <c r="A644" s="13"/>
      <c r="B644" s="1"/>
      <c r="C644" s="35"/>
      <c r="D644" s="113"/>
      <c r="E644" s="114"/>
      <c r="F644" s="42" t="str">
        <f>VLOOKUP(C644,'[2]Acha Air Sales Price List'!$B$1:$D$65536,3,FALSE)</f>
        <v>first line keep open</v>
      </c>
      <c r="G644" s="20">
        <f>ROUND(IF(ISBLANK(C644),0,VLOOKUP(C644,'[2]Acha Air Sales Price List'!$B$1:$X$65536,12,FALSE)*$M$14),2)</f>
        <v>0</v>
      </c>
      <c r="H644" s="20"/>
      <c r="I644" s="21">
        <f t="shared" si="15"/>
        <v>0</v>
      </c>
      <c r="J644" s="14"/>
    </row>
    <row r="645" spans="1:10" ht="12.4" hidden="1" customHeight="1">
      <c r="A645" s="13"/>
      <c r="B645" s="1"/>
      <c r="C645" s="35"/>
      <c r="D645" s="113"/>
      <c r="E645" s="114"/>
      <c r="F645" s="42" t="str">
        <f>VLOOKUP(C645,'[2]Acha Air Sales Price List'!$B$1:$D$65536,3,FALSE)</f>
        <v>first line keep open</v>
      </c>
      <c r="G645" s="20">
        <f>ROUND(IF(ISBLANK(C645),0,VLOOKUP(C645,'[2]Acha Air Sales Price List'!$B$1:$X$65536,12,FALSE)*$M$14),2)</f>
        <v>0</v>
      </c>
      <c r="H645" s="20"/>
      <c r="I645" s="21">
        <f t="shared" si="15"/>
        <v>0</v>
      </c>
      <c r="J645" s="14"/>
    </row>
    <row r="646" spans="1:10" ht="12.4" hidden="1" customHeight="1">
      <c r="A646" s="13"/>
      <c r="B646" s="1"/>
      <c r="C646" s="35"/>
      <c r="D646" s="113"/>
      <c r="E646" s="114"/>
      <c r="F646" s="42" t="str">
        <f>VLOOKUP(C646,'[2]Acha Air Sales Price List'!$B$1:$D$65536,3,FALSE)</f>
        <v>first line keep open</v>
      </c>
      <c r="G646" s="20">
        <f>ROUND(IF(ISBLANK(C646),0,VLOOKUP(C646,'[2]Acha Air Sales Price List'!$B$1:$X$65536,12,FALSE)*$M$14),2)</f>
        <v>0</v>
      </c>
      <c r="H646" s="20"/>
      <c r="I646" s="21">
        <f t="shared" si="15"/>
        <v>0</v>
      </c>
      <c r="J646" s="14"/>
    </row>
    <row r="647" spans="1:10" ht="12.4" hidden="1" customHeight="1">
      <c r="A647" s="13"/>
      <c r="B647" s="1"/>
      <c r="C647" s="35"/>
      <c r="D647" s="113"/>
      <c r="E647" s="114"/>
      <c r="F647" s="42" t="str">
        <f>VLOOKUP(C647,'[2]Acha Air Sales Price List'!$B$1:$D$65536,3,FALSE)</f>
        <v>first line keep open</v>
      </c>
      <c r="G647" s="20">
        <f>ROUND(IF(ISBLANK(C647),0,VLOOKUP(C647,'[2]Acha Air Sales Price List'!$B$1:$X$65536,12,FALSE)*$M$14),2)</f>
        <v>0</v>
      </c>
      <c r="H647" s="20"/>
      <c r="I647" s="21">
        <f t="shared" si="15"/>
        <v>0</v>
      </c>
      <c r="J647" s="14"/>
    </row>
    <row r="648" spans="1:10" ht="12.4" hidden="1" customHeight="1">
      <c r="A648" s="13"/>
      <c r="B648" s="1"/>
      <c r="C648" s="35"/>
      <c r="D648" s="113"/>
      <c r="E648" s="114"/>
      <c r="F648" s="42" t="str">
        <f>VLOOKUP(C648,'[2]Acha Air Sales Price List'!$B$1:$D$65536,3,FALSE)</f>
        <v>first line keep open</v>
      </c>
      <c r="G648" s="20">
        <f>ROUND(IF(ISBLANK(C648),0,VLOOKUP(C648,'[2]Acha Air Sales Price List'!$B$1:$X$65536,12,FALSE)*$M$14),2)</f>
        <v>0</v>
      </c>
      <c r="H648" s="20"/>
      <c r="I648" s="21">
        <f t="shared" si="15"/>
        <v>0</v>
      </c>
      <c r="J648" s="14"/>
    </row>
    <row r="649" spans="1:10" ht="12.4" hidden="1" customHeight="1">
      <c r="A649" s="13"/>
      <c r="B649" s="1"/>
      <c r="C649" s="35"/>
      <c r="D649" s="113"/>
      <c r="E649" s="114"/>
      <c r="F649" s="42" t="str">
        <f>VLOOKUP(C649,'[2]Acha Air Sales Price List'!$B$1:$D$65536,3,FALSE)</f>
        <v>first line keep open</v>
      </c>
      <c r="G649" s="20">
        <f>ROUND(IF(ISBLANK(C649),0,VLOOKUP(C649,'[2]Acha Air Sales Price List'!$B$1:$X$65536,12,FALSE)*$M$14),2)</f>
        <v>0</v>
      </c>
      <c r="H649" s="20"/>
      <c r="I649" s="21">
        <f t="shared" si="15"/>
        <v>0</v>
      </c>
      <c r="J649" s="14"/>
    </row>
    <row r="650" spans="1:10" ht="12.4" hidden="1" customHeight="1">
      <c r="A650" s="13"/>
      <c r="B650" s="1"/>
      <c r="C650" s="35"/>
      <c r="D650" s="113"/>
      <c r="E650" s="114"/>
      <c r="F650" s="42" t="str">
        <f>VLOOKUP(C650,'[2]Acha Air Sales Price List'!$B$1:$D$65536,3,FALSE)</f>
        <v>first line keep open</v>
      </c>
      <c r="G650" s="20">
        <f>ROUND(IF(ISBLANK(C650),0,VLOOKUP(C650,'[2]Acha Air Sales Price List'!$B$1:$X$65536,12,FALSE)*$M$14),2)</f>
        <v>0</v>
      </c>
      <c r="H650" s="20"/>
      <c r="I650" s="21">
        <f t="shared" si="15"/>
        <v>0</v>
      </c>
      <c r="J650" s="14"/>
    </row>
    <row r="651" spans="1:10" ht="12.4" hidden="1" customHeight="1">
      <c r="A651" s="13"/>
      <c r="B651" s="1"/>
      <c r="C651" s="35"/>
      <c r="D651" s="113"/>
      <c r="E651" s="114"/>
      <c r="F651" s="42" t="str">
        <f>VLOOKUP(C651,'[2]Acha Air Sales Price List'!$B$1:$D$65536,3,FALSE)</f>
        <v>first line keep open</v>
      </c>
      <c r="G651" s="20">
        <f>ROUND(IF(ISBLANK(C651),0,VLOOKUP(C651,'[2]Acha Air Sales Price List'!$B$1:$X$65536,12,FALSE)*$M$14),2)</f>
        <v>0</v>
      </c>
      <c r="H651" s="20"/>
      <c r="I651" s="21">
        <f t="shared" si="15"/>
        <v>0</v>
      </c>
      <c r="J651" s="14"/>
    </row>
    <row r="652" spans="1:10" ht="12.4" hidden="1" customHeight="1">
      <c r="A652" s="13"/>
      <c r="B652" s="1"/>
      <c r="C652" s="35"/>
      <c r="D652" s="113"/>
      <c r="E652" s="114"/>
      <c r="F652" s="42" t="str">
        <f>VLOOKUP(C652,'[2]Acha Air Sales Price List'!$B$1:$D$65536,3,FALSE)</f>
        <v>first line keep open</v>
      </c>
      <c r="G652" s="20">
        <f>ROUND(IF(ISBLANK(C652),0,VLOOKUP(C652,'[2]Acha Air Sales Price List'!$B$1:$X$65536,12,FALSE)*$M$14),2)</f>
        <v>0</v>
      </c>
      <c r="H652" s="20"/>
      <c r="I652" s="21">
        <f t="shared" si="15"/>
        <v>0</v>
      </c>
      <c r="J652" s="14"/>
    </row>
    <row r="653" spans="1:10" ht="12.4" hidden="1" customHeight="1">
      <c r="A653" s="13"/>
      <c r="B653" s="1"/>
      <c r="C653" s="36"/>
      <c r="D653" s="113"/>
      <c r="E653" s="114"/>
      <c r="F653" s="42" t="str">
        <f>VLOOKUP(C653,'[2]Acha Air Sales Price List'!$B$1:$D$65536,3,FALSE)</f>
        <v>first line keep open</v>
      </c>
      <c r="G653" s="20">
        <f>ROUND(IF(ISBLANK(C653),0,VLOOKUP(C653,'[2]Acha Air Sales Price List'!$B$1:$X$65536,12,FALSE)*$M$14),2)</f>
        <v>0</v>
      </c>
      <c r="H653" s="20"/>
      <c r="I653" s="21">
        <f>ROUND(IF(ISNUMBER(B653), G653*B653, 0),5)</f>
        <v>0</v>
      </c>
      <c r="J653" s="14"/>
    </row>
    <row r="654" spans="1:10" ht="12" hidden="1" customHeight="1">
      <c r="A654" s="13"/>
      <c r="B654" s="1"/>
      <c r="C654" s="35"/>
      <c r="D654" s="113"/>
      <c r="E654" s="114"/>
      <c r="F654" s="42" t="str">
        <f>VLOOKUP(C654,'[2]Acha Air Sales Price List'!$B$1:$D$65536,3,FALSE)</f>
        <v>first line keep open</v>
      </c>
      <c r="G654" s="20">
        <f>ROUND(IF(ISBLANK(C654),0,VLOOKUP(C654,'[2]Acha Air Sales Price List'!$B$1:$X$65536,12,FALSE)*$M$14),2)</f>
        <v>0</v>
      </c>
      <c r="H654" s="20"/>
      <c r="I654" s="21">
        <f t="shared" ref="I654:I704" si="16">ROUND(IF(ISNUMBER(B654), G654*B654, 0),5)</f>
        <v>0</v>
      </c>
      <c r="J654" s="14"/>
    </row>
    <row r="655" spans="1:10" ht="12.4" hidden="1" customHeight="1">
      <c r="A655" s="13"/>
      <c r="B655" s="1"/>
      <c r="C655" s="35"/>
      <c r="D655" s="113"/>
      <c r="E655" s="114"/>
      <c r="F655" s="42" t="str">
        <f>VLOOKUP(C655,'[2]Acha Air Sales Price List'!$B$1:$D$65536,3,FALSE)</f>
        <v>first line keep open</v>
      </c>
      <c r="G655" s="20">
        <f>ROUND(IF(ISBLANK(C655),0,VLOOKUP(C655,'[2]Acha Air Sales Price List'!$B$1:$X$65536,12,FALSE)*$M$14),2)</f>
        <v>0</v>
      </c>
      <c r="H655" s="20"/>
      <c r="I655" s="21">
        <f t="shared" si="16"/>
        <v>0</v>
      </c>
      <c r="J655" s="14"/>
    </row>
    <row r="656" spans="1:10" ht="12.4" hidden="1" customHeight="1">
      <c r="A656" s="13"/>
      <c r="B656" s="1"/>
      <c r="C656" s="35"/>
      <c r="D656" s="113"/>
      <c r="E656" s="114"/>
      <c r="F656" s="42" t="str">
        <f>VLOOKUP(C656,'[2]Acha Air Sales Price List'!$B$1:$D$65536,3,FALSE)</f>
        <v>first line keep open</v>
      </c>
      <c r="G656" s="20">
        <f>ROUND(IF(ISBLANK(C656),0,VLOOKUP(C656,'[2]Acha Air Sales Price List'!$B$1:$X$65536,12,FALSE)*$M$14),2)</f>
        <v>0</v>
      </c>
      <c r="H656" s="20"/>
      <c r="I656" s="21">
        <f t="shared" si="16"/>
        <v>0</v>
      </c>
      <c r="J656" s="14"/>
    </row>
    <row r="657" spans="1:10" ht="12.4" hidden="1" customHeight="1">
      <c r="A657" s="13"/>
      <c r="B657" s="1"/>
      <c r="C657" s="35"/>
      <c r="D657" s="113"/>
      <c r="E657" s="114"/>
      <c r="F657" s="42" t="str">
        <f>VLOOKUP(C657,'[2]Acha Air Sales Price List'!$B$1:$D$65536,3,FALSE)</f>
        <v>first line keep open</v>
      </c>
      <c r="G657" s="20">
        <f>ROUND(IF(ISBLANK(C657),0,VLOOKUP(C657,'[2]Acha Air Sales Price List'!$B$1:$X$65536,12,FALSE)*$M$14),2)</f>
        <v>0</v>
      </c>
      <c r="H657" s="20"/>
      <c r="I657" s="21">
        <f t="shared" si="16"/>
        <v>0</v>
      </c>
      <c r="J657" s="14"/>
    </row>
    <row r="658" spans="1:10" ht="12.4" hidden="1" customHeight="1">
      <c r="A658" s="13"/>
      <c r="B658" s="1"/>
      <c r="C658" s="35"/>
      <c r="D658" s="113"/>
      <c r="E658" s="114"/>
      <c r="F658" s="42" t="str">
        <f>VLOOKUP(C658,'[2]Acha Air Sales Price List'!$B$1:$D$65536,3,FALSE)</f>
        <v>first line keep open</v>
      </c>
      <c r="G658" s="20">
        <f>ROUND(IF(ISBLANK(C658),0,VLOOKUP(C658,'[2]Acha Air Sales Price List'!$B$1:$X$65536,12,FALSE)*$M$14),2)</f>
        <v>0</v>
      </c>
      <c r="H658" s="20"/>
      <c r="I658" s="21">
        <f t="shared" si="16"/>
        <v>0</v>
      </c>
      <c r="J658" s="14"/>
    </row>
    <row r="659" spans="1:10" ht="12.4" hidden="1" customHeight="1">
      <c r="A659" s="13"/>
      <c r="B659" s="1"/>
      <c r="C659" s="35"/>
      <c r="D659" s="113"/>
      <c r="E659" s="114"/>
      <c r="F659" s="42" t="str">
        <f>VLOOKUP(C659,'[2]Acha Air Sales Price List'!$B$1:$D$65536,3,FALSE)</f>
        <v>first line keep open</v>
      </c>
      <c r="G659" s="20">
        <f>ROUND(IF(ISBLANK(C659),0,VLOOKUP(C659,'[2]Acha Air Sales Price List'!$B$1:$X$65536,12,FALSE)*$M$14),2)</f>
        <v>0</v>
      </c>
      <c r="H659" s="20"/>
      <c r="I659" s="21">
        <f t="shared" si="16"/>
        <v>0</v>
      </c>
      <c r="J659" s="14"/>
    </row>
    <row r="660" spans="1:10" ht="12.4" hidden="1" customHeight="1">
      <c r="A660" s="13"/>
      <c r="B660" s="1"/>
      <c r="C660" s="35"/>
      <c r="D660" s="113"/>
      <c r="E660" s="114"/>
      <c r="F660" s="42" t="str">
        <f>VLOOKUP(C660,'[2]Acha Air Sales Price List'!$B$1:$D$65536,3,FALSE)</f>
        <v>first line keep open</v>
      </c>
      <c r="G660" s="20">
        <f>ROUND(IF(ISBLANK(C660),0,VLOOKUP(C660,'[2]Acha Air Sales Price List'!$B$1:$X$65536,12,FALSE)*$M$14),2)</f>
        <v>0</v>
      </c>
      <c r="H660" s="20"/>
      <c r="I660" s="21">
        <f t="shared" si="16"/>
        <v>0</v>
      </c>
      <c r="J660" s="14"/>
    </row>
    <row r="661" spans="1:10" ht="12.4" hidden="1" customHeight="1">
      <c r="A661" s="13"/>
      <c r="B661" s="1"/>
      <c r="C661" s="35"/>
      <c r="D661" s="113"/>
      <c r="E661" s="114"/>
      <c r="F661" s="42" t="str">
        <f>VLOOKUP(C661,'[2]Acha Air Sales Price List'!$B$1:$D$65536,3,FALSE)</f>
        <v>first line keep open</v>
      </c>
      <c r="G661" s="20">
        <f>ROUND(IF(ISBLANK(C661),0,VLOOKUP(C661,'[2]Acha Air Sales Price List'!$B$1:$X$65536,12,FALSE)*$M$14),2)</f>
        <v>0</v>
      </c>
      <c r="H661" s="20"/>
      <c r="I661" s="21">
        <f t="shared" si="16"/>
        <v>0</v>
      </c>
      <c r="J661" s="14"/>
    </row>
    <row r="662" spans="1:10" ht="12.4" hidden="1" customHeight="1">
      <c r="A662" s="13"/>
      <c r="B662" s="1"/>
      <c r="C662" s="35"/>
      <c r="D662" s="113"/>
      <c r="E662" s="114"/>
      <c r="F662" s="42" t="str">
        <f>VLOOKUP(C662,'[2]Acha Air Sales Price List'!$B$1:$D$65536,3,FALSE)</f>
        <v>first line keep open</v>
      </c>
      <c r="G662" s="20">
        <f>ROUND(IF(ISBLANK(C662),0,VLOOKUP(C662,'[2]Acha Air Sales Price List'!$B$1:$X$65536,12,FALSE)*$M$14),2)</f>
        <v>0</v>
      </c>
      <c r="H662" s="20"/>
      <c r="I662" s="21">
        <f t="shared" si="16"/>
        <v>0</v>
      </c>
      <c r="J662" s="14"/>
    </row>
    <row r="663" spans="1:10" ht="12.4" hidden="1" customHeight="1">
      <c r="A663" s="13"/>
      <c r="B663" s="1"/>
      <c r="C663" s="35"/>
      <c r="D663" s="113"/>
      <c r="E663" s="114"/>
      <c r="F663" s="42" t="str">
        <f>VLOOKUP(C663,'[2]Acha Air Sales Price List'!$B$1:$D$65536,3,FALSE)</f>
        <v>first line keep open</v>
      </c>
      <c r="G663" s="20">
        <f>ROUND(IF(ISBLANK(C663),0,VLOOKUP(C663,'[2]Acha Air Sales Price List'!$B$1:$X$65536,12,FALSE)*$M$14),2)</f>
        <v>0</v>
      </c>
      <c r="H663" s="20"/>
      <c r="I663" s="21">
        <f t="shared" si="16"/>
        <v>0</v>
      </c>
      <c r="J663" s="14"/>
    </row>
    <row r="664" spans="1:10" ht="12.4" hidden="1" customHeight="1">
      <c r="A664" s="13"/>
      <c r="B664" s="1"/>
      <c r="C664" s="35"/>
      <c r="D664" s="113"/>
      <c r="E664" s="114"/>
      <c r="F664" s="42" t="str">
        <f>VLOOKUP(C664,'[2]Acha Air Sales Price List'!$B$1:$D$65536,3,FALSE)</f>
        <v>first line keep open</v>
      </c>
      <c r="G664" s="20">
        <f>ROUND(IF(ISBLANK(C664),0,VLOOKUP(C664,'[2]Acha Air Sales Price List'!$B$1:$X$65536,12,FALSE)*$M$14),2)</f>
        <v>0</v>
      </c>
      <c r="H664" s="20"/>
      <c r="I664" s="21">
        <f t="shared" si="16"/>
        <v>0</v>
      </c>
      <c r="J664" s="14"/>
    </row>
    <row r="665" spans="1:10" ht="12.4" hidden="1" customHeight="1">
      <c r="A665" s="13"/>
      <c r="B665" s="1"/>
      <c r="C665" s="35"/>
      <c r="D665" s="113"/>
      <c r="E665" s="114"/>
      <c r="F665" s="42" t="str">
        <f>VLOOKUP(C665,'[2]Acha Air Sales Price List'!$B$1:$D$65536,3,FALSE)</f>
        <v>first line keep open</v>
      </c>
      <c r="G665" s="20">
        <f>ROUND(IF(ISBLANK(C665),0,VLOOKUP(C665,'[2]Acha Air Sales Price List'!$B$1:$X$65536,12,FALSE)*$M$14),2)</f>
        <v>0</v>
      </c>
      <c r="H665" s="20"/>
      <c r="I665" s="21">
        <f t="shared" si="16"/>
        <v>0</v>
      </c>
      <c r="J665" s="14"/>
    </row>
    <row r="666" spans="1:10" ht="12.4" hidden="1" customHeight="1">
      <c r="A666" s="13"/>
      <c r="B666" s="1"/>
      <c r="C666" s="35"/>
      <c r="D666" s="113"/>
      <c r="E666" s="114"/>
      <c r="F666" s="42" t="str">
        <f>VLOOKUP(C666,'[2]Acha Air Sales Price List'!$B$1:$D$65536,3,FALSE)</f>
        <v>first line keep open</v>
      </c>
      <c r="G666" s="20">
        <f>ROUND(IF(ISBLANK(C666),0,VLOOKUP(C666,'[2]Acha Air Sales Price List'!$B$1:$X$65536,12,FALSE)*$M$14),2)</f>
        <v>0</v>
      </c>
      <c r="H666" s="20"/>
      <c r="I666" s="21">
        <f t="shared" si="16"/>
        <v>0</v>
      </c>
      <c r="J666" s="14"/>
    </row>
    <row r="667" spans="1:10" ht="12.4" hidden="1" customHeight="1">
      <c r="A667" s="13"/>
      <c r="B667" s="1"/>
      <c r="C667" s="35"/>
      <c r="D667" s="113"/>
      <c r="E667" s="114"/>
      <c r="F667" s="42" t="str">
        <f>VLOOKUP(C667,'[2]Acha Air Sales Price List'!$B$1:$D$65536,3,FALSE)</f>
        <v>first line keep open</v>
      </c>
      <c r="G667" s="20">
        <f>ROUND(IF(ISBLANK(C667),0,VLOOKUP(C667,'[2]Acha Air Sales Price List'!$B$1:$X$65536,12,FALSE)*$M$14),2)</f>
        <v>0</v>
      </c>
      <c r="H667" s="20"/>
      <c r="I667" s="21">
        <f t="shared" si="16"/>
        <v>0</v>
      </c>
      <c r="J667" s="14"/>
    </row>
    <row r="668" spans="1:10" ht="12.4" hidden="1" customHeight="1">
      <c r="A668" s="13"/>
      <c r="B668" s="1"/>
      <c r="C668" s="35"/>
      <c r="D668" s="113"/>
      <c r="E668" s="114"/>
      <c r="F668" s="42" t="str">
        <f>VLOOKUP(C668,'[2]Acha Air Sales Price List'!$B$1:$D$65536,3,FALSE)</f>
        <v>first line keep open</v>
      </c>
      <c r="G668" s="20">
        <f>ROUND(IF(ISBLANK(C668),0,VLOOKUP(C668,'[2]Acha Air Sales Price List'!$B$1:$X$65536,12,FALSE)*$M$14),2)</f>
        <v>0</v>
      </c>
      <c r="H668" s="20"/>
      <c r="I668" s="21">
        <f t="shared" si="16"/>
        <v>0</v>
      </c>
      <c r="J668" s="14"/>
    </row>
    <row r="669" spans="1:10" ht="12.4" hidden="1" customHeight="1">
      <c r="A669" s="13"/>
      <c r="B669" s="1"/>
      <c r="C669" s="35"/>
      <c r="D669" s="113"/>
      <c r="E669" s="114"/>
      <c r="F669" s="42" t="str">
        <f>VLOOKUP(C669,'[2]Acha Air Sales Price List'!$B$1:$D$65536,3,FALSE)</f>
        <v>first line keep open</v>
      </c>
      <c r="G669" s="20">
        <f>ROUND(IF(ISBLANK(C669),0,VLOOKUP(C669,'[2]Acha Air Sales Price List'!$B$1:$X$65536,12,FALSE)*$M$14),2)</f>
        <v>0</v>
      </c>
      <c r="H669" s="20"/>
      <c r="I669" s="21">
        <f t="shared" si="16"/>
        <v>0</v>
      </c>
      <c r="J669" s="14"/>
    </row>
    <row r="670" spans="1:10" ht="12.4" hidden="1" customHeight="1">
      <c r="A670" s="13"/>
      <c r="B670" s="1"/>
      <c r="C670" s="35"/>
      <c r="D670" s="113"/>
      <c r="E670" s="114"/>
      <c r="F670" s="42" t="str">
        <f>VLOOKUP(C670,'[2]Acha Air Sales Price List'!$B$1:$D$65536,3,FALSE)</f>
        <v>first line keep open</v>
      </c>
      <c r="G670" s="20">
        <f>ROUND(IF(ISBLANK(C670),0,VLOOKUP(C670,'[2]Acha Air Sales Price List'!$B$1:$X$65536,12,FALSE)*$M$14),2)</f>
        <v>0</v>
      </c>
      <c r="H670" s="20"/>
      <c r="I670" s="21">
        <f t="shared" si="16"/>
        <v>0</v>
      </c>
      <c r="J670" s="14"/>
    </row>
    <row r="671" spans="1:10" ht="12.4" hidden="1" customHeight="1">
      <c r="A671" s="13"/>
      <c r="B671" s="1"/>
      <c r="C671" s="35"/>
      <c r="D671" s="113"/>
      <c r="E671" s="114"/>
      <c r="F671" s="42" t="str">
        <f>VLOOKUP(C671,'[2]Acha Air Sales Price List'!$B$1:$D$65536,3,FALSE)</f>
        <v>first line keep open</v>
      </c>
      <c r="G671" s="20">
        <f>ROUND(IF(ISBLANK(C671),0,VLOOKUP(C671,'[2]Acha Air Sales Price List'!$B$1:$X$65536,12,FALSE)*$M$14),2)</f>
        <v>0</v>
      </c>
      <c r="H671" s="20"/>
      <c r="I671" s="21">
        <f t="shared" si="16"/>
        <v>0</v>
      </c>
      <c r="J671" s="14"/>
    </row>
    <row r="672" spans="1:10" ht="12.4" hidden="1" customHeight="1">
      <c r="A672" s="13"/>
      <c r="B672" s="1"/>
      <c r="C672" s="35"/>
      <c r="D672" s="113"/>
      <c r="E672" s="114"/>
      <c r="F672" s="42" t="str">
        <f>VLOOKUP(C672,'[2]Acha Air Sales Price List'!$B$1:$D$65536,3,FALSE)</f>
        <v>first line keep open</v>
      </c>
      <c r="G672" s="20">
        <f>ROUND(IF(ISBLANK(C672),0,VLOOKUP(C672,'[2]Acha Air Sales Price List'!$B$1:$X$65536,12,FALSE)*$M$14),2)</f>
        <v>0</v>
      </c>
      <c r="H672" s="20"/>
      <c r="I672" s="21">
        <f t="shared" si="16"/>
        <v>0</v>
      </c>
      <c r="J672" s="14"/>
    </row>
    <row r="673" spans="1:10" ht="12.4" hidden="1" customHeight="1">
      <c r="A673" s="13"/>
      <c r="B673" s="1"/>
      <c r="C673" s="35"/>
      <c r="D673" s="113"/>
      <c r="E673" s="114"/>
      <c r="F673" s="42" t="str">
        <f>VLOOKUP(C673,'[2]Acha Air Sales Price List'!$B$1:$D$65536,3,FALSE)</f>
        <v>first line keep open</v>
      </c>
      <c r="G673" s="20">
        <f>ROUND(IF(ISBLANK(C673),0,VLOOKUP(C673,'[2]Acha Air Sales Price List'!$B$1:$X$65536,12,FALSE)*$M$14),2)</f>
        <v>0</v>
      </c>
      <c r="H673" s="20"/>
      <c r="I673" s="21">
        <f t="shared" si="16"/>
        <v>0</v>
      </c>
      <c r="J673" s="14"/>
    </row>
    <row r="674" spans="1:10" ht="12.4" hidden="1" customHeight="1">
      <c r="A674" s="13"/>
      <c r="B674" s="1"/>
      <c r="C674" s="35"/>
      <c r="D674" s="113"/>
      <c r="E674" s="114"/>
      <c r="F674" s="42" t="str">
        <f>VLOOKUP(C674,'[2]Acha Air Sales Price List'!$B$1:$D$65536,3,FALSE)</f>
        <v>first line keep open</v>
      </c>
      <c r="G674" s="20">
        <f>ROUND(IF(ISBLANK(C674),0,VLOOKUP(C674,'[2]Acha Air Sales Price List'!$B$1:$X$65536,12,FALSE)*$M$14),2)</f>
        <v>0</v>
      </c>
      <c r="H674" s="20"/>
      <c r="I674" s="21">
        <f t="shared" si="16"/>
        <v>0</v>
      </c>
      <c r="J674" s="14"/>
    </row>
    <row r="675" spans="1:10" ht="12.4" hidden="1" customHeight="1">
      <c r="A675" s="13"/>
      <c r="B675" s="1"/>
      <c r="C675" s="35"/>
      <c r="D675" s="113"/>
      <c r="E675" s="114"/>
      <c r="F675" s="42" t="str">
        <f>VLOOKUP(C675,'[2]Acha Air Sales Price List'!$B$1:$D$65536,3,FALSE)</f>
        <v>first line keep open</v>
      </c>
      <c r="G675" s="20">
        <f>ROUND(IF(ISBLANK(C675),0,VLOOKUP(C675,'[2]Acha Air Sales Price List'!$B$1:$X$65536,12,FALSE)*$M$14),2)</f>
        <v>0</v>
      </c>
      <c r="H675" s="20"/>
      <c r="I675" s="21">
        <f t="shared" si="16"/>
        <v>0</v>
      </c>
      <c r="J675" s="14"/>
    </row>
    <row r="676" spans="1:10" ht="12.4" hidden="1" customHeight="1">
      <c r="A676" s="13"/>
      <c r="B676" s="1"/>
      <c r="C676" s="35"/>
      <c r="D676" s="113"/>
      <c r="E676" s="114"/>
      <c r="F676" s="42" t="str">
        <f>VLOOKUP(C676,'[2]Acha Air Sales Price List'!$B$1:$D$65536,3,FALSE)</f>
        <v>first line keep open</v>
      </c>
      <c r="G676" s="20">
        <f>ROUND(IF(ISBLANK(C676),0,VLOOKUP(C676,'[2]Acha Air Sales Price List'!$B$1:$X$65536,12,FALSE)*$M$14),2)</f>
        <v>0</v>
      </c>
      <c r="H676" s="20"/>
      <c r="I676" s="21">
        <f t="shared" si="16"/>
        <v>0</v>
      </c>
      <c r="J676" s="14"/>
    </row>
    <row r="677" spans="1:10" ht="12.4" hidden="1" customHeight="1">
      <c r="A677" s="13"/>
      <c r="B677" s="1"/>
      <c r="C677" s="36"/>
      <c r="D677" s="113"/>
      <c r="E677" s="114"/>
      <c r="F677" s="42" t="str">
        <f>VLOOKUP(C677,'[2]Acha Air Sales Price List'!$B$1:$D$65536,3,FALSE)</f>
        <v>first line keep open</v>
      </c>
      <c r="G677" s="20">
        <f>ROUND(IF(ISBLANK(C677),0,VLOOKUP(C677,'[2]Acha Air Sales Price List'!$B$1:$X$65536,12,FALSE)*$M$14),2)</f>
        <v>0</v>
      </c>
      <c r="H677" s="20"/>
      <c r="I677" s="21">
        <f t="shared" si="16"/>
        <v>0</v>
      </c>
      <c r="J677" s="14"/>
    </row>
    <row r="678" spans="1:10" ht="12" hidden="1" customHeight="1">
      <c r="A678" s="13"/>
      <c r="B678" s="1"/>
      <c r="C678" s="35"/>
      <c r="D678" s="113"/>
      <c r="E678" s="114"/>
      <c r="F678" s="42" t="str">
        <f>VLOOKUP(C678,'[2]Acha Air Sales Price List'!$B$1:$D$65536,3,FALSE)</f>
        <v>first line keep open</v>
      </c>
      <c r="G678" s="20">
        <f>ROUND(IF(ISBLANK(C678),0,VLOOKUP(C678,'[2]Acha Air Sales Price List'!$B$1:$X$65536,12,FALSE)*$M$14),2)</f>
        <v>0</v>
      </c>
      <c r="H678" s="20"/>
      <c r="I678" s="21">
        <f t="shared" si="16"/>
        <v>0</v>
      </c>
      <c r="J678" s="14"/>
    </row>
    <row r="679" spans="1:10" ht="12.4" hidden="1" customHeight="1">
      <c r="A679" s="13"/>
      <c r="B679" s="1"/>
      <c r="C679" s="35"/>
      <c r="D679" s="113"/>
      <c r="E679" s="114"/>
      <c r="F679" s="42" t="str">
        <f>VLOOKUP(C679,'[2]Acha Air Sales Price List'!$B$1:$D$65536,3,FALSE)</f>
        <v>first line keep open</v>
      </c>
      <c r="G679" s="20">
        <f>ROUND(IF(ISBLANK(C679),0,VLOOKUP(C679,'[2]Acha Air Sales Price List'!$B$1:$X$65536,12,FALSE)*$M$14),2)</f>
        <v>0</v>
      </c>
      <c r="H679" s="20"/>
      <c r="I679" s="21">
        <f t="shared" si="16"/>
        <v>0</v>
      </c>
      <c r="J679" s="14"/>
    </row>
    <row r="680" spans="1:10" ht="12.4" hidden="1" customHeight="1">
      <c r="A680" s="13"/>
      <c r="B680" s="1"/>
      <c r="C680" s="35"/>
      <c r="D680" s="113"/>
      <c r="E680" s="114"/>
      <c r="F680" s="42" t="str">
        <f>VLOOKUP(C680,'[2]Acha Air Sales Price List'!$B$1:$D$65536,3,FALSE)</f>
        <v>first line keep open</v>
      </c>
      <c r="G680" s="20">
        <f>ROUND(IF(ISBLANK(C680),0,VLOOKUP(C680,'[2]Acha Air Sales Price List'!$B$1:$X$65536,12,FALSE)*$M$14),2)</f>
        <v>0</v>
      </c>
      <c r="H680" s="20"/>
      <c r="I680" s="21">
        <f t="shared" si="16"/>
        <v>0</v>
      </c>
      <c r="J680" s="14"/>
    </row>
    <row r="681" spans="1:10" ht="12.4" hidden="1" customHeight="1">
      <c r="A681" s="13"/>
      <c r="B681" s="1"/>
      <c r="C681" s="35"/>
      <c r="D681" s="113"/>
      <c r="E681" s="114"/>
      <c r="F681" s="42" t="str">
        <f>VLOOKUP(C681,'[2]Acha Air Sales Price List'!$B$1:$D$65536,3,FALSE)</f>
        <v>first line keep open</v>
      </c>
      <c r="G681" s="20">
        <f>ROUND(IF(ISBLANK(C681),0,VLOOKUP(C681,'[2]Acha Air Sales Price List'!$B$1:$X$65536,12,FALSE)*$M$14),2)</f>
        <v>0</v>
      </c>
      <c r="H681" s="20"/>
      <c r="I681" s="21">
        <f t="shared" si="16"/>
        <v>0</v>
      </c>
      <c r="J681" s="14"/>
    </row>
    <row r="682" spans="1:10" ht="12.4" hidden="1" customHeight="1">
      <c r="A682" s="13"/>
      <c r="B682" s="1"/>
      <c r="C682" s="35"/>
      <c r="D682" s="113"/>
      <c r="E682" s="114"/>
      <c r="F682" s="42" t="str">
        <f>VLOOKUP(C682,'[2]Acha Air Sales Price List'!$B$1:$D$65536,3,FALSE)</f>
        <v>first line keep open</v>
      </c>
      <c r="G682" s="20">
        <f>ROUND(IF(ISBLANK(C682),0,VLOOKUP(C682,'[2]Acha Air Sales Price List'!$B$1:$X$65536,12,FALSE)*$M$14),2)</f>
        <v>0</v>
      </c>
      <c r="H682" s="20"/>
      <c r="I682" s="21">
        <f t="shared" si="16"/>
        <v>0</v>
      </c>
      <c r="J682" s="14"/>
    </row>
    <row r="683" spans="1:10" ht="12.4" hidden="1" customHeight="1">
      <c r="A683" s="13"/>
      <c r="B683" s="1"/>
      <c r="C683" s="35"/>
      <c r="D683" s="113"/>
      <c r="E683" s="114"/>
      <c r="F683" s="42" t="str">
        <f>VLOOKUP(C683,'[2]Acha Air Sales Price List'!$B$1:$D$65536,3,FALSE)</f>
        <v>first line keep open</v>
      </c>
      <c r="G683" s="20">
        <f>ROUND(IF(ISBLANK(C683),0,VLOOKUP(C683,'[2]Acha Air Sales Price List'!$B$1:$X$65536,12,FALSE)*$M$14),2)</f>
        <v>0</v>
      </c>
      <c r="H683" s="20"/>
      <c r="I683" s="21">
        <f t="shared" si="16"/>
        <v>0</v>
      </c>
      <c r="J683" s="14"/>
    </row>
    <row r="684" spans="1:10" ht="12.4" hidden="1" customHeight="1">
      <c r="A684" s="13"/>
      <c r="B684" s="1"/>
      <c r="C684" s="35"/>
      <c r="D684" s="113"/>
      <c r="E684" s="114"/>
      <c r="F684" s="42" t="str">
        <f>VLOOKUP(C684,'[2]Acha Air Sales Price List'!$B$1:$D$65536,3,FALSE)</f>
        <v>first line keep open</v>
      </c>
      <c r="G684" s="20">
        <f>ROUND(IF(ISBLANK(C684),0,VLOOKUP(C684,'[2]Acha Air Sales Price List'!$B$1:$X$65536,12,FALSE)*$M$14),2)</f>
        <v>0</v>
      </c>
      <c r="H684" s="20"/>
      <c r="I684" s="21">
        <f t="shared" si="16"/>
        <v>0</v>
      </c>
      <c r="J684" s="14"/>
    </row>
    <row r="685" spans="1:10" ht="12.4" hidden="1" customHeight="1">
      <c r="A685" s="13"/>
      <c r="B685" s="1"/>
      <c r="C685" s="35"/>
      <c r="D685" s="113"/>
      <c r="E685" s="114"/>
      <c r="F685" s="42" t="str">
        <f>VLOOKUP(C685,'[2]Acha Air Sales Price List'!$B$1:$D$65536,3,FALSE)</f>
        <v>first line keep open</v>
      </c>
      <c r="G685" s="20">
        <f>ROUND(IF(ISBLANK(C685),0,VLOOKUP(C685,'[2]Acha Air Sales Price List'!$B$1:$X$65536,12,FALSE)*$M$14),2)</f>
        <v>0</v>
      </c>
      <c r="H685" s="20"/>
      <c r="I685" s="21">
        <f t="shared" si="16"/>
        <v>0</v>
      </c>
      <c r="J685" s="14"/>
    </row>
    <row r="686" spans="1:10" ht="12.4" hidden="1" customHeight="1">
      <c r="A686" s="13"/>
      <c r="B686" s="1"/>
      <c r="C686" s="35"/>
      <c r="D686" s="113"/>
      <c r="E686" s="114"/>
      <c r="F686" s="42" t="str">
        <f>VLOOKUP(C686,'[2]Acha Air Sales Price List'!$B$1:$D$65536,3,FALSE)</f>
        <v>first line keep open</v>
      </c>
      <c r="G686" s="20">
        <f>ROUND(IF(ISBLANK(C686),0,VLOOKUP(C686,'[2]Acha Air Sales Price List'!$B$1:$X$65536,12,FALSE)*$M$14),2)</f>
        <v>0</v>
      </c>
      <c r="H686" s="20"/>
      <c r="I686" s="21">
        <f t="shared" si="16"/>
        <v>0</v>
      </c>
      <c r="J686" s="14"/>
    </row>
    <row r="687" spans="1:10" ht="12.4" hidden="1" customHeight="1">
      <c r="A687" s="13"/>
      <c r="B687" s="1"/>
      <c r="C687" s="35"/>
      <c r="D687" s="113"/>
      <c r="E687" s="114"/>
      <c r="F687" s="42" t="str">
        <f>VLOOKUP(C687,'[2]Acha Air Sales Price List'!$B$1:$D$65536,3,FALSE)</f>
        <v>first line keep open</v>
      </c>
      <c r="G687" s="20">
        <f>ROUND(IF(ISBLANK(C687),0,VLOOKUP(C687,'[2]Acha Air Sales Price List'!$B$1:$X$65536,12,FALSE)*$M$14),2)</f>
        <v>0</v>
      </c>
      <c r="H687" s="20"/>
      <c r="I687" s="21">
        <f t="shared" si="16"/>
        <v>0</v>
      </c>
      <c r="J687" s="14"/>
    </row>
    <row r="688" spans="1:10" ht="12.4" hidden="1" customHeight="1">
      <c r="A688" s="13"/>
      <c r="B688" s="1"/>
      <c r="C688" s="35"/>
      <c r="D688" s="113"/>
      <c r="E688" s="114"/>
      <c r="F688" s="42" t="str">
        <f>VLOOKUP(C688,'[2]Acha Air Sales Price List'!$B$1:$D$65536,3,FALSE)</f>
        <v>first line keep open</v>
      </c>
      <c r="G688" s="20">
        <f>ROUND(IF(ISBLANK(C688),0,VLOOKUP(C688,'[2]Acha Air Sales Price List'!$B$1:$X$65536,12,FALSE)*$M$14),2)</f>
        <v>0</v>
      </c>
      <c r="H688" s="20"/>
      <c r="I688" s="21">
        <f t="shared" si="16"/>
        <v>0</v>
      </c>
      <c r="J688" s="14"/>
    </row>
    <row r="689" spans="1:10" ht="12.4" hidden="1" customHeight="1">
      <c r="A689" s="13"/>
      <c r="B689" s="1"/>
      <c r="C689" s="35"/>
      <c r="D689" s="113"/>
      <c r="E689" s="114"/>
      <c r="F689" s="42" t="str">
        <f>VLOOKUP(C689,'[2]Acha Air Sales Price List'!$B$1:$D$65536,3,FALSE)</f>
        <v>first line keep open</v>
      </c>
      <c r="G689" s="20">
        <f>ROUND(IF(ISBLANK(C689),0,VLOOKUP(C689,'[2]Acha Air Sales Price List'!$B$1:$X$65536,12,FALSE)*$M$14),2)</f>
        <v>0</v>
      </c>
      <c r="H689" s="20"/>
      <c r="I689" s="21">
        <f t="shared" si="16"/>
        <v>0</v>
      </c>
      <c r="J689" s="14"/>
    </row>
    <row r="690" spans="1:10" ht="12.4" hidden="1" customHeight="1">
      <c r="A690" s="13"/>
      <c r="B690" s="1"/>
      <c r="C690" s="35"/>
      <c r="D690" s="113"/>
      <c r="E690" s="114"/>
      <c r="F690" s="42" t="str">
        <f>VLOOKUP(C690,'[2]Acha Air Sales Price List'!$B$1:$D$65536,3,FALSE)</f>
        <v>first line keep open</v>
      </c>
      <c r="G690" s="20">
        <f>ROUND(IF(ISBLANK(C690),0,VLOOKUP(C690,'[2]Acha Air Sales Price List'!$B$1:$X$65536,12,FALSE)*$M$14),2)</f>
        <v>0</v>
      </c>
      <c r="H690" s="20"/>
      <c r="I690" s="21">
        <f t="shared" si="16"/>
        <v>0</v>
      </c>
      <c r="J690" s="14"/>
    </row>
    <row r="691" spans="1:10" ht="12.4" hidden="1" customHeight="1">
      <c r="A691" s="13"/>
      <c r="B691" s="1"/>
      <c r="C691" s="35"/>
      <c r="D691" s="113"/>
      <c r="E691" s="114"/>
      <c r="F691" s="42" t="str">
        <f>VLOOKUP(C691,'[2]Acha Air Sales Price List'!$B$1:$D$65536,3,FALSE)</f>
        <v>first line keep open</v>
      </c>
      <c r="G691" s="20">
        <f>ROUND(IF(ISBLANK(C691),0,VLOOKUP(C691,'[2]Acha Air Sales Price List'!$B$1:$X$65536,12,FALSE)*$M$14),2)</f>
        <v>0</v>
      </c>
      <c r="H691" s="20"/>
      <c r="I691" s="21">
        <f t="shared" si="16"/>
        <v>0</v>
      </c>
      <c r="J691" s="14"/>
    </row>
    <row r="692" spans="1:10" ht="12.4" hidden="1" customHeight="1">
      <c r="A692" s="13"/>
      <c r="B692" s="1"/>
      <c r="C692" s="35"/>
      <c r="D692" s="113"/>
      <c r="E692" s="114"/>
      <c r="F692" s="42" t="str">
        <f>VLOOKUP(C692,'[2]Acha Air Sales Price List'!$B$1:$D$65536,3,FALSE)</f>
        <v>first line keep open</v>
      </c>
      <c r="G692" s="20">
        <f>ROUND(IF(ISBLANK(C692),0,VLOOKUP(C692,'[2]Acha Air Sales Price List'!$B$1:$X$65536,12,FALSE)*$M$14),2)</f>
        <v>0</v>
      </c>
      <c r="H692" s="20"/>
      <c r="I692" s="21">
        <f t="shared" si="16"/>
        <v>0</v>
      </c>
      <c r="J692" s="14"/>
    </row>
    <row r="693" spans="1:10" ht="12.4" hidden="1" customHeight="1">
      <c r="A693" s="13"/>
      <c r="B693" s="1"/>
      <c r="C693" s="35"/>
      <c r="D693" s="113"/>
      <c r="E693" s="114"/>
      <c r="F693" s="42" t="str">
        <f>VLOOKUP(C693,'[2]Acha Air Sales Price List'!$B$1:$D$65536,3,FALSE)</f>
        <v>first line keep open</v>
      </c>
      <c r="G693" s="20">
        <f>ROUND(IF(ISBLANK(C693),0,VLOOKUP(C693,'[2]Acha Air Sales Price List'!$B$1:$X$65536,12,FALSE)*$M$14),2)</f>
        <v>0</v>
      </c>
      <c r="H693" s="20"/>
      <c r="I693" s="21">
        <f t="shared" si="16"/>
        <v>0</v>
      </c>
      <c r="J693" s="14"/>
    </row>
    <row r="694" spans="1:10" ht="12.4" hidden="1" customHeight="1">
      <c r="A694" s="13"/>
      <c r="B694" s="1"/>
      <c r="C694" s="35"/>
      <c r="D694" s="113"/>
      <c r="E694" s="114"/>
      <c r="F694" s="42" t="str">
        <f>VLOOKUP(C694,'[2]Acha Air Sales Price List'!$B$1:$D$65536,3,FALSE)</f>
        <v>first line keep open</v>
      </c>
      <c r="G694" s="20">
        <f>ROUND(IF(ISBLANK(C694),0,VLOOKUP(C694,'[2]Acha Air Sales Price List'!$B$1:$X$65536,12,FALSE)*$M$14),2)</f>
        <v>0</v>
      </c>
      <c r="H694" s="20"/>
      <c r="I694" s="21">
        <f t="shared" si="16"/>
        <v>0</v>
      </c>
      <c r="J694" s="14"/>
    </row>
    <row r="695" spans="1:10" ht="12.4" hidden="1" customHeight="1">
      <c r="A695" s="13"/>
      <c r="B695" s="1"/>
      <c r="C695" s="35"/>
      <c r="D695" s="113"/>
      <c r="E695" s="114"/>
      <c r="F695" s="42" t="str">
        <f>VLOOKUP(C695,'[2]Acha Air Sales Price List'!$B$1:$D$65536,3,FALSE)</f>
        <v>first line keep open</v>
      </c>
      <c r="G695" s="20">
        <f>ROUND(IF(ISBLANK(C695),0,VLOOKUP(C695,'[2]Acha Air Sales Price List'!$B$1:$X$65536,12,FALSE)*$M$14),2)</f>
        <v>0</v>
      </c>
      <c r="H695" s="20"/>
      <c r="I695" s="21">
        <f t="shared" si="16"/>
        <v>0</v>
      </c>
      <c r="J695" s="14"/>
    </row>
    <row r="696" spans="1:10" ht="12.4" hidden="1" customHeight="1">
      <c r="A696" s="13"/>
      <c r="B696" s="1"/>
      <c r="C696" s="35"/>
      <c r="D696" s="113"/>
      <c r="E696" s="114"/>
      <c r="F696" s="42" t="str">
        <f>VLOOKUP(C696,'[2]Acha Air Sales Price List'!$B$1:$D$65536,3,FALSE)</f>
        <v>first line keep open</v>
      </c>
      <c r="G696" s="20">
        <f>ROUND(IF(ISBLANK(C696),0,VLOOKUP(C696,'[2]Acha Air Sales Price List'!$B$1:$X$65536,12,FALSE)*$M$14),2)</f>
        <v>0</v>
      </c>
      <c r="H696" s="20"/>
      <c r="I696" s="21">
        <f t="shared" si="16"/>
        <v>0</v>
      </c>
      <c r="J696" s="14"/>
    </row>
    <row r="697" spans="1:10" ht="12.4" hidden="1" customHeight="1">
      <c r="A697" s="13"/>
      <c r="B697" s="1"/>
      <c r="C697" s="35"/>
      <c r="D697" s="113"/>
      <c r="E697" s="114"/>
      <c r="F697" s="42" t="str">
        <f>VLOOKUP(C697,'[2]Acha Air Sales Price List'!$B$1:$D$65536,3,FALSE)</f>
        <v>first line keep open</v>
      </c>
      <c r="G697" s="20">
        <f>ROUND(IF(ISBLANK(C697),0,VLOOKUP(C697,'[2]Acha Air Sales Price List'!$B$1:$X$65536,12,FALSE)*$M$14),2)</f>
        <v>0</v>
      </c>
      <c r="H697" s="20"/>
      <c r="I697" s="21">
        <f t="shared" si="16"/>
        <v>0</v>
      </c>
      <c r="J697" s="14"/>
    </row>
    <row r="698" spans="1:10" ht="12.4" hidden="1" customHeight="1">
      <c r="A698" s="13"/>
      <c r="B698" s="1"/>
      <c r="C698" s="35"/>
      <c r="D698" s="113"/>
      <c r="E698" s="114"/>
      <c r="F698" s="42" t="str">
        <f>VLOOKUP(C698,'[2]Acha Air Sales Price List'!$B$1:$D$65536,3,FALSE)</f>
        <v>first line keep open</v>
      </c>
      <c r="G698" s="20">
        <f>ROUND(IF(ISBLANK(C698),0,VLOOKUP(C698,'[2]Acha Air Sales Price List'!$B$1:$X$65536,12,FALSE)*$M$14),2)</f>
        <v>0</v>
      </c>
      <c r="H698" s="20"/>
      <c r="I698" s="21">
        <f t="shared" si="16"/>
        <v>0</v>
      </c>
      <c r="J698" s="14"/>
    </row>
    <row r="699" spans="1:10" ht="12.4" hidden="1" customHeight="1">
      <c r="A699" s="13"/>
      <c r="B699" s="1"/>
      <c r="C699" s="35"/>
      <c r="D699" s="113"/>
      <c r="E699" s="114"/>
      <c r="F699" s="42" t="str">
        <f>VLOOKUP(C699,'[2]Acha Air Sales Price List'!$B$1:$D$65536,3,FALSE)</f>
        <v>first line keep open</v>
      </c>
      <c r="G699" s="20">
        <f>ROUND(IF(ISBLANK(C699),0,VLOOKUP(C699,'[2]Acha Air Sales Price List'!$B$1:$X$65536,12,FALSE)*$M$14),2)</f>
        <v>0</v>
      </c>
      <c r="H699" s="20"/>
      <c r="I699" s="21">
        <f t="shared" si="16"/>
        <v>0</v>
      </c>
      <c r="J699" s="14"/>
    </row>
    <row r="700" spans="1:10" ht="12.4" hidden="1" customHeight="1">
      <c r="A700" s="13"/>
      <c r="B700" s="1"/>
      <c r="C700" s="35"/>
      <c r="D700" s="113"/>
      <c r="E700" s="114"/>
      <c r="F700" s="42" t="str">
        <f>VLOOKUP(C700,'[2]Acha Air Sales Price List'!$B$1:$D$65536,3,FALSE)</f>
        <v>first line keep open</v>
      </c>
      <c r="G700" s="20">
        <f>ROUND(IF(ISBLANK(C700),0,VLOOKUP(C700,'[2]Acha Air Sales Price List'!$B$1:$X$65536,12,FALSE)*$M$14),2)</f>
        <v>0</v>
      </c>
      <c r="H700" s="20"/>
      <c r="I700" s="21">
        <f t="shared" si="16"/>
        <v>0</v>
      </c>
      <c r="J700" s="14"/>
    </row>
    <row r="701" spans="1:10" ht="12.4" hidden="1" customHeight="1">
      <c r="A701" s="13"/>
      <c r="B701" s="1"/>
      <c r="C701" s="35"/>
      <c r="D701" s="113"/>
      <c r="E701" s="114"/>
      <c r="F701" s="42" t="str">
        <f>VLOOKUP(C701,'[2]Acha Air Sales Price List'!$B$1:$D$65536,3,FALSE)</f>
        <v>first line keep open</v>
      </c>
      <c r="G701" s="20">
        <f>ROUND(IF(ISBLANK(C701),0,VLOOKUP(C701,'[2]Acha Air Sales Price List'!$B$1:$X$65536,12,FALSE)*$M$14),2)</f>
        <v>0</v>
      </c>
      <c r="H701" s="20"/>
      <c r="I701" s="21">
        <f t="shared" si="16"/>
        <v>0</v>
      </c>
      <c r="J701" s="14"/>
    </row>
    <row r="702" spans="1:10" ht="12.4" hidden="1" customHeight="1">
      <c r="A702" s="13"/>
      <c r="B702" s="1"/>
      <c r="C702" s="35"/>
      <c r="D702" s="113"/>
      <c r="E702" s="114"/>
      <c r="F702" s="42" t="str">
        <f>VLOOKUP(C702,'[2]Acha Air Sales Price List'!$B$1:$D$65536,3,FALSE)</f>
        <v>first line keep open</v>
      </c>
      <c r="G702" s="20">
        <f>ROUND(IF(ISBLANK(C702),0,VLOOKUP(C702,'[2]Acha Air Sales Price List'!$B$1:$X$65536,12,FALSE)*$M$14),2)</f>
        <v>0</v>
      </c>
      <c r="H702" s="20"/>
      <c r="I702" s="21">
        <f t="shared" si="16"/>
        <v>0</v>
      </c>
      <c r="J702" s="14"/>
    </row>
    <row r="703" spans="1:10" ht="12.4" hidden="1" customHeight="1">
      <c r="A703" s="13"/>
      <c r="B703" s="1"/>
      <c r="C703" s="35"/>
      <c r="D703" s="113"/>
      <c r="E703" s="114"/>
      <c r="F703" s="42" t="str">
        <f>VLOOKUP(C703,'[2]Acha Air Sales Price List'!$B$1:$D$65536,3,FALSE)</f>
        <v>first line keep open</v>
      </c>
      <c r="G703" s="20">
        <f>ROUND(IF(ISBLANK(C703),0,VLOOKUP(C703,'[2]Acha Air Sales Price List'!$B$1:$X$65536,12,FALSE)*$M$14),2)</f>
        <v>0</v>
      </c>
      <c r="H703" s="20"/>
      <c r="I703" s="21">
        <f t="shared" si="16"/>
        <v>0</v>
      </c>
      <c r="J703" s="14"/>
    </row>
    <row r="704" spans="1:10" ht="12.4" hidden="1" customHeight="1">
      <c r="A704" s="13"/>
      <c r="B704" s="1"/>
      <c r="C704" s="35"/>
      <c r="D704" s="113"/>
      <c r="E704" s="114"/>
      <c r="F704" s="42" t="str">
        <f>VLOOKUP(C704,'[2]Acha Air Sales Price List'!$B$1:$D$65536,3,FALSE)</f>
        <v>first line keep open</v>
      </c>
      <c r="G704" s="20">
        <f>ROUND(IF(ISBLANK(C704),0,VLOOKUP(C704,'[2]Acha Air Sales Price List'!$B$1:$X$65536,12,FALSE)*$M$14),2)</f>
        <v>0</v>
      </c>
      <c r="H704" s="20"/>
      <c r="I704" s="21">
        <f t="shared" si="16"/>
        <v>0</v>
      </c>
      <c r="J704" s="14"/>
    </row>
    <row r="705" spans="1:10" ht="12.4" hidden="1" customHeight="1">
      <c r="A705" s="13"/>
      <c r="B705" s="1"/>
      <c r="C705" s="36"/>
      <c r="D705" s="113"/>
      <c r="E705" s="114"/>
      <c r="F705" s="42" t="str">
        <f>VLOOKUP(C705,'[2]Acha Air Sales Price List'!$B$1:$D$65536,3,FALSE)</f>
        <v>first line keep open</v>
      </c>
      <c r="G705" s="20">
        <f>ROUND(IF(ISBLANK(C705),0,VLOOKUP(C705,'[2]Acha Air Sales Price List'!$B$1:$X$65536,12,FALSE)*$M$14),2)</f>
        <v>0</v>
      </c>
      <c r="H705" s="20"/>
      <c r="I705" s="21">
        <f>ROUND(IF(ISNUMBER(B705), G705*B705, 0),5)</f>
        <v>0</v>
      </c>
      <c r="J705" s="14"/>
    </row>
    <row r="706" spans="1:10" ht="12" hidden="1" customHeight="1">
      <c r="A706" s="13"/>
      <c r="B706" s="1"/>
      <c r="C706" s="35"/>
      <c r="D706" s="113"/>
      <c r="E706" s="114"/>
      <c r="F706" s="42" t="str">
        <f>VLOOKUP(C706,'[2]Acha Air Sales Price List'!$B$1:$D$65536,3,FALSE)</f>
        <v>first line keep open</v>
      </c>
      <c r="G706" s="20">
        <f>ROUND(IF(ISBLANK(C706),0,VLOOKUP(C706,'[2]Acha Air Sales Price List'!$B$1:$X$65536,12,FALSE)*$M$14),2)</f>
        <v>0</v>
      </c>
      <c r="H706" s="20"/>
      <c r="I706" s="21">
        <f t="shared" ref="I706:I722" si="17">ROUND(IF(ISNUMBER(B706), G706*B706, 0),5)</f>
        <v>0</v>
      </c>
      <c r="J706" s="14"/>
    </row>
    <row r="707" spans="1:10" ht="12.4" hidden="1" customHeight="1">
      <c r="A707" s="13"/>
      <c r="B707" s="1"/>
      <c r="C707" s="35"/>
      <c r="D707" s="113"/>
      <c r="E707" s="114"/>
      <c r="F707" s="42" t="str">
        <f>VLOOKUP(C707,'[2]Acha Air Sales Price List'!$B$1:$D$65536,3,FALSE)</f>
        <v>first line keep open</v>
      </c>
      <c r="G707" s="20">
        <f>ROUND(IF(ISBLANK(C707),0,VLOOKUP(C707,'[2]Acha Air Sales Price List'!$B$1:$X$65536,12,FALSE)*$M$14),2)</f>
        <v>0</v>
      </c>
      <c r="H707" s="20"/>
      <c r="I707" s="21">
        <f t="shared" si="17"/>
        <v>0</v>
      </c>
      <c r="J707" s="14"/>
    </row>
    <row r="708" spans="1:10" ht="12.4" hidden="1" customHeight="1">
      <c r="A708" s="13"/>
      <c r="B708" s="1"/>
      <c r="C708" s="35"/>
      <c r="D708" s="113"/>
      <c r="E708" s="114"/>
      <c r="F708" s="42" t="str">
        <f>VLOOKUP(C708,'[2]Acha Air Sales Price List'!$B$1:$D$65536,3,FALSE)</f>
        <v>first line keep open</v>
      </c>
      <c r="G708" s="20">
        <f>ROUND(IF(ISBLANK(C708),0,VLOOKUP(C708,'[2]Acha Air Sales Price List'!$B$1:$X$65536,12,FALSE)*$M$14),2)</f>
        <v>0</v>
      </c>
      <c r="H708" s="20"/>
      <c r="I708" s="21">
        <f t="shared" si="17"/>
        <v>0</v>
      </c>
      <c r="J708" s="14"/>
    </row>
    <row r="709" spans="1:10" ht="12.4" hidden="1" customHeight="1">
      <c r="A709" s="13"/>
      <c r="B709" s="1"/>
      <c r="C709" s="35"/>
      <c r="D709" s="113"/>
      <c r="E709" s="114"/>
      <c r="F709" s="42" t="str">
        <f>VLOOKUP(C709,'[2]Acha Air Sales Price List'!$B$1:$D$65536,3,FALSE)</f>
        <v>first line keep open</v>
      </c>
      <c r="G709" s="20">
        <f>ROUND(IF(ISBLANK(C709),0,VLOOKUP(C709,'[2]Acha Air Sales Price List'!$B$1:$X$65536,12,FALSE)*$M$14),2)</f>
        <v>0</v>
      </c>
      <c r="H709" s="20"/>
      <c r="I709" s="21">
        <f t="shared" si="17"/>
        <v>0</v>
      </c>
      <c r="J709" s="14"/>
    </row>
    <row r="710" spans="1:10" ht="12.4" hidden="1" customHeight="1">
      <c r="A710" s="13"/>
      <c r="B710" s="1"/>
      <c r="C710" s="35"/>
      <c r="D710" s="113"/>
      <c r="E710" s="114"/>
      <c r="F710" s="42" t="str">
        <f>VLOOKUP(C710,'[2]Acha Air Sales Price List'!$B$1:$D$65536,3,FALSE)</f>
        <v>first line keep open</v>
      </c>
      <c r="G710" s="20">
        <f>ROUND(IF(ISBLANK(C710),0,VLOOKUP(C710,'[2]Acha Air Sales Price List'!$B$1:$X$65536,12,FALSE)*$M$14),2)</f>
        <v>0</v>
      </c>
      <c r="H710" s="20"/>
      <c r="I710" s="21">
        <f t="shared" si="17"/>
        <v>0</v>
      </c>
      <c r="J710" s="14"/>
    </row>
    <row r="711" spans="1:10" ht="12.4" hidden="1" customHeight="1">
      <c r="A711" s="13"/>
      <c r="B711" s="1"/>
      <c r="C711" s="35"/>
      <c r="D711" s="113"/>
      <c r="E711" s="114"/>
      <c r="F711" s="42" t="str">
        <f>VLOOKUP(C711,'[2]Acha Air Sales Price List'!$B$1:$D$65536,3,FALSE)</f>
        <v>first line keep open</v>
      </c>
      <c r="G711" s="20">
        <f>ROUND(IF(ISBLANK(C711),0,VLOOKUP(C711,'[2]Acha Air Sales Price List'!$B$1:$X$65536,12,FALSE)*$M$14),2)</f>
        <v>0</v>
      </c>
      <c r="H711" s="20"/>
      <c r="I711" s="21">
        <f t="shared" si="17"/>
        <v>0</v>
      </c>
      <c r="J711" s="14"/>
    </row>
    <row r="712" spans="1:10" ht="12.4" hidden="1" customHeight="1">
      <c r="A712" s="13"/>
      <c r="B712" s="1"/>
      <c r="C712" s="35"/>
      <c r="D712" s="113"/>
      <c r="E712" s="114"/>
      <c r="F712" s="42" t="str">
        <f>VLOOKUP(C712,'[2]Acha Air Sales Price List'!$B$1:$D$65536,3,FALSE)</f>
        <v>first line keep open</v>
      </c>
      <c r="G712" s="20">
        <f>ROUND(IF(ISBLANK(C712),0,VLOOKUP(C712,'[2]Acha Air Sales Price List'!$B$1:$X$65536,12,FALSE)*$M$14),2)</f>
        <v>0</v>
      </c>
      <c r="H712" s="20"/>
      <c r="I712" s="21">
        <f t="shared" si="17"/>
        <v>0</v>
      </c>
      <c r="J712" s="14"/>
    </row>
    <row r="713" spans="1:10" ht="12.4" hidden="1" customHeight="1">
      <c r="A713" s="13"/>
      <c r="B713" s="1"/>
      <c r="C713" s="35"/>
      <c r="D713" s="113"/>
      <c r="E713" s="114"/>
      <c r="F713" s="42" t="str">
        <f>VLOOKUP(C713,'[2]Acha Air Sales Price List'!$B$1:$D$65536,3,FALSE)</f>
        <v>first line keep open</v>
      </c>
      <c r="G713" s="20">
        <f>ROUND(IF(ISBLANK(C713),0,VLOOKUP(C713,'[2]Acha Air Sales Price List'!$B$1:$X$65536,12,FALSE)*$M$14),2)</f>
        <v>0</v>
      </c>
      <c r="H713" s="20"/>
      <c r="I713" s="21">
        <f t="shared" si="17"/>
        <v>0</v>
      </c>
      <c r="J713" s="14"/>
    </row>
    <row r="714" spans="1:10" ht="12.4" hidden="1" customHeight="1">
      <c r="A714" s="13"/>
      <c r="B714" s="1"/>
      <c r="C714" s="35"/>
      <c r="D714" s="113"/>
      <c r="E714" s="114"/>
      <c r="F714" s="42" t="str">
        <f>VLOOKUP(C714,'[2]Acha Air Sales Price List'!$B$1:$D$65536,3,FALSE)</f>
        <v>first line keep open</v>
      </c>
      <c r="G714" s="20">
        <f>ROUND(IF(ISBLANK(C714),0,VLOOKUP(C714,'[2]Acha Air Sales Price List'!$B$1:$X$65536,12,FALSE)*$M$14),2)</f>
        <v>0</v>
      </c>
      <c r="H714" s="20"/>
      <c r="I714" s="21">
        <f t="shared" si="17"/>
        <v>0</v>
      </c>
      <c r="J714" s="14"/>
    </row>
    <row r="715" spans="1:10" ht="12.4" hidden="1" customHeight="1">
      <c r="A715" s="13"/>
      <c r="B715" s="1"/>
      <c r="C715" s="35"/>
      <c r="D715" s="113"/>
      <c r="E715" s="114"/>
      <c r="F715" s="42" t="str">
        <f>VLOOKUP(C715,'[2]Acha Air Sales Price List'!$B$1:$D$65536,3,FALSE)</f>
        <v>first line keep open</v>
      </c>
      <c r="G715" s="20">
        <f>ROUND(IF(ISBLANK(C715),0,VLOOKUP(C715,'[2]Acha Air Sales Price List'!$B$1:$X$65536,12,FALSE)*$M$14),2)</f>
        <v>0</v>
      </c>
      <c r="H715" s="20"/>
      <c r="I715" s="21">
        <f t="shared" si="17"/>
        <v>0</v>
      </c>
      <c r="J715" s="14"/>
    </row>
    <row r="716" spans="1:10" ht="12.4" hidden="1" customHeight="1">
      <c r="A716" s="13"/>
      <c r="B716" s="1"/>
      <c r="C716" s="35"/>
      <c r="D716" s="113"/>
      <c r="E716" s="114"/>
      <c r="F716" s="42" t="str">
        <f>VLOOKUP(C716,'[2]Acha Air Sales Price List'!$B$1:$D$65536,3,FALSE)</f>
        <v>first line keep open</v>
      </c>
      <c r="G716" s="20">
        <f>ROUND(IF(ISBLANK(C716),0,VLOOKUP(C716,'[2]Acha Air Sales Price List'!$B$1:$X$65536,12,FALSE)*$M$14),2)</f>
        <v>0</v>
      </c>
      <c r="H716" s="20"/>
      <c r="I716" s="21">
        <f t="shared" si="17"/>
        <v>0</v>
      </c>
      <c r="J716" s="14"/>
    </row>
    <row r="717" spans="1:10" ht="12.4" hidden="1" customHeight="1">
      <c r="A717" s="13"/>
      <c r="B717" s="1"/>
      <c r="C717" s="35"/>
      <c r="D717" s="113"/>
      <c r="E717" s="114"/>
      <c r="F717" s="42" t="str">
        <f>VLOOKUP(C717,'[2]Acha Air Sales Price List'!$B$1:$D$65536,3,FALSE)</f>
        <v>first line keep open</v>
      </c>
      <c r="G717" s="20">
        <f>ROUND(IF(ISBLANK(C717),0,VLOOKUP(C717,'[2]Acha Air Sales Price List'!$B$1:$X$65536,12,FALSE)*$M$14),2)</f>
        <v>0</v>
      </c>
      <c r="H717" s="20"/>
      <c r="I717" s="21">
        <f t="shared" si="17"/>
        <v>0</v>
      </c>
      <c r="J717" s="14"/>
    </row>
    <row r="718" spans="1:10" ht="12.4" hidden="1" customHeight="1">
      <c r="A718" s="13"/>
      <c r="B718" s="1"/>
      <c r="C718" s="35"/>
      <c r="D718" s="113"/>
      <c r="E718" s="114"/>
      <c r="F718" s="42" t="str">
        <f>VLOOKUP(C718,'[2]Acha Air Sales Price List'!$B$1:$D$65536,3,FALSE)</f>
        <v>first line keep open</v>
      </c>
      <c r="G718" s="20">
        <f>ROUND(IF(ISBLANK(C718),0,VLOOKUP(C718,'[2]Acha Air Sales Price List'!$B$1:$X$65536,12,FALSE)*$M$14),2)</f>
        <v>0</v>
      </c>
      <c r="H718" s="20"/>
      <c r="I718" s="21">
        <f t="shared" si="17"/>
        <v>0</v>
      </c>
      <c r="J718" s="14"/>
    </row>
    <row r="719" spans="1:10" ht="12.4" hidden="1" customHeight="1">
      <c r="A719" s="13"/>
      <c r="B719" s="1"/>
      <c r="C719" s="35"/>
      <c r="D719" s="113"/>
      <c r="E719" s="114"/>
      <c r="F719" s="42" t="str">
        <f>VLOOKUP(C719,'[2]Acha Air Sales Price List'!$B$1:$D$65536,3,FALSE)</f>
        <v>first line keep open</v>
      </c>
      <c r="G719" s="20">
        <f>ROUND(IF(ISBLANK(C719),0,VLOOKUP(C719,'[2]Acha Air Sales Price List'!$B$1:$X$65536,12,FALSE)*$M$14),2)</f>
        <v>0</v>
      </c>
      <c r="H719" s="20"/>
      <c r="I719" s="21">
        <f t="shared" si="17"/>
        <v>0</v>
      </c>
      <c r="J719" s="14"/>
    </row>
    <row r="720" spans="1:10" ht="12.4" hidden="1" customHeight="1">
      <c r="A720" s="13"/>
      <c r="B720" s="1"/>
      <c r="C720" s="35"/>
      <c r="D720" s="113"/>
      <c r="E720" s="114"/>
      <c r="F720" s="42" t="str">
        <f>VLOOKUP(C720,'[2]Acha Air Sales Price List'!$B$1:$D$65536,3,FALSE)</f>
        <v>first line keep open</v>
      </c>
      <c r="G720" s="20">
        <f>ROUND(IF(ISBLANK(C720),0,VLOOKUP(C720,'[2]Acha Air Sales Price List'!$B$1:$X$65536,12,FALSE)*$M$14),2)</f>
        <v>0</v>
      </c>
      <c r="H720" s="20"/>
      <c r="I720" s="21">
        <f t="shared" si="17"/>
        <v>0</v>
      </c>
      <c r="J720" s="14"/>
    </row>
    <row r="721" spans="1:10" ht="12.4" hidden="1" customHeight="1">
      <c r="A721" s="13"/>
      <c r="B721" s="1"/>
      <c r="C721" s="36"/>
      <c r="D721" s="113"/>
      <c r="E721" s="114"/>
      <c r="F721" s="42" t="str">
        <f>VLOOKUP(C721,'[2]Acha Air Sales Price List'!$B$1:$D$65536,3,FALSE)</f>
        <v>first line keep open</v>
      </c>
      <c r="G721" s="20">
        <f>ROUND(IF(ISBLANK(C721),0,VLOOKUP(C721,'[2]Acha Air Sales Price List'!$B$1:$X$65536,12,FALSE)*$M$14),2)</f>
        <v>0</v>
      </c>
      <c r="H721" s="20"/>
      <c r="I721" s="21">
        <f t="shared" si="17"/>
        <v>0</v>
      </c>
      <c r="J721" s="14"/>
    </row>
    <row r="722" spans="1:10" ht="12.4" hidden="1" customHeight="1">
      <c r="A722" s="13"/>
      <c r="B722" s="1"/>
      <c r="C722" s="36"/>
      <c r="D722" s="113"/>
      <c r="E722" s="114"/>
      <c r="F722" s="42" t="str">
        <f>VLOOKUP(C722,'[2]Acha Air Sales Price List'!$B$1:$D$65536,3,FALSE)</f>
        <v>first line keep open</v>
      </c>
      <c r="G722" s="20">
        <f>ROUND(IF(ISBLANK(C722),0,VLOOKUP(C722,'[2]Acha Air Sales Price List'!$B$1:$X$65536,12,FALSE)*$M$14),2)</f>
        <v>0</v>
      </c>
      <c r="H722" s="20"/>
      <c r="I722" s="21">
        <f t="shared" si="17"/>
        <v>0</v>
      </c>
      <c r="J722" s="14"/>
    </row>
    <row r="723" spans="1:10" ht="12.4" hidden="1" customHeight="1">
      <c r="A723" s="13"/>
      <c r="B723" s="1"/>
      <c r="C723" s="35"/>
      <c r="D723" s="113"/>
      <c r="E723" s="114"/>
      <c r="F723" s="42" t="str">
        <f>VLOOKUP(C723,'[2]Acha Air Sales Price List'!$B$1:$D$65536,3,FALSE)</f>
        <v>first line keep open</v>
      </c>
      <c r="G723" s="20">
        <f>ROUND(IF(ISBLANK(C723),0,VLOOKUP(C723,'[2]Acha Air Sales Price List'!$B$1:$X$65536,12,FALSE)*$M$14),2)</f>
        <v>0</v>
      </c>
      <c r="H723" s="20"/>
      <c r="I723" s="21">
        <f>ROUND(IF(ISNUMBER(B723), G723*B723, 0),5)</f>
        <v>0</v>
      </c>
      <c r="J723" s="14"/>
    </row>
    <row r="724" spans="1:10" ht="12.4" hidden="1" customHeight="1">
      <c r="A724" s="13"/>
      <c r="B724" s="1"/>
      <c r="C724" s="35"/>
      <c r="D724" s="113"/>
      <c r="E724" s="114"/>
      <c r="F724" s="42" t="str">
        <f>VLOOKUP(C724,'[2]Acha Air Sales Price List'!$B$1:$D$65536,3,FALSE)</f>
        <v>first line keep open</v>
      </c>
      <c r="G724" s="20">
        <f>ROUND(IF(ISBLANK(C724),0,VLOOKUP(C724,'[2]Acha Air Sales Price List'!$B$1:$X$65536,12,FALSE)*$M$14),2)</f>
        <v>0</v>
      </c>
      <c r="H724" s="20"/>
      <c r="I724" s="21">
        <f t="shared" ref="I724:I761" si="18">ROUND(IF(ISNUMBER(B724), G724*B724, 0),5)</f>
        <v>0</v>
      </c>
      <c r="J724" s="14"/>
    </row>
    <row r="725" spans="1:10" ht="12.4" hidden="1" customHeight="1">
      <c r="A725" s="13"/>
      <c r="B725" s="1"/>
      <c r="C725" s="35"/>
      <c r="D725" s="113"/>
      <c r="E725" s="114"/>
      <c r="F725" s="42" t="str">
        <f>VLOOKUP(C725,'[2]Acha Air Sales Price List'!$B$1:$D$65536,3,FALSE)</f>
        <v>first line keep open</v>
      </c>
      <c r="G725" s="20">
        <f>ROUND(IF(ISBLANK(C725),0,VLOOKUP(C725,'[2]Acha Air Sales Price List'!$B$1:$X$65536,12,FALSE)*$M$14),2)</f>
        <v>0</v>
      </c>
      <c r="H725" s="20"/>
      <c r="I725" s="21">
        <f t="shared" si="18"/>
        <v>0</v>
      </c>
      <c r="J725" s="14"/>
    </row>
    <row r="726" spans="1:10" ht="12.4" hidden="1" customHeight="1">
      <c r="A726" s="13"/>
      <c r="B726" s="1"/>
      <c r="C726" s="35"/>
      <c r="D726" s="113"/>
      <c r="E726" s="114"/>
      <c r="F726" s="42" t="str">
        <f>VLOOKUP(C726,'[2]Acha Air Sales Price List'!$B$1:$D$65536,3,FALSE)</f>
        <v>first line keep open</v>
      </c>
      <c r="G726" s="20">
        <f>ROUND(IF(ISBLANK(C726),0,VLOOKUP(C726,'[2]Acha Air Sales Price List'!$B$1:$X$65536,12,FALSE)*$M$14),2)</f>
        <v>0</v>
      </c>
      <c r="H726" s="20"/>
      <c r="I726" s="21">
        <f t="shared" si="18"/>
        <v>0</v>
      </c>
      <c r="J726" s="14"/>
    </row>
    <row r="727" spans="1:10" ht="12.4" hidden="1" customHeight="1">
      <c r="A727" s="13"/>
      <c r="B727" s="1"/>
      <c r="C727" s="35"/>
      <c r="D727" s="113"/>
      <c r="E727" s="114"/>
      <c r="F727" s="42" t="str">
        <f>VLOOKUP(C727,'[2]Acha Air Sales Price List'!$B$1:$D$65536,3,FALSE)</f>
        <v>first line keep open</v>
      </c>
      <c r="G727" s="20">
        <f>ROUND(IF(ISBLANK(C727),0,VLOOKUP(C727,'[2]Acha Air Sales Price List'!$B$1:$X$65536,12,FALSE)*$M$14),2)</f>
        <v>0</v>
      </c>
      <c r="H727" s="20"/>
      <c r="I727" s="21">
        <f t="shared" si="18"/>
        <v>0</v>
      </c>
      <c r="J727" s="14"/>
    </row>
    <row r="728" spans="1:10" ht="12.4" hidden="1" customHeight="1">
      <c r="A728" s="13"/>
      <c r="B728" s="1"/>
      <c r="C728" s="35"/>
      <c r="D728" s="113"/>
      <c r="E728" s="114"/>
      <c r="F728" s="42" t="str">
        <f>VLOOKUP(C728,'[2]Acha Air Sales Price List'!$B$1:$D$65536,3,FALSE)</f>
        <v>first line keep open</v>
      </c>
      <c r="G728" s="20">
        <f>ROUND(IF(ISBLANK(C728),0,VLOOKUP(C728,'[2]Acha Air Sales Price List'!$B$1:$X$65536,12,FALSE)*$M$14),2)</f>
        <v>0</v>
      </c>
      <c r="H728" s="20"/>
      <c r="I728" s="21">
        <f t="shared" si="18"/>
        <v>0</v>
      </c>
      <c r="J728" s="14"/>
    </row>
    <row r="729" spans="1:10" ht="12.4" hidden="1" customHeight="1">
      <c r="A729" s="13"/>
      <c r="B729" s="1"/>
      <c r="C729" s="35"/>
      <c r="D729" s="113"/>
      <c r="E729" s="114"/>
      <c r="F729" s="42" t="str">
        <f>VLOOKUP(C729,'[2]Acha Air Sales Price List'!$B$1:$D$65536,3,FALSE)</f>
        <v>first line keep open</v>
      </c>
      <c r="G729" s="20">
        <f>ROUND(IF(ISBLANK(C729),0,VLOOKUP(C729,'[2]Acha Air Sales Price List'!$B$1:$X$65536,12,FALSE)*$M$14),2)</f>
        <v>0</v>
      </c>
      <c r="H729" s="20"/>
      <c r="I729" s="21">
        <f t="shared" si="18"/>
        <v>0</v>
      </c>
      <c r="J729" s="14"/>
    </row>
    <row r="730" spans="1:10" ht="12.4" hidden="1" customHeight="1">
      <c r="A730" s="13"/>
      <c r="B730" s="1"/>
      <c r="C730" s="35"/>
      <c r="D730" s="113"/>
      <c r="E730" s="114"/>
      <c r="F730" s="42" t="str">
        <f>VLOOKUP(C730,'[2]Acha Air Sales Price List'!$B$1:$D$65536,3,FALSE)</f>
        <v>first line keep open</v>
      </c>
      <c r="G730" s="20">
        <f>ROUND(IF(ISBLANK(C730),0,VLOOKUP(C730,'[2]Acha Air Sales Price List'!$B$1:$X$65536,12,FALSE)*$M$14),2)</f>
        <v>0</v>
      </c>
      <c r="H730" s="20"/>
      <c r="I730" s="21">
        <f t="shared" si="18"/>
        <v>0</v>
      </c>
      <c r="J730" s="14"/>
    </row>
    <row r="731" spans="1:10" ht="12.4" hidden="1" customHeight="1">
      <c r="A731" s="13"/>
      <c r="B731" s="1"/>
      <c r="C731" s="35"/>
      <c r="D731" s="113"/>
      <c r="E731" s="114"/>
      <c r="F731" s="42" t="str">
        <f>VLOOKUP(C731,'[2]Acha Air Sales Price List'!$B$1:$D$65536,3,FALSE)</f>
        <v>first line keep open</v>
      </c>
      <c r="G731" s="20">
        <f>ROUND(IF(ISBLANK(C731),0,VLOOKUP(C731,'[2]Acha Air Sales Price List'!$B$1:$X$65536,12,FALSE)*$M$14),2)</f>
        <v>0</v>
      </c>
      <c r="H731" s="20"/>
      <c r="I731" s="21">
        <f t="shared" si="18"/>
        <v>0</v>
      </c>
      <c r="J731" s="14"/>
    </row>
    <row r="732" spans="1:10" ht="12.4" hidden="1" customHeight="1">
      <c r="A732" s="13"/>
      <c r="B732" s="1"/>
      <c r="C732" s="35"/>
      <c r="D732" s="113"/>
      <c r="E732" s="114"/>
      <c r="F732" s="42" t="str">
        <f>VLOOKUP(C732,'[2]Acha Air Sales Price List'!$B$1:$D$65536,3,FALSE)</f>
        <v>first line keep open</v>
      </c>
      <c r="G732" s="20">
        <f>ROUND(IF(ISBLANK(C732),0,VLOOKUP(C732,'[2]Acha Air Sales Price List'!$B$1:$X$65536,12,FALSE)*$M$14),2)</f>
        <v>0</v>
      </c>
      <c r="H732" s="20"/>
      <c r="I732" s="21">
        <f t="shared" si="18"/>
        <v>0</v>
      </c>
      <c r="J732" s="14"/>
    </row>
    <row r="733" spans="1:10" ht="12.4" hidden="1" customHeight="1">
      <c r="A733" s="13"/>
      <c r="B733" s="1"/>
      <c r="C733" s="35"/>
      <c r="D733" s="113"/>
      <c r="E733" s="114"/>
      <c r="F733" s="42" t="str">
        <f>VLOOKUP(C733,'[2]Acha Air Sales Price List'!$B$1:$D$65536,3,FALSE)</f>
        <v>first line keep open</v>
      </c>
      <c r="G733" s="20">
        <f>ROUND(IF(ISBLANK(C733),0,VLOOKUP(C733,'[2]Acha Air Sales Price List'!$B$1:$X$65536,12,FALSE)*$M$14),2)</f>
        <v>0</v>
      </c>
      <c r="H733" s="20"/>
      <c r="I733" s="21">
        <f t="shared" si="18"/>
        <v>0</v>
      </c>
      <c r="J733" s="14"/>
    </row>
    <row r="734" spans="1:10" ht="12.4" hidden="1" customHeight="1">
      <c r="A734" s="13"/>
      <c r="B734" s="1"/>
      <c r="C734" s="36"/>
      <c r="D734" s="113"/>
      <c r="E734" s="114"/>
      <c r="F734" s="42" t="str">
        <f>VLOOKUP(C734,'[2]Acha Air Sales Price List'!$B$1:$D$65536,3,FALSE)</f>
        <v>first line keep open</v>
      </c>
      <c r="G734" s="20">
        <f>ROUND(IF(ISBLANK(C734),0,VLOOKUP(C734,'[2]Acha Air Sales Price List'!$B$1:$X$65536,12,FALSE)*$M$14),2)</f>
        <v>0</v>
      </c>
      <c r="H734" s="20"/>
      <c r="I734" s="21">
        <f t="shared" si="18"/>
        <v>0</v>
      </c>
      <c r="J734" s="14"/>
    </row>
    <row r="735" spans="1:10" ht="12" hidden="1" customHeight="1">
      <c r="A735" s="13"/>
      <c r="B735" s="1"/>
      <c r="C735" s="35"/>
      <c r="D735" s="113"/>
      <c r="E735" s="114"/>
      <c r="F735" s="42" t="str">
        <f>VLOOKUP(C735,'[2]Acha Air Sales Price List'!$B$1:$D$65536,3,FALSE)</f>
        <v>first line keep open</v>
      </c>
      <c r="G735" s="20">
        <f>ROUND(IF(ISBLANK(C735),0,VLOOKUP(C735,'[2]Acha Air Sales Price List'!$B$1:$X$65536,12,FALSE)*$M$14),2)</f>
        <v>0</v>
      </c>
      <c r="H735" s="20"/>
      <c r="I735" s="21">
        <f t="shared" si="18"/>
        <v>0</v>
      </c>
      <c r="J735" s="14"/>
    </row>
    <row r="736" spans="1:10" ht="12.4" hidden="1" customHeight="1">
      <c r="A736" s="13"/>
      <c r="B736" s="1"/>
      <c r="C736" s="35"/>
      <c r="D736" s="113"/>
      <c r="E736" s="114"/>
      <c r="F736" s="42" t="str">
        <f>VLOOKUP(C736,'[2]Acha Air Sales Price List'!$B$1:$D$65536,3,FALSE)</f>
        <v>first line keep open</v>
      </c>
      <c r="G736" s="20">
        <f>ROUND(IF(ISBLANK(C736),0,VLOOKUP(C736,'[2]Acha Air Sales Price List'!$B$1:$X$65536,12,FALSE)*$M$14),2)</f>
        <v>0</v>
      </c>
      <c r="H736" s="20"/>
      <c r="I736" s="21">
        <f t="shared" si="18"/>
        <v>0</v>
      </c>
      <c r="J736" s="14"/>
    </row>
    <row r="737" spans="1:10" ht="12.4" hidden="1" customHeight="1">
      <c r="A737" s="13"/>
      <c r="B737" s="1"/>
      <c r="C737" s="35"/>
      <c r="D737" s="113"/>
      <c r="E737" s="114"/>
      <c r="F737" s="42" t="str">
        <f>VLOOKUP(C737,'[2]Acha Air Sales Price List'!$B$1:$D$65536,3,FALSE)</f>
        <v>first line keep open</v>
      </c>
      <c r="G737" s="20">
        <f>ROUND(IF(ISBLANK(C737),0,VLOOKUP(C737,'[2]Acha Air Sales Price List'!$B$1:$X$65536,12,FALSE)*$M$14),2)</f>
        <v>0</v>
      </c>
      <c r="H737" s="20"/>
      <c r="I737" s="21">
        <f t="shared" si="18"/>
        <v>0</v>
      </c>
      <c r="J737" s="14"/>
    </row>
    <row r="738" spans="1:10" ht="12.4" hidden="1" customHeight="1">
      <c r="A738" s="13"/>
      <c r="B738" s="1"/>
      <c r="C738" s="35"/>
      <c r="D738" s="113"/>
      <c r="E738" s="114"/>
      <c r="F738" s="42" t="str">
        <f>VLOOKUP(C738,'[2]Acha Air Sales Price List'!$B$1:$D$65536,3,FALSE)</f>
        <v>first line keep open</v>
      </c>
      <c r="G738" s="20">
        <f>ROUND(IF(ISBLANK(C738),0,VLOOKUP(C738,'[2]Acha Air Sales Price List'!$B$1:$X$65536,12,FALSE)*$M$14),2)</f>
        <v>0</v>
      </c>
      <c r="H738" s="20"/>
      <c r="I738" s="21">
        <f t="shared" si="18"/>
        <v>0</v>
      </c>
      <c r="J738" s="14"/>
    </row>
    <row r="739" spans="1:10" ht="12.4" hidden="1" customHeight="1">
      <c r="A739" s="13"/>
      <c r="B739" s="1"/>
      <c r="C739" s="35"/>
      <c r="D739" s="113"/>
      <c r="E739" s="114"/>
      <c r="F739" s="42" t="str">
        <f>VLOOKUP(C739,'[2]Acha Air Sales Price List'!$B$1:$D$65536,3,FALSE)</f>
        <v>first line keep open</v>
      </c>
      <c r="G739" s="20">
        <f>ROUND(IF(ISBLANK(C739),0,VLOOKUP(C739,'[2]Acha Air Sales Price List'!$B$1:$X$65536,12,FALSE)*$M$14),2)</f>
        <v>0</v>
      </c>
      <c r="H739" s="20"/>
      <c r="I739" s="21">
        <f t="shared" si="18"/>
        <v>0</v>
      </c>
      <c r="J739" s="14"/>
    </row>
    <row r="740" spans="1:10" ht="12.4" hidden="1" customHeight="1">
      <c r="A740" s="13"/>
      <c r="B740" s="1"/>
      <c r="C740" s="35"/>
      <c r="D740" s="113"/>
      <c r="E740" s="114"/>
      <c r="F740" s="42" t="str">
        <f>VLOOKUP(C740,'[2]Acha Air Sales Price List'!$B$1:$D$65536,3,FALSE)</f>
        <v>first line keep open</v>
      </c>
      <c r="G740" s="20">
        <f>ROUND(IF(ISBLANK(C740),0,VLOOKUP(C740,'[2]Acha Air Sales Price List'!$B$1:$X$65536,12,FALSE)*$M$14),2)</f>
        <v>0</v>
      </c>
      <c r="H740" s="20"/>
      <c r="I740" s="21">
        <f t="shared" si="18"/>
        <v>0</v>
      </c>
      <c r="J740" s="14"/>
    </row>
    <row r="741" spans="1:10" ht="12.4" hidden="1" customHeight="1">
      <c r="A741" s="13"/>
      <c r="B741" s="1"/>
      <c r="C741" s="35"/>
      <c r="D741" s="113"/>
      <c r="E741" s="114"/>
      <c r="F741" s="42" t="str">
        <f>VLOOKUP(C741,'[2]Acha Air Sales Price List'!$B$1:$D$65536,3,FALSE)</f>
        <v>first line keep open</v>
      </c>
      <c r="G741" s="20">
        <f>ROUND(IF(ISBLANK(C741),0,VLOOKUP(C741,'[2]Acha Air Sales Price List'!$B$1:$X$65536,12,FALSE)*$M$14),2)</f>
        <v>0</v>
      </c>
      <c r="H741" s="20"/>
      <c r="I741" s="21">
        <f t="shared" si="18"/>
        <v>0</v>
      </c>
      <c r="J741" s="14"/>
    </row>
    <row r="742" spans="1:10" ht="12.4" hidden="1" customHeight="1">
      <c r="A742" s="13"/>
      <c r="B742" s="1"/>
      <c r="C742" s="35"/>
      <c r="D742" s="113"/>
      <c r="E742" s="114"/>
      <c r="F742" s="42" t="str">
        <f>VLOOKUP(C742,'[2]Acha Air Sales Price List'!$B$1:$D$65536,3,FALSE)</f>
        <v>first line keep open</v>
      </c>
      <c r="G742" s="20">
        <f>ROUND(IF(ISBLANK(C742),0,VLOOKUP(C742,'[2]Acha Air Sales Price List'!$B$1:$X$65536,12,FALSE)*$M$14),2)</f>
        <v>0</v>
      </c>
      <c r="H742" s="20"/>
      <c r="I742" s="21">
        <f t="shared" si="18"/>
        <v>0</v>
      </c>
      <c r="J742" s="14"/>
    </row>
    <row r="743" spans="1:10" ht="12.4" hidden="1" customHeight="1">
      <c r="A743" s="13"/>
      <c r="B743" s="1"/>
      <c r="C743" s="35"/>
      <c r="D743" s="113"/>
      <c r="E743" s="114"/>
      <c r="F743" s="42" t="str">
        <f>VLOOKUP(C743,'[2]Acha Air Sales Price List'!$B$1:$D$65536,3,FALSE)</f>
        <v>first line keep open</v>
      </c>
      <c r="G743" s="20">
        <f>ROUND(IF(ISBLANK(C743),0,VLOOKUP(C743,'[2]Acha Air Sales Price List'!$B$1:$X$65536,12,FALSE)*$M$14),2)</f>
        <v>0</v>
      </c>
      <c r="H743" s="20"/>
      <c r="I743" s="21">
        <f t="shared" si="18"/>
        <v>0</v>
      </c>
      <c r="J743" s="14"/>
    </row>
    <row r="744" spans="1:10" ht="12.4" hidden="1" customHeight="1">
      <c r="A744" s="13"/>
      <c r="B744" s="1"/>
      <c r="C744" s="35"/>
      <c r="D744" s="113"/>
      <c r="E744" s="114"/>
      <c r="F744" s="42" t="str">
        <f>VLOOKUP(C744,'[2]Acha Air Sales Price List'!$B$1:$D$65536,3,FALSE)</f>
        <v>first line keep open</v>
      </c>
      <c r="G744" s="20">
        <f>ROUND(IF(ISBLANK(C744),0,VLOOKUP(C744,'[2]Acha Air Sales Price List'!$B$1:$X$65536,12,FALSE)*$M$14),2)</f>
        <v>0</v>
      </c>
      <c r="H744" s="20"/>
      <c r="I744" s="21">
        <f t="shared" si="18"/>
        <v>0</v>
      </c>
      <c r="J744" s="14"/>
    </row>
    <row r="745" spans="1:10" ht="12.4" hidden="1" customHeight="1">
      <c r="A745" s="13"/>
      <c r="B745" s="1"/>
      <c r="C745" s="35"/>
      <c r="D745" s="113"/>
      <c r="E745" s="114"/>
      <c r="F745" s="42" t="str">
        <f>VLOOKUP(C745,'[2]Acha Air Sales Price List'!$B$1:$D$65536,3,FALSE)</f>
        <v>first line keep open</v>
      </c>
      <c r="G745" s="20">
        <f>ROUND(IF(ISBLANK(C745),0,VLOOKUP(C745,'[2]Acha Air Sales Price List'!$B$1:$X$65536,12,FALSE)*$M$14),2)</f>
        <v>0</v>
      </c>
      <c r="H745" s="20"/>
      <c r="I745" s="21">
        <f t="shared" si="18"/>
        <v>0</v>
      </c>
      <c r="J745" s="14"/>
    </row>
    <row r="746" spans="1:10" ht="12.4" hidden="1" customHeight="1">
      <c r="A746" s="13"/>
      <c r="B746" s="1"/>
      <c r="C746" s="35"/>
      <c r="D746" s="113"/>
      <c r="E746" s="114"/>
      <c r="F746" s="42" t="str">
        <f>VLOOKUP(C746,'[2]Acha Air Sales Price List'!$B$1:$D$65536,3,FALSE)</f>
        <v>first line keep open</v>
      </c>
      <c r="G746" s="20">
        <f>ROUND(IF(ISBLANK(C746),0,VLOOKUP(C746,'[2]Acha Air Sales Price List'!$B$1:$X$65536,12,FALSE)*$M$14),2)</f>
        <v>0</v>
      </c>
      <c r="H746" s="20"/>
      <c r="I746" s="21">
        <f t="shared" si="18"/>
        <v>0</v>
      </c>
      <c r="J746" s="14"/>
    </row>
    <row r="747" spans="1:10" ht="12.4" hidden="1" customHeight="1">
      <c r="A747" s="13"/>
      <c r="B747" s="1"/>
      <c r="C747" s="35"/>
      <c r="D747" s="113"/>
      <c r="E747" s="114"/>
      <c r="F747" s="42" t="str">
        <f>VLOOKUP(C747,'[2]Acha Air Sales Price List'!$B$1:$D$65536,3,FALSE)</f>
        <v>first line keep open</v>
      </c>
      <c r="G747" s="20">
        <f>ROUND(IF(ISBLANK(C747),0,VLOOKUP(C747,'[2]Acha Air Sales Price List'!$B$1:$X$65536,12,FALSE)*$M$14),2)</f>
        <v>0</v>
      </c>
      <c r="H747" s="20"/>
      <c r="I747" s="21">
        <f t="shared" si="18"/>
        <v>0</v>
      </c>
      <c r="J747" s="14"/>
    </row>
    <row r="748" spans="1:10" ht="12.4" hidden="1" customHeight="1">
      <c r="A748" s="13"/>
      <c r="B748" s="1"/>
      <c r="C748" s="35"/>
      <c r="D748" s="113"/>
      <c r="E748" s="114"/>
      <c r="F748" s="42" t="str">
        <f>VLOOKUP(C748,'[2]Acha Air Sales Price List'!$B$1:$D$65536,3,FALSE)</f>
        <v>first line keep open</v>
      </c>
      <c r="G748" s="20">
        <f>ROUND(IF(ISBLANK(C748),0,VLOOKUP(C748,'[2]Acha Air Sales Price List'!$B$1:$X$65536,12,FALSE)*$M$14),2)</f>
        <v>0</v>
      </c>
      <c r="H748" s="20"/>
      <c r="I748" s="21">
        <f t="shared" si="18"/>
        <v>0</v>
      </c>
      <c r="J748" s="14"/>
    </row>
    <row r="749" spans="1:10" ht="12.4" hidden="1" customHeight="1">
      <c r="A749" s="13"/>
      <c r="B749" s="1"/>
      <c r="C749" s="35"/>
      <c r="D749" s="113"/>
      <c r="E749" s="114"/>
      <c r="F749" s="42" t="str">
        <f>VLOOKUP(C749,'[2]Acha Air Sales Price List'!$B$1:$D$65536,3,FALSE)</f>
        <v>first line keep open</v>
      </c>
      <c r="G749" s="20">
        <f>ROUND(IF(ISBLANK(C749),0,VLOOKUP(C749,'[2]Acha Air Sales Price List'!$B$1:$X$65536,12,FALSE)*$M$14),2)</f>
        <v>0</v>
      </c>
      <c r="H749" s="20"/>
      <c r="I749" s="21">
        <f t="shared" si="18"/>
        <v>0</v>
      </c>
      <c r="J749" s="14"/>
    </row>
    <row r="750" spans="1:10" ht="12.4" hidden="1" customHeight="1">
      <c r="A750" s="13"/>
      <c r="B750" s="1"/>
      <c r="C750" s="35"/>
      <c r="D750" s="113"/>
      <c r="E750" s="114"/>
      <c r="F750" s="42" t="str">
        <f>VLOOKUP(C750,'[2]Acha Air Sales Price List'!$B$1:$D$65536,3,FALSE)</f>
        <v>first line keep open</v>
      </c>
      <c r="G750" s="20">
        <f>ROUND(IF(ISBLANK(C750),0,VLOOKUP(C750,'[2]Acha Air Sales Price List'!$B$1:$X$65536,12,FALSE)*$M$14),2)</f>
        <v>0</v>
      </c>
      <c r="H750" s="20"/>
      <c r="I750" s="21">
        <f t="shared" si="18"/>
        <v>0</v>
      </c>
      <c r="J750" s="14"/>
    </row>
    <row r="751" spans="1:10" ht="12.4" hidden="1" customHeight="1">
      <c r="A751" s="13"/>
      <c r="B751" s="1"/>
      <c r="C751" s="35"/>
      <c r="D751" s="113"/>
      <c r="E751" s="114"/>
      <c r="F751" s="42" t="str">
        <f>VLOOKUP(C751,'[2]Acha Air Sales Price List'!$B$1:$D$65536,3,FALSE)</f>
        <v>first line keep open</v>
      </c>
      <c r="G751" s="20">
        <f>ROUND(IF(ISBLANK(C751),0,VLOOKUP(C751,'[2]Acha Air Sales Price List'!$B$1:$X$65536,12,FALSE)*$M$14),2)</f>
        <v>0</v>
      </c>
      <c r="H751" s="20"/>
      <c r="I751" s="21">
        <f t="shared" si="18"/>
        <v>0</v>
      </c>
      <c r="J751" s="14"/>
    </row>
    <row r="752" spans="1:10" ht="12.4" hidden="1" customHeight="1">
      <c r="A752" s="13"/>
      <c r="B752" s="1"/>
      <c r="C752" s="35"/>
      <c r="D752" s="113"/>
      <c r="E752" s="114"/>
      <c r="F752" s="42" t="str">
        <f>VLOOKUP(C752,'[2]Acha Air Sales Price List'!$B$1:$D$65536,3,FALSE)</f>
        <v>first line keep open</v>
      </c>
      <c r="G752" s="20">
        <f>ROUND(IF(ISBLANK(C752),0,VLOOKUP(C752,'[2]Acha Air Sales Price List'!$B$1:$X$65536,12,FALSE)*$M$14),2)</f>
        <v>0</v>
      </c>
      <c r="H752" s="20"/>
      <c r="I752" s="21">
        <f t="shared" si="18"/>
        <v>0</v>
      </c>
      <c r="J752" s="14"/>
    </row>
    <row r="753" spans="1:10" ht="12.4" hidden="1" customHeight="1">
      <c r="A753" s="13"/>
      <c r="B753" s="1"/>
      <c r="C753" s="35"/>
      <c r="D753" s="113"/>
      <c r="E753" s="114"/>
      <c r="F753" s="42" t="str">
        <f>VLOOKUP(C753,'[2]Acha Air Sales Price List'!$B$1:$D$65536,3,FALSE)</f>
        <v>first line keep open</v>
      </c>
      <c r="G753" s="20">
        <f>ROUND(IF(ISBLANK(C753),0,VLOOKUP(C753,'[2]Acha Air Sales Price List'!$B$1:$X$65536,12,FALSE)*$M$14),2)</f>
        <v>0</v>
      </c>
      <c r="H753" s="20"/>
      <c r="I753" s="21">
        <f t="shared" si="18"/>
        <v>0</v>
      </c>
      <c r="J753" s="14"/>
    </row>
    <row r="754" spans="1:10" ht="12.4" hidden="1" customHeight="1">
      <c r="A754" s="13"/>
      <c r="B754" s="1"/>
      <c r="C754" s="35"/>
      <c r="D754" s="113"/>
      <c r="E754" s="114"/>
      <c r="F754" s="42" t="str">
        <f>VLOOKUP(C754,'[2]Acha Air Sales Price List'!$B$1:$D$65536,3,FALSE)</f>
        <v>first line keep open</v>
      </c>
      <c r="G754" s="20">
        <f>ROUND(IF(ISBLANK(C754),0,VLOOKUP(C754,'[2]Acha Air Sales Price List'!$B$1:$X$65536,12,FALSE)*$M$14),2)</f>
        <v>0</v>
      </c>
      <c r="H754" s="20"/>
      <c r="I754" s="21">
        <f t="shared" si="18"/>
        <v>0</v>
      </c>
      <c r="J754" s="14"/>
    </row>
    <row r="755" spans="1:10" ht="12.4" hidden="1" customHeight="1">
      <c r="A755" s="13"/>
      <c r="B755" s="1"/>
      <c r="C755" s="35"/>
      <c r="D755" s="113"/>
      <c r="E755" s="114"/>
      <c r="F755" s="42" t="str">
        <f>VLOOKUP(C755,'[2]Acha Air Sales Price List'!$B$1:$D$65536,3,FALSE)</f>
        <v>first line keep open</v>
      </c>
      <c r="G755" s="20">
        <f>ROUND(IF(ISBLANK(C755),0,VLOOKUP(C755,'[2]Acha Air Sales Price List'!$B$1:$X$65536,12,FALSE)*$M$14),2)</f>
        <v>0</v>
      </c>
      <c r="H755" s="20"/>
      <c r="I755" s="21">
        <f t="shared" si="18"/>
        <v>0</v>
      </c>
      <c r="J755" s="14"/>
    </row>
    <row r="756" spans="1:10" ht="12.4" hidden="1" customHeight="1">
      <c r="A756" s="13"/>
      <c r="B756" s="1"/>
      <c r="C756" s="35"/>
      <c r="D756" s="113"/>
      <c r="E756" s="114"/>
      <c r="F756" s="42" t="str">
        <f>VLOOKUP(C756,'[2]Acha Air Sales Price List'!$B$1:$D$65536,3,FALSE)</f>
        <v>first line keep open</v>
      </c>
      <c r="G756" s="20">
        <f>ROUND(IF(ISBLANK(C756),0,VLOOKUP(C756,'[2]Acha Air Sales Price List'!$B$1:$X$65536,12,FALSE)*$M$14),2)</f>
        <v>0</v>
      </c>
      <c r="H756" s="20"/>
      <c r="I756" s="21">
        <f t="shared" si="18"/>
        <v>0</v>
      </c>
      <c r="J756" s="14"/>
    </row>
    <row r="757" spans="1:10" ht="12.4" hidden="1" customHeight="1">
      <c r="A757" s="13"/>
      <c r="B757" s="1"/>
      <c r="C757" s="35"/>
      <c r="D757" s="113"/>
      <c r="E757" s="114"/>
      <c r="F757" s="42" t="str">
        <f>VLOOKUP(C757,'[2]Acha Air Sales Price List'!$B$1:$D$65536,3,FALSE)</f>
        <v>first line keep open</v>
      </c>
      <c r="G757" s="20">
        <f>ROUND(IF(ISBLANK(C757),0,VLOOKUP(C757,'[2]Acha Air Sales Price List'!$B$1:$X$65536,12,FALSE)*$M$14),2)</f>
        <v>0</v>
      </c>
      <c r="H757" s="20"/>
      <c r="I757" s="21">
        <f t="shared" si="18"/>
        <v>0</v>
      </c>
      <c r="J757" s="14"/>
    </row>
    <row r="758" spans="1:10" ht="12.4" hidden="1" customHeight="1">
      <c r="A758" s="13"/>
      <c r="B758" s="1"/>
      <c r="C758" s="35"/>
      <c r="D758" s="113"/>
      <c r="E758" s="114"/>
      <c r="F758" s="42" t="str">
        <f>VLOOKUP(C758,'[2]Acha Air Sales Price List'!$B$1:$D$65536,3,FALSE)</f>
        <v>first line keep open</v>
      </c>
      <c r="G758" s="20">
        <f>ROUND(IF(ISBLANK(C758),0,VLOOKUP(C758,'[2]Acha Air Sales Price List'!$B$1:$X$65536,12,FALSE)*$M$14),2)</f>
        <v>0</v>
      </c>
      <c r="H758" s="20"/>
      <c r="I758" s="21">
        <f t="shared" si="18"/>
        <v>0</v>
      </c>
      <c r="J758" s="14"/>
    </row>
    <row r="759" spans="1:10" ht="12.4" hidden="1" customHeight="1">
      <c r="A759" s="13"/>
      <c r="B759" s="1"/>
      <c r="C759" s="35"/>
      <c r="D759" s="113"/>
      <c r="E759" s="114"/>
      <c r="F759" s="42" t="str">
        <f>VLOOKUP(C759,'[2]Acha Air Sales Price List'!$B$1:$D$65536,3,FALSE)</f>
        <v>first line keep open</v>
      </c>
      <c r="G759" s="20">
        <f>ROUND(IF(ISBLANK(C759),0,VLOOKUP(C759,'[2]Acha Air Sales Price List'!$B$1:$X$65536,12,FALSE)*$M$14),2)</f>
        <v>0</v>
      </c>
      <c r="H759" s="20"/>
      <c r="I759" s="21">
        <f t="shared" si="18"/>
        <v>0</v>
      </c>
      <c r="J759" s="14"/>
    </row>
    <row r="760" spans="1:10" ht="12.4" hidden="1" customHeight="1">
      <c r="A760" s="13"/>
      <c r="B760" s="1"/>
      <c r="C760" s="35"/>
      <c r="D760" s="113"/>
      <c r="E760" s="114"/>
      <c r="F760" s="42" t="str">
        <f>VLOOKUP(C760,'[2]Acha Air Sales Price List'!$B$1:$D$65536,3,FALSE)</f>
        <v>first line keep open</v>
      </c>
      <c r="G760" s="20">
        <f>ROUND(IF(ISBLANK(C760),0,VLOOKUP(C760,'[2]Acha Air Sales Price List'!$B$1:$X$65536,12,FALSE)*$M$14),2)</f>
        <v>0</v>
      </c>
      <c r="H760" s="20"/>
      <c r="I760" s="21">
        <f t="shared" si="18"/>
        <v>0</v>
      </c>
      <c r="J760" s="14"/>
    </row>
    <row r="761" spans="1:10" ht="12.4" hidden="1" customHeight="1">
      <c r="A761" s="13"/>
      <c r="B761" s="1"/>
      <c r="C761" s="35"/>
      <c r="D761" s="113"/>
      <c r="E761" s="114"/>
      <c r="F761" s="42" t="str">
        <f>VLOOKUP(C761,'[2]Acha Air Sales Price List'!$B$1:$D$65536,3,FALSE)</f>
        <v>first line keep open</v>
      </c>
      <c r="G761" s="20">
        <f>ROUND(IF(ISBLANK(C761),0,VLOOKUP(C761,'[2]Acha Air Sales Price List'!$B$1:$X$65536,12,FALSE)*$M$14),2)</f>
        <v>0</v>
      </c>
      <c r="H761" s="20"/>
      <c r="I761" s="21">
        <f t="shared" si="18"/>
        <v>0</v>
      </c>
      <c r="J761" s="14"/>
    </row>
    <row r="762" spans="1:10" ht="12.4" hidden="1" customHeight="1">
      <c r="A762" s="13"/>
      <c r="B762" s="1"/>
      <c r="C762" s="36"/>
      <c r="D762" s="113"/>
      <c r="E762" s="114"/>
      <c r="F762" s="42" t="str">
        <f>VLOOKUP(C762,'[2]Acha Air Sales Price List'!$B$1:$D$65536,3,FALSE)</f>
        <v>first line keep open</v>
      </c>
      <c r="G762" s="20">
        <f>ROUND(IF(ISBLANK(C762),0,VLOOKUP(C762,'[2]Acha Air Sales Price List'!$B$1:$X$65536,12,FALSE)*$M$14),2)</f>
        <v>0</v>
      </c>
      <c r="H762" s="20"/>
      <c r="I762" s="21">
        <f>ROUND(IF(ISNUMBER(B762), G762*B762, 0),5)</f>
        <v>0</v>
      </c>
      <c r="J762" s="14"/>
    </row>
    <row r="763" spans="1:10" ht="12" hidden="1" customHeight="1">
      <c r="A763" s="13"/>
      <c r="B763" s="1"/>
      <c r="C763" s="35"/>
      <c r="D763" s="113"/>
      <c r="E763" s="114"/>
      <c r="F763" s="42" t="str">
        <f>VLOOKUP(C763,'[2]Acha Air Sales Price List'!$B$1:$D$65536,3,FALSE)</f>
        <v>first line keep open</v>
      </c>
      <c r="G763" s="20">
        <f>ROUND(IF(ISBLANK(C763),0,VLOOKUP(C763,'[2]Acha Air Sales Price List'!$B$1:$X$65536,12,FALSE)*$M$14),2)</f>
        <v>0</v>
      </c>
      <c r="H763" s="20"/>
      <c r="I763" s="21">
        <f t="shared" ref="I763:I826" si="19">ROUND(IF(ISNUMBER(B763), G763*B763, 0),5)</f>
        <v>0</v>
      </c>
      <c r="J763" s="14"/>
    </row>
    <row r="764" spans="1:10" ht="12.4" hidden="1" customHeight="1">
      <c r="A764" s="13"/>
      <c r="B764" s="1"/>
      <c r="C764" s="35"/>
      <c r="D764" s="113"/>
      <c r="E764" s="114"/>
      <c r="F764" s="42" t="str">
        <f>VLOOKUP(C764,'[2]Acha Air Sales Price List'!$B$1:$D$65536,3,FALSE)</f>
        <v>first line keep open</v>
      </c>
      <c r="G764" s="20">
        <f>ROUND(IF(ISBLANK(C764),0,VLOOKUP(C764,'[2]Acha Air Sales Price List'!$B$1:$X$65536,12,FALSE)*$M$14),2)</f>
        <v>0</v>
      </c>
      <c r="H764" s="20"/>
      <c r="I764" s="21">
        <f t="shared" si="19"/>
        <v>0</v>
      </c>
      <c r="J764" s="14"/>
    </row>
    <row r="765" spans="1:10" ht="12.4" hidden="1" customHeight="1">
      <c r="A765" s="13"/>
      <c r="B765" s="1"/>
      <c r="C765" s="35"/>
      <c r="D765" s="113"/>
      <c r="E765" s="114"/>
      <c r="F765" s="42" t="str">
        <f>VLOOKUP(C765,'[2]Acha Air Sales Price List'!$B$1:$D$65536,3,FALSE)</f>
        <v>first line keep open</v>
      </c>
      <c r="G765" s="20">
        <f>ROUND(IF(ISBLANK(C765),0,VLOOKUP(C765,'[2]Acha Air Sales Price List'!$B$1:$X$65536,12,FALSE)*$M$14),2)</f>
        <v>0</v>
      </c>
      <c r="H765" s="20"/>
      <c r="I765" s="21">
        <f t="shared" si="19"/>
        <v>0</v>
      </c>
      <c r="J765" s="14"/>
    </row>
    <row r="766" spans="1:10" ht="12.4" hidden="1" customHeight="1">
      <c r="A766" s="13"/>
      <c r="B766" s="1"/>
      <c r="C766" s="35"/>
      <c r="D766" s="113"/>
      <c r="E766" s="114"/>
      <c r="F766" s="42" t="str">
        <f>VLOOKUP(C766,'[2]Acha Air Sales Price List'!$B$1:$D$65536,3,FALSE)</f>
        <v>first line keep open</v>
      </c>
      <c r="G766" s="20">
        <f>ROUND(IF(ISBLANK(C766),0,VLOOKUP(C766,'[2]Acha Air Sales Price List'!$B$1:$X$65536,12,FALSE)*$M$14),2)</f>
        <v>0</v>
      </c>
      <c r="H766" s="20"/>
      <c r="I766" s="21">
        <f t="shared" si="19"/>
        <v>0</v>
      </c>
      <c r="J766" s="14"/>
    </row>
    <row r="767" spans="1:10" ht="12.4" hidden="1" customHeight="1">
      <c r="A767" s="13"/>
      <c r="B767" s="1"/>
      <c r="C767" s="35"/>
      <c r="D767" s="113"/>
      <c r="E767" s="114"/>
      <c r="F767" s="42" t="str">
        <f>VLOOKUP(C767,'[2]Acha Air Sales Price List'!$B$1:$D$65536,3,FALSE)</f>
        <v>first line keep open</v>
      </c>
      <c r="G767" s="20">
        <f>ROUND(IF(ISBLANK(C767),0,VLOOKUP(C767,'[2]Acha Air Sales Price List'!$B$1:$X$65536,12,FALSE)*$M$14),2)</f>
        <v>0</v>
      </c>
      <c r="H767" s="20"/>
      <c r="I767" s="21">
        <f t="shared" si="19"/>
        <v>0</v>
      </c>
      <c r="J767" s="14"/>
    </row>
    <row r="768" spans="1:10" ht="12.4" hidden="1" customHeight="1">
      <c r="A768" s="13"/>
      <c r="B768" s="1"/>
      <c r="C768" s="35"/>
      <c r="D768" s="113"/>
      <c r="E768" s="114"/>
      <c r="F768" s="42" t="str">
        <f>VLOOKUP(C768,'[2]Acha Air Sales Price List'!$B$1:$D$65536,3,FALSE)</f>
        <v>first line keep open</v>
      </c>
      <c r="G768" s="20">
        <f>ROUND(IF(ISBLANK(C768),0,VLOOKUP(C768,'[2]Acha Air Sales Price List'!$B$1:$X$65536,12,FALSE)*$M$14),2)</f>
        <v>0</v>
      </c>
      <c r="H768" s="20"/>
      <c r="I768" s="21">
        <f t="shared" si="19"/>
        <v>0</v>
      </c>
      <c r="J768" s="14"/>
    </row>
    <row r="769" spans="1:10" ht="12.4" hidden="1" customHeight="1">
      <c r="A769" s="13"/>
      <c r="B769" s="1"/>
      <c r="C769" s="35"/>
      <c r="D769" s="113"/>
      <c r="E769" s="114"/>
      <c r="F769" s="42" t="str">
        <f>VLOOKUP(C769,'[2]Acha Air Sales Price List'!$B$1:$D$65536,3,FALSE)</f>
        <v>first line keep open</v>
      </c>
      <c r="G769" s="20">
        <f>ROUND(IF(ISBLANK(C769),0,VLOOKUP(C769,'[2]Acha Air Sales Price List'!$B$1:$X$65536,12,FALSE)*$M$14),2)</f>
        <v>0</v>
      </c>
      <c r="H769" s="20"/>
      <c r="I769" s="21">
        <f t="shared" si="19"/>
        <v>0</v>
      </c>
      <c r="J769" s="14"/>
    </row>
    <row r="770" spans="1:10" ht="12.4" hidden="1" customHeight="1">
      <c r="A770" s="13"/>
      <c r="B770" s="1"/>
      <c r="C770" s="35"/>
      <c r="D770" s="113"/>
      <c r="E770" s="114"/>
      <c r="F770" s="42" t="str">
        <f>VLOOKUP(C770,'[2]Acha Air Sales Price List'!$B$1:$D$65536,3,FALSE)</f>
        <v>first line keep open</v>
      </c>
      <c r="G770" s="20">
        <f>ROUND(IF(ISBLANK(C770),0,VLOOKUP(C770,'[2]Acha Air Sales Price List'!$B$1:$X$65536,12,FALSE)*$M$14),2)</f>
        <v>0</v>
      </c>
      <c r="H770" s="20"/>
      <c r="I770" s="21">
        <f t="shared" si="19"/>
        <v>0</v>
      </c>
      <c r="J770" s="14"/>
    </row>
    <row r="771" spans="1:10" ht="12.4" hidden="1" customHeight="1">
      <c r="A771" s="13"/>
      <c r="B771" s="1"/>
      <c r="C771" s="35"/>
      <c r="D771" s="113"/>
      <c r="E771" s="114"/>
      <c r="F771" s="42" t="str">
        <f>VLOOKUP(C771,'[2]Acha Air Sales Price List'!$B$1:$D$65536,3,FALSE)</f>
        <v>first line keep open</v>
      </c>
      <c r="G771" s="20">
        <f>ROUND(IF(ISBLANK(C771),0,VLOOKUP(C771,'[2]Acha Air Sales Price List'!$B$1:$X$65536,12,FALSE)*$M$14),2)</f>
        <v>0</v>
      </c>
      <c r="H771" s="20"/>
      <c r="I771" s="21">
        <f t="shared" si="19"/>
        <v>0</v>
      </c>
      <c r="J771" s="14"/>
    </row>
    <row r="772" spans="1:10" ht="12.4" hidden="1" customHeight="1">
      <c r="A772" s="13"/>
      <c r="B772" s="1"/>
      <c r="C772" s="35"/>
      <c r="D772" s="113"/>
      <c r="E772" s="114"/>
      <c r="F772" s="42" t="str">
        <f>VLOOKUP(C772,'[2]Acha Air Sales Price List'!$B$1:$D$65536,3,FALSE)</f>
        <v>first line keep open</v>
      </c>
      <c r="G772" s="20">
        <f>ROUND(IF(ISBLANK(C772),0,VLOOKUP(C772,'[2]Acha Air Sales Price List'!$B$1:$X$65536,12,FALSE)*$M$14),2)</f>
        <v>0</v>
      </c>
      <c r="H772" s="20"/>
      <c r="I772" s="21">
        <f t="shared" si="19"/>
        <v>0</v>
      </c>
      <c r="J772" s="14"/>
    </row>
    <row r="773" spans="1:10" ht="12.4" hidden="1" customHeight="1">
      <c r="A773" s="13"/>
      <c r="B773" s="1"/>
      <c r="C773" s="35"/>
      <c r="D773" s="113"/>
      <c r="E773" s="114"/>
      <c r="F773" s="42" t="str">
        <f>VLOOKUP(C773,'[2]Acha Air Sales Price List'!$B$1:$D$65536,3,FALSE)</f>
        <v>first line keep open</v>
      </c>
      <c r="G773" s="20">
        <f>ROUND(IF(ISBLANK(C773),0,VLOOKUP(C773,'[2]Acha Air Sales Price List'!$B$1:$X$65536,12,FALSE)*$M$14),2)</f>
        <v>0</v>
      </c>
      <c r="H773" s="20"/>
      <c r="I773" s="21">
        <f t="shared" si="19"/>
        <v>0</v>
      </c>
      <c r="J773" s="14"/>
    </row>
    <row r="774" spans="1:10" ht="12.4" hidden="1" customHeight="1">
      <c r="A774" s="13"/>
      <c r="B774" s="1"/>
      <c r="C774" s="35"/>
      <c r="D774" s="113"/>
      <c r="E774" s="114"/>
      <c r="F774" s="42" t="str">
        <f>VLOOKUP(C774,'[2]Acha Air Sales Price List'!$B$1:$D$65536,3,FALSE)</f>
        <v>first line keep open</v>
      </c>
      <c r="G774" s="20">
        <f>ROUND(IF(ISBLANK(C774),0,VLOOKUP(C774,'[2]Acha Air Sales Price List'!$B$1:$X$65536,12,FALSE)*$M$14),2)</f>
        <v>0</v>
      </c>
      <c r="H774" s="20"/>
      <c r="I774" s="21">
        <f t="shared" si="19"/>
        <v>0</v>
      </c>
      <c r="J774" s="14"/>
    </row>
    <row r="775" spans="1:10" ht="12.4" hidden="1" customHeight="1">
      <c r="A775" s="13"/>
      <c r="B775" s="1"/>
      <c r="C775" s="35"/>
      <c r="D775" s="113"/>
      <c r="E775" s="114"/>
      <c r="F775" s="42" t="str">
        <f>VLOOKUP(C775,'[2]Acha Air Sales Price List'!$B$1:$D$65536,3,FALSE)</f>
        <v>first line keep open</v>
      </c>
      <c r="G775" s="20">
        <f>ROUND(IF(ISBLANK(C775),0,VLOOKUP(C775,'[2]Acha Air Sales Price List'!$B$1:$X$65536,12,FALSE)*$M$14),2)</f>
        <v>0</v>
      </c>
      <c r="H775" s="20"/>
      <c r="I775" s="21">
        <f t="shared" si="19"/>
        <v>0</v>
      </c>
      <c r="J775" s="14"/>
    </row>
    <row r="776" spans="1:10" ht="12.4" hidden="1" customHeight="1">
      <c r="A776" s="13"/>
      <c r="B776" s="1"/>
      <c r="C776" s="35"/>
      <c r="D776" s="113"/>
      <c r="E776" s="114"/>
      <c r="F776" s="42" t="str">
        <f>VLOOKUP(C776,'[2]Acha Air Sales Price List'!$B$1:$D$65536,3,FALSE)</f>
        <v>first line keep open</v>
      </c>
      <c r="G776" s="20">
        <f>ROUND(IF(ISBLANK(C776),0,VLOOKUP(C776,'[2]Acha Air Sales Price List'!$B$1:$X$65536,12,FALSE)*$M$14),2)</f>
        <v>0</v>
      </c>
      <c r="H776" s="20"/>
      <c r="I776" s="21">
        <f t="shared" si="19"/>
        <v>0</v>
      </c>
      <c r="J776" s="14"/>
    </row>
    <row r="777" spans="1:10" ht="12.4" hidden="1" customHeight="1">
      <c r="A777" s="13"/>
      <c r="B777" s="1"/>
      <c r="C777" s="35"/>
      <c r="D777" s="113"/>
      <c r="E777" s="114"/>
      <c r="F777" s="42" t="str">
        <f>VLOOKUP(C777,'[2]Acha Air Sales Price List'!$B$1:$D$65536,3,FALSE)</f>
        <v>first line keep open</v>
      </c>
      <c r="G777" s="20">
        <f>ROUND(IF(ISBLANK(C777),0,VLOOKUP(C777,'[2]Acha Air Sales Price List'!$B$1:$X$65536,12,FALSE)*$M$14),2)</f>
        <v>0</v>
      </c>
      <c r="H777" s="20"/>
      <c r="I777" s="21">
        <f t="shared" si="19"/>
        <v>0</v>
      </c>
      <c r="J777" s="14"/>
    </row>
    <row r="778" spans="1:10" ht="12.4" hidden="1" customHeight="1">
      <c r="A778" s="13"/>
      <c r="B778" s="1"/>
      <c r="C778" s="35"/>
      <c r="D778" s="113"/>
      <c r="E778" s="114"/>
      <c r="F778" s="42" t="str">
        <f>VLOOKUP(C778,'[2]Acha Air Sales Price List'!$B$1:$D$65536,3,FALSE)</f>
        <v>first line keep open</v>
      </c>
      <c r="G778" s="20">
        <f>ROUND(IF(ISBLANK(C778),0,VLOOKUP(C778,'[2]Acha Air Sales Price List'!$B$1:$X$65536,12,FALSE)*$M$14),2)</f>
        <v>0</v>
      </c>
      <c r="H778" s="20"/>
      <c r="I778" s="21">
        <f t="shared" si="19"/>
        <v>0</v>
      </c>
      <c r="J778" s="14"/>
    </row>
    <row r="779" spans="1:10" ht="12.4" hidden="1" customHeight="1">
      <c r="A779" s="13"/>
      <c r="B779" s="1"/>
      <c r="C779" s="35"/>
      <c r="D779" s="113"/>
      <c r="E779" s="114"/>
      <c r="F779" s="42" t="str">
        <f>VLOOKUP(C779,'[2]Acha Air Sales Price List'!$B$1:$D$65536,3,FALSE)</f>
        <v>first line keep open</v>
      </c>
      <c r="G779" s="20">
        <f>ROUND(IF(ISBLANK(C779),0,VLOOKUP(C779,'[2]Acha Air Sales Price List'!$B$1:$X$65536,12,FALSE)*$M$14),2)</f>
        <v>0</v>
      </c>
      <c r="H779" s="20"/>
      <c r="I779" s="21">
        <f t="shared" si="19"/>
        <v>0</v>
      </c>
      <c r="J779" s="14"/>
    </row>
    <row r="780" spans="1:10" ht="12.4" hidden="1" customHeight="1">
      <c r="A780" s="13"/>
      <c r="B780" s="1"/>
      <c r="C780" s="35"/>
      <c r="D780" s="113"/>
      <c r="E780" s="114"/>
      <c r="F780" s="42" t="str">
        <f>VLOOKUP(C780,'[2]Acha Air Sales Price List'!$B$1:$D$65536,3,FALSE)</f>
        <v>first line keep open</v>
      </c>
      <c r="G780" s="20">
        <f>ROUND(IF(ISBLANK(C780),0,VLOOKUP(C780,'[2]Acha Air Sales Price List'!$B$1:$X$65536,12,FALSE)*$M$14),2)</f>
        <v>0</v>
      </c>
      <c r="H780" s="20"/>
      <c r="I780" s="21">
        <f t="shared" si="19"/>
        <v>0</v>
      </c>
      <c r="J780" s="14"/>
    </row>
    <row r="781" spans="1:10" ht="12.4" hidden="1" customHeight="1">
      <c r="A781" s="13"/>
      <c r="B781" s="1"/>
      <c r="C781" s="35"/>
      <c r="D781" s="113"/>
      <c r="E781" s="114"/>
      <c r="F781" s="42" t="str">
        <f>VLOOKUP(C781,'[2]Acha Air Sales Price List'!$B$1:$D$65536,3,FALSE)</f>
        <v>first line keep open</v>
      </c>
      <c r="G781" s="20">
        <f>ROUND(IF(ISBLANK(C781),0,VLOOKUP(C781,'[2]Acha Air Sales Price List'!$B$1:$X$65536,12,FALSE)*$M$14),2)</f>
        <v>0</v>
      </c>
      <c r="H781" s="20"/>
      <c r="I781" s="21">
        <f t="shared" si="19"/>
        <v>0</v>
      </c>
      <c r="J781" s="14"/>
    </row>
    <row r="782" spans="1:10" ht="12.4" hidden="1" customHeight="1">
      <c r="A782" s="13"/>
      <c r="B782" s="1"/>
      <c r="C782" s="35"/>
      <c r="D782" s="113"/>
      <c r="E782" s="114"/>
      <c r="F782" s="42" t="str">
        <f>VLOOKUP(C782,'[2]Acha Air Sales Price List'!$B$1:$D$65536,3,FALSE)</f>
        <v>first line keep open</v>
      </c>
      <c r="G782" s="20">
        <f>ROUND(IF(ISBLANK(C782),0,VLOOKUP(C782,'[2]Acha Air Sales Price List'!$B$1:$X$65536,12,FALSE)*$M$14),2)</f>
        <v>0</v>
      </c>
      <c r="H782" s="20"/>
      <c r="I782" s="21">
        <f t="shared" si="19"/>
        <v>0</v>
      </c>
      <c r="J782" s="14"/>
    </row>
    <row r="783" spans="1:10" ht="12.4" hidden="1" customHeight="1">
      <c r="A783" s="13"/>
      <c r="B783" s="1"/>
      <c r="C783" s="35"/>
      <c r="D783" s="113"/>
      <c r="E783" s="114"/>
      <c r="F783" s="42" t="str">
        <f>VLOOKUP(C783,'[2]Acha Air Sales Price List'!$B$1:$D$65536,3,FALSE)</f>
        <v>first line keep open</v>
      </c>
      <c r="G783" s="20">
        <f>ROUND(IF(ISBLANK(C783),0,VLOOKUP(C783,'[2]Acha Air Sales Price List'!$B$1:$X$65536,12,FALSE)*$M$14),2)</f>
        <v>0</v>
      </c>
      <c r="H783" s="20"/>
      <c r="I783" s="21">
        <f t="shared" si="19"/>
        <v>0</v>
      </c>
      <c r="J783" s="14"/>
    </row>
    <row r="784" spans="1:10" ht="12.4" hidden="1" customHeight="1">
      <c r="A784" s="13"/>
      <c r="B784" s="1"/>
      <c r="C784" s="35"/>
      <c r="D784" s="113"/>
      <c r="E784" s="114"/>
      <c r="F784" s="42" t="str">
        <f>VLOOKUP(C784,'[2]Acha Air Sales Price List'!$B$1:$D$65536,3,FALSE)</f>
        <v>first line keep open</v>
      </c>
      <c r="G784" s="20">
        <f>ROUND(IF(ISBLANK(C784),0,VLOOKUP(C784,'[2]Acha Air Sales Price List'!$B$1:$X$65536,12,FALSE)*$M$14),2)</f>
        <v>0</v>
      </c>
      <c r="H784" s="20"/>
      <c r="I784" s="21">
        <f t="shared" si="19"/>
        <v>0</v>
      </c>
      <c r="J784" s="14"/>
    </row>
    <row r="785" spans="1:10" ht="12.4" hidden="1" customHeight="1">
      <c r="A785" s="13"/>
      <c r="B785" s="1"/>
      <c r="C785" s="35"/>
      <c r="D785" s="113"/>
      <c r="E785" s="114"/>
      <c r="F785" s="42" t="str">
        <f>VLOOKUP(C785,'[2]Acha Air Sales Price List'!$B$1:$D$65536,3,FALSE)</f>
        <v>first line keep open</v>
      </c>
      <c r="G785" s="20">
        <f>ROUND(IF(ISBLANK(C785),0,VLOOKUP(C785,'[2]Acha Air Sales Price List'!$B$1:$X$65536,12,FALSE)*$M$14),2)</f>
        <v>0</v>
      </c>
      <c r="H785" s="20"/>
      <c r="I785" s="21">
        <f t="shared" si="19"/>
        <v>0</v>
      </c>
      <c r="J785" s="14"/>
    </row>
    <row r="786" spans="1:10" ht="12.4" hidden="1" customHeight="1">
      <c r="A786" s="13"/>
      <c r="B786" s="1"/>
      <c r="C786" s="36"/>
      <c r="D786" s="113"/>
      <c r="E786" s="114"/>
      <c r="F786" s="42" t="str">
        <f>VLOOKUP(C786,'[2]Acha Air Sales Price List'!$B$1:$D$65536,3,FALSE)</f>
        <v>first line keep open</v>
      </c>
      <c r="G786" s="20">
        <f>ROUND(IF(ISBLANK(C786),0,VLOOKUP(C786,'[2]Acha Air Sales Price List'!$B$1:$X$65536,12,FALSE)*$M$14),2)</f>
        <v>0</v>
      </c>
      <c r="H786" s="20"/>
      <c r="I786" s="21">
        <f t="shared" si="19"/>
        <v>0</v>
      </c>
      <c r="J786" s="14"/>
    </row>
    <row r="787" spans="1:10" ht="12" hidden="1" customHeight="1">
      <c r="A787" s="13"/>
      <c r="B787" s="1"/>
      <c r="C787" s="35"/>
      <c r="D787" s="113"/>
      <c r="E787" s="114"/>
      <c r="F787" s="42" t="str">
        <f>VLOOKUP(C787,'[2]Acha Air Sales Price List'!$B$1:$D$65536,3,FALSE)</f>
        <v>first line keep open</v>
      </c>
      <c r="G787" s="20">
        <f>ROUND(IF(ISBLANK(C787),0,VLOOKUP(C787,'[2]Acha Air Sales Price List'!$B$1:$X$65536,12,FALSE)*$M$14),2)</f>
        <v>0</v>
      </c>
      <c r="H787" s="20"/>
      <c r="I787" s="21">
        <f t="shared" si="19"/>
        <v>0</v>
      </c>
      <c r="J787" s="14"/>
    </row>
    <row r="788" spans="1:10" ht="12.4" hidden="1" customHeight="1">
      <c r="A788" s="13"/>
      <c r="B788" s="1"/>
      <c r="C788" s="35"/>
      <c r="D788" s="113"/>
      <c r="E788" s="114"/>
      <c r="F788" s="42" t="str">
        <f>VLOOKUP(C788,'[2]Acha Air Sales Price List'!$B$1:$D$65536,3,FALSE)</f>
        <v>first line keep open</v>
      </c>
      <c r="G788" s="20">
        <f>ROUND(IF(ISBLANK(C788),0,VLOOKUP(C788,'[2]Acha Air Sales Price List'!$B$1:$X$65536,12,FALSE)*$M$14),2)</f>
        <v>0</v>
      </c>
      <c r="H788" s="20"/>
      <c r="I788" s="21">
        <f t="shared" si="19"/>
        <v>0</v>
      </c>
      <c r="J788" s="14"/>
    </row>
    <row r="789" spans="1:10" ht="12.4" hidden="1" customHeight="1">
      <c r="A789" s="13"/>
      <c r="B789" s="1"/>
      <c r="C789" s="35"/>
      <c r="D789" s="113"/>
      <c r="E789" s="114"/>
      <c r="F789" s="42" t="str">
        <f>VLOOKUP(C789,'[2]Acha Air Sales Price List'!$B$1:$D$65536,3,FALSE)</f>
        <v>first line keep open</v>
      </c>
      <c r="G789" s="20">
        <f>ROUND(IF(ISBLANK(C789),0,VLOOKUP(C789,'[2]Acha Air Sales Price List'!$B$1:$X$65536,12,FALSE)*$M$14),2)</f>
        <v>0</v>
      </c>
      <c r="H789" s="20"/>
      <c r="I789" s="21">
        <f t="shared" si="19"/>
        <v>0</v>
      </c>
      <c r="J789" s="14"/>
    </row>
    <row r="790" spans="1:10" ht="12.4" hidden="1" customHeight="1">
      <c r="A790" s="13"/>
      <c r="B790" s="1"/>
      <c r="C790" s="35"/>
      <c r="D790" s="113"/>
      <c r="E790" s="114"/>
      <c r="F790" s="42" t="str">
        <f>VLOOKUP(C790,'[2]Acha Air Sales Price List'!$B$1:$D$65536,3,FALSE)</f>
        <v>first line keep open</v>
      </c>
      <c r="G790" s="20">
        <f>ROUND(IF(ISBLANK(C790),0,VLOOKUP(C790,'[2]Acha Air Sales Price List'!$B$1:$X$65536,12,FALSE)*$M$14),2)</f>
        <v>0</v>
      </c>
      <c r="H790" s="20"/>
      <c r="I790" s="21">
        <f t="shared" si="19"/>
        <v>0</v>
      </c>
      <c r="J790" s="14"/>
    </row>
    <row r="791" spans="1:10" ht="12.4" hidden="1" customHeight="1">
      <c r="A791" s="13"/>
      <c r="B791" s="1"/>
      <c r="C791" s="35"/>
      <c r="D791" s="113"/>
      <c r="E791" s="114"/>
      <c r="F791" s="42" t="str">
        <f>VLOOKUP(C791,'[2]Acha Air Sales Price List'!$B$1:$D$65536,3,FALSE)</f>
        <v>first line keep open</v>
      </c>
      <c r="G791" s="20">
        <f>ROUND(IF(ISBLANK(C791),0,VLOOKUP(C791,'[2]Acha Air Sales Price List'!$B$1:$X$65536,12,FALSE)*$M$14),2)</f>
        <v>0</v>
      </c>
      <c r="H791" s="20"/>
      <c r="I791" s="21">
        <f t="shared" si="19"/>
        <v>0</v>
      </c>
      <c r="J791" s="14"/>
    </row>
    <row r="792" spans="1:10" ht="12.4" hidden="1" customHeight="1">
      <c r="A792" s="13"/>
      <c r="B792" s="1"/>
      <c r="C792" s="35"/>
      <c r="D792" s="113"/>
      <c r="E792" s="114"/>
      <c r="F792" s="42" t="str">
        <f>VLOOKUP(C792,'[2]Acha Air Sales Price List'!$B$1:$D$65536,3,FALSE)</f>
        <v>first line keep open</v>
      </c>
      <c r="G792" s="20">
        <f>ROUND(IF(ISBLANK(C792),0,VLOOKUP(C792,'[2]Acha Air Sales Price List'!$B$1:$X$65536,12,FALSE)*$M$14),2)</f>
        <v>0</v>
      </c>
      <c r="H792" s="20"/>
      <c r="I792" s="21">
        <f t="shared" si="19"/>
        <v>0</v>
      </c>
      <c r="J792" s="14"/>
    </row>
    <row r="793" spans="1:10" ht="12.4" hidden="1" customHeight="1">
      <c r="A793" s="13"/>
      <c r="B793" s="1"/>
      <c r="C793" s="35"/>
      <c r="D793" s="113"/>
      <c r="E793" s="114"/>
      <c r="F793" s="42" t="str">
        <f>VLOOKUP(C793,'[2]Acha Air Sales Price List'!$B$1:$D$65536,3,FALSE)</f>
        <v>first line keep open</v>
      </c>
      <c r="G793" s="20">
        <f>ROUND(IF(ISBLANK(C793),0,VLOOKUP(C793,'[2]Acha Air Sales Price List'!$B$1:$X$65536,12,FALSE)*$M$14),2)</f>
        <v>0</v>
      </c>
      <c r="H793" s="20"/>
      <c r="I793" s="21">
        <f t="shared" si="19"/>
        <v>0</v>
      </c>
      <c r="J793" s="14"/>
    </row>
    <row r="794" spans="1:10" ht="12.4" hidden="1" customHeight="1">
      <c r="A794" s="13"/>
      <c r="B794" s="1"/>
      <c r="C794" s="35"/>
      <c r="D794" s="113"/>
      <c r="E794" s="114"/>
      <c r="F794" s="42" t="str">
        <f>VLOOKUP(C794,'[2]Acha Air Sales Price List'!$B$1:$D$65536,3,FALSE)</f>
        <v>first line keep open</v>
      </c>
      <c r="G794" s="20">
        <f>ROUND(IF(ISBLANK(C794),0,VLOOKUP(C794,'[2]Acha Air Sales Price List'!$B$1:$X$65536,12,FALSE)*$M$14),2)</f>
        <v>0</v>
      </c>
      <c r="H794" s="20"/>
      <c r="I794" s="21">
        <f t="shared" si="19"/>
        <v>0</v>
      </c>
      <c r="J794" s="14"/>
    </row>
    <row r="795" spans="1:10" ht="12.4" hidden="1" customHeight="1">
      <c r="A795" s="13"/>
      <c r="B795" s="1"/>
      <c r="C795" s="35"/>
      <c r="D795" s="113"/>
      <c r="E795" s="114"/>
      <c r="F795" s="42" t="str">
        <f>VLOOKUP(C795,'[2]Acha Air Sales Price List'!$B$1:$D$65536,3,FALSE)</f>
        <v>first line keep open</v>
      </c>
      <c r="G795" s="20">
        <f>ROUND(IF(ISBLANK(C795),0,VLOOKUP(C795,'[2]Acha Air Sales Price List'!$B$1:$X$65536,12,FALSE)*$M$14),2)</f>
        <v>0</v>
      </c>
      <c r="H795" s="20"/>
      <c r="I795" s="21">
        <f t="shared" si="19"/>
        <v>0</v>
      </c>
      <c r="J795" s="14"/>
    </row>
    <row r="796" spans="1:10" ht="12.4" hidden="1" customHeight="1">
      <c r="A796" s="13"/>
      <c r="B796" s="1"/>
      <c r="C796" s="35"/>
      <c r="D796" s="113"/>
      <c r="E796" s="114"/>
      <c r="F796" s="42" t="str">
        <f>VLOOKUP(C796,'[2]Acha Air Sales Price List'!$B$1:$D$65536,3,FALSE)</f>
        <v>first line keep open</v>
      </c>
      <c r="G796" s="20">
        <f>ROUND(IF(ISBLANK(C796),0,VLOOKUP(C796,'[2]Acha Air Sales Price List'!$B$1:$X$65536,12,FALSE)*$M$14),2)</f>
        <v>0</v>
      </c>
      <c r="H796" s="20"/>
      <c r="I796" s="21">
        <f t="shared" si="19"/>
        <v>0</v>
      </c>
      <c r="J796" s="14"/>
    </row>
    <row r="797" spans="1:10" ht="12.4" hidden="1" customHeight="1">
      <c r="A797" s="13"/>
      <c r="B797" s="1"/>
      <c r="C797" s="35"/>
      <c r="D797" s="113"/>
      <c r="E797" s="114"/>
      <c r="F797" s="42" t="str">
        <f>VLOOKUP(C797,'[2]Acha Air Sales Price List'!$B$1:$D$65536,3,FALSE)</f>
        <v>first line keep open</v>
      </c>
      <c r="G797" s="20">
        <f>ROUND(IF(ISBLANK(C797),0,VLOOKUP(C797,'[2]Acha Air Sales Price List'!$B$1:$X$65536,12,FALSE)*$M$14),2)</f>
        <v>0</v>
      </c>
      <c r="H797" s="20"/>
      <c r="I797" s="21">
        <f t="shared" si="19"/>
        <v>0</v>
      </c>
      <c r="J797" s="14"/>
    </row>
    <row r="798" spans="1:10" ht="12.4" hidden="1" customHeight="1">
      <c r="A798" s="13"/>
      <c r="B798" s="1"/>
      <c r="C798" s="35"/>
      <c r="D798" s="113"/>
      <c r="E798" s="114"/>
      <c r="F798" s="42" t="str">
        <f>VLOOKUP(C798,'[2]Acha Air Sales Price List'!$B$1:$D$65536,3,FALSE)</f>
        <v>first line keep open</v>
      </c>
      <c r="G798" s="20">
        <f>ROUND(IF(ISBLANK(C798),0,VLOOKUP(C798,'[2]Acha Air Sales Price List'!$B$1:$X$65536,12,FALSE)*$M$14),2)</f>
        <v>0</v>
      </c>
      <c r="H798" s="20"/>
      <c r="I798" s="21">
        <f t="shared" si="19"/>
        <v>0</v>
      </c>
      <c r="J798" s="14"/>
    </row>
    <row r="799" spans="1:10" ht="12.4" hidden="1" customHeight="1">
      <c r="A799" s="13"/>
      <c r="B799" s="1"/>
      <c r="C799" s="35"/>
      <c r="D799" s="113"/>
      <c r="E799" s="114"/>
      <c r="F799" s="42" t="str">
        <f>VLOOKUP(C799,'[2]Acha Air Sales Price List'!$B$1:$D$65536,3,FALSE)</f>
        <v>first line keep open</v>
      </c>
      <c r="G799" s="20">
        <f>ROUND(IF(ISBLANK(C799),0,VLOOKUP(C799,'[2]Acha Air Sales Price List'!$B$1:$X$65536,12,FALSE)*$M$14),2)</f>
        <v>0</v>
      </c>
      <c r="H799" s="20"/>
      <c r="I799" s="21">
        <f t="shared" si="19"/>
        <v>0</v>
      </c>
      <c r="J799" s="14"/>
    </row>
    <row r="800" spans="1:10" ht="12.4" hidden="1" customHeight="1">
      <c r="A800" s="13"/>
      <c r="B800" s="1"/>
      <c r="C800" s="35"/>
      <c r="D800" s="113"/>
      <c r="E800" s="114"/>
      <c r="F800" s="42" t="str">
        <f>VLOOKUP(C800,'[2]Acha Air Sales Price List'!$B$1:$D$65536,3,FALSE)</f>
        <v>first line keep open</v>
      </c>
      <c r="G800" s="20">
        <f>ROUND(IF(ISBLANK(C800),0,VLOOKUP(C800,'[2]Acha Air Sales Price List'!$B$1:$X$65536,12,FALSE)*$M$14),2)</f>
        <v>0</v>
      </c>
      <c r="H800" s="20"/>
      <c r="I800" s="21">
        <f t="shared" si="19"/>
        <v>0</v>
      </c>
      <c r="J800" s="14"/>
    </row>
    <row r="801" spans="1:10" ht="12.4" hidden="1" customHeight="1">
      <c r="A801" s="13"/>
      <c r="B801" s="1"/>
      <c r="C801" s="35"/>
      <c r="D801" s="113"/>
      <c r="E801" s="114"/>
      <c r="F801" s="42" t="str">
        <f>VLOOKUP(C801,'[2]Acha Air Sales Price List'!$B$1:$D$65536,3,FALSE)</f>
        <v>first line keep open</v>
      </c>
      <c r="G801" s="20">
        <f>ROUND(IF(ISBLANK(C801),0,VLOOKUP(C801,'[2]Acha Air Sales Price List'!$B$1:$X$65536,12,FALSE)*$M$14),2)</f>
        <v>0</v>
      </c>
      <c r="H801" s="20"/>
      <c r="I801" s="21">
        <f t="shared" si="19"/>
        <v>0</v>
      </c>
      <c r="J801" s="14"/>
    </row>
    <row r="802" spans="1:10" ht="12.4" hidden="1" customHeight="1">
      <c r="A802" s="13"/>
      <c r="B802" s="1"/>
      <c r="C802" s="35"/>
      <c r="D802" s="113"/>
      <c r="E802" s="114"/>
      <c r="F802" s="42" t="str">
        <f>VLOOKUP(C802,'[2]Acha Air Sales Price List'!$B$1:$D$65536,3,FALSE)</f>
        <v>first line keep open</v>
      </c>
      <c r="G802" s="20">
        <f>ROUND(IF(ISBLANK(C802),0,VLOOKUP(C802,'[2]Acha Air Sales Price List'!$B$1:$X$65536,12,FALSE)*$M$14),2)</f>
        <v>0</v>
      </c>
      <c r="H802" s="20"/>
      <c r="I802" s="21">
        <f t="shared" si="19"/>
        <v>0</v>
      </c>
      <c r="J802" s="14"/>
    </row>
    <row r="803" spans="1:10" ht="12.4" hidden="1" customHeight="1">
      <c r="A803" s="13"/>
      <c r="B803" s="1"/>
      <c r="C803" s="35"/>
      <c r="D803" s="113"/>
      <c r="E803" s="114"/>
      <c r="F803" s="42" t="str">
        <f>VLOOKUP(C803,'[2]Acha Air Sales Price List'!$B$1:$D$65536,3,FALSE)</f>
        <v>first line keep open</v>
      </c>
      <c r="G803" s="20">
        <f>ROUND(IF(ISBLANK(C803),0,VLOOKUP(C803,'[2]Acha Air Sales Price List'!$B$1:$X$65536,12,FALSE)*$M$14),2)</f>
        <v>0</v>
      </c>
      <c r="H803" s="20"/>
      <c r="I803" s="21">
        <f t="shared" si="19"/>
        <v>0</v>
      </c>
      <c r="J803" s="14"/>
    </row>
    <row r="804" spans="1:10" ht="12.4" hidden="1" customHeight="1">
      <c r="A804" s="13"/>
      <c r="B804" s="1"/>
      <c r="C804" s="35"/>
      <c r="D804" s="113"/>
      <c r="E804" s="114"/>
      <c r="F804" s="42" t="str">
        <f>VLOOKUP(C804,'[2]Acha Air Sales Price List'!$B$1:$D$65536,3,FALSE)</f>
        <v>first line keep open</v>
      </c>
      <c r="G804" s="20">
        <f>ROUND(IF(ISBLANK(C804),0,VLOOKUP(C804,'[2]Acha Air Sales Price List'!$B$1:$X$65536,12,FALSE)*$M$14),2)</f>
        <v>0</v>
      </c>
      <c r="H804" s="20"/>
      <c r="I804" s="21">
        <f t="shared" si="19"/>
        <v>0</v>
      </c>
      <c r="J804" s="14"/>
    </row>
    <row r="805" spans="1:10" ht="12.4" hidden="1" customHeight="1">
      <c r="A805" s="13"/>
      <c r="B805" s="1"/>
      <c r="C805" s="35"/>
      <c r="D805" s="113"/>
      <c r="E805" s="114"/>
      <c r="F805" s="42" t="str">
        <f>VLOOKUP(C805,'[2]Acha Air Sales Price List'!$B$1:$D$65536,3,FALSE)</f>
        <v>first line keep open</v>
      </c>
      <c r="G805" s="20">
        <f>ROUND(IF(ISBLANK(C805),0,VLOOKUP(C805,'[2]Acha Air Sales Price List'!$B$1:$X$65536,12,FALSE)*$M$14),2)</f>
        <v>0</v>
      </c>
      <c r="H805" s="20"/>
      <c r="I805" s="21">
        <f t="shared" si="19"/>
        <v>0</v>
      </c>
      <c r="J805" s="14"/>
    </row>
    <row r="806" spans="1:10" ht="12.4" hidden="1" customHeight="1">
      <c r="A806" s="13"/>
      <c r="B806" s="1"/>
      <c r="C806" s="35"/>
      <c r="D806" s="113"/>
      <c r="E806" s="114"/>
      <c r="F806" s="42" t="str">
        <f>VLOOKUP(C806,'[2]Acha Air Sales Price List'!$B$1:$D$65536,3,FALSE)</f>
        <v>first line keep open</v>
      </c>
      <c r="G806" s="20">
        <f>ROUND(IF(ISBLANK(C806),0,VLOOKUP(C806,'[2]Acha Air Sales Price List'!$B$1:$X$65536,12,FALSE)*$M$14),2)</f>
        <v>0</v>
      </c>
      <c r="H806" s="20"/>
      <c r="I806" s="21">
        <f t="shared" si="19"/>
        <v>0</v>
      </c>
      <c r="J806" s="14"/>
    </row>
    <row r="807" spans="1:10" ht="12.4" hidden="1" customHeight="1">
      <c r="A807" s="13"/>
      <c r="B807" s="1"/>
      <c r="C807" s="35"/>
      <c r="D807" s="113"/>
      <c r="E807" s="114"/>
      <c r="F807" s="42" t="str">
        <f>VLOOKUP(C807,'[2]Acha Air Sales Price List'!$B$1:$D$65536,3,FALSE)</f>
        <v>first line keep open</v>
      </c>
      <c r="G807" s="20">
        <f>ROUND(IF(ISBLANK(C807),0,VLOOKUP(C807,'[2]Acha Air Sales Price List'!$B$1:$X$65536,12,FALSE)*$M$14),2)</f>
        <v>0</v>
      </c>
      <c r="H807" s="20"/>
      <c r="I807" s="21">
        <f t="shared" si="19"/>
        <v>0</v>
      </c>
      <c r="J807" s="14"/>
    </row>
    <row r="808" spans="1:10" ht="12.4" hidden="1" customHeight="1">
      <c r="A808" s="13"/>
      <c r="B808" s="1"/>
      <c r="C808" s="35"/>
      <c r="D808" s="113"/>
      <c r="E808" s="114"/>
      <c r="F808" s="42" t="str">
        <f>VLOOKUP(C808,'[2]Acha Air Sales Price List'!$B$1:$D$65536,3,FALSE)</f>
        <v>first line keep open</v>
      </c>
      <c r="G808" s="20">
        <f>ROUND(IF(ISBLANK(C808),0,VLOOKUP(C808,'[2]Acha Air Sales Price List'!$B$1:$X$65536,12,FALSE)*$M$14),2)</f>
        <v>0</v>
      </c>
      <c r="H808" s="20"/>
      <c r="I808" s="21">
        <f t="shared" si="19"/>
        <v>0</v>
      </c>
      <c r="J808" s="14"/>
    </row>
    <row r="809" spans="1:10" ht="12.4" hidden="1" customHeight="1">
      <c r="A809" s="13"/>
      <c r="B809" s="1"/>
      <c r="C809" s="35"/>
      <c r="D809" s="113"/>
      <c r="E809" s="114"/>
      <c r="F809" s="42" t="str">
        <f>VLOOKUP(C809,'[2]Acha Air Sales Price List'!$B$1:$D$65536,3,FALSE)</f>
        <v>first line keep open</v>
      </c>
      <c r="G809" s="20">
        <f>ROUND(IF(ISBLANK(C809),0,VLOOKUP(C809,'[2]Acha Air Sales Price List'!$B$1:$X$65536,12,FALSE)*$M$14),2)</f>
        <v>0</v>
      </c>
      <c r="H809" s="20"/>
      <c r="I809" s="21">
        <f t="shared" si="19"/>
        <v>0</v>
      </c>
      <c r="J809" s="14"/>
    </row>
    <row r="810" spans="1:10" ht="12.4" hidden="1" customHeight="1">
      <c r="A810" s="13"/>
      <c r="B810" s="1"/>
      <c r="C810" s="35"/>
      <c r="D810" s="113"/>
      <c r="E810" s="114"/>
      <c r="F810" s="42" t="str">
        <f>VLOOKUP(C810,'[2]Acha Air Sales Price List'!$B$1:$D$65536,3,FALSE)</f>
        <v>first line keep open</v>
      </c>
      <c r="G810" s="20">
        <f>ROUND(IF(ISBLANK(C810),0,VLOOKUP(C810,'[2]Acha Air Sales Price List'!$B$1:$X$65536,12,FALSE)*$M$14),2)</f>
        <v>0</v>
      </c>
      <c r="H810" s="20"/>
      <c r="I810" s="21">
        <f t="shared" si="19"/>
        <v>0</v>
      </c>
      <c r="J810" s="14"/>
    </row>
    <row r="811" spans="1:10" ht="12.4" hidden="1" customHeight="1">
      <c r="A811" s="13"/>
      <c r="B811" s="1"/>
      <c r="C811" s="35"/>
      <c r="D811" s="113"/>
      <c r="E811" s="114"/>
      <c r="F811" s="42" t="str">
        <f>VLOOKUP(C811,'[2]Acha Air Sales Price List'!$B$1:$D$65536,3,FALSE)</f>
        <v>first line keep open</v>
      </c>
      <c r="G811" s="20">
        <f>ROUND(IF(ISBLANK(C811),0,VLOOKUP(C811,'[2]Acha Air Sales Price List'!$B$1:$X$65536,12,FALSE)*$M$14),2)</f>
        <v>0</v>
      </c>
      <c r="H811" s="20"/>
      <c r="I811" s="21">
        <f t="shared" si="19"/>
        <v>0</v>
      </c>
      <c r="J811" s="14"/>
    </row>
    <row r="812" spans="1:10" ht="12.4" hidden="1" customHeight="1">
      <c r="A812" s="13"/>
      <c r="B812" s="1"/>
      <c r="C812" s="35"/>
      <c r="D812" s="113"/>
      <c r="E812" s="114"/>
      <c r="F812" s="42" t="str">
        <f>VLOOKUP(C812,'[2]Acha Air Sales Price List'!$B$1:$D$65536,3,FALSE)</f>
        <v>first line keep open</v>
      </c>
      <c r="G812" s="20">
        <f>ROUND(IF(ISBLANK(C812),0,VLOOKUP(C812,'[2]Acha Air Sales Price List'!$B$1:$X$65536,12,FALSE)*$M$14),2)</f>
        <v>0</v>
      </c>
      <c r="H812" s="20"/>
      <c r="I812" s="21">
        <f t="shared" si="19"/>
        <v>0</v>
      </c>
      <c r="J812" s="14"/>
    </row>
    <row r="813" spans="1:10" ht="12.4" hidden="1" customHeight="1">
      <c r="A813" s="13"/>
      <c r="B813" s="1"/>
      <c r="C813" s="35"/>
      <c r="D813" s="113"/>
      <c r="E813" s="114"/>
      <c r="F813" s="42" t="str">
        <f>VLOOKUP(C813,'[2]Acha Air Sales Price List'!$B$1:$D$65536,3,FALSE)</f>
        <v>first line keep open</v>
      </c>
      <c r="G813" s="20">
        <f>ROUND(IF(ISBLANK(C813),0,VLOOKUP(C813,'[2]Acha Air Sales Price List'!$B$1:$X$65536,12,FALSE)*$M$14),2)</f>
        <v>0</v>
      </c>
      <c r="H813" s="20"/>
      <c r="I813" s="21">
        <f t="shared" si="19"/>
        <v>0</v>
      </c>
      <c r="J813" s="14"/>
    </row>
    <row r="814" spans="1:10" ht="12.4" hidden="1" customHeight="1">
      <c r="A814" s="13"/>
      <c r="B814" s="1"/>
      <c r="C814" s="36"/>
      <c r="D814" s="113"/>
      <c r="E814" s="114"/>
      <c r="F814" s="42" t="str">
        <f>VLOOKUP(C814,'[2]Acha Air Sales Price List'!$B$1:$D$65536,3,FALSE)</f>
        <v>first line keep open</v>
      </c>
      <c r="G814" s="20">
        <f>ROUND(IF(ISBLANK(C814),0,VLOOKUP(C814,'[2]Acha Air Sales Price List'!$B$1:$X$65536,12,FALSE)*$M$14),2)</f>
        <v>0</v>
      </c>
      <c r="H814" s="20"/>
      <c r="I814" s="21">
        <f t="shared" si="19"/>
        <v>0</v>
      </c>
      <c r="J814" s="14"/>
    </row>
    <row r="815" spans="1:10" ht="12" hidden="1" customHeight="1">
      <c r="A815" s="13"/>
      <c r="B815" s="1"/>
      <c r="C815" s="35"/>
      <c r="D815" s="113"/>
      <c r="E815" s="114"/>
      <c r="F815" s="42" t="str">
        <f>VLOOKUP(C815,'[2]Acha Air Sales Price List'!$B$1:$D$65536,3,FALSE)</f>
        <v>first line keep open</v>
      </c>
      <c r="G815" s="20">
        <f>ROUND(IF(ISBLANK(C815),0,VLOOKUP(C815,'[2]Acha Air Sales Price List'!$B$1:$X$65536,12,FALSE)*$M$14),2)</f>
        <v>0</v>
      </c>
      <c r="H815" s="20"/>
      <c r="I815" s="21">
        <f t="shared" si="19"/>
        <v>0</v>
      </c>
      <c r="J815" s="14"/>
    </row>
    <row r="816" spans="1:10" ht="12.4" hidden="1" customHeight="1">
      <c r="A816" s="13"/>
      <c r="B816" s="1"/>
      <c r="C816" s="35"/>
      <c r="D816" s="113"/>
      <c r="E816" s="114"/>
      <c r="F816" s="42" t="str">
        <f>VLOOKUP(C816,'[2]Acha Air Sales Price List'!$B$1:$D$65536,3,FALSE)</f>
        <v>first line keep open</v>
      </c>
      <c r="G816" s="20">
        <f>ROUND(IF(ISBLANK(C816),0,VLOOKUP(C816,'[2]Acha Air Sales Price List'!$B$1:$X$65536,12,FALSE)*$M$14),2)</f>
        <v>0</v>
      </c>
      <c r="H816" s="20"/>
      <c r="I816" s="21">
        <f t="shared" si="19"/>
        <v>0</v>
      </c>
      <c r="J816" s="14"/>
    </row>
    <row r="817" spans="1:10" ht="12.4" hidden="1" customHeight="1">
      <c r="A817" s="13"/>
      <c r="B817" s="1"/>
      <c r="C817" s="35"/>
      <c r="D817" s="113"/>
      <c r="E817" s="114"/>
      <c r="F817" s="42" t="str">
        <f>VLOOKUP(C817,'[2]Acha Air Sales Price List'!$B$1:$D$65536,3,FALSE)</f>
        <v>first line keep open</v>
      </c>
      <c r="G817" s="20">
        <f>ROUND(IF(ISBLANK(C817),0,VLOOKUP(C817,'[2]Acha Air Sales Price List'!$B$1:$X$65536,12,FALSE)*$M$14),2)</f>
        <v>0</v>
      </c>
      <c r="H817" s="20"/>
      <c r="I817" s="21">
        <f t="shared" si="19"/>
        <v>0</v>
      </c>
      <c r="J817" s="14"/>
    </row>
    <row r="818" spans="1:10" ht="12.4" hidden="1" customHeight="1">
      <c r="A818" s="13"/>
      <c r="B818" s="1"/>
      <c r="C818" s="35"/>
      <c r="D818" s="113"/>
      <c r="E818" s="114"/>
      <c r="F818" s="42" t="str">
        <f>VLOOKUP(C818,'[2]Acha Air Sales Price List'!$B$1:$D$65536,3,FALSE)</f>
        <v>first line keep open</v>
      </c>
      <c r="G818" s="20">
        <f>ROUND(IF(ISBLANK(C818),0,VLOOKUP(C818,'[2]Acha Air Sales Price List'!$B$1:$X$65536,12,FALSE)*$M$14),2)</f>
        <v>0</v>
      </c>
      <c r="H818" s="20"/>
      <c r="I818" s="21">
        <f t="shared" si="19"/>
        <v>0</v>
      </c>
      <c r="J818" s="14"/>
    </row>
    <row r="819" spans="1:10" ht="12.4" hidden="1" customHeight="1">
      <c r="A819" s="13"/>
      <c r="B819" s="1"/>
      <c r="C819" s="35"/>
      <c r="D819" s="113"/>
      <c r="E819" s="114"/>
      <c r="F819" s="42" t="str">
        <f>VLOOKUP(C819,'[2]Acha Air Sales Price List'!$B$1:$D$65536,3,FALSE)</f>
        <v>first line keep open</v>
      </c>
      <c r="G819" s="20">
        <f>ROUND(IF(ISBLANK(C819),0,VLOOKUP(C819,'[2]Acha Air Sales Price List'!$B$1:$X$65536,12,FALSE)*$M$14),2)</f>
        <v>0</v>
      </c>
      <c r="H819" s="20"/>
      <c r="I819" s="21">
        <f t="shared" si="19"/>
        <v>0</v>
      </c>
      <c r="J819" s="14"/>
    </row>
    <row r="820" spans="1:10" ht="12.4" hidden="1" customHeight="1">
      <c r="A820" s="13"/>
      <c r="B820" s="1"/>
      <c r="C820" s="35"/>
      <c r="D820" s="113"/>
      <c r="E820" s="114"/>
      <c r="F820" s="42" t="str">
        <f>VLOOKUP(C820,'[2]Acha Air Sales Price List'!$B$1:$D$65536,3,FALSE)</f>
        <v>first line keep open</v>
      </c>
      <c r="G820" s="20">
        <f>ROUND(IF(ISBLANK(C820),0,VLOOKUP(C820,'[2]Acha Air Sales Price List'!$B$1:$X$65536,12,FALSE)*$M$14),2)</f>
        <v>0</v>
      </c>
      <c r="H820" s="20"/>
      <c r="I820" s="21">
        <f t="shared" si="19"/>
        <v>0</v>
      </c>
      <c r="J820" s="14"/>
    </row>
    <row r="821" spans="1:10" ht="12.4" hidden="1" customHeight="1">
      <c r="A821" s="13"/>
      <c r="B821" s="1"/>
      <c r="C821" s="35"/>
      <c r="D821" s="113"/>
      <c r="E821" s="114"/>
      <c r="F821" s="42" t="str">
        <f>VLOOKUP(C821,'[2]Acha Air Sales Price List'!$B$1:$D$65536,3,FALSE)</f>
        <v>first line keep open</v>
      </c>
      <c r="G821" s="20">
        <f>ROUND(IF(ISBLANK(C821),0,VLOOKUP(C821,'[2]Acha Air Sales Price List'!$B$1:$X$65536,12,FALSE)*$M$14),2)</f>
        <v>0</v>
      </c>
      <c r="H821" s="20"/>
      <c r="I821" s="21">
        <f t="shared" si="19"/>
        <v>0</v>
      </c>
      <c r="J821" s="14"/>
    </row>
    <row r="822" spans="1:10" ht="12.4" hidden="1" customHeight="1">
      <c r="A822" s="13"/>
      <c r="B822" s="1"/>
      <c r="C822" s="35"/>
      <c r="D822" s="113"/>
      <c r="E822" s="114"/>
      <c r="F822" s="42" t="str">
        <f>VLOOKUP(C822,'[2]Acha Air Sales Price List'!$B$1:$D$65536,3,FALSE)</f>
        <v>first line keep open</v>
      </c>
      <c r="G822" s="20">
        <f>ROUND(IF(ISBLANK(C822),0,VLOOKUP(C822,'[2]Acha Air Sales Price List'!$B$1:$X$65536,12,FALSE)*$M$14),2)</f>
        <v>0</v>
      </c>
      <c r="H822" s="20"/>
      <c r="I822" s="21">
        <f t="shared" si="19"/>
        <v>0</v>
      </c>
      <c r="J822" s="14"/>
    </row>
    <row r="823" spans="1:10" ht="12.4" hidden="1" customHeight="1">
      <c r="A823" s="13"/>
      <c r="B823" s="1"/>
      <c r="C823" s="35"/>
      <c r="D823" s="113"/>
      <c r="E823" s="114"/>
      <c r="F823" s="42" t="str">
        <f>VLOOKUP(C823,'[2]Acha Air Sales Price List'!$B$1:$D$65536,3,FALSE)</f>
        <v>first line keep open</v>
      </c>
      <c r="G823" s="20">
        <f>ROUND(IF(ISBLANK(C823),0,VLOOKUP(C823,'[2]Acha Air Sales Price List'!$B$1:$X$65536,12,FALSE)*$M$14),2)</f>
        <v>0</v>
      </c>
      <c r="H823" s="20"/>
      <c r="I823" s="21">
        <f t="shared" si="19"/>
        <v>0</v>
      </c>
      <c r="J823" s="14"/>
    </row>
    <row r="824" spans="1:10" ht="12.4" hidden="1" customHeight="1">
      <c r="A824" s="13"/>
      <c r="B824" s="1"/>
      <c r="C824" s="35"/>
      <c r="D824" s="113"/>
      <c r="E824" s="114"/>
      <c r="F824" s="42" t="str">
        <f>VLOOKUP(C824,'[2]Acha Air Sales Price List'!$B$1:$D$65536,3,FALSE)</f>
        <v>first line keep open</v>
      </c>
      <c r="G824" s="20">
        <f>ROUND(IF(ISBLANK(C824),0,VLOOKUP(C824,'[2]Acha Air Sales Price List'!$B$1:$X$65536,12,FALSE)*$M$14),2)</f>
        <v>0</v>
      </c>
      <c r="H824" s="20"/>
      <c r="I824" s="21">
        <f t="shared" si="19"/>
        <v>0</v>
      </c>
      <c r="J824" s="14"/>
    </row>
    <row r="825" spans="1:10" ht="12.4" hidden="1" customHeight="1">
      <c r="A825" s="13"/>
      <c r="B825" s="1"/>
      <c r="C825" s="35"/>
      <c r="D825" s="113"/>
      <c r="E825" s="114"/>
      <c r="F825" s="42" t="str">
        <f>VLOOKUP(C825,'[2]Acha Air Sales Price List'!$B$1:$D$65536,3,FALSE)</f>
        <v>first line keep open</v>
      </c>
      <c r="G825" s="20">
        <f>ROUND(IF(ISBLANK(C825),0,VLOOKUP(C825,'[2]Acha Air Sales Price List'!$B$1:$X$65536,12,FALSE)*$M$14),2)</f>
        <v>0</v>
      </c>
      <c r="H825" s="20"/>
      <c r="I825" s="21">
        <f t="shared" si="19"/>
        <v>0</v>
      </c>
      <c r="J825" s="14"/>
    </row>
    <row r="826" spans="1:10" ht="12.4" hidden="1" customHeight="1">
      <c r="A826" s="13"/>
      <c r="B826" s="1"/>
      <c r="C826" s="35"/>
      <c r="D826" s="113"/>
      <c r="E826" s="114"/>
      <c r="F826" s="42" t="str">
        <f>VLOOKUP(C826,'[2]Acha Air Sales Price List'!$B$1:$D$65536,3,FALSE)</f>
        <v>first line keep open</v>
      </c>
      <c r="G826" s="20">
        <f>ROUND(IF(ISBLANK(C826),0,VLOOKUP(C826,'[2]Acha Air Sales Price List'!$B$1:$X$65536,12,FALSE)*$M$14),2)</f>
        <v>0</v>
      </c>
      <c r="H826" s="20"/>
      <c r="I826" s="21">
        <f t="shared" si="19"/>
        <v>0</v>
      </c>
      <c r="J826" s="14"/>
    </row>
    <row r="827" spans="1:10" ht="12.4" hidden="1" customHeight="1">
      <c r="A827" s="13"/>
      <c r="B827" s="1"/>
      <c r="C827" s="35"/>
      <c r="D827" s="113"/>
      <c r="E827" s="114"/>
      <c r="F827" s="42" t="str">
        <f>VLOOKUP(C827,'[2]Acha Air Sales Price List'!$B$1:$D$65536,3,FALSE)</f>
        <v>first line keep open</v>
      </c>
      <c r="G827" s="20">
        <f>ROUND(IF(ISBLANK(C827),0,VLOOKUP(C827,'[2]Acha Air Sales Price List'!$B$1:$X$65536,12,FALSE)*$M$14),2)</f>
        <v>0</v>
      </c>
      <c r="H827" s="20"/>
      <c r="I827" s="21">
        <f t="shared" ref="I827:I890" si="20">ROUND(IF(ISNUMBER(B827), G827*B827, 0),5)</f>
        <v>0</v>
      </c>
      <c r="J827" s="14"/>
    </row>
    <row r="828" spans="1:10" ht="12.4" hidden="1" customHeight="1">
      <c r="A828" s="13"/>
      <c r="B828" s="1"/>
      <c r="C828" s="35"/>
      <c r="D828" s="113"/>
      <c r="E828" s="114"/>
      <c r="F828" s="42" t="str">
        <f>VLOOKUP(C828,'[2]Acha Air Sales Price List'!$B$1:$D$65536,3,FALSE)</f>
        <v>first line keep open</v>
      </c>
      <c r="G828" s="20">
        <f>ROUND(IF(ISBLANK(C828),0,VLOOKUP(C828,'[2]Acha Air Sales Price List'!$B$1:$X$65536,12,FALSE)*$M$14),2)</f>
        <v>0</v>
      </c>
      <c r="H828" s="20"/>
      <c r="I828" s="21">
        <f t="shared" si="20"/>
        <v>0</v>
      </c>
      <c r="J828" s="14"/>
    </row>
    <row r="829" spans="1:10" ht="12.4" hidden="1" customHeight="1">
      <c r="A829" s="13"/>
      <c r="B829" s="1"/>
      <c r="C829" s="35"/>
      <c r="D829" s="113"/>
      <c r="E829" s="114"/>
      <c r="F829" s="42" t="str">
        <f>VLOOKUP(C829,'[2]Acha Air Sales Price List'!$B$1:$D$65536,3,FALSE)</f>
        <v>first line keep open</v>
      </c>
      <c r="G829" s="20">
        <f>ROUND(IF(ISBLANK(C829),0,VLOOKUP(C829,'[2]Acha Air Sales Price List'!$B$1:$X$65536,12,FALSE)*$M$14),2)</f>
        <v>0</v>
      </c>
      <c r="H829" s="20"/>
      <c r="I829" s="21">
        <f t="shared" si="20"/>
        <v>0</v>
      </c>
      <c r="J829" s="14"/>
    </row>
    <row r="830" spans="1:10" ht="12.4" hidden="1" customHeight="1">
      <c r="A830" s="13"/>
      <c r="B830" s="1"/>
      <c r="C830" s="36"/>
      <c r="D830" s="113"/>
      <c r="E830" s="114"/>
      <c r="F830" s="42" t="str">
        <f>VLOOKUP(C830,'[2]Acha Air Sales Price List'!$B$1:$D$65536,3,FALSE)</f>
        <v>first line keep open</v>
      </c>
      <c r="G830" s="20">
        <f>ROUND(IF(ISBLANK(C830),0,VLOOKUP(C830,'[2]Acha Air Sales Price List'!$B$1:$X$65536,12,FALSE)*$M$14),2)</f>
        <v>0</v>
      </c>
      <c r="H830" s="20"/>
      <c r="I830" s="21">
        <f t="shared" si="20"/>
        <v>0</v>
      </c>
      <c r="J830" s="14"/>
    </row>
    <row r="831" spans="1:10" ht="12.4" hidden="1" customHeight="1">
      <c r="A831" s="13"/>
      <c r="B831" s="1"/>
      <c r="C831" s="36"/>
      <c r="D831" s="113"/>
      <c r="E831" s="114"/>
      <c r="F831" s="42" t="str">
        <f>VLOOKUP(C831,'[2]Acha Air Sales Price List'!$B$1:$D$65536,3,FALSE)</f>
        <v>first line keep open</v>
      </c>
      <c r="G831" s="20">
        <f>ROUND(IF(ISBLANK(C831),0,VLOOKUP(C831,'[2]Acha Air Sales Price List'!$B$1:$X$65536,12,FALSE)*$M$14),2)</f>
        <v>0</v>
      </c>
      <c r="H831" s="20"/>
      <c r="I831" s="21">
        <f t="shared" si="20"/>
        <v>0</v>
      </c>
      <c r="J831" s="14"/>
    </row>
    <row r="832" spans="1:10" ht="12.4" hidden="1" customHeight="1">
      <c r="A832" s="13"/>
      <c r="B832" s="1"/>
      <c r="C832" s="35"/>
      <c r="D832" s="113"/>
      <c r="E832" s="114"/>
      <c r="F832" s="42" t="str">
        <f>VLOOKUP(C832,'[2]Acha Air Sales Price List'!$B$1:$D$65536,3,FALSE)</f>
        <v>first line keep open</v>
      </c>
      <c r="G832" s="20">
        <f>ROUND(IF(ISBLANK(C832),0,VLOOKUP(C832,'[2]Acha Air Sales Price List'!$B$1:$X$65536,12,FALSE)*$M$14),2)</f>
        <v>0</v>
      </c>
      <c r="H832" s="20"/>
      <c r="I832" s="21">
        <f t="shared" si="20"/>
        <v>0</v>
      </c>
      <c r="J832" s="14"/>
    </row>
    <row r="833" spans="1:10" ht="12.4" hidden="1" customHeight="1">
      <c r="A833" s="13"/>
      <c r="B833" s="1"/>
      <c r="C833" s="35"/>
      <c r="D833" s="113"/>
      <c r="E833" s="114"/>
      <c r="F833" s="42" t="str">
        <f>VLOOKUP(C833,'[2]Acha Air Sales Price List'!$B$1:$D$65536,3,FALSE)</f>
        <v>first line keep open</v>
      </c>
      <c r="G833" s="20">
        <f>ROUND(IF(ISBLANK(C833),0,VLOOKUP(C833,'[2]Acha Air Sales Price List'!$B$1:$X$65536,12,FALSE)*$M$14),2)</f>
        <v>0</v>
      </c>
      <c r="H833" s="20"/>
      <c r="I833" s="21">
        <f t="shared" si="20"/>
        <v>0</v>
      </c>
      <c r="J833" s="14"/>
    </row>
    <row r="834" spans="1:10" ht="12.4" hidden="1" customHeight="1">
      <c r="A834" s="13"/>
      <c r="B834" s="1"/>
      <c r="C834" s="35"/>
      <c r="D834" s="113"/>
      <c r="E834" s="114"/>
      <c r="F834" s="42" t="str">
        <f>VLOOKUP(C834,'[2]Acha Air Sales Price List'!$B$1:$D$65536,3,FALSE)</f>
        <v>first line keep open</v>
      </c>
      <c r="G834" s="20">
        <f>ROUND(IF(ISBLANK(C834),0,VLOOKUP(C834,'[2]Acha Air Sales Price List'!$B$1:$X$65536,12,FALSE)*$M$14),2)</f>
        <v>0</v>
      </c>
      <c r="H834" s="20"/>
      <c r="I834" s="21">
        <f t="shared" si="20"/>
        <v>0</v>
      </c>
      <c r="J834" s="14"/>
    </row>
    <row r="835" spans="1:10" ht="12.4" hidden="1" customHeight="1">
      <c r="A835" s="13"/>
      <c r="B835" s="1"/>
      <c r="C835" s="35"/>
      <c r="D835" s="113"/>
      <c r="E835" s="114"/>
      <c r="F835" s="42" t="str">
        <f>VLOOKUP(C835,'[2]Acha Air Sales Price List'!$B$1:$D$65536,3,FALSE)</f>
        <v>first line keep open</v>
      </c>
      <c r="G835" s="20">
        <f>ROUND(IF(ISBLANK(C835),0,VLOOKUP(C835,'[2]Acha Air Sales Price List'!$B$1:$X$65536,12,FALSE)*$M$14),2)</f>
        <v>0</v>
      </c>
      <c r="H835" s="20"/>
      <c r="I835" s="21">
        <f t="shared" si="20"/>
        <v>0</v>
      </c>
      <c r="J835" s="14"/>
    </row>
    <row r="836" spans="1:10" ht="12.4" hidden="1" customHeight="1">
      <c r="A836" s="13"/>
      <c r="B836" s="1"/>
      <c r="C836" s="35"/>
      <c r="D836" s="113"/>
      <c r="E836" s="114"/>
      <c r="F836" s="42" t="str">
        <f>VLOOKUP(C836,'[2]Acha Air Sales Price List'!$B$1:$D$65536,3,FALSE)</f>
        <v>first line keep open</v>
      </c>
      <c r="G836" s="20">
        <f>ROUND(IF(ISBLANK(C836),0,VLOOKUP(C836,'[2]Acha Air Sales Price List'!$B$1:$X$65536,12,FALSE)*$M$14),2)</f>
        <v>0</v>
      </c>
      <c r="H836" s="20"/>
      <c r="I836" s="21">
        <f t="shared" si="20"/>
        <v>0</v>
      </c>
      <c r="J836" s="14"/>
    </row>
    <row r="837" spans="1:10" ht="12.4" hidden="1" customHeight="1">
      <c r="A837" s="13"/>
      <c r="B837" s="1"/>
      <c r="C837" s="35"/>
      <c r="D837" s="113"/>
      <c r="E837" s="114"/>
      <c r="F837" s="42" t="str">
        <f>VLOOKUP(C837,'[2]Acha Air Sales Price List'!$B$1:$D$65536,3,FALSE)</f>
        <v>first line keep open</v>
      </c>
      <c r="G837" s="20">
        <f>ROUND(IF(ISBLANK(C837),0,VLOOKUP(C837,'[2]Acha Air Sales Price List'!$B$1:$X$65536,12,FALSE)*$M$14),2)</f>
        <v>0</v>
      </c>
      <c r="H837" s="20"/>
      <c r="I837" s="21">
        <f t="shared" si="20"/>
        <v>0</v>
      </c>
      <c r="J837" s="14"/>
    </row>
    <row r="838" spans="1:10" ht="12.4" hidden="1" customHeight="1">
      <c r="A838" s="13"/>
      <c r="B838" s="1"/>
      <c r="C838" s="35"/>
      <c r="D838" s="113"/>
      <c r="E838" s="114"/>
      <c r="F838" s="42" t="str">
        <f>VLOOKUP(C838,'[2]Acha Air Sales Price List'!$B$1:$D$65536,3,FALSE)</f>
        <v>first line keep open</v>
      </c>
      <c r="G838" s="20">
        <f>ROUND(IF(ISBLANK(C838),0,VLOOKUP(C838,'[2]Acha Air Sales Price List'!$B$1:$X$65536,12,FALSE)*$M$14),2)</f>
        <v>0</v>
      </c>
      <c r="H838" s="20"/>
      <c r="I838" s="21">
        <f t="shared" si="20"/>
        <v>0</v>
      </c>
      <c r="J838" s="14"/>
    </row>
    <row r="839" spans="1:10" ht="12.4" hidden="1" customHeight="1">
      <c r="A839" s="13"/>
      <c r="B839" s="1"/>
      <c r="C839" s="35"/>
      <c r="D839" s="113"/>
      <c r="E839" s="114"/>
      <c r="F839" s="42" t="str">
        <f>VLOOKUP(C839,'[2]Acha Air Sales Price List'!$B$1:$D$65536,3,FALSE)</f>
        <v>first line keep open</v>
      </c>
      <c r="G839" s="20">
        <f>ROUND(IF(ISBLANK(C839),0,VLOOKUP(C839,'[2]Acha Air Sales Price List'!$B$1:$X$65536,12,FALSE)*$M$14),2)</f>
        <v>0</v>
      </c>
      <c r="H839" s="20"/>
      <c r="I839" s="21">
        <f t="shared" si="20"/>
        <v>0</v>
      </c>
      <c r="J839" s="14"/>
    </row>
    <row r="840" spans="1:10" ht="12.4" hidden="1" customHeight="1">
      <c r="A840" s="13"/>
      <c r="B840" s="1"/>
      <c r="C840" s="35"/>
      <c r="D840" s="113"/>
      <c r="E840" s="114"/>
      <c r="F840" s="42" t="str">
        <f>VLOOKUP(C840,'[2]Acha Air Sales Price List'!$B$1:$D$65536,3,FALSE)</f>
        <v>first line keep open</v>
      </c>
      <c r="G840" s="20">
        <f>ROUND(IF(ISBLANK(C840),0,VLOOKUP(C840,'[2]Acha Air Sales Price List'!$B$1:$X$65536,12,FALSE)*$M$14),2)</f>
        <v>0</v>
      </c>
      <c r="H840" s="20"/>
      <c r="I840" s="21">
        <f t="shared" si="20"/>
        <v>0</v>
      </c>
      <c r="J840" s="14"/>
    </row>
    <row r="841" spans="1:10" ht="12.4" hidden="1" customHeight="1">
      <c r="A841" s="13"/>
      <c r="B841" s="1"/>
      <c r="C841" s="35"/>
      <c r="D841" s="113"/>
      <c r="E841" s="114"/>
      <c r="F841" s="42" t="str">
        <f>VLOOKUP(C841,'[2]Acha Air Sales Price List'!$B$1:$D$65536,3,FALSE)</f>
        <v>first line keep open</v>
      </c>
      <c r="G841" s="20">
        <f>ROUND(IF(ISBLANK(C841),0,VLOOKUP(C841,'[2]Acha Air Sales Price List'!$B$1:$X$65536,12,FALSE)*$M$14),2)</f>
        <v>0</v>
      </c>
      <c r="H841" s="20"/>
      <c r="I841" s="21">
        <f t="shared" si="20"/>
        <v>0</v>
      </c>
      <c r="J841" s="14"/>
    </row>
    <row r="842" spans="1:10" ht="12.4" hidden="1" customHeight="1">
      <c r="A842" s="13"/>
      <c r="B842" s="1"/>
      <c r="C842" s="36"/>
      <c r="D842" s="113"/>
      <c r="E842" s="114"/>
      <c r="F842" s="42" t="str">
        <f>VLOOKUP(C842,'[2]Acha Air Sales Price List'!$B$1:$D$65536,3,FALSE)</f>
        <v>first line keep open</v>
      </c>
      <c r="G842" s="20">
        <f>ROUND(IF(ISBLANK(C842),0,VLOOKUP(C842,'[2]Acha Air Sales Price List'!$B$1:$X$65536,12,FALSE)*$M$14),2)</f>
        <v>0</v>
      </c>
      <c r="H842" s="20"/>
      <c r="I842" s="21">
        <f t="shared" si="20"/>
        <v>0</v>
      </c>
      <c r="J842" s="14"/>
    </row>
    <row r="843" spans="1:10" ht="12" hidden="1" customHeight="1">
      <c r="A843" s="13"/>
      <c r="B843" s="1"/>
      <c r="C843" s="35"/>
      <c r="D843" s="113"/>
      <c r="E843" s="114"/>
      <c r="F843" s="42" t="str">
        <f>VLOOKUP(C843,'[2]Acha Air Sales Price List'!$B$1:$D$65536,3,FALSE)</f>
        <v>first line keep open</v>
      </c>
      <c r="G843" s="20">
        <f>ROUND(IF(ISBLANK(C843),0,VLOOKUP(C843,'[2]Acha Air Sales Price List'!$B$1:$X$65536,12,FALSE)*$M$14),2)</f>
        <v>0</v>
      </c>
      <c r="H843" s="20"/>
      <c r="I843" s="21">
        <f t="shared" si="20"/>
        <v>0</v>
      </c>
      <c r="J843" s="14"/>
    </row>
    <row r="844" spans="1:10" ht="12.4" hidden="1" customHeight="1">
      <c r="A844" s="13"/>
      <c r="B844" s="1"/>
      <c r="C844" s="35"/>
      <c r="D844" s="113"/>
      <c r="E844" s="114"/>
      <c r="F844" s="42" t="str">
        <f>VLOOKUP(C844,'[2]Acha Air Sales Price List'!$B$1:$D$65536,3,FALSE)</f>
        <v>first line keep open</v>
      </c>
      <c r="G844" s="20">
        <f>ROUND(IF(ISBLANK(C844),0,VLOOKUP(C844,'[2]Acha Air Sales Price List'!$B$1:$X$65536,12,FALSE)*$M$14),2)</f>
        <v>0</v>
      </c>
      <c r="H844" s="20"/>
      <c r="I844" s="21">
        <f t="shared" si="20"/>
        <v>0</v>
      </c>
      <c r="J844" s="14"/>
    </row>
    <row r="845" spans="1:10" ht="12.4" hidden="1" customHeight="1">
      <c r="A845" s="13"/>
      <c r="B845" s="1"/>
      <c r="C845" s="35"/>
      <c r="D845" s="113"/>
      <c r="E845" s="114"/>
      <c r="F845" s="42" t="str">
        <f>VLOOKUP(C845,'[2]Acha Air Sales Price List'!$B$1:$D$65536,3,FALSE)</f>
        <v>first line keep open</v>
      </c>
      <c r="G845" s="20">
        <f>ROUND(IF(ISBLANK(C845),0,VLOOKUP(C845,'[2]Acha Air Sales Price List'!$B$1:$X$65536,12,FALSE)*$M$14),2)</f>
        <v>0</v>
      </c>
      <c r="H845" s="20"/>
      <c r="I845" s="21">
        <f t="shared" si="20"/>
        <v>0</v>
      </c>
      <c r="J845" s="14"/>
    </row>
    <row r="846" spans="1:10" ht="12.4" hidden="1" customHeight="1">
      <c r="A846" s="13"/>
      <c r="B846" s="1"/>
      <c r="C846" s="35"/>
      <c r="D846" s="113"/>
      <c r="E846" s="114"/>
      <c r="F846" s="42" t="str">
        <f>VLOOKUP(C846,'[2]Acha Air Sales Price List'!$B$1:$D$65536,3,FALSE)</f>
        <v>first line keep open</v>
      </c>
      <c r="G846" s="20">
        <f>ROUND(IF(ISBLANK(C846),0,VLOOKUP(C846,'[2]Acha Air Sales Price List'!$B$1:$X$65536,12,FALSE)*$M$14),2)</f>
        <v>0</v>
      </c>
      <c r="H846" s="20"/>
      <c r="I846" s="21">
        <f t="shared" si="20"/>
        <v>0</v>
      </c>
      <c r="J846" s="14"/>
    </row>
    <row r="847" spans="1:10" ht="12.4" hidden="1" customHeight="1">
      <c r="A847" s="13"/>
      <c r="B847" s="1"/>
      <c r="C847" s="35"/>
      <c r="D847" s="113"/>
      <c r="E847" s="114"/>
      <c r="F847" s="42" t="str">
        <f>VLOOKUP(C847,'[2]Acha Air Sales Price List'!$B$1:$D$65536,3,FALSE)</f>
        <v>first line keep open</v>
      </c>
      <c r="G847" s="20">
        <f>ROUND(IF(ISBLANK(C847),0,VLOOKUP(C847,'[2]Acha Air Sales Price List'!$B$1:$X$65536,12,FALSE)*$M$14),2)</f>
        <v>0</v>
      </c>
      <c r="H847" s="20"/>
      <c r="I847" s="21">
        <f t="shared" si="20"/>
        <v>0</v>
      </c>
      <c r="J847" s="14"/>
    </row>
    <row r="848" spans="1:10" ht="12.4" hidden="1" customHeight="1">
      <c r="A848" s="13"/>
      <c r="B848" s="1"/>
      <c r="C848" s="35"/>
      <c r="D848" s="113"/>
      <c r="E848" s="114"/>
      <c r="F848" s="42" t="str">
        <f>VLOOKUP(C848,'[2]Acha Air Sales Price List'!$B$1:$D$65536,3,FALSE)</f>
        <v>first line keep open</v>
      </c>
      <c r="G848" s="20">
        <f>ROUND(IF(ISBLANK(C848),0,VLOOKUP(C848,'[2]Acha Air Sales Price List'!$B$1:$X$65536,12,FALSE)*$M$14),2)</f>
        <v>0</v>
      </c>
      <c r="H848" s="20"/>
      <c r="I848" s="21">
        <f t="shared" si="20"/>
        <v>0</v>
      </c>
      <c r="J848" s="14"/>
    </row>
    <row r="849" spans="1:10" ht="12.4" hidden="1" customHeight="1">
      <c r="A849" s="13"/>
      <c r="B849" s="1"/>
      <c r="C849" s="35"/>
      <c r="D849" s="113"/>
      <c r="E849" s="114"/>
      <c r="F849" s="42" t="str">
        <f>VLOOKUP(C849,'[2]Acha Air Sales Price List'!$B$1:$D$65536,3,FALSE)</f>
        <v>first line keep open</v>
      </c>
      <c r="G849" s="20">
        <f>ROUND(IF(ISBLANK(C849),0,VLOOKUP(C849,'[2]Acha Air Sales Price List'!$B$1:$X$65536,12,FALSE)*$M$14),2)</f>
        <v>0</v>
      </c>
      <c r="H849" s="20"/>
      <c r="I849" s="21">
        <f t="shared" si="20"/>
        <v>0</v>
      </c>
      <c r="J849" s="14"/>
    </row>
    <row r="850" spans="1:10" ht="12.4" hidden="1" customHeight="1">
      <c r="A850" s="13"/>
      <c r="B850" s="1"/>
      <c r="C850" s="35"/>
      <c r="D850" s="113"/>
      <c r="E850" s="114"/>
      <c r="F850" s="42" t="str">
        <f>VLOOKUP(C850,'[2]Acha Air Sales Price List'!$B$1:$D$65536,3,FALSE)</f>
        <v>first line keep open</v>
      </c>
      <c r="G850" s="20">
        <f>ROUND(IF(ISBLANK(C850),0,VLOOKUP(C850,'[2]Acha Air Sales Price List'!$B$1:$X$65536,12,FALSE)*$M$14),2)</f>
        <v>0</v>
      </c>
      <c r="H850" s="20"/>
      <c r="I850" s="21">
        <f t="shared" si="20"/>
        <v>0</v>
      </c>
      <c r="J850" s="14"/>
    </row>
    <row r="851" spans="1:10" ht="12.4" hidden="1" customHeight="1">
      <c r="A851" s="13"/>
      <c r="B851" s="1"/>
      <c r="C851" s="35"/>
      <c r="D851" s="113"/>
      <c r="E851" s="114"/>
      <c r="F851" s="42" t="str">
        <f>VLOOKUP(C851,'[2]Acha Air Sales Price List'!$B$1:$D$65536,3,FALSE)</f>
        <v>first line keep open</v>
      </c>
      <c r="G851" s="20">
        <f>ROUND(IF(ISBLANK(C851),0,VLOOKUP(C851,'[2]Acha Air Sales Price List'!$B$1:$X$65536,12,FALSE)*$M$14),2)</f>
        <v>0</v>
      </c>
      <c r="H851" s="20"/>
      <c r="I851" s="21">
        <f t="shared" si="20"/>
        <v>0</v>
      </c>
      <c r="J851" s="14"/>
    </row>
    <row r="852" spans="1:10" ht="12.4" hidden="1" customHeight="1">
      <c r="A852" s="13"/>
      <c r="B852" s="1"/>
      <c r="C852" s="35"/>
      <c r="D852" s="113"/>
      <c r="E852" s="114"/>
      <c r="F852" s="42" t="str">
        <f>VLOOKUP(C852,'[2]Acha Air Sales Price List'!$B$1:$D$65536,3,FALSE)</f>
        <v>first line keep open</v>
      </c>
      <c r="G852" s="20">
        <f>ROUND(IF(ISBLANK(C852),0,VLOOKUP(C852,'[2]Acha Air Sales Price List'!$B$1:$X$65536,12,FALSE)*$M$14),2)</f>
        <v>0</v>
      </c>
      <c r="H852" s="20"/>
      <c r="I852" s="21">
        <f t="shared" si="20"/>
        <v>0</v>
      </c>
      <c r="J852" s="14"/>
    </row>
    <row r="853" spans="1:10" ht="12.4" hidden="1" customHeight="1">
      <c r="A853" s="13"/>
      <c r="B853" s="1"/>
      <c r="C853" s="35"/>
      <c r="D853" s="113"/>
      <c r="E853" s="114"/>
      <c r="F853" s="42" t="str">
        <f>VLOOKUP(C853,'[2]Acha Air Sales Price List'!$B$1:$D$65536,3,FALSE)</f>
        <v>first line keep open</v>
      </c>
      <c r="G853" s="20">
        <f>ROUND(IF(ISBLANK(C853),0,VLOOKUP(C853,'[2]Acha Air Sales Price List'!$B$1:$X$65536,12,FALSE)*$M$14),2)</f>
        <v>0</v>
      </c>
      <c r="H853" s="20"/>
      <c r="I853" s="21">
        <f t="shared" si="20"/>
        <v>0</v>
      </c>
      <c r="J853" s="14"/>
    </row>
    <row r="854" spans="1:10" ht="12.4" hidden="1" customHeight="1">
      <c r="A854" s="13"/>
      <c r="B854" s="1"/>
      <c r="C854" s="35"/>
      <c r="D854" s="113"/>
      <c r="E854" s="114"/>
      <c r="F854" s="42" t="str">
        <f>VLOOKUP(C854,'[2]Acha Air Sales Price List'!$B$1:$D$65536,3,FALSE)</f>
        <v>first line keep open</v>
      </c>
      <c r="G854" s="20">
        <f>ROUND(IF(ISBLANK(C854),0,VLOOKUP(C854,'[2]Acha Air Sales Price List'!$B$1:$X$65536,12,FALSE)*$M$14),2)</f>
        <v>0</v>
      </c>
      <c r="H854" s="20"/>
      <c r="I854" s="21">
        <f t="shared" si="20"/>
        <v>0</v>
      </c>
      <c r="J854" s="14"/>
    </row>
    <row r="855" spans="1:10" ht="12.4" hidden="1" customHeight="1">
      <c r="A855" s="13"/>
      <c r="B855" s="1"/>
      <c r="C855" s="35"/>
      <c r="D855" s="113"/>
      <c r="E855" s="114"/>
      <c r="F855" s="42" t="str">
        <f>VLOOKUP(C855,'[2]Acha Air Sales Price List'!$B$1:$D$65536,3,FALSE)</f>
        <v>first line keep open</v>
      </c>
      <c r="G855" s="20">
        <f>ROUND(IF(ISBLANK(C855),0,VLOOKUP(C855,'[2]Acha Air Sales Price List'!$B$1:$X$65536,12,FALSE)*$M$14),2)</f>
        <v>0</v>
      </c>
      <c r="H855" s="20"/>
      <c r="I855" s="21">
        <f t="shared" si="20"/>
        <v>0</v>
      </c>
      <c r="J855" s="14"/>
    </row>
    <row r="856" spans="1:10" ht="12.4" hidden="1" customHeight="1">
      <c r="A856" s="13"/>
      <c r="B856" s="1"/>
      <c r="C856" s="35"/>
      <c r="D856" s="113"/>
      <c r="E856" s="114"/>
      <c r="F856" s="42" t="str">
        <f>VLOOKUP(C856,'[2]Acha Air Sales Price List'!$B$1:$D$65536,3,FALSE)</f>
        <v>first line keep open</v>
      </c>
      <c r="G856" s="20">
        <f>ROUND(IF(ISBLANK(C856),0,VLOOKUP(C856,'[2]Acha Air Sales Price List'!$B$1:$X$65536,12,FALSE)*$M$14),2)</f>
        <v>0</v>
      </c>
      <c r="H856" s="20"/>
      <c r="I856" s="21">
        <f t="shared" si="20"/>
        <v>0</v>
      </c>
      <c r="J856" s="14"/>
    </row>
    <row r="857" spans="1:10" ht="12.4" hidden="1" customHeight="1">
      <c r="A857" s="13"/>
      <c r="B857" s="1"/>
      <c r="C857" s="35"/>
      <c r="D857" s="113"/>
      <c r="E857" s="114"/>
      <c r="F857" s="42" t="str">
        <f>VLOOKUP(C857,'[2]Acha Air Sales Price List'!$B$1:$D$65536,3,FALSE)</f>
        <v>first line keep open</v>
      </c>
      <c r="G857" s="20">
        <f>ROUND(IF(ISBLANK(C857),0,VLOOKUP(C857,'[2]Acha Air Sales Price List'!$B$1:$X$65536,12,FALSE)*$M$14),2)</f>
        <v>0</v>
      </c>
      <c r="H857" s="20"/>
      <c r="I857" s="21">
        <f t="shared" si="20"/>
        <v>0</v>
      </c>
      <c r="J857" s="14"/>
    </row>
    <row r="858" spans="1:10" ht="12.4" hidden="1" customHeight="1">
      <c r="A858" s="13"/>
      <c r="B858" s="1"/>
      <c r="C858" s="35"/>
      <c r="D858" s="113"/>
      <c r="E858" s="114"/>
      <c r="F858" s="42" t="str">
        <f>VLOOKUP(C858,'[2]Acha Air Sales Price List'!$B$1:$D$65536,3,FALSE)</f>
        <v>first line keep open</v>
      </c>
      <c r="G858" s="20">
        <f>ROUND(IF(ISBLANK(C858),0,VLOOKUP(C858,'[2]Acha Air Sales Price List'!$B$1:$X$65536,12,FALSE)*$M$14),2)</f>
        <v>0</v>
      </c>
      <c r="H858" s="20"/>
      <c r="I858" s="21">
        <f t="shared" si="20"/>
        <v>0</v>
      </c>
      <c r="J858" s="14"/>
    </row>
    <row r="859" spans="1:10" ht="12.4" hidden="1" customHeight="1">
      <c r="A859" s="13"/>
      <c r="B859" s="1"/>
      <c r="C859" s="35"/>
      <c r="D859" s="113"/>
      <c r="E859" s="114"/>
      <c r="F859" s="42" t="str">
        <f>VLOOKUP(C859,'[2]Acha Air Sales Price List'!$B$1:$D$65536,3,FALSE)</f>
        <v>first line keep open</v>
      </c>
      <c r="G859" s="20">
        <f>ROUND(IF(ISBLANK(C859),0,VLOOKUP(C859,'[2]Acha Air Sales Price List'!$B$1:$X$65536,12,FALSE)*$M$14),2)</f>
        <v>0</v>
      </c>
      <c r="H859" s="20"/>
      <c r="I859" s="21">
        <f t="shared" si="20"/>
        <v>0</v>
      </c>
      <c r="J859" s="14"/>
    </row>
    <row r="860" spans="1:10" ht="12.4" hidden="1" customHeight="1">
      <c r="A860" s="13"/>
      <c r="B860" s="1"/>
      <c r="C860" s="35"/>
      <c r="D860" s="113"/>
      <c r="E860" s="114"/>
      <c r="F860" s="42" t="str">
        <f>VLOOKUP(C860,'[2]Acha Air Sales Price List'!$B$1:$D$65536,3,FALSE)</f>
        <v>first line keep open</v>
      </c>
      <c r="G860" s="20">
        <f>ROUND(IF(ISBLANK(C860),0,VLOOKUP(C860,'[2]Acha Air Sales Price List'!$B$1:$X$65536,12,FALSE)*$M$14),2)</f>
        <v>0</v>
      </c>
      <c r="H860" s="20"/>
      <c r="I860" s="21">
        <f t="shared" si="20"/>
        <v>0</v>
      </c>
      <c r="J860" s="14"/>
    </row>
    <row r="861" spans="1:10" ht="12.4" hidden="1" customHeight="1">
      <c r="A861" s="13"/>
      <c r="B861" s="1"/>
      <c r="C861" s="35"/>
      <c r="D861" s="113"/>
      <c r="E861" s="114"/>
      <c r="F861" s="42" t="str">
        <f>VLOOKUP(C861,'[2]Acha Air Sales Price List'!$B$1:$D$65536,3,FALSE)</f>
        <v>first line keep open</v>
      </c>
      <c r="G861" s="20">
        <f>ROUND(IF(ISBLANK(C861),0,VLOOKUP(C861,'[2]Acha Air Sales Price List'!$B$1:$X$65536,12,FALSE)*$M$14),2)</f>
        <v>0</v>
      </c>
      <c r="H861" s="20"/>
      <c r="I861" s="21">
        <f t="shared" si="20"/>
        <v>0</v>
      </c>
      <c r="J861" s="14"/>
    </row>
    <row r="862" spans="1:10" ht="12.4" hidden="1" customHeight="1">
      <c r="A862" s="13"/>
      <c r="B862" s="1"/>
      <c r="C862" s="35"/>
      <c r="D862" s="113"/>
      <c r="E862" s="114"/>
      <c r="F862" s="42" t="str">
        <f>VLOOKUP(C862,'[2]Acha Air Sales Price List'!$B$1:$D$65536,3,FALSE)</f>
        <v>first line keep open</v>
      </c>
      <c r="G862" s="20">
        <f>ROUND(IF(ISBLANK(C862),0,VLOOKUP(C862,'[2]Acha Air Sales Price List'!$B$1:$X$65536,12,FALSE)*$M$14),2)</f>
        <v>0</v>
      </c>
      <c r="H862" s="20"/>
      <c r="I862" s="21">
        <f t="shared" si="20"/>
        <v>0</v>
      </c>
      <c r="J862" s="14"/>
    </row>
    <row r="863" spans="1:10" ht="12.4" hidden="1" customHeight="1">
      <c r="A863" s="13"/>
      <c r="B863" s="1"/>
      <c r="C863" s="35"/>
      <c r="D863" s="113"/>
      <c r="E863" s="114"/>
      <c r="F863" s="42" t="str">
        <f>VLOOKUP(C863,'[2]Acha Air Sales Price List'!$B$1:$D$65536,3,FALSE)</f>
        <v>first line keep open</v>
      </c>
      <c r="G863" s="20">
        <f>ROUND(IF(ISBLANK(C863),0,VLOOKUP(C863,'[2]Acha Air Sales Price List'!$B$1:$X$65536,12,FALSE)*$M$14),2)</f>
        <v>0</v>
      </c>
      <c r="H863" s="20"/>
      <c r="I863" s="21">
        <f t="shared" si="20"/>
        <v>0</v>
      </c>
      <c r="J863" s="14"/>
    </row>
    <row r="864" spans="1:10" ht="12.4" hidden="1" customHeight="1">
      <c r="A864" s="13"/>
      <c r="B864" s="1"/>
      <c r="C864" s="35"/>
      <c r="D864" s="113"/>
      <c r="E864" s="114"/>
      <c r="F864" s="42" t="str">
        <f>VLOOKUP(C864,'[2]Acha Air Sales Price List'!$B$1:$D$65536,3,FALSE)</f>
        <v>first line keep open</v>
      </c>
      <c r="G864" s="20">
        <f>ROUND(IF(ISBLANK(C864),0,VLOOKUP(C864,'[2]Acha Air Sales Price List'!$B$1:$X$65536,12,FALSE)*$M$14),2)</f>
        <v>0</v>
      </c>
      <c r="H864" s="20"/>
      <c r="I864" s="21">
        <f t="shared" si="20"/>
        <v>0</v>
      </c>
      <c r="J864" s="14"/>
    </row>
    <row r="865" spans="1:10" ht="12.4" hidden="1" customHeight="1">
      <c r="A865" s="13"/>
      <c r="B865" s="1"/>
      <c r="C865" s="35"/>
      <c r="D865" s="113"/>
      <c r="E865" s="114"/>
      <c r="F865" s="42" t="str">
        <f>VLOOKUP(C865,'[2]Acha Air Sales Price List'!$B$1:$D$65536,3,FALSE)</f>
        <v>first line keep open</v>
      </c>
      <c r="G865" s="20">
        <f>ROUND(IF(ISBLANK(C865),0,VLOOKUP(C865,'[2]Acha Air Sales Price List'!$B$1:$X$65536,12,FALSE)*$M$14),2)</f>
        <v>0</v>
      </c>
      <c r="H865" s="20"/>
      <c r="I865" s="21">
        <f t="shared" si="20"/>
        <v>0</v>
      </c>
      <c r="J865" s="14"/>
    </row>
    <row r="866" spans="1:10" ht="12.4" hidden="1" customHeight="1">
      <c r="A866" s="13"/>
      <c r="B866" s="1"/>
      <c r="C866" s="35"/>
      <c r="D866" s="113"/>
      <c r="E866" s="114"/>
      <c r="F866" s="42" t="str">
        <f>VLOOKUP(C866,'[2]Acha Air Sales Price List'!$B$1:$D$65536,3,FALSE)</f>
        <v>first line keep open</v>
      </c>
      <c r="G866" s="20">
        <f>ROUND(IF(ISBLANK(C866),0,VLOOKUP(C866,'[2]Acha Air Sales Price List'!$B$1:$X$65536,12,FALSE)*$M$14),2)</f>
        <v>0</v>
      </c>
      <c r="H866" s="20"/>
      <c r="I866" s="21">
        <f t="shared" si="20"/>
        <v>0</v>
      </c>
      <c r="J866" s="14"/>
    </row>
    <row r="867" spans="1:10" ht="12.4" hidden="1" customHeight="1">
      <c r="A867" s="13"/>
      <c r="B867" s="1"/>
      <c r="C867" s="35"/>
      <c r="D867" s="113"/>
      <c r="E867" s="114"/>
      <c r="F867" s="42" t="str">
        <f>VLOOKUP(C867,'[2]Acha Air Sales Price List'!$B$1:$D$65536,3,FALSE)</f>
        <v>first line keep open</v>
      </c>
      <c r="G867" s="20">
        <f>ROUND(IF(ISBLANK(C867),0,VLOOKUP(C867,'[2]Acha Air Sales Price List'!$B$1:$X$65536,12,FALSE)*$M$14),2)</f>
        <v>0</v>
      </c>
      <c r="H867" s="20"/>
      <c r="I867" s="21">
        <f t="shared" si="20"/>
        <v>0</v>
      </c>
      <c r="J867" s="14"/>
    </row>
    <row r="868" spans="1:10" ht="12.4" hidden="1" customHeight="1">
      <c r="A868" s="13"/>
      <c r="B868" s="1"/>
      <c r="C868" s="35"/>
      <c r="D868" s="113"/>
      <c r="E868" s="114"/>
      <c r="F868" s="42" t="str">
        <f>VLOOKUP(C868,'[2]Acha Air Sales Price List'!$B$1:$D$65536,3,FALSE)</f>
        <v>first line keep open</v>
      </c>
      <c r="G868" s="20">
        <f>ROUND(IF(ISBLANK(C868),0,VLOOKUP(C868,'[2]Acha Air Sales Price List'!$B$1:$X$65536,12,FALSE)*$M$14),2)</f>
        <v>0</v>
      </c>
      <c r="H868" s="20"/>
      <c r="I868" s="21">
        <f t="shared" si="20"/>
        <v>0</v>
      </c>
      <c r="J868" s="14"/>
    </row>
    <row r="869" spans="1:10" ht="12.4" hidden="1" customHeight="1">
      <c r="A869" s="13"/>
      <c r="B869" s="1"/>
      <c r="C869" s="35"/>
      <c r="D869" s="113"/>
      <c r="E869" s="114"/>
      <c r="F869" s="42" t="str">
        <f>VLOOKUP(C869,'[2]Acha Air Sales Price List'!$B$1:$D$65536,3,FALSE)</f>
        <v>first line keep open</v>
      </c>
      <c r="G869" s="20">
        <f>ROUND(IF(ISBLANK(C869),0,VLOOKUP(C869,'[2]Acha Air Sales Price List'!$B$1:$X$65536,12,FALSE)*$M$14),2)</f>
        <v>0</v>
      </c>
      <c r="H869" s="20"/>
      <c r="I869" s="21">
        <f t="shared" si="20"/>
        <v>0</v>
      </c>
      <c r="J869" s="14"/>
    </row>
    <row r="870" spans="1:10" ht="12.4" hidden="1" customHeight="1">
      <c r="A870" s="13"/>
      <c r="B870" s="1"/>
      <c r="C870" s="36"/>
      <c r="D870" s="113"/>
      <c r="E870" s="114"/>
      <c r="F870" s="42" t="str">
        <f>VLOOKUP(C870,'[2]Acha Air Sales Price List'!$B$1:$D$65536,3,FALSE)</f>
        <v>first line keep open</v>
      </c>
      <c r="G870" s="20">
        <f>ROUND(IF(ISBLANK(C870),0,VLOOKUP(C870,'[2]Acha Air Sales Price List'!$B$1:$X$65536,12,FALSE)*$M$14),2)</f>
        <v>0</v>
      </c>
      <c r="H870" s="20"/>
      <c r="I870" s="21">
        <f t="shared" si="20"/>
        <v>0</v>
      </c>
      <c r="J870" s="14"/>
    </row>
    <row r="871" spans="1:10" ht="12" hidden="1" customHeight="1">
      <c r="A871" s="13"/>
      <c r="B871" s="1"/>
      <c r="C871" s="35"/>
      <c r="D871" s="113"/>
      <c r="E871" s="114"/>
      <c r="F871" s="42" t="str">
        <f>VLOOKUP(C871,'[2]Acha Air Sales Price List'!$B$1:$D$65536,3,FALSE)</f>
        <v>first line keep open</v>
      </c>
      <c r="G871" s="20">
        <f>ROUND(IF(ISBLANK(C871),0,VLOOKUP(C871,'[2]Acha Air Sales Price List'!$B$1:$X$65536,12,FALSE)*$M$14),2)</f>
        <v>0</v>
      </c>
      <c r="H871" s="20"/>
      <c r="I871" s="21">
        <f t="shared" si="20"/>
        <v>0</v>
      </c>
      <c r="J871" s="14"/>
    </row>
    <row r="872" spans="1:10" ht="12.4" hidden="1" customHeight="1">
      <c r="A872" s="13"/>
      <c r="B872" s="1"/>
      <c r="C872" s="35"/>
      <c r="D872" s="113"/>
      <c r="E872" s="114"/>
      <c r="F872" s="42" t="str">
        <f>VLOOKUP(C872,'[2]Acha Air Sales Price List'!$B$1:$D$65536,3,FALSE)</f>
        <v>first line keep open</v>
      </c>
      <c r="G872" s="20">
        <f>ROUND(IF(ISBLANK(C872),0,VLOOKUP(C872,'[2]Acha Air Sales Price List'!$B$1:$X$65536,12,FALSE)*$M$14),2)</f>
        <v>0</v>
      </c>
      <c r="H872" s="20"/>
      <c r="I872" s="21">
        <f t="shared" si="20"/>
        <v>0</v>
      </c>
      <c r="J872" s="14"/>
    </row>
    <row r="873" spans="1:10" ht="12.4" hidden="1" customHeight="1">
      <c r="A873" s="13"/>
      <c r="B873" s="1"/>
      <c r="C873" s="35"/>
      <c r="D873" s="113"/>
      <c r="E873" s="114"/>
      <c r="F873" s="42" t="str">
        <f>VLOOKUP(C873,'[2]Acha Air Sales Price List'!$B$1:$D$65536,3,FALSE)</f>
        <v>first line keep open</v>
      </c>
      <c r="G873" s="20">
        <f>ROUND(IF(ISBLANK(C873),0,VLOOKUP(C873,'[2]Acha Air Sales Price List'!$B$1:$X$65536,12,FALSE)*$M$14),2)</f>
        <v>0</v>
      </c>
      <c r="H873" s="20"/>
      <c r="I873" s="21">
        <f t="shared" si="20"/>
        <v>0</v>
      </c>
      <c r="J873" s="14"/>
    </row>
    <row r="874" spans="1:10" ht="12.4" hidden="1" customHeight="1">
      <c r="A874" s="13"/>
      <c r="B874" s="1"/>
      <c r="C874" s="35"/>
      <c r="D874" s="113"/>
      <c r="E874" s="114"/>
      <c r="F874" s="42" t="str">
        <f>VLOOKUP(C874,'[2]Acha Air Sales Price List'!$B$1:$D$65536,3,FALSE)</f>
        <v>first line keep open</v>
      </c>
      <c r="G874" s="20">
        <f>ROUND(IF(ISBLANK(C874),0,VLOOKUP(C874,'[2]Acha Air Sales Price List'!$B$1:$X$65536,12,FALSE)*$M$14),2)</f>
        <v>0</v>
      </c>
      <c r="H874" s="20"/>
      <c r="I874" s="21">
        <f t="shared" si="20"/>
        <v>0</v>
      </c>
      <c r="J874" s="14"/>
    </row>
    <row r="875" spans="1:10" ht="12.4" hidden="1" customHeight="1">
      <c r="A875" s="13"/>
      <c r="B875" s="1"/>
      <c r="C875" s="35"/>
      <c r="D875" s="113"/>
      <c r="E875" s="114"/>
      <c r="F875" s="42" t="str">
        <f>VLOOKUP(C875,'[2]Acha Air Sales Price List'!$B$1:$D$65536,3,FALSE)</f>
        <v>first line keep open</v>
      </c>
      <c r="G875" s="20">
        <f>ROUND(IF(ISBLANK(C875),0,VLOOKUP(C875,'[2]Acha Air Sales Price List'!$B$1:$X$65536,12,FALSE)*$M$14),2)</f>
        <v>0</v>
      </c>
      <c r="H875" s="20"/>
      <c r="I875" s="21">
        <f t="shared" si="20"/>
        <v>0</v>
      </c>
      <c r="J875" s="14"/>
    </row>
    <row r="876" spans="1:10" ht="12.4" hidden="1" customHeight="1">
      <c r="A876" s="13"/>
      <c r="B876" s="1"/>
      <c r="C876" s="35"/>
      <c r="D876" s="113"/>
      <c r="E876" s="114"/>
      <c r="F876" s="42" t="str">
        <f>VLOOKUP(C876,'[2]Acha Air Sales Price List'!$B$1:$D$65536,3,FALSE)</f>
        <v>first line keep open</v>
      </c>
      <c r="G876" s="20">
        <f>ROUND(IF(ISBLANK(C876),0,VLOOKUP(C876,'[2]Acha Air Sales Price List'!$B$1:$X$65536,12,FALSE)*$M$14),2)</f>
        <v>0</v>
      </c>
      <c r="H876" s="20"/>
      <c r="I876" s="21">
        <f t="shared" si="20"/>
        <v>0</v>
      </c>
      <c r="J876" s="14"/>
    </row>
    <row r="877" spans="1:10" ht="12.4" hidden="1" customHeight="1">
      <c r="A877" s="13"/>
      <c r="B877" s="1"/>
      <c r="C877" s="35"/>
      <c r="D877" s="113"/>
      <c r="E877" s="114"/>
      <c r="F877" s="42" t="str">
        <f>VLOOKUP(C877,'[2]Acha Air Sales Price List'!$B$1:$D$65536,3,FALSE)</f>
        <v>first line keep open</v>
      </c>
      <c r="G877" s="20">
        <f>ROUND(IF(ISBLANK(C877),0,VLOOKUP(C877,'[2]Acha Air Sales Price List'!$B$1:$X$65536,12,FALSE)*$M$14),2)</f>
        <v>0</v>
      </c>
      <c r="H877" s="20"/>
      <c r="I877" s="21">
        <f t="shared" si="20"/>
        <v>0</v>
      </c>
      <c r="J877" s="14"/>
    </row>
    <row r="878" spans="1:10" ht="12.4" hidden="1" customHeight="1">
      <c r="A878" s="13"/>
      <c r="B878" s="1"/>
      <c r="C878" s="35"/>
      <c r="D878" s="113"/>
      <c r="E878" s="114"/>
      <c r="F878" s="42" t="str">
        <f>VLOOKUP(C878,'[2]Acha Air Sales Price List'!$B$1:$D$65536,3,FALSE)</f>
        <v>first line keep open</v>
      </c>
      <c r="G878" s="20">
        <f>ROUND(IF(ISBLANK(C878),0,VLOOKUP(C878,'[2]Acha Air Sales Price List'!$B$1:$X$65536,12,FALSE)*$M$14),2)</f>
        <v>0</v>
      </c>
      <c r="H878" s="20"/>
      <c r="I878" s="21">
        <f t="shared" si="20"/>
        <v>0</v>
      </c>
      <c r="J878" s="14"/>
    </row>
    <row r="879" spans="1:10" ht="12.4" hidden="1" customHeight="1">
      <c r="A879" s="13"/>
      <c r="B879" s="1"/>
      <c r="C879" s="35"/>
      <c r="D879" s="113"/>
      <c r="E879" s="114"/>
      <c r="F879" s="42" t="str">
        <f>VLOOKUP(C879,'[2]Acha Air Sales Price List'!$B$1:$D$65536,3,FALSE)</f>
        <v>first line keep open</v>
      </c>
      <c r="G879" s="20">
        <f>ROUND(IF(ISBLANK(C879),0,VLOOKUP(C879,'[2]Acha Air Sales Price List'!$B$1:$X$65536,12,FALSE)*$M$14),2)</f>
        <v>0</v>
      </c>
      <c r="H879" s="20"/>
      <c r="I879" s="21">
        <f t="shared" si="20"/>
        <v>0</v>
      </c>
      <c r="J879" s="14"/>
    </row>
    <row r="880" spans="1:10" ht="12.4" hidden="1" customHeight="1">
      <c r="A880" s="13"/>
      <c r="B880" s="1"/>
      <c r="C880" s="35"/>
      <c r="D880" s="113"/>
      <c r="E880" s="114"/>
      <c r="F880" s="42" t="str">
        <f>VLOOKUP(C880,'[2]Acha Air Sales Price List'!$B$1:$D$65536,3,FALSE)</f>
        <v>first line keep open</v>
      </c>
      <c r="G880" s="20">
        <f>ROUND(IF(ISBLANK(C880),0,VLOOKUP(C880,'[2]Acha Air Sales Price List'!$B$1:$X$65536,12,FALSE)*$M$14),2)</f>
        <v>0</v>
      </c>
      <c r="H880" s="20"/>
      <c r="I880" s="21">
        <f t="shared" si="20"/>
        <v>0</v>
      </c>
      <c r="J880" s="14"/>
    </row>
    <row r="881" spans="1:10" ht="12.4" hidden="1" customHeight="1">
      <c r="A881" s="13"/>
      <c r="B881" s="1"/>
      <c r="C881" s="35"/>
      <c r="D881" s="113"/>
      <c r="E881" s="114"/>
      <c r="F881" s="42" t="str">
        <f>VLOOKUP(C881,'[2]Acha Air Sales Price List'!$B$1:$D$65536,3,FALSE)</f>
        <v>first line keep open</v>
      </c>
      <c r="G881" s="20">
        <f>ROUND(IF(ISBLANK(C881),0,VLOOKUP(C881,'[2]Acha Air Sales Price List'!$B$1:$X$65536,12,FALSE)*$M$14),2)</f>
        <v>0</v>
      </c>
      <c r="H881" s="20"/>
      <c r="I881" s="21">
        <f t="shared" si="20"/>
        <v>0</v>
      </c>
      <c r="J881" s="14"/>
    </row>
    <row r="882" spans="1:10" ht="12.4" hidden="1" customHeight="1">
      <c r="A882" s="13"/>
      <c r="B882" s="1"/>
      <c r="C882" s="35"/>
      <c r="D882" s="113"/>
      <c r="E882" s="114"/>
      <c r="F882" s="42" t="str">
        <f>VLOOKUP(C882,'[2]Acha Air Sales Price List'!$B$1:$D$65536,3,FALSE)</f>
        <v>first line keep open</v>
      </c>
      <c r="G882" s="20">
        <f>ROUND(IF(ISBLANK(C882),0,VLOOKUP(C882,'[2]Acha Air Sales Price List'!$B$1:$X$65536,12,FALSE)*$M$14),2)</f>
        <v>0</v>
      </c>
      <c r="H882" s="20"/>
      <c r="I882" s="21">
        <f t="shared" si="20"/>
        <v>0</v>
      </c>
      <c r="J882" s="14"/>
    </row>
    <row r="883" spans="1:10" ht="12.4" hidden="1" customHeight="1">
      <c r="A883" s="13"/>
      <c r="B883" s="1"/>
      <c r="C883" s="35"/>
      <c r="D883" s="113"/>
      <c r="E883" s="114"/>
      <c r="F883" s="42" t="str">
        <f>VLOOKUP(C883,'[2]Acha Air Sales Price List'!$B$1:$D$65536,3,FALSE)</f>
        <v>first line keep open</v>
      </c>
      <c r="G883" s="20">
        <f>ROUND(IF(ISBLANK(C883),0,VLOOKUP(C883,'[2]Acha Air Sales Price List'!$B$1:$X$65536,12,FALSE)*$M$14),2)</f>
        <v>0</v>
      </c>
      <c r="H883" s="20"/>
      <c r="I883" s="21">
        <f t="shared" si="20"/>
        <v>0</v>
      </c>
      <c r="J883" s="14"/>
    </row>
    <row r="884" spans="1:10" ht="12.4" hidden="1" customHeight="1">
      <c r="A884" s="13"/>
      <c r="B884" s="1"/>
      <c r="C884" s="35"/>
      <c r="D884" s="113"/>
      <c r="E884" s="114"/>
      <c r="F884" s="42" t="str">
        <f>VLOOKUP(C884,'[2]Acha Air Sales Price List'!$B$1:$D$65536,3,FALSE)</f>
        <v>first line keep open</v>
      </c>
      <c r="G884" s="20">
        <f>ROUND(IF(ISBLANK(C884),0,VLOOKUP(C884,'[2]Acha Air Sales Price List'!$B$1:$X$65536,12,FALSE)*$M$14),2)</f>
        <v>0</v>
      </c>
      <c r="H884" s="20"/>
      <c r="I884" s="21">
        <f t="shared" si="20"/>
        <v>0</v>
      </c>
      <c r="J884" s="14"/>
    </row>
    <row r="885" spans="1:10" ht="12.4" hidden="1" customHeight="1">
      <c r="A885" s="13"/>
      <c r="B885" s="1"/>
      <c r="C885" s="35"/>
      <c r="D885" s="113"/>
      <c r="E885" s="114"/>
      <c r="F885" s="42" t="str">
        <f>VLOOKUP(C885,'[2]Acha Air Sales Price List'!$B$1:$D$65536,3,FALSE)</f>
        <v>first line keep open</v>
      </c>
      <c r="G885" s="20">
        <f>ROUND(IF(ISBLANK(C885),0,VLOOKUP(C885,'[2]Acha Air Sales Price List'!$B$1:$X$65536,12,FALSE)*$M$14),2)</f>
        <v>0</v>
      </c>
      <c r="H885" s="20"/>
      <c r="I885" s="21">
        <f t="shared" si="20"/>
        <v>0</v>
      </c>
      <c r="J885" s="14"/>
    </row>
    <row r="886" spans="1:10" ht="12.4" hidden="1" customHeight="1">
      <c r="A886" s="13"/>
      <c r="B886" s="1"/>
      <c r="C886" s="35"/>
      <c r="D886" s="113"/>
      <c r="E886" s="114"/>
      <c r="F886" s="42" t="str">
        <f>VLOOKUP(C886,'[2]Acha Air Sales Price List'!$B$1:$D$65536,3,FALSE)</f>
        <v>first line keep open</v>
      </c>
      <c r="G886" s="20">
        <f>ROUND(IF(ISBLANK(C886),0,VLOOKUP(C886,'[2]Acha Air Sales Price List'!$B$1:$X$65536,12,FALSE)*$M$14),2)</f>
        <v>0</v>
      </c>
      <c r="H886" s="20"/>
      <c r="I886" s="21">
        <f t="shared" si="20"/>
        <v>0</v>
      </c>
      <c r="J886" s="14"/>
    </row>
    <row r="887" spans="1:10" ht="12.4" hidden="1" customHeight="1">
      <c r="A887" s="13"/>
      <c r="B887" s="1"/>
      <c r="C887" s="35"/>
      <c r="D887" s="113"/>
      <c r="E887" s="114"/>
      <c r="F887" s="42" t="str">
        <f>VLOOKUP(C887,'[2]Acha Air Sales Price List'!$B$1:$D$65536,3,FALSE)</f>
        <v>first line keep open</v>
      </c>
      <c r="G887" s="20">
        <f>ROUND(IF(ISBLANK(C887),0,VLOOKUP(C887,'[2]Acha Air Sales Price List'!$B$1:$X$65536,12,FALSE)*$M$14),2)</f>
        <v>0</v>
      </c>
      <c r="H887" s="20"/>
      <c r="I887" s="21">
        <f t="shared" si="20"/>
        <v>0</v>
      </c>
      <c r="J887" s="14"/>
    </row>
    <row r="888" spans="1:10" ht="12.4" hidden="1" customHeight="1">
      <c r="A888" s="13"/>
      <c r="B888" s="1"/>
      <c r="C888" s="35"/>
      <c r="D888" s="113"/>
      <c r="E888" s="114"/>
      <c r="F888" s="42" t="str">
        <f>VLOOKUP(C888,'[2]Acha Air Sales Price List'!$B$1:$D$65536,3,FALSE)</f>
        <v>first line keep open</v>
      </c>
      <c r="G888" s="20">
        <f>ROUND(IF(ISBLANK(C888),0,VLOOKUP(C888,'[2]Acha Air Sales Price List'!$B$1:$X$65536,12,FALSE)*$M$14),2)</f>
        <v>0</v>
      </c>
      <c r="H888" s="20"/>
      <c r="I888" s="21">
        <f t="shared" si="20"/>
        <v>0</v>
      </c>
      <c r="J888" s="14"/>
    </row>
    <row r="889" spans="1:10" ht="12.4" hidden="1" customHeight="1">
      <c r="A889" s="13"/>
      <c r="B889" s="1"/>
      <c r="C889" s="35"/>
      <c r="D889" s="113"/>
      <c r="E889" s="114"/>
      <c r="F889" s="42" t="str">
        <f>VLOOKUP(C889,'[2]Acha Air Sales Price List'!$B$1:$D$65536,3,FALSE)</f>
        <v>first line keep open</v>
      </c>
      <c r="G889" s="20">
        <f>ROUND(IF(ISBLANK(C889),0,VLOOKUP(C889,'[2]Acha Air Sales Price List'!$B$1:$X$65536,12,FALSE)*$M$14),2)</f>
        <v>0</v>
      </c>
      <c r="H889" s="20"/>
      <c r="I889" s="21">
        <f t="shared" si="20"/>
        <v>0</v>
      </c>
      <c r="J889" s="14"/>
    </row>
    <row r="890" spans="1:10" ht="12.4" hidden="1" customHeight="1">
      <c r="A890" s="13"/>
      <c r="B890" s="1"/>
      <c r="C890" s="35"/>
      <c r="D890" s="113"/>
      <c r="E890" s="114"/>
      <c r="F890" s="42" t="str">
        <f>VLOOKUP(C890,'[2]Acha Air Sales Price List'!$B$1:$D$65536,3,FALSE)</f>
        <v>first line keep open</v>
      </c>
      <c r="G890" s="20">
        <f>ROUND(IF(ISBLANK(C890),0,VLOOKUP(C890,'[2]Acha Air Sales Price List'!$B$1:$X$65536,12,FALSE)*$M$14),2)</f>
        <v>0</v>
      </c>
      <c r="H890" s="20"/>
      <c r="I890" s="21">
        <f t="shared" si="20"/>
        <v>0</v>
      </c>
      <c r="J890" s="14"/>
    </row>
    <row r="891" spans="1:10" ht="12.4" hidden="1" customHeight="1">
      <c r="A891" s="13"/>
      <c r="B891" s="1"/>
      <c r="C891" s="35"/>
      <c r="D891" s="113"/>
      <c r="E891" s="114"/>
      <c r="F891" s="42" t="str">
        <f>VLOOKUP(C891,'[2]Acha Air Sales Price List'!$B$1:$D$65536,3,FALSE)</f>
        <v>first line keep open</v>
      </c>
      <c r="G891" s="20">
        <f>ROUND(IF(ISBLANK(C891),0,VLOOKUP(C891,'[2]Acha Air Sales Price List'!$B$1:$X$65536,12,FALSE)*$M$14),2)</f>
        <v>0</v>
      </c>
      <c r="H891" s="20"/>
      <c r="I891" s="21">
        <f t="shared" ref="I891:I941" si="21">ROUND(IF(ISNUMBER(B891), G891*B891, 0),5)</f>
        <v>0</v>
      </c>
      <c r="J891" s="14"/>
    </row>
    <row r="892" spans="1:10" ht="12.4" hidden="1" customHeight="1">
      <c r="A892" s="13"/>
      <c r="B892" s="1"/>
      <c r="C892" s="35"/>
      <c r="D892" s="113"/>
      <c r="E892" s="114"/>
      <c r="F892" s="42" t="str">
        <f>VLOOKUP(C892,'[2]Acha Air Sales Price List'!$B$1:$D$65536,3,FALSE)</f>
        <v>first line keep open</v>
      </c>
      <c r="G892" s="20">
        <f>ROUND(IF(ISBLANK(C892),0,VLOOKUP(C892,'[2]Acha Air Sales Price List'!$B$1:$X$65536,12,FALSE)*$M$14),2)</f>
        <v>0</v>
      </c>
      <c r="H892" s="20"/>
      <c r="I892" s="21">
        <f t="shared" si="21"/>
        <v>0</v>
      </c>
      <c r="J892" s="14"/>
    </row>
    <row r="893" spans="1:10" ht="12.4" hidden="1" customHeight="1">
      <c r="A893" s="13"/>
      <c r="B893" s="1"/>
      <c r="C893" s="35"/>
      <c r="D893" s="113"/>
      <c r="E893" s="114"/>
      <c r="F893" s="42" t="str">
        <f>VLOOKUP(C893,'[2]Acha Air Sales Price List'!$B$1:$D$65536,3,FALSE)</f>
        <v>first line keep open</v>
      </c>
      <c r="G893" s="20">
        <f>ROUND(IF(ISBLANK(C893),0,VLOOKUP(C893,'[2]Acha Air Sales Price List'!$B$1:$X$65536,12,FALSE)*$M$14),2)</f>
        <v>0</v>
      </c>
      <c r="H893" s="20"/>
      <c r="I893" s="21">
        <f t="shared" si="21"/>
        <v>0</v>
      </c>
      <c r="J893" s="14"/>
    </row>
    <row r="894" spans="1:10" ht="12.4" hidden="1" customHeight="1">
      <c r="A894" s="13"/>
      <c r="B894" s="1"/>
      <c r="C894" s="36"/>
      <c r="D894" s="113"/>
      <c r="E894" s="114"/>
      <c r="F894" s="42" t="str">
        <f>VLOOKUP(C894,'[2]Acha Air Sales Price List'!$B$1:$D$65536,3,FALSE)</f>
        <v>first line keep open</v>
      </c>
      <c r="G894" s="20">
        <f>ROUND(IF(ISBLANK(C894),0,VLOOKUP(C894,'[2]Acha Air Sales Price List'!$B$1:$X$65536,12,FALSE)*$M$14),2)</f>
        <v>0</v>
      </c>
      <c r="H894" s="20"/>
      <c r="I894" s="21">
        <f t="shared" si="21"/>
        <v>0</v>
      </c>
      <c r="J894" s="14"/>
    </row>
    <row r="895" spans="1:10" ht="12" hidden="1" customHeight="1">
      <c r="A895" s="13"/>
      <c r="B895" s="1"/>
      <c r="C895" s="35"/>
      <c r="D895" s="113"/>
      <c r="E895" s="114"/>
      <c r="F895" s="42" t="str">
        <f>VLOOKUP(C895,'[2]Acha Air Sales Price List'!$B$1:$D$65536,3,FALSE)</f>
        <v>first line keep open</v>
      </c>
      <c r="G895" s="20">
        <f>ROUND(IF(ISBLANK(C895),0,VLOOKUP(C895,'[2]Acha Air Sales Price List'!$B$1:$X$65536,12,FALSE)*$M$14),2)</f>
        <v>0</v>
      </c>
      <c r="H895" s="20"/>
      <c r="I895" s="21">
        <f t="shared" si="21"/>
        <v>0</v>
      </c>
      <c r="J895" s="14"/>
    </row>
    <row r="896" spans="1:10" ht="12.4" hidden="1" customHeight="1">
      <c r="A896" s="13"/>
      <c r="B896" s="1"/>
      <c r="C896" s="35"/>
      <c r="D896" s="113"/>
      <c r="E896" s="114"/>
      <c r="F896" s="42" t="str">
        <f>VLOOKUP(C896,'[2]Acha Air Sales Price List'!$B$1:$D$65536,3,FALSE)</f>
        <v>first line keep open</v>
      </c>
      <c r="G896" s="20">
        <f>ROUND(IF(ISBLANK(C896),0,VLOOKUP(C896,'[2]Acha Air Sales Price List'!$B$1:$X$65536,12,FALSE)*$M$14),2)</f>
        <v>0</v>
      </c>
      <c r="H896" s="20"/>
      <c r="I896" s="21">
        <f t="shared" si="21"/>
        <v>0</v>
      </c>
      <c r="J896" s="14"/>
    </row>
    <row r="897" spans="1:10" ht="12.4" hidden="1" customHeight="1">
      <c r="A897" s="13"/>
      <c r="B897" s="1"/>
      <c r="C897" s="35"/>
      <c r="D897" s="113"/>
      <c r="E897" s="114"/>
      <c r="F897" s="42" t="str">
        <f>VLOOKUP(C897,'[2]Acha Air Sales Price List'!$B$1:$D$65536,3,FALSE)</f>
        <v>first line keep open</v>
      </c>
      <c r="G897" s="20">
        <f>ROUND(IF(ISBLANK(C897),0,VLOOKUP(C897,'[2]Acha Air Sales Price List'!$B$1:$X$65536,12,FALSE)*$M$14),2)</f>
        <v>0</v>
      </c>
      <c r="H897" s="20"/>
      <c r="I897" s="21">
        <f t="shared" si="21"/>
        <v>0</v>
      </c>
      <c r="J897" s="14"/>
    </row>
    <row r="898" spans="1:10" ht="12.4" hidden="1" customHeight="1">
      <c r="A898" s="13"/>
      <c r="B898" s="1"/>
      <c r="C898" s="35"/>
      <c r="D898" s="113"/>
      <c r="E898" s="114"/>
      <c r="F898" s="42" t="str">
        <f>VLOOKUP(C898,'[2]Acha Air Sales Price List'!$B$1:$D$65536,3,FALSE)</f>
        <v>first line keep open</v>
      </c>
      <c r="G898" s="20">
        <f>ROUND(IF(ISBLANK(C898),0,VLOOKUP(C898,'[2]Acha Air Sales Price List'!$B$1:$X$65536,12,FALSE)*$M$14),2)</f>
        <v>0</v>
      </c>
      <c r="H898" s="20"/>
      <c r="I898" s="21">
        <f t="shared" si="21"/>
        <v>0</v>
      </c>
      <c r="J898" s="14"/>
    </row>
    <row r="899" spans="1:10" ht="12.4" hidden="1" customHeight="1">
      <c r="A899" s="13"/>
      <c r="B899" s="1"/>
      <c r="C899" s="35"/>
      <c r="D899" s="113"/>
      <c r="E899" s="114"/>
      <c r="F899" s="42" t="str">
        <f>VLOOKUP(C899,'[2]Acha Air Sales Price List'!$B$1:$D$65536,3,FALSE)</f>
        <v>first line keep open</v>
      </c>
      <c r="G899" s="20">
        <f>ROUND(IF(ISBLANK(C899),0,VLOOKUP(C899,'[2]Acha Air Sales Price List'!$B$1:$X$65536,12,FALSE)*$M$14),2)</f>
        <v>0</v>
      </c>
      <c r="H899" s="20"/>
      <c r="I899" s="21">
        <f t="shared" si="21"/>
        <v>0</v>
      </c>
      <c r="J899" s="14"/>
    </row>
    <row r="900" spans="1:10" ht="12.4" hidden="1" customHeight="1">
      <c r="A900" s="13"/>
      <c r="B900" s="1"/>
      <c r="C900" s="35"/>
      <c r="D900" s="113"/>
      <c r="E900" s="114"/>
      <c r="F900" s="42" t="str">
        <f>VLOOKUP(C900,'[2]Acha Air Sales Price List'!$B$1:$D$65536,3,FALSE)</f>
        <v>first line keep open</v>
      </c>
      <c r="G900" s="20">
        <f>ROUND(IF(ISBLANK(C900),0,VLOOKUP(C900,'[2]Acha Air Sales Price List'!$B$1:$X$65536,12,FALSE)*$M$14),2)</f>
        <v>0</v>
      </c>
      <c r="H900" s="20"/>
      <c r="I900" s="21">
        <f t="shared" si="21"/>
        <v>0</v>
      </c>
      <c r="J900" s="14"/>
    </row>
    <row r="901" spans="1:10" ht="12.4" hidden="1" customHeight="1">
      <c r="A901" s="13"/>
      <c r="B901" s="1"/>
      <c r="C901" s="35"/>
      <c r="D901" s="113"/>
      <c r="E901" s="114"/>
      <c r="F901" s="42" t="str">
        <f>VLOOKUP(C901,'[2]Acha Air Sales Price List'!$B$1:$D$65536,3,FALSE)</f>
        <v>first line keep open</v>
      </c>
      <c r="G901" s="20">
        <f>ROUND(IF(ISBLANK(C901),0,VLOOKUP(C901,'[2]Acha Air Sales Price List'!$B$1:$X$65536,12,FALSE)*$M$14),2)</f>
        <v>0</v>
      </c>
      <c r="H901" s="20"/>
      <c r="I901" s="21">
        <f t="shared" si="21"/>
        <v>0</v>
      </c>
      <c r="J901" s="14"/>
    </row>
    <row r="902" spans="1:10" ht="12.4" hidden="1" customHeight="1">
      <c r="A902" s="13"/>
      <c r="B902" s="1"/>
      <c r="C902" s="35"/>
      <c r="D902" s="113"/>
      <c r="E902" s="114"/>
      <c r="F902" s="42" t="str">
        <f>VLOOKUP(C902,'[2]Acha Air Sales Price List'!$B$1:$D$65536,3,FALSE)</f>
        <v>first line keep open</v>
      </c>
      <c r="G902" s="20">
        <f>ROUND(IF(ISBLANK(C902),0,VLOOKUP(C902,'[2]Acha Air Sales Price List'!$B$1:$X$65536,12,FALSE)*$M$14),2)</f>
        <v>0</v>
      </c>
      <c r="H902" s="20"/>
      <c r="I902" s="21">
        <f t="shared" si="21"/>
        <v>0</v>
      </c>
      <c r="J902" s="14"/>
    </row>
    <row r="903" spans="1:10" ht="12.4" hidden="1" customHeight="1">
      <c r="A903" s="13"/>
      <c r="B903" s="1"/>
      <c r="C903" s="35"/>
      <c r="D903" s="113"/>
      <c r="E903" s="114"/>
      <c r="F903" s="42" t="str">
        <f>VLOOKUP(C903,'[2]Acha Air Sales Price List'!$B$1:$D$65536,3,FALSE)</f>
        <v>first line keep open</v>
      </c>
      <c r="G903" s="20">
        <f>ROUND(IF(ISBLANK(C903),0,VLOOKUP(C903,'[2]Acha Air Sales Price List'!$B$1:$X$65536,12,FALSE)*$M$14),2)</f>
        <v>0</v>
      </c>
      <c r="H903" s="20"/>
      <c r="I903" s="21">
        <f t="shared" si="21"/>
        <v>0</v>
      </c>
      <c r="J903" s="14"/>
    </row>
    <row r="904" spans="1:10" ht="12.4" hidden="1" customHeight="1">
      <c r="A904" s="13"/>
      <c r="B904" s="1"/>
      <c r="C904" s="35"/>
      <c r="D904" s="113"/>
      <c r="E904" s="114"/>
      <c r="F904" s="42" t="str">
        <f>VLOOKUP(C904,'[2]Acha Air Sales Price List'!$B$1:$D$65536,3,FALSE)</f>
        <v>first line keep open</v>
      </c>
      <c r="G904" s="20">
        <f>ROUND(IF(ISBLANK(C904),0,VLOOKUP(C904,'[2]Acha Air Sales Price List'!$B$1:$X$65536,12,FALSE)*$M$14),2)</f>
        <v>0</v>
      </c>
      <c r="H904" s="20"/>
      <c r="I904" s="21">
        <f t="shared" si="21"/>
        <v>0</v>
      </c>
      <c r="J904" s="14"/>
    </row>
    <row r="905" spans="1:10" ht="12.4" hidden="1" customHeight="1">
      <c r="A905" s="13"/>
      <c r="B905" s="1"/>
      <c r="C905" s="35"/>
      <c r="D905" s="113"/>
      <c r="E905" s="114"/>
      <c r="F905" s="42" t="str">
        <f>VLOOKUP(C905,'[2]Acha Air Sales Price List'!$B$1:$D$65536,3,FALSE)</f>
        <v>first line keep open</v>
      </c>
      <c r="G905" s="20">
        <f>ROUND(IF(ISBLANK(C905),0,VLOOKUP(C905,'[2]Acha Air Sales Price List'!$B$1:$X$65536,12,FALSE)*$M$14),2)</f>
        <v>0</v>
      </c>
      <c r="H905" s="20"/>
      <c r="I905" s="21">
        <f t="shared" si="21"/>
        <v>0</v>
      </c>
      <c r="J905" s="14"/>
    </row>
    <row r="906" spans="1:10" ht="12.4" hidden="1" customHeight="1">
      <c r="A906" s="13"/>
      <c r="B906" s="1"/>
      <c r="C906" s="35"/>
      <c r="D906" s="113"/>
      <c r="E906" s="114"/>
      <c r="F906" s="42" t="str">
        <f>VLOOKUP(C906,'[2]Acha Air Sales Price List'!$B$1:$D$65536,3,FALSE)</f>
        <v>first line keep open</v>
      </c>
      <c r="G906" s="20">
        <f>ROUND(IF(ISBLANK(C906),0,VLOOKUP(C906,'[2]Acha Air Sales Price List'!$B$1:$X$65536,12,FALSE)*$M$14),2)</f>
        <v>0</v>
      </c>
      <c r="H906" s="20"/>
      <c r="I906" s="21">
        <f t="shared" si="21"/>
        <v>0</v>
      </c>
      <c r="J906" s="14"/>
    </row>
    <row r="907" spans="1:10" ht="12.4" hidden="1" customHeight="1">
      <c r="A907" s="13"/>
      <c r="B907" s="1"/>
      <c r="C907" s="35"/>
      <c r="D907" s="113"/>
      <c r="E907" s="114"/>
      <c r="F907" s="42" t="str">
        <f>VLOOKUP(C907,'[2]Acha Air Sales Price List'!$B$1:$D$65536,3,FALSE)</f>
        <v>first line keep open</v>
      </c>
      <c r="G907" s="20">
        <f>ROUND(IF(ISBLANK(C907),0,VLOOKUP(C907,'[2]Acha Air Sales Price List'!$B$1:$X$65536,12,FALSE)*$M$14),2)</f>
        <v>0</v>
      </c>
      <c r="H907" s="20"/>
      <c r="I907" s="21">
        <f t="shared" si="21"/>
        <v>0</v>
      </c>
      <c r="J907" s="14"/>
    </row>
    <row r="908" spans="1:10" ht="12.4" hidden="1" customHeight="1">
      <c r="A908" s="13"/>
      <c r="B908" s="1"/>
      <c r="C908" s="35"/>
      <c r="D908" s="113"/>
      <c r="E908" s="114"/>
      <c r="F908" s="42" t="str">
        <f>VLOOKUP(C908,'[2]Acha Air Sales Price List'!$B$1:$D$65536,3,FALSE)</f>
        <v>first line keep open</v>
      </c>
      <c r="G908" s="20">
        <f>ROUND(IF(ISBLANK(C908),0,VLOOKUP(C908,'[2]Acha Air Sales Price List'!$B$1:$X$65536,12,FALSE)*$M$14),2)</f>
        <v>0</v>
      </c>
      <c r="H908" s="20"/>
      <c r="I908" s="21">
        <f t="shared" si="21"/>
        <v>0</v>
      </c>
      <c r="J908" s="14"/>
    </row>
    <row r="909" spans="1:10" ht="12.4" hidden="1" customHeight="1">
      <c r="A909" s="13"/>
      <c r="B909" s="1"/>
      <c r="C909" s="35"/>
      <c r="D909" s="113"/>
      <c r="E909" s="114"/>
      <c r="F909" s="42" t="str">
        <f>VLOOKUP(C909,'[2]Acha Air Sales Price List'!$B$1:$D$65536,3,FALSE)</f>
        <v>first line keep open</v>
      </c>
      <c r="G909" s="20">
        <f>ROUND(IF(ISBLANK(C909),0,VLOOKUP(C909,'[2]Acha Air Sales Price List'!$B$1:$X$65536,12,FALSE)*$M$14),2)</f>
        <v>0</v>
      </c>
      <c r="H909" s="20"/>
      <c r="I909" s="21">
        <f t="shared" si="21"/>
        <v>0</v>
      </c>
      <c r="J909" s="14"/>
    </row>
    <row r="910" spans="1:10" ht="12.4" hidden="1" customHeight="1">
      <c r="A910" s="13"/>
      <c r="B910" s="1"/>
      <c r="C910" s="35"/>
      <c r="D910" s="113"/>
      <c r="E910" s="114"/>
      <c r="F910" s="42" t="str">
        <f>VLOOKUP(C910,'[2]Acha Air Sales Price List'!$B$1:$D$65536,3,FALSE)</f>
        <v>first line keep open</v>
      </c>
      <c r="G910" s="20">
        <f>ROUND(IF(ISBLANK(C910),0,VLOOKUP(C910,'[2]Acha Air Sales Price List'!$B$1:$X$65536,12,FALSE)*$M$14),2)</f>
        <v>0</v>
      </c>
      <c r="H910" s="20"/>
      <c r="I910" s="21">
        <f t="shared" si="21"/>
        <v>0</v>
      </c>
      <c r="J910" s="14"/>
    </row>
    <row r="911" spans="1:10" ht="12.4" hidden="1" customHeight="1">
      <c r="A911" s="13"/>
      <c r="B911" s="1"/>
      <c r="C911" s="35"/>
      <c r="D911" s="113"/>
      <c r="E911" s="114"/>
      <c r="F911" s="42" t="str">
        <f>VLOOKUP(C911,'[2]Acha Air Sales Price List'!$B$1:$D$65536,3,FALSE)</f>
        <v>first line keep open</v>
      </c>
      <c r="G911" s="20">
        <f>ROUND(IF(ISBLANK(C911),0,VLOOKUP(C911,'[2]Acha Air Sales Price List'!$B$1:$X$65536,12,FALSE)*$M$14),2)</f>
        <v>0</v>
      </c>
      <c r="H911" s="20"/>
      <c r="I911" s="21">
        <f t="shared" si="21"/>
        <v>0</v>
      </c>
      <c r="J911" s="14"/>
    </row>
    <row r="912" spans="1:10" ht="12.4" hidden="1" customHeight="1">
      <c r="A912" s="13"/>
      <c r="B912" s="1"/>
      <c r="C912" s="35"/>
      <c r="D912" s="113"/>
      <c r="E912" s="114"/>
      <c r="F912" s="42" t="str">
        <f>VLOOKUP(C912,'[2]Acha Air Sales Price List'!$B$1:$D$65536,3,FALSE)</f>
        <v>first line keep open</v>
      </c>
      <c r="G912" s="20">
        <f>ROUND(IF(ISBLANK(C912),0,VLOOKUP(C912,'[2]Acha Air Sales Price List'!$B$1:$X$65536,12,FALSE)*$M$14),2)</f>
        <v>0</v>
      </c>
      <c r="H912" s="20"/>
      <c r="I912" s="21">
        <f t="shared" si="21"/>
        <v>0</v>
      </c>
      <c r="J912" s="14"/>
    </row>
    <row r="913" spans="1:10" ht="12.4" hidden="1" customHeight="1">
      <c r="A913" s="13"/>
      <c r="B913" s="1"/>
      <c r="C913" s="35"/>
      <c r="D913" s="113"/>
      <c r="E913" s="114"/>
      <c r="F913" s="42" t="str">
        <f>VLOOKUP(C913,'[2]Acha Air Sales Price List'!$B$1:$D$65536,3,FALSE)</f>
        <v>first line keep open</v>
      </c>
      <c r="G913" s="20">
        <f>ROUND(IF(ISBLANK(C913),0,VLOOKUP(C913,'[2]Acha Air Sales Price List'!$B$1:$X$65536,12,FALSE)*$M$14),2)</f>
        <v>0</v>
      </c>
      <c r="H913" s="20"/>
      <c r="I913" s="21">
        <f t="shared" si="21"/>
        <v>0</v>
      </c>
      <c r="J913" s="14"/>
    </row>
    <row r="914" spans="1:10" ht="12.4" hidden="1" customHeight="1">
      <c r="A914" s="13"/>
      <c r="B914" s="1"/>
      <c r="C914" s="35"/>
      <c r="D914" s="113"/>
      <c r="E914" s="114"/>
      <c r="F914" s="42" t="str">
        <f>VLOOKUP(C914,'[2]Acha Air Sales Price List'!$B$1:$D$65536,3,FALSE)</f>
        <v>first line keep open</v>
      </c>
      <c r="G914" s="20">
        <f>ROUND(IF(ISBLANK(C914),0,VLOOKUP(C914,'[2]Acha Air Sales Price List'!$B$1:$X$65536,12,FALSE)*$M$14),2)</f>
        <v>0</v>
      </c>
      <c r="H914" s="20"/>
      <c r="I914" s="21">
        <f t="shared" si="21"/>
        <v>0</v>
      </c>
      <c r="J914" s="14"/>
    </row>
    <row r="915" spans="1:10" ht="12.4" hidden="1" customHeight="1">
      <c r="A915" s="13"/>
      <c r="B915" s="1"/>
      <c r="C915" s="35"/>
      <c r="D915" s="113"/>
      <c r="E915" s="114"/>
      <c r="F915" s="42" t="str">
        <f>VLOOKUP(C915,'[2]Acha Air Sales Price List'!$B$1:$D$65536,3,FALSE)</f>
        <v>first line keep open</v>
      </c>
      <c r="G915" s="20">
        <f>ROUND(IF(ISBLANK(C915),0,VLOOKUP(C915,'[2]Acha Air Sales Price List'!$B$1:$X$65536,12,FALSE)*$M$14),2)</f>
        <v>0</v>
      </c>
      <c r="H915" s="20"/>
      <c r="I915" s="21">
        <f t="shared" si="21"/>
        <v>0</v>
      </c>
      <c r="J915" s="14"/>
    </row>
    <row r="916" spans="1:10" ht="12.4" hidden="1" customHeight="1">
      <c r="A916" s="13"/>
      <c r="B916" s="1"/>
      <c r="C916" s="35"/>
      <c r="D916" s="113"/>
      <c r="E916" s="114"/>
      <c r="F916" s="42" t="str">
        <f>VLOOKUP(C916,'[2]Acha Air Sales Price List'!$B$1:$D$65536,3,FALSE)</f>
        <v>first line keep open</v>
      </c>
      <c r="G916" s="20">
        <f>ROUND(IF(ISBLANK(C916),0,VLOOKUP(C916,'[2]Acha Air Sales Price List'!$B$1:$X$65536,12,FALSE)*$M$14),2)</f>
        <v>0</v>
      </c>
      <c r="H916" s="20"/>
      <c r="I916" s="21">
        <f t="shared" si="21"/>
        <v>0</v>
      </c>
      <c r="J916" s="14"/>
    </row>
    <row r="917" spans="1:10" ht="12.4" hidden="1" customHeight="1">
      <c r="A917" s="13"/>
      <c r="B917" s="1"/>
      <c r="C917" s="35"/>
      <c r="D917" s="113"/>
      <c r="E917" s="114"/>
      <c r="F917" s="42" t="str">
        <f>VLOOKUP(C917,'[2]Acha Air Sales Price List'!$B$1:$D$65536,3,FALSE)</f>
        <v>first line keep open</v>
      </c>
      <c r="G917" s="20">
        <f>ROUND(IF(ISBLANK(C917),0,VLOOKUP(C917,'[2]Acha Air Sales Price List'!$B$1:$X$65536,12,FALSE)*$M$14),2)</f>
        <v>0</v>
      </c>
      <c r="H917" s="20"/>
      <c r="I917" s="21">
        <f t="shared" si="21"/>
        <v>0</v>
      </c>
      <c r="J917" s="14"/>
    </row>
    <row r="918" spans="1:10" ht="12.4" hidden="1" customHeight="1">
      <c r="A918" s="13"/>
      <c r="B918" s="1"/>
      <c r="C918" s="35"/>
      <c r="D918" s="113"/>
      <c r="E918" s="114"/>
      <c r="F918" s="42" t="str">
        <f>VLOOKUP(C918,'[2]Acha Air Sales Price List'!$B$1:$D$65536,3,FALSE)</f>
        <v>first line keep open</v>
      </c>
      <c r="G918" s="20">
        <f>ROUND(IF(ISBLANK(C918),0,VLOOKUP(C918,'[2]Acha Air Sales Price List'!$B$1:$X$65536,12,FALSE)*$M$14),2)</f>
        <v>0</v>
      </c>
      <c r="H918" s="20"/>
      <c r="I918" s="21">
        <f t="shared" si="21"/>
        <v>0</v>
      </c>
      <c r="J918" s="14"/>
    </row>
    <row r="919" spans="1:10" ht="12.4" hidden="1" customHeight="1">
      <c r="A919" s="13"/>
      <c r="B919" s="1"/>
      <c r="C919" s="35"/>
      <c r="D919" s="113"/>
      <c r="E919" s="114"/>
      <c r="F919" s="42" t="str">
        <f>VLOOKUP(C919,'[2]Acha Air Sales Price List'!$B$1:$D$65536,3,FALSE)</f>
        <v>first line keep open</v>
      </c>
      <c r="G919" s="20">
        <f>ROUND(IF(ISBLANK(C919),0,VLOOKUP(C919,'[2]Acha Air Sales Price List'!$B$1:$X$65536,12,FALSE)*$M$14),2)</f>
        <v>0</v>
      </c>
      <c r="H919" s="20"/>
      <c r="I919" s="21">
        <f t="shared" si="21"/>
        <v>0</v>
      </c>
      <c r="J919" s="14"/>
    </row>
    <row r="920" spans="1:10" ht="12.4" hidden="1" customHeight="1">
      <c r="A920" s="13"/>
      <c r="B920" s="1"/>
      <c r="C920" s="35"/>
      <c r="D920" s="113"/>
      <c r="E920" s="114"/>
      <c r="F920" s="42" t="str">
        <f>VLOOKUP(C920,'[2]Acha Air Sales Price List'!$B$1:$D$65536,3,FALSE)</f>
        <v>first line keep open</v>
      </c>
      <c r="G920" s="20">
        <f>ROUND(IF(ISBLANK(C920),0,VLOOKUP(C920,'[2]Acha Air Sales Price List'!$B$1:$X$65536,12,FALSE)*$M$14),2)</f>
        <v>0</v>
      </c>
      <c r="H920" s="20"/>
      <c r="I920" s="21">
        <f t="shared" si="21"/>
        <v>0</v>
      </c>
      <c r="J920" s="14"/>
    </row>
    <row r="921" spans="1:10" ht="12.4" hidden="1" customHeight="1">
      <c r="A921" s="13"/>
      <c r="B921" s="1"/>
      <c r="C921" s="35"/>
      <c r="D921" s="113"/>
      <c r="E921" s="114"/>
      <c r="F921" s="42" t="str">
        <f>VLOOKUP(C921,'[2]Acha Air Sales Price List'!$B$1:$D$65536,3,FALSE)</f>
        <v>first line keep open</v>
      </c>
      <c r="G921" s="20">
        <f>ROUND(IF(ISBLANK(C921),0,VLOOKUP(C921,'[2]Acha Air Sales Price List'!$B$1:$X$65536,12,FALSE)*$M$14),2)</f>
        <v>0</v>
      </c>
      <c r="H921" s="20"/>
      <c r="I921" s="21">
        <f t="shared" si="21"/>
        <v>0</v>
      </c>
      <c r="J921" s="14"/>
    </row>
    <row r="922" spans="1:10" ht="12.4" hidden="1" customHeight="1">
      <c r="A922" s="13"/>
      <c r="B922" s="1"/>
      <c r="C922" s="36"/>
      <c r="D922" s="113"/>
      <c r="E922" s="114"/>
      <c r="F922" s="42" t="str">
        <f>VLOOKUP(C922,'[2]Acha Air Sales Price List'!$B$1:$D$65536,3,FALSE)</f>
        <v>first line keep open</v>
      </c>
      <c r="G922" s="20">
        <f>ROUND(IF(ISBLANK(C922),0,VLOOKUP(C922,'[2]Acha Air Sales Price List'!$B$1:$X$65536,12,FALSE)*$M$14),2)</f>
        <v>0</v>
      </c>
      <c r="H922" s="20"/>
      <c r="I922" s="21">
        <f>ROUND(IF(ISNUMBER(B922), G922*B922, 0),5)</f>
        <v>0</v>
      </c>
      <c r="J922" s="14"/>
    </row>
    <row r="923" spans="1:10" ht="12" hidden="1" customHeight="1">
      <c r="A923" s="13"/>
      <c r="B923" s="1"/>
      <c r="C923" s="35"/>
      <c r="D923" s="113"/>
      <c r="E923" s="114"/>
      <c r="F923" s="42" t="str">
        <f>VLOOKUP(C923,'[2]Acha Air Sales Price List'!$B$1:$D$65536,3,FALSE)</f>
        <v>first line keep open</v>
      </c>
      <c r="G923" s="20">
        <f>ROUND(IF(ISBLANK(C923),0,VLOOKUP(C923,'[2]Acha Air Sales Price List'!$B$1:$X$65536,12,FALSE)*$M$14),2)</f>
        <v>0</v>
      </c>
      <c r="H923" s="20"/>
      <c r="I923" s="21">
        <f t="shared" ref="I923:I986" si="22">ROUND(IF(ISNUMBER(B923), G923*B923, 0),5)</f>
        <v>0</v>
      </c>
      <c r="J923" s="14"/>
    </row>
    <row r="924" spans="1:10" ht="12.4" hidden="1" customHeight="1">
      <c r="A924" s="13"/>
      <c r="B924" s="1"/>
      <c r="C924" s="35"/>
      <c r="D924" s="113"/>
      <c r="E924" s="114"/>
      <c r="F924" s="42" t="str">
        <f>VLOOKUP(C924,'[2]Acha Air Sales Price List'!$B$1:$D$65536,3,FALSE)</f>
        <v>first line keep open</v>
      </c>
      <c r="G924" s="20">
        <f>ROUND(IF(ISBLANK(C924),0,VLOOKUP(C924,'[2]Acha Air Sales Price List'!$B$1:$X$65536,12,FALSE)*$M$14),2)</f>
        <v>0</v>
      </c>
      <c r="H924" s="20"/>
      <c r="I924" s="21">
        <f t="shared" si="22"/>
        <v>0</v>
      </c>
      <c r="J924" s="14"/>
    </row>
    <row r="925" spans="1:10" ht="12.4" hidden="1" customHeight="1">
      <c r="A925" s="13"/>
      <c r="B925" s="1"/>
      <c r="C925" s="35"/>
      <c r="D925" s="113"/>
      <c r="E925" s="114"/>
      <c r="F925" s="42" t="str">
        <f>VLOOKUP(C925,'[2]Acha Air Sales Price List'!$B$1:$D$65536,3,FALSE)</f>
        <v>first line keep open</v>
      </c>
      <c r="G925" s="20">
        <f>ROUND(IF(ISBLANK(C925),0,VLOOKUP(C925,'[2]Acha Air Sales Price List'!$B$1:$X$65536,12,FALSE)*$M$14),2)</f>
        <v>0</v>
      </c>
      <c r="H925" s="20"/>
      <c r="I925" s="21">
        <f t="shared" si="22"/>
        <v>0</v>
      </c>
      <c r="J925" s="14"/>
    </row>
    <row r="926" spans="1:10" ht="12.4" hidden="1" customHeight="1">
      <c r="A926" s="13"/>
      <c r="B926" s="1"/>
      <c r="C926" s="35"/>
      <c r="D926" s="113"/>
      <c r="E926" s="114"/>
      <c r="F926" s="42" t="str">
        <f>VLOOKUP(C926,'[2]Acha Air Sales Price List'!$B$1:$D$65536,3,FALSE)</f>
        <v>first line keep open</v>
      </c>
      <c r="G926" s="20">
        <f>ROUND(IF(ISBLANK(C926),0,VLOOKUP(C926,'[2]Acha Air Sales Price List'!$B$1:$X$65536,12,FALSE)*$M$14),2)</f>
        <v>0</v>
      </c>
      <c r="H926" s="20"/>
      <c r="I926" s="21">
        <f t="shared" si="22"/>
        <v>0</v>
      </c>
      <c r="J926" s="14"/>
    </row>
    <row r="927" spans="1:10" ht="12.4" hidden="1" customHeight="1">
      <c r="A927" s="13"/>
      <c r="B927" s="1"/>
      <c r="C927" s="35"/>
      <c r="D927" s="113"/>
      <c r="E927" s="114"/>
      <c r="F927" s="42" t="str">
        <f>VLOOKUP(C927,'[2]Acha Air Sales Price List'!$B$1:$D$65536,3,FALSE)</f>
        <v>first line keep open</v>
      </c>
      <c r="G927" s="20">
        <f>ROUND(IF(ISBLANK(C927),0,VLOOKUP(C927,'[2]Acha Air Sales Price List'!$B$1:$X$65536,12,FALSE)*$M$14),2)</f>
        <v>0</v>
      </c>
      <c r="H927" s="20"/>
      <c r="I927" s="21">
        <f t="shared" si="22"/>
        <v>0</v>
      </c>
      <c r="J927" s="14"/>
    </row>
    <row r="928" spans="1:10" ht="12.4" hidden="1" customHeight="1">
      <c r="A928" s="13"/>
      <c r="B928" s="1"/>
      <c r="C928" s="35"/>
      <c r="D928" s="113"/>
      <c r="E928" s="114"/>
      <c r="F928" s="42" t="str">
        <f>VLOOKUP(C928,'[2]Acha Air Sales Price List'!$B$1:$D$65536,3,FALSE)</f>
        <v>first line keep open</v>
      </c>
      <c r="G928" s="20">
        <f>ROUND(IF(ISBLANK(C928),0,VLOOKUP(C928,'[2]Acha Air Sales Price List'!$B$1:$X$65536,12,FALSE)*$M$14),2)</f>
        <v>0</v>
      </c>
      <c r="H928" s="20"/>
      <c r="I928" s="21">
        <f t="shared" si="22"/>
        <v>0</v>
      </c>
      <c r="J928" s="14"/>
    </row>
    <row r="929" spans="1:10" ht="12.4" hidden="1" customHeight="1">
      <c r="A929" s="13"/>
      <c r="B929" s="1"/>
      <c r="C929" s="35"/>
      <c r="D929" s="113"/>
      <c r="E929" s="114"/>
      <c r="F929" s="42" t="str">
        <f>VLOOKUP(C929,'[2]Acha Air Sales Price List'!$B$1:$D$65536,3,FALSE)</f>
        <v>first line keep open</v>
      </c>
      <c r="G929" s="20">
        <f>ROUND(IF(ISBLANK(C929),0,VLOOKUP(C929,'[2]Acha Air Sales Price List'!$B$1:$X$65536,12,FALSE)*$M$14),2)</f>
        <v>0</v>
      </c>
      <c r="H929" s="20"/>
      <c r="I929" s="21">
        <f t="shared" si="22"/>
        <v>0</v>
      </c>
      <c r="J929" s="14"/>
    </row>
    <row r="930" spans="1:10" ht="12.4" hidden="1" customHeight="1">
      <c r="A930" s="13"/>
      <c r="B930" s="1"/>
      <c r="C930" s="35"/>
      <c r="D930" s="113"/>
      <c r="E930" s="114"/>
      <c r="F930" s="42" t="str">
        <f>VLOOKUP(C930,'[2]Acha Air Sales Price List'!$B$1:$D$65536,3,FALSE)</f>
        <v>first line keep open</v>
      </c>
      <c r="G930" s="20">
        <f>ROUND(IF(ISBLANK(C930),0,VLOOKUP(C930,'[2]Acha Air Sales Price List'!$B$1:$X$65536,12,FALSE)*$M$14),2)</f>
        <v>0</v>
      </c>
      <c r="H930" s="20"/>
      <c r="I930" s="21">
        <f t="shared" si="22"/>
        <v>0</v>
      </c>
      <c r="J930" s="14"/>
    </row>
    <row r="931" spans="1:10" ht="12.4" hidden="1" customHeight="1">
      <c r="A931" s="13"/>
      <c r="B931" s="1"/>
      <c r="C931" s="35"/>
      <c r="D931" s="113"/>
      <c r="E931" s="114"/>
      <c r="F931" s="42" t="str">
        <f>VLOOKUP(C931,'[2]Acha Air Sales Price List'!$B$1:$D$65536,3,FALSE)</f>
        <v>first line keep open</v>
      </c>
      <c r="G931" s="20">
        <f>ROUND(IF(ISBLANK(C931),0,VLOOKUP(C931,'[2]Acha Air Sales Price List'!$B$1:$X$65536,12,FALSE)*$M$14),2)</f>
        <v>0</v>
      </c>
      <c r="H931" s="20"/>
      <c r="I931" s="21">
        <f t="shared" si="22"/>
        <v>0</v>
      </c>
      <c r="J931" s="14"/>
    </row>
    <row r="932" spans="1:10" ht="12.4" hidden="1" customHeight="1">
      <c r="A932" s="13"/>
      <c r="B932" s="1"/>
      <c r="C932" s="35"/>
      <c r="D932" s="113"/>
      <c r="E932" s="114"/>
      <c r="F932" s="42" t="str">
        <f>VLOOKUP(C932,'[2]Acha Air Sales Price List'!$B$1:$D$65536,3,FALSE)</f>
        <v>first line keep open</v>
      </c>
      <c r="G932" s="20">
        <f>ROUND(IF(ISBLANK(C932),0,VLOOKUP(C932,'[2]Acha Air Sales Price List'!$B$1:$X$65536,12,FALSE)*$M$14),2)</f>
        <v>0</v>
      </c>
      <c r="H932" s="20"/>
      <c r="I932" s="21">
        <f t="shared" si="22"/>
        <v>0</v>
      </c>
      <c r="J932" s="14"/>
    </row>
    <row r="933" spans="1:10" ht="12.4" hidden="1" customHeight="1">
      <c r="A933" s="13"/>
      <c r="B933" s="1"/>
      <c r="C933" s="35"/>
      <c r="D933" s="113"/>
      <c r="E933" s="114"/>
      <c r="F933" s="42" t="str">
        <f>VLOOKUP(C933,'[2]Acha Air Sales Price List'!$B$1:$D$65536,3,FALSE)</f>
        <v>first line keep open</v>
      </c>
      <c r="G933" s="20">
        <f>ROUND(IF(ISBLANK(C933),0,VLOOKUP(C933,'[2]Acha Air Sales Price List'!$B$1:$X$65536,12,FALSE)*$M$14),2)</f>
        <v>0</v>
      </c>
      <c r="H933" s="20"/>
      <c r="I933" s="21">
        <f t="shared" si="22"/>
        <v>0</v>
      </c>
      <c r="J933" s="14"/>
    </row>
    <row r="934" spans="1:10" ht="12.4" hidden="1" customHeight="1">
      <c r="A934" s="13"/>
      <c r="B934" s="1"/>
      <c r="C934" s="35"/>
      <c r="D934" s="113"/>
      <c r="E934" s="114"/>
      <c r="F934" s="42" t="str">
        <f>VLOOKUP(C934,'[2]Acha Air Sales Price List'!$B$1:$D$65536,3,FALSE)</f>
        <v>first line keep open</v>
      </c>
      <c r="G934" s="20">
        <f>ROUND(IF(ISBLANK(C934),0,VLOOKUP(C934,'[2]Acha Air Sales Price List'!$B$1:$X$65536,12,FALSE)*$M$14),2)</f>
        <v>0</v>
      </c>
      <c r="H934" s="20"/>
      <c r="I934" s="21">
        <f t="shared" si="22"/>
        <v>0</v>
      </c>
      <c r="J934" s="14"/>
    </row>
    <row r="935" spans="1:10" ht="12.4" hidden="1" customHeight="1">
      <c r="A935" s="13"/>
      <c r="B935" s="1"/>
      <c r="C935" s="35"/>
      <c r="D935" s="113"/>
      <c r="E935" s="114"/>
      <c r="F935" s="42" t="str">
        <f>VLOOKUP(C935,'[2]Acha Air Sales Price List'!$B$1:$D$65536,3,FALSE)</f>
        <v>first line keep open</v>
      </c>
      <c r="G935" s="20">
        <f>ROUND(IF(ISBLANK(C935),0,VLOOKUP(C935,'[2]Acha Air Sales Price List'!$B$1:$X$65536,12,FALSE)*$M$14),2)</f>
        <v>0</v>
      </c>
      <c r="H935" s="20"/>
      <c r="I935" s="21">
        <f t="shared" si="22"/>
        <v>0</v>
      </c>
      <c r="J935" s="14"/>
    </row>
    <row r="936" spans="1:10" ht="12" hidden="1" customHeight="1">
      <c r="A936" s="13"/>
      <c r="B936" s="1"/>
      <c r="C936" s="35"/>
      <c r="D936" s="113"/>
      <c r="E936" s="114"/>
      <c r="F936" s="42" t="str">
        <f>VLOOKUP(C936,'[2]Acha Air Sales Price List'!$B$1:$D$65536,3,FALSE)</f>
        <v>first line keep open</v>
      </c>
      <c r="G936" s="20">
        <f>ROUND(IF(ISBLANK(C936),0,VLOOKUP(C936,'[2]Acha Air Sales Price List'!$B$1:$X$65536,12,FALSE)*$M$14),2)</f>
        <v>0</v>
      </c>
      <c r="H936" s="20"/>
      <c r="I936" s="21">
        <f t="shared" si="22"/>
        <v>0</v>
      </c>
      <c r="J936" s="14"/>
    </row>
    <row r="937" spans="1:10" ht="12.4" hidden="1" customHeight="1">
      <c r="A937" s="13"/>
      <c r="B937" s="1"/>
      <c r="C937" s="35"/>
      <c r="D937" s="113"/>
      <c r="E937" s="114"/>
      <c r="F937" s="42" t="str">
        <f>VLOOKUP(C937,'[2]Acha Air Sales Price List'!$B$1:$D$65536,3,FALSE)</f>
        <v>first line keep open</v>
      </c>
      <c r="G937" s="20">
        <f>ROUND(IF(ISBLANK(C937),0,VLOOKUP(C937,'[2]Acha Air Sales Price List'!$B$1:$X$65536,12,FALSE)*$M$14),2)</f>
        <v>0</v>
      </c>
      <c r="H937" s="20"/>
      <c r="I937" s="21">
        <f t="shared" si="22"/>
        <v>0</v>
      </c>
      <c r="J937" s="14"/>
    </row>
    <row r="938" spans="1:10" ht="12.4" hidden="1" customHeight="1">
      <c r="A938" s="13"/>
      <c r="B938" s="1"/>
      <c r="C938" s="35"/>
      <c r="D938" s="113"/>
      <c r="E938" s="114"/>
      <c r="F938" s="42" t="str">
        <f>VLOOKUP(C938,'[2]Acha Air Sales Price List'!$B$1:$D$65536,3,FALSE)</f>
        <v>first line keep open</v>
      </c>
      <c r="G938" s="20">
        <f>ROUND(IF(ISBLANK(C938),0,VLOOKUP(C938,'[2]Acha Air Sales Price List'!$B$1:$X$65536,12,FALSE)*$M$14),2)</f>
        <v>0</v>
      </c>
      <c r="H938" s="20"/>
      <c r="I938" s="21">
        <f t="shared" si="22"/>
        <v>0</v>
      </c>
      <c r="J938" s="14"/>
    </row>
    <row r="939" spans="1:10" ht="12.4" hidden="1" customHeight="1">
      <c r="A939" s="13"/>
      <c r="B939" s="1"/>
      <c r="C939" s="35"/>
      <c r="D939" s="113"/>
      <c r="E939" s="114"/>
      <c r="F939" s="42" t="str">
        <f>VLOOKUP(C939,'[2]Acha Air Sales Price List'!$B$1:$D$65536,3,FALSE)</f>
        <v>first line keep open</v>
      </c>
      <c r="G939" s="20">
        <f>ROUND(IF(ISBLANK(C939),0,VLOOKUP(C939,'[2]Acha Air Sales Price List'!$B$1:$X$65536,12,FALSE)*$M$14),2)</f>
        <v>0</v>
      </c>
      <c r="H939" s="20"/>
      <c r="I939" s="21">
        <f t="shared" si="22"/>
        <v>0</v>
      </c>
      <c r="J939" s="14"/>
    </row>
    <row r="940" spans="1:10" ht="12.4" hidden="1" customHeight="1">
      <c r="A940" s="13"/>
      <c r="B940" s="1"/>
      <c r="C940" s="35"/>
      <c r="D940" s="113"/>
      <c r="E940" s="114"/>
      <c r="F940" s="42" t="str">
        <f>VLOOKUP(C940,'[2]Acha Air Sales Price List'!$B$1:$D$65536,3,FALSE)</f>
        <v>first line keep open</v>
      </c>
      <c r="G940" s="20">
        <f>ROUND(IF(ISBLANK(C940),0,VLOOKUP(C940,'[2]Acha Air Sales Price List'!$B$1:$X$65536,12,FALSE)*$M$14),2)</f>
        <v>0</v>
      </c>
      <c r="H940" s="20"/>
      <c r="I940" s="21">
        <f t="shared" si="22"/>
        <v>0</v>
      </c>
      <c r="J940" s="14"/>
    </row>
    <row r="941" spans="1:10" ht="12.4" hidden="1" customHeight="1">
      <c r="A941" s="13"/>
      <c r="B941" s="1"/>
      <c r="C941" s="35"/>
      <c r="D941" s="113"/>
      <c r="E941" s="114"/>
      <c r="F941" s="42" t="str">
        <f>VLOOKUP(C941,'[2]Acha Air Sales Price List'!$B$1:$D$65536,3,FALSE)</f>
        <v>first line keep open</v>
      </c>
      <c r="G941" s="20">
        <f>ROUND(IF(ISBLANK(C941),0,VLOOKUP(C941,'[2]Acha Air Sales Price List'!$B$1:$X$65536,12,FALSE)*$M$14),2)</f>
        <v>0</v>
      </c>
      <c r="H941" s="20"/>
      <c r="I941" s="21">
        <f t="shared" si="22"/>
        <v>0</v>
      </c>
      <c r="J941" s="14"/>
    </row>
    <row r="942" spans="1:10" ht="12.4" hidden="1" customHeight="1">
      <c r="A942" s="13"/>
      <c r="B942" s="1"/>
      <c r="C942" s="35"/>
      <c r="D942" s="113"/>
      <c r="E942" s="114"/>
      <c r="F942" s="42" t="str">
        <f>VLOOKUP(C942,'[2]Acha Air Sales Price List'!$B$1:$D$65536,3,FALSE)</f>
        <v>first line keep open</v>
      </c>
      <c r="G942" s="20">
        <f>ROUND(IF(ISBLANK(C942),0,VLOOKUP(C942,'[2]Acha Air Sales Price List'!$B$1:$X$65536,12,FALSE)*$M$14),2)</f>
        <v>0</v>
      </c>
      <c r="H942" s="20"/>
      <c r="I942" s="21">
        <f t="shared" si="22"/>
        <v>0</v>
      </c>
      <c r="J942" s="14"/>
    </row>
    <row r="943" spans="1:10" ht="12.4" hidden="1" customHeight="1">
      <c r="A943" s="13"/>
      <c r="B943" s="1"/>
      <c r="C943" s="35"/>
      <c r="D943" s="113"/>
      <c r="E943" s="114"/>
      <c r="F943" s="42" t="str">
        <f>VLOOKUP(C943,'[2]Acha Air Sales Price List'!$B$1:$D$65536,3,FALSE)</f>
        <v>first line keep open</v>
      </c>
      <c r="G943" s="20">
        <f>ROUND(IF(ISBLANK(C943),0,VLOOKUP(C943,'[2]Acha Air Sales Price List'!$B$1:$X$65536,12,FALSE)*$M$14),2)</f>
        <v>0</v>
      </c>
      <c r="H943" s="20"/>
      <c r="I943" s="21">
        <f t="shared" si="22"/>
        <v>0</v>
      </c>
      <c r="J943" s="14"/>
    </row>
    <row r="944" spans="1:10" ht="12.4" hidden="1" customHeight="1">
      <c r="A944" s="13"/>
      <c r="B944" s="1"/>
      <c r="C944" s="35"/>
      <c r="D944" s="113"/>
      <c r="E944" s="114"/>
      <c r="F944" s="42" t="str">
        <f>VLOOKUP(C944,'[2]Acha Air Sales Price List'!$B$1:$D$65536,3,FALSE)</f>
        <v>first line keep open</v>
      </c>
      <c r="G944" s="20">
        <f>ROUND(IF(ISBLANK(C944),0,VLOOKUP(C944,'[2]Acha Air Sales Price List'!$B$1:$X$65536,12,FALSE)*$M$14),2)</f>
        <v>0</v>
      </c>
      <c r="H944" s="20"/>
      <c r="I944" s="21">
        <f t="shared" si="22"/>
        <v>0</v>
      </c>
      <c r="J944" s="14"/>
    </row>
    <row r="945" spans="1:10" ht="12.4" hidden="1" customHeight="1">
      <c r="A945" s="13"/>
      <c r="B945" s="1"/>
      <c r="C945" s="35"/>
      <c r="D945" s="113"/>
      <c r="E945" s="114"/>
      <c r="F945" s="42" t="str">
        <f>VLOOKUP(C945,'[2]Acha Air Sales Price List'!$B$1:$D$65536,3,FALSE)</f>
        <v>first line keep open</v>
      </c>
      <c r="G945" s="20">
        <f>ROUND(IF(ISBLANK(C945),0,VLOOKUP(C945,'[2]Acha Air Sales Price List'!$B$1:$X$65536,12,FALSE)*$M$14),2)</f>
        <v>0</v>
      </c>
      <c r="H945" s="20"/>
      <c r="I945" s="21">
        <f t="shared" si="22"/>
        <v>0</v>
      </c>
      <c r="J945" s="14"/>
    </row>
    <row r="946" spans="1:10" ht="12.4" hidden="1" customHeight="1">
      <c r="A946" s="13"/>
      <c r="B946" s="1"/>
      <c r="C946" s="35"/>
      <c r="D946" s="113"/>
      <c r="E946" s="114"/>
      <c r="F946" s="42" t="str">
        <f>VLOOKUP(C946,'[2]Acha Air Sales Price List'!$B$1:$D$65536,3,FALSE)</f>
        <v>first line keep open</v>
      </c>
      <c r="G946" s="20">
        <f>ROUND(IF(ISBLANK(C946),0,VLOOKUP(C946,'[2]Acha Air Sales Price List'!$B$1:$X$65536,12,FALSE)*$M$14),2)</f>
        <v>0</v>
      </c>
      <c r="H946" s="20"/>
      <c r="I946" s="21">
        <f t="shared" si="22"/>
        <v>0</v>
      </c>
      <c r="J946" s="14"/>
    </row>
    <row r="947" spans="1:10" ht="12.4" hidden="1" customHeight="1">
      <c r="A947" s="13"/>
      <c r="B947" s="1"/>
      <c r="C947" s="35"/>
      <c r="D947" s="113"/>
      <c r="E947" s="114"/>
      <c r="F947" s="42" t="str">
        <f>VLOOKUP(C947,'[2]Acha Air Sales Price List'!$B$1:$D$65536,3,FALSE)</f>
        <v>first line keep open</v>
      </c>
      <c r="G947" s="20">
        <f>ROUND(IF(ISBLANK(C947),0,VLOOKUP(C947,'[2]Acha Air Sales Price List'!$B$1:$X$65536,12,FALSE)*$M$14),2)</f>
        <v>0</v>
      </c>
      <c r="H947" s="20"/>
      <c r="I947" s="21">
        <f t="shared" si="22"/>
        <v>0</v>
      </c>
      <c r="J947" s="14"/>
    </row>
    <row r="948" spans="1:10" ht="12.4" hidden="1" customHeight="1">
      <c r="A948" s="13"/>
      <c r="B948" s="1"/>
      <c r="C948" s="35"/>
      <c r="D948" s="113"/>
      <c r="E948" s="114"/>
      <c r="F948" s="42" t="str">
        <f>VLOOKUP(C948,'[2]Acha Air Sales Price List'!$B$1:$D$65536,3,FALSE)</f>
        <v>first line keep open</v>
      </c>
      <c r="G948" s="20">
        <f>ROUND(IF(ISBLANK(C948),0,VLOOKUP(C948,'[2]Acha Air Sales Price List'!$B$1:$X$65536,12,FALSE)*$M$14),2)</f>
        <v>0</v>
      </c>
      <c r="H948" s="20"/>
      <c r="I948" s="21">
        <f t="shared" si="22"/>
        <v>0</v>
      </c>
      <c r="J948" s="14"/>
    </row>
    <row r="949" spans="1:10" ht="12.4" hidden="1" customHeight="1">
      <c r="A949" s="13"/>
      <c r="B949" s="1"/>
      <c r="C949" s="35"/>
      <c r="D949" s="113"/>
      <c r="E949" s="114"/>
      <c r="F949" s="42" t="str">
        <f>VLOOKUP(C949,'[2]Acha Air Sales Price List'!$B$1:$D$65536,3,FALSE)</f>
        <v>first line keep open</v>
      </c>
      <c r="G949" s="20">
        <f>ROUND(IF(ISBLANK(C949),0,VLOOKUP(C949,'[2]Acha Air Sales Price List'!$B$1:$X$65536,12,FALSE)*$M$14),2)</f>
        <v>0</v>
      </c>
      <c r="H949" s="20"/>
      <c r="I949" s="21">
        <f t="shared" si="22"/>
        <v>0</v>
      </c>
      <c r="J949" s="14"/>
    </row>
    <row r="950" spans="1:10" ht="12.4" hidden="1" customHeight="1">
      <c r="A950" s="13"/>
      <c r="B950" s="1"/>
      <c r="C950" s="35"/>
      <c r="D950" s="113"/>
      <c r="E950" s="114"/>
      <c r="F950" s="42" t="str">
        <f>VLOOKUP(C950,'[2]Acha Air Sales Price List'!$B$1:$D$65536,3,FALSE)</f>
        <v>first line keep open</v>
      </c>
      <c r="G950" s="20">
        <f>ROUND(IF(ISBLANK(C950),0,VLOOKUP(C950,'[2]Acha Air Sales Price List'!$B$1:$X$65536,12,FALSE)*$M$14),2)</f>
        <v>0</v>
      </c>
      <c r="H950" s="20"/>
      <c r="I950" s="21">
        <f t="shared" si="22"/>
        <v>0</v>
      </c>
      <c r="J950" s="14"/>
    </row>
    <row r="951" spans="1:10" ht="12.4" hidden="1" customHeight="1">
      <c r="A951" s="13"/>
      <c r="B951" s="1"/>
      <c r="C951" s="35"/>
      <c r="D951" s="113"/>
      <c r="E951" s="114"/>
      <c r="F951" s="42" t="str">
        <f>VLOOKUP(C951,'[2]Acha Air Sales Price List'!$B$1:$D$65536,3,FALSE)</f>
        <v>first line keep open</v>
      </c>
      <c r="G951" s="20">
        <f>ROUND(IF(ISBLANK(C951),0,VLOOKUP(C951,'[2]Acha Air Sales Price List'!$B$1:$X$65536,12,FALSE)*$M$14),2)</f>
        <v>0</v>
      </c>
      <c r="H951" s="20"/>
      <c r="I951" s="21">
        <f t="shared" si="22"/>
        <v>0</v>
      </c>
      <c r="J951" s="14"/>
    </row>
    <row r="952" spans="1:10" ht="12.4" hidden="1" customHeight="1">
      <c r="A952" s="13"/>
      <c r="B952" s="1"/>
      <c r="C952" s="35"/>
      <c r="D952" s="113"/>
      <c r="E952" s="114"/>
      <c r="F952" s="42" t="str">
        <f>VLOOKUP(C952,'[2]Acha Air Sales Price List'!$B$1:$D$65536,3,FALSE)</f>
        <v>first line keep open</v>
      </c>
      <c r="G952" s="20">
        <f>ROUND(IF(ISBLANK(C952),0,VLOOKUP(C952,'[2]Acha Air Sales Price List'!$B$1:$X$65536,12,FALSE)*$M$14),2)</f>
        <v>0</v>
      </c>
      <c r="H952" s="20"/>
      <c r="I952" s="21">
        <f t="shared" si="22"/>
        <v>0</v>
      </c>
      <c r="J952" s="14"/>
    </row>
    <row r="953" spans="1:10" ht="12.4" hidden="1" customHeight="1">
      <c r="A953" s="13"/>
      <c r="B953" s="1"/>
      <c r="C953" s="35"/>
      <c r="D953" s="113"/>
      <c r="E953" s="114"/>
      <c r="F953" s="42" t="str">
        <f>VLOOKUP(C953,'[2]Acha Air Sales Price List'!$B$1:$D$65536,3,FALSE)</f>
        <v>first line keep open</v>
      </c>
      <c r="G953" s="20">
        <f>ROUND(IF(ISBLANK(C953),0,VLOOKUP(C953,'[2]Acha Air Sales Price List'!$B$1:$X$65536,12,FALSE)*$M$14),2)</f>
        <v>0</v>
      </c>
      <c r="H953" s="20"/>
      <c r="I953" s="21">
        <f t="shared" si="22"/>
        <v>0</v>
      </c>
      <c r="J953" s="14"/>
    </row>
    <row r="954" spans="1:10" ht="12.4" hidden="1" customHeight="1">
      <c r="A954" s="13"/>
      <c r="B954" s="1"/>
      <c r="C954" s="35"/>
      <c r="D954" s="113"/>
      <c r="E954" s="114"/>
      <c r="F954" s="42" t="str">
        <f>VLOOKUP(C954,'[2]Acha Air Sales Price List'!$B$1:$D$65536,3,FALSE)</f>
        <v>first line keep open</v>
      </c>
      <c r="G954" s="20">
        <f>ROUND(IF(ISBLANK(C954),0,VLOOKUP(C954,'[2]Acha Air Sales Price List'!$B$1:$X$65536,12,FALSE)*$M$14),2)</f>
        <v>0</v>
      </c>
      <c r="H954" s="20"/>
      <c r="I954" s="21">
        <f t="shared" si="22"/>
        <v>0</v>
      </c>
      <c r="J954" s="14"/>
    </row>
    <row r="955" spans="1:10" ht="12.4" hidden="1" customHeight="1">
      <c r="A955" s="13"/>
      <c r="B955" s="1"/>
      <c r="C955" s="35"/>
      <c r="D955" s="113"/>
      <c r="E955" s="114"/>
      <c r="F955" s="42" t="str">
        <f>VLOOKUP(C955,'[2]Acha Air Sales Price List'!$B$1:$D$65536,3,FALSE)</f>
        <v>first line keep open</v>
      </c>
      <c r="G955" s="20">
        <f>ROUND(IF(ISBLANK(C955),0,VLOOKUP(C955,'[2]Acha Air Sales Price List'!$B$1:$X$65536,12,FALSE)*$M$14),2)</f>
        <v>0</v>
      </c>
      <c r="H955" s="20"/>
      <c r="I955" s="21">
        <f t="shared" si="22"/>
        <v>0</v>
      </c>
      <c r="J955" s="14"/>
    </row>
    <row r="956" spans="1:10" ht="12.4" hidden="1" customHeight="1">
      <c r="A956" s="13"/>
      <c r="B956" s="1"/>
      <c r="C956" s="35"/>
      <c r="D956" s="113"/>
      <c r="E956" s="114"/>
      <c r="F956" s="42" t="str">
        <f>VLOOKUP(C956,'[2]Acha Air Sales Price List'!$B$1:$D$65536,3,FALSE)</f>
        <v>first line keep open</v>
      </c>
      <c r="G956" s="20">
        <f>ROUND(IF(ISBLANK(C956),0,VLOOKUP(C956,'[2]Acha Air Sales Price List'!$B$1:$X$65536,12,FALSE)*$M$14),2)</f>
        <v>0</v>
      </c>
      <c r="H956" s="20"/>
      <c r="I956" s="21">
        <f t="shared" si="22"/>
        <v>0</v>
      </c>
      <c r="J956" s="14"/>
    </row>
    <row r="957" spans="1:10" ht="12.4" hidden="1" customHeight="1">
      <c r="A957" s="13"/>
      <c r="B957" s="1"/>
      <c r="C957" s="35"/>
      <c r="D957" s="113"/>
      <c r="E957" s="114"/>
      <c r="F957" s="42" t="str">
        <f>VLOOKUP(C957,'[2]Acha Air Sales Price List'!$B$1:$D$65536,3,FALSE)</f>
        <v>first line keep open</v>
      </c>
      <c r="G957" s="20">
        <f>ROUND(IF(ISBLANK(C957),0,VLOOKUP(C957,'[2]Acha Air Sales Price List'!$B$1:$X$65536,12,FALSE)*$M$14),2)</f>
        <v>0</v>
      </c>
      <c r="H957" s="20"/>
      <c r="I957" s="21">
        <f t="shared" si="22"/>
        <v>0</v>
      </c>
      <c r="J957" s="14"/>
    </row>
    <row r="958" spans="1:10" ht="12.4" hidden="1" customHeight="1">
      <c r="A958" s="13"/>
      <c r="B958" s="1"/>
      <c r="C958" s="35"/>
      <c r="D958" s="113"/>
      <c r="E958" s="114"/>
      <c r="F958" s="42" t="str">
        <f>VLOOKUP(C958,'[2]Acha Air Sales Price List'!$B$1:$D$65536,3,FALSE)</f>
        <v>first line keep open</v>
      </c>
      <c r="G958" s="20">
        <f>ROUND(IF(ISBLANK(C958),0,VLOOKUP(C958,'[2]Acha Air Sales Price List'!$B$1:$X$65536,12,FALSE)*$M$14),2)</f>
        <v>0</v>
      </c>
      <c r="H958" s="20"/>
      <c r="I958" s="21">
        <f t="shared" si="22"/>
        <v>0</v>
      </c>
      <c r="J958" s="14"/>
    </row>
    <row r="959" spans="1:10" ht="12.4" hidden="1" customHeight="1">
      <c r="A959" s="13"/>
      <c r="B959" s="1"/>
      <c r="C959" s="36"/>
      <c r="D959" s="113"/>
      <c r="E959" s="114"/>
      <c r="F959" s="42" t="str">
        <f>VLOOKUP(C959,'[2]Acha Air Sales Price List'!$B$1:$D$65536,3,FALSE)</f>
        <v>first line keep open</v>
      </c>
      <c r="G959" s="20">
        <f>ROUND(IF(ISBLANK(C959),0,VLOOKUP(C959,'[2]Acha Air Sales Price List'!$B$1:$X$65536,12,FALSE)*$M$14),2)</f>
        <v>0</v>
      </c>
      <c r="H959" s="20"/>
      <c r="I959" s="21">
        <f t="shared" si="22"/>
        <v>0</v>
      </c>
      <c r="J959" s="14"/>
    </row>
    <row r="960" spans="1:10" ht="12" hidden="1" customHeight="1">
      <c r="A960" s="13"/>
      <c r="B960" s="1"/>
      <c r="C960" s="35"/>
      <c r="D960" s="113"/>
      <c r="E960" s="114"/>
      <c r="F960" s="42" t="str">
        <f>VLOOKUP(C960,'[2]Acha Air Sales Price List'!$B$1:$D$65536,3,FALSE)</f>
        <v>first line keep open</v>
      </c>
      <c r="G960" s="20">
        <f>ROUND(IF(ISBLANK(C960),0,VLOOKUP(C960,'[2]Acha Air Sales Price List'!$B$1:$X$65536,12,FALSE)*$M$14),2)</f>
        <v>0</v>
      </c>
      <c r="H960" s="20"/>
      <c r="I960" s="21">
        <f t="shared" si="22"/>
        <v>0</v>
      </c>
      <c r="J960" s="14"/>
    </row>
    <row r="961" spans="1:10" ht="12.4" hidden="1" customHeight="1">
      <c r="A961" s="13"/>
      <c r="B961" s="1"/>
      <c r="C961" s="35"/>
      <c r="D961" s="113"/>
      <c r="E961" s="114"/>
      <c r="F961" s="42" t="str">
        <f>VLOOKUP(C961,'[2]Acha Air Sales Price List'!$B$1:$D$65536,3,FALSE)</f>
        <v>first line keep open</v>
      </c>
      <c r="G961" s="20">
        <f>ROUND(IF(ISBLANK(C961),0,VLOOKUP(C961,'[2]Acha Air Sales Price List'!$B$1:$X$65536,12,FALSE)*$M$14),2)</f>
        <v>0</v>
      </c>
      <c r="H961" s="20"/>
      <c r="I961" s="21">
        <f t="shared" si="22"/>
        <v>0</v>
      </c>
      <c r="J961" s="14"/>
    </row>
    <row r="962" spans="1:10" ht="12.4" hidden="1" customHeight="1">
      <c r="A962" s="13"/>
      <c r="B962" s="1"/>
      <c r="C962" s="35"/>
      <c r="D962" s="113"/>
      <c r="E962" s="114"/>
      <c r="F962" s="42" t="str">
        <f>VLOOKUP(C962,'[2]Acha Air Sales Price List'!$B$1:$D$65536,3,FALSE)</f>
        <v>first line keep open</v>
      </c>
      <c r="G962" s="20">
        <f>ROUND(IF(ISBLANK(C962),0,VLOOKUP(C962,'[2]Acha Air Sales Price List'!$B$1:$X$65536,12,FALSE)*$M$14),2)</f>
        <v>0</v>
      </c>
      <c r="H962" s="20"/>
      <c r="I962" s="21">
        <f t="shared" si="22"/>
        <v>0</v>
      </c>
      <c r="J962" s="14"/>
    </row>
    <row r="963" spans="1:10" ht="12.4" hidden="1" customHeight="1">
      <c r="A963" s="13"/>
      <c r="B963" s="1"/>
      <c r="C963" s="35"/>
      <c r="D963" s="113"/>
      <c r="E963" s="114"/>
      <c r="F963" s="42" t="str">
        <f>VLOOKUP(C963,'[2]Acha Air Sales Price List'!$B$1:$D$65536,3,FALSE)</f>
        <v>first line keep open</v>
      </c>
      <c r="G963" s="20">
        <f>ROUND(IF(ISBLANK(C963),0,VLOOKUP(C963,'[2]Acha Air Sales Price List'!$B$1:$X$65536,12,FALSE)*$M$14),2)</f>
        <v>0</v>
      </c>
      <c r="H963" s="20"/>
      <c r="I963" s="21">
        <f t="shared" si="22"/>
        <v>0</v>
      </c>
      <c r="J963" s="14"/>
    </row>
    <row r="964" spans="1:10" ht="12.4" hidden="1" customHeight="1">
      <c r="A964" s="13"/>
      <c r="B964" s="1"/>
      <c r="C964" s="35"/>
      <c r="D964" s="113"/>
      <c r="E964" s="114"/>
      <c r="F964" s="42" t="str">
        <f>VLOOKUP(C964,'[2]Acha Air Sales Price List'!$B$1:$D$65536,3,FALSE)</f>
        <v>first line keep open</v>
      </c>
      <c r="G964" s="20">
        <f>ROUND(IF(ISBLANK(C964),0,VLOOKUP(C964,'[2]Acha Air Sales Price List'!$B$1:$X$65536,12,FALSE)*$M$14),2)</f>
        <v>0</v>
      </c>
      <c r="H964" s="20"/>
      <c r="I964" s="21">
        <f t="shared" si="22"/>
        <v>0</v>
      </c>
      <c r="J964" s="14"/>
    </row>
    <row r="965" spans="1:10" ht="12.4" hidden="1" customHeight="1">
      <c r="A965" s="13"/>
      <c r="B965" s="1"/>
      <c r="C965" s="35"/>
      <c r="D965" s="113"/>
      <c r="E965" s="114"/>
      <c r="F965" s="42" t="str">
        <f>VLOOKUP(C965,'[2]Acha Air Sales Price List'!$B$1:$D$65536,3,FALSE)</f>
        <v>first line keep open</v>
      </c>
      <c r="G965" s="20">
        <f>ROUND(IF(ISBLANK(C965),0,VLOOKUP(C965,'[2]Acha Air Sales Price List'!$B$1:$X$65536,12,FALSE)*$M$14),2)</f>
        <v>0</v>
      </c>
      <c r="H965" s="20"/>
      <c r="I965" s="21">
        <f t="shared" si="22"/>
        <v>0</v>
      </c>
      <c r="J965" s="14"/>
    </row>
    <row r="966" spans="1:10" ht="12.4" hidden="1" customHeight="1">
      <c r="A966" s="13"/>
      <c r="B966" s="1"/>
      <c r="C966" s="35"/>
      <c r="D966" s="113"/>
      <c r="E966" s="114"/>
      <c r="F966" s="42" t="str">
        <f>VLOOKUP(C966,'[2]Acha Air Sales Price List'!$B$1:$D$65536,3,FALSE)</f>
        <v>first line keep open</v>
      </c>
      <c r="G966" s="20">
        <f>ROUND(IF(ISBLANK(C966),0,VLOOKUP(C966,'[2]Acha Air Sales Price List'!$B$1:$X$65536,12,FALSE)*$M$14),2)</f>
        <v>0</v>
      </c>
      <c r="H966" s="20"/>
      <c r="I966" s="21">
        <f t="shared" si="22"/>
        <v>0</v>
      </c>
      <c r="J966" s="14"/>
    </row>
    <row r="967" spans="1:10" ht="12.4" hidden="1" customHeight="1">
      <c r="A967" s="13"/>
      <c r="B967" s="1"/>
      <c r="C967" s="35"/>
      <c r="D967" s="113"/>
      <c r="E967" s="114"/>
      <c r="F967" s="42" t="str">
        <f>VLOOKUP(C967,'[2]Acha Air Sales Price List'!$B$1:$D$65536,3,FALSE)</f>
        <v>first line keep open</v>
      </c>
      <c r="G967" s="20">
        <f>ROUND(IF(ISBLANK(C967),0,VLOOKUP(C967,'[2]Acha Air Sales Price List'!$B$1:$X$65536,12,FALSE)*$M$14),2)</f>
        <v>0</v>
      </c>
      <c r="H967" s="20"/>
      <c r="I967" s="21">
        <f t="shared" si="22"/>
        <v>0</v>
      </c>
      <c r="J967" s="14"/>
    </row>
    <row r="968" spans="1:10" ht="12.4" hidden="1" customHeight="1">
      <c r="A968" s="13"/>
      <c r="B968" s="1"/>
      <c r="C968" s="35"/>
      <c r="D968" s="113"/>
      <c r="E968" s="114"/>
      <c r="F968" s="42" t="str">
        <f>VLOOKUP(C968,'[2]Acha Air Sales Price List'!$B$1:$D$65536,3,FALSE)</f>
        <v>first line keep open</v>
      </c>
      <c r="G968" s="20">
        <f>ROUND(IF(ISBLANK(C968),0,VLOOKUP(C968,'[2]Acha Air Sales Price List'!$B$1:$X$65536,12,FALSE)*$M$14),2)</f>
        <v>0</v>
      </c>
      <c r="H968" s="20"/>
      <c r="I968" s="21">
        <f t="shared" si="22"/>
        <v>0</v>
      </c>
      <c r="J968" s="14"/>
    </row>
    <row r="969" spans="1:10" ht="12.4" hidden="1" customHeight="1">
      <c r="A969" s="13"/>
      <c r="B969" s="1"/>
      <c r="C969" s="35"/>
      <c r="D969" s="113"/>
      <c r="E969" s="114"/>
      <c r="F969" s="42" t="str">
        <f>VLOOKUP(C969,'[2]Acha Air Sales Price List'!$B$1:$D$65536,3,FALSE)</f>
        <v>first line keep open</v>
      </c>
      <c r="G969" s="20">
        <f>ROUND(IF(ISBLANK(C969),0,VLOOKUP(C969,'[2]Acha Air Sales Price List'!$B$1:$X$65536,12,FALSE)*$M$14),2)</f>
        <v>0</v>
      </c>
      <c r="H969" s="20"/>
      <c r="I969" s="21">
        <f t="shared" si="22"/>
        <v>0</v>
      </c>
      <c r="J969" s="14"/>
    </row>
    <row r="970" spans="1:10" ht="12.4" hidden="1" customHeight="1">
      <c r="A970" s="13"/>
      <c r="B970" s="1"/>
      <c r="C970" s="35"/>
      <c r="D970" s="113"/>
      <c r="E970" s="114"/>
      <c r="F970" s="42" t="str">
        <f>VLOOKUP(C970,'[2]Acha Air Sales Price List'!$B$1:$D$65536,3,FALSE)</f>
        <v>first line keep open</v>
      </c>
      <c r="G970" s="20">
        <f>ROUND(IF(ISBLANK(C970),0,VLOOKUP(C970,'[2]Acha Air Sales Price List'!$B$1:$X$65536,12,FALSE)*$M$14),2)</f>
        <v>0</v>
      </c>
      <c r="H970" s="20"/>
      <c r="I970" s="21">
        <f t="shared" si="22"/>
        <v>0</v>
      </c>
      <c r="J970" s="14"/>
    </row>
    <row r="971" spans="1:10" ht="12.4" hidden="1" customHeight="1">
      <c r="A971" s="13"/>
      <c r="B971" s="1"/>
      <c r="C971" s="35"/>
      <c r="D971" s="113"/>
      <c r="E971" s="114"/>
      <c r="F971" s="42" t="str">
        <f>VLOOKUP(C971,'[2]Acha Air Sales Price List'!$B$1:$D$65536,3,FALSE)</f>
        <v>first line keep open</v>
      </c>
      <c r="G971" s="20">
        <f>ROUND(IF(ISBLANK(C971),0,VLOOKUP(C971,'[2]Acha Air Sales Price List'!$B$1:$X$65536,12,FALSE)*$M$14),2)</f>
        <v>0</v>
      </c>
      <c r="H971" s="20"/>
      <c r="I971" s="21">
        <f t="shared" si="22"/>
        <v>0</v>
      </c>
      <c r="J971" s="14"/>
    </row>
    <row r="972" spans="1:10" ht="12.4" hidden="1" customHeight="1">
      <c r="A972" s="13"/>
      <c r="B972" s="1"/>
      <c r="C972" s="35"/>
      <c r="D972" s="113"/>
      <c r="E972" s="114"/>
      <c r="F972" s="42" t="str">
        <f>VLOOKUP(C972,'[2]Acha Air Sales Price List'!$B$1:$D$65536,3,FALSE)</f>
        <v>first line keep open</v>
      </c>
      <c r="G972" s="20">
        <f>ROUND(IF(ISBLANK(C972),0,VLOOKUP(C972,'[2]Acha Air Sales Price List'!$B$1:$X$65536,12,FALSE)*$M$14),2)</f>
        <v>0</v>
      </c>
      <c r="H972" s="20"/>
      <c r="I972" s="21">
        <f t="shared" si="22"/>
        <v>0</v>
      </c>
      <c r="J972" s="14"/>
    </row>
    <row r="973" spans="1:10" ht="12.4" hidden="1" customHeight="1">
      <c r="A973" s="13"/>
      <c r="B973" s="1"/>
      <c r="C973" s="35"/>
      <c r="D973" s="113"/>
      <c r="E973" s="114"/>
      <c r="F973" s="42" t="str">
        <f>VLOOKUP(C973,'[2]Acha Air Sales Price List'!$B$1:$D$65536,3,FALSE)</f>
        <v>first line keep open</v>
      </c>
      <c r="G973" s="20">
        <f>ROUND(IF(ISBLANK(C973),0,VLOOKUP(C973,'[2]Acha Air Sales Price List'!$B$1:$X$65536,12,FALSE)*$M$14),2)</f>
        <v>0</v>
      </c>
      <c r="H973" s="20"/>
      <c r="I973" s="21">
        <f t="shared" si="22"/>
        <v>0</v>
      </c>
      <c r="J973" s="14"/>
    </row>
    <row r="974" spans="1:10" ht="12.4" hidden="1" customHeight="1">
      <c r="A974" s="13"/>
      <c r="B974" s="1"/>
      <c r="C974" s="35"/>
      <c r="D974" s="113"/>
      <c r="E974" s="114"/>
      <c r="F974" s="42" t="str">
        <f>VLOOKUP(C974,'[2]Acha Air Sales Price List'!$B$1:$D$65536,3,FALSE)</f>
        <v>first line keep open</v>
      </c>
      <c r="G974" s="20">
        <f>ROUND(IF(ISBLANK(C974),0,VLOOKUP(C974,'[2]Acha Air Sales Price List'!$B$1:$X$65536,12,FALSE)*$M$14),2)</f>
        <v>0</v>
      </c>
      <c r="H974" s="20"/>
      <c r="I974" s="21">
        <f t="shared" si="22"/>
        <v>0</v>
      </c>
      <c r="J974" s="14"/>
    </row>
    <row r="975" spans="1:10" ht="12.4" hidden="1" customHeight="1">
      <c r="A975" s="13"/>
      <c r="B975" s="1"/>
      <c r="C975" s="35"/>
      <c r="D975" s="113"/>
      <c r="E975" s="114"/>
      <c r="F975" s="42" t="str">
        <f>VLOOKUP(C975,'[2]Acha Air Sales Price List'!$B$1:$D$65536,3,FALSE)</f>
        <v>first line keep open</v>
      </c>
      <c r="G975" s="20">
        <f>ROUND(IF(ISBLANK(C975),0,VLOOKUP(C975,'[2]Acha Air Sales Price List'!$B$1:$X$65536,12,FALSE)*$M$14),2)</f>
        <v>0</v>
      </c>
      <c r="H975" s="20"/>
      <c r="I975" s="21">
        <f t="shared" si="22"/>
        <v>0</v>
      </c>
      <c r="J975" s="14"/>
    </row>
    <row r="976" spans="1:10" ht="12.4" hidden="1" customHeight="1">
      <c r="A976" s="13"/>
      <c r="B976" s="1"/>
      <c r="C976" s="35"/>
      <c r="D976" s="113"/>
      <c r="E976" s="114"/>
      <c r="F976" s="42" t="str">
        <f>VLOOKUP(C976,'[2]Acha Air Sales Price List'!$B$1:$D$65536,3,FALSE)</f>
        <v>first line keep open</v>
      </c>
      <c r="G976" s="20">
        <f>ROUND(IF(ISBLANK(C976),0,VLOOKUP(C976,'[2]Acha Air Sales Price List'!$B$1:$X$65536,12,FALSE)*$M$14),2)</f>
        <v>0</v>
      </c>
      <c r="H976" s="20"/>
      <c r="I976" s="21">
        <f t="shared" si="22"/>
        <v>0</v>
      </c>
      <c r="J976" s="14"/>
    </row>
    <row r="977" spans="1:13" ht="12.4" hidden="1" customHeight="1">
      <c r="A977" s="13"/>
      <c r="B977" s="1"/>
      <c r="C977" s="35"/>
      <c r="D977" s="113"/>
      <c r="E977" s="114"/>
      <c r="F977" s="42" t="str">
        <f>VLOOKUP(C977,'[2]Acha Air Sales Price List'!$B$1:$D$65536,3,FALSE)</f>
        <v>first line keep open</v>
      </c>
      <c r="G977" s="20">
        <f>ROUND(IF(ISBLANK(C977),0,VLOOKUP(C977,'[2]Acha Air Sales Price List'!$B$1:$X$65536,12,FALSE)*$M$14),2)</f>
        <v>0</v>
      </c>
      <c r="H977" s="20"/>
      <c r="I977" s="21">
        <f t="shared" si="22"/>
        <v>0</v>
      </c>
      <c r="J977" s="14"/>
    </row>
    <row r="978" spans="1:13" ht="12.4" hidden="1" customHeight="1">
      <c r="A978" s="13"/>
      <c r="B978" s="1"/>
      <c r="C978" s="35"/>
      <c r="D978" s="113"/>
      <c r="E978" s="114"/>
      <c r="F978" s="42" t="str">
        <f>VLOOKUP(C978,'[2]Acha Air Sales Price List'!$B$1:$D$65536,3,FALSE)</f>
        <v>first line keep open</v>
      </c>
      <c r="G978" s="20">
        <f>ROUND(IF(ISBLANK(C978),0,VLOOKUP(C978,'[2]Acha Air Sales Price List'!$B$1:$X$65536,12,FALSE)*$M$14),2)</f>
        <v>0</v>
      </c>
      <c r="H978" s="20"/>
      <c r="I978" s="21">
        <f t="shared" si="22"/>
        <v>0</v>
      </c>
      <c r="J978" s="14"/>
    </row>
    <row r="979" spans="1:13" ht="12.4" hidden="1" customHeight="1">
      <c r="A979" s="13"/>
      <c r="B979" s="1"/>
      <c r="C979" s="35"/>
      <c r="D979" s="113"/>
      <c r="E979" s="114"/>
      <c r="F979" s="42" t="str">
        <f>VLOOKUP(C979,'[2]Acha Air Sales Price List'!$B$1:$D$65536,3,FALSE)</f>
        <v>first line keep open</v>
      </c>
      <c r="G979" s="20">
        <f>ROUND(IF(ISBLANK(C979),0,VLOOKUP(C979,'[2]Acha Air Sales Price List'!$B$1:$X$65536,12,FALSE)*$M$14),2)</f>
        <v>0</v>
      </c>
      <c r="H979" s="20"/>
      <c r="I979" s="21">
        <f t="shared" si="22"/>
        <v>0</v>
      </c>
      <c r="J979" s="14"/>
    </row>
    <row r="980" spans="1:13" ht="12.4" hidden="1" customHeight="1">
      <c r="A980" s="13"/>
      <c r="B980" s="1"/>
      <c r="C980" s="35"/>
      <c r="D980" s="113"/>
      <c r="E980" s="114"/>
      <c r="F980" s="42" t="str">
        <f>VLOOKUP(C980,'[2]Acha Air Sales Price List'!$B$1:$D$65536,3,FALSE)</f>
        <v>first line keep open</v>
      </c>
      <c r="G980" s="20">
        <f>ROUND(IF(ISBLANK(C980),0,VLOOKUP(C980,'[2]Acha Air Sales Price List'!$B$1:$X$65536,12,FALSE)*$M$14),2)</f>
        <v>0</v>
      </c>
      <c r="H980" s="20"/>
      <c r="I980" s="21">
        <f t="shared" si="22"/>
        <v>0</v>
      </c>
      <c r="J980" s="14"/>
    </row>
    <row r="981" spans="1:13" ht="12.4" hidden="1" customHeight="1">
      <c r="A981" s="13"/>
      <c r="B981" s="1"/>
      <c r="C981" s="35"/>
      <c r="D981" s="113"/>
      <c r="E981" s="114"/>
      <c r="F981" s="42" t="str">
        <f>VLOOKUP(C981,'[2]Acha Air Sales Price List'!$B$1:$D$65536,3,FALSE)</f>
        <v>first line keep open</v>
      </c>
      <c r="G981" s="20">
        <f>ROUND(IF(ISBLANK(C981),0,VLOOKUP(C981,'[2]Acha Air Sales Price List'!$B$1:$X$65536,12,FALSE)*$M$14),2)</f>
        <v>0</v>
      </c>
      <c r="H981" s="20"/>
      <c r="I981" s="21">
        <f t="shared" si="22"/>
        <v>0</v>
      </c>
      <c r="J981" s="14"/>
    </row>
    <row r="982" spans="1:13" ht="12.4" hidden="1" customHeight="1">
      <c r="A982" s="13"/>
      <c r="B982" s="1"/>
      <c r="C982" s="35"/>
      <c r="D982" s="113"/>
      <c r="E982" s="114"/>
      <c r="F982" s="42" t="str">
        <f>VLOOKUP(C982,'[2]Acha Air Sales Price List'!$B$1:$D$65536,3,FALSE)</f>
        <v>first line keep open</v>
      </c>
      <c r="G982" s="20">
        <f>ROUND(IF(ISBLANK(C982),0,VLOOKUP(C982,'[2]Acha Air Sales Price List'!$B$1:$X$65536,12,FALSE)*$M$14),2)</f>
        <v>0</v>
      </c>
      <c r="H982" s="20"/>
      <c r="I982" s="21">
        <f t="shared" si="22"/>
        <v>0</v>
      </c>
      <c r="J982" s="14"/>
    </row>
    <row r="983" spans="1:13" ht="12.4" hidden="1" customHeight="1">
      <c r="A983" s="13"/>
      <c r="B983" s="1"/>
      <c r="C983" s="35"/>
      <c r="D983" s="113"/>
      <c r="E983" s="114"/>
      <c r="F983" s="42" t="str">
        <f>VLOOKUP(C983,'[2]Acha Air Sales Price List'!$B$1:$D$65536,3,FALSE)</f>
        <v>first line keep open</v>
      </c>
      <c r="G983" s="20">
        <f>ROUND(IF(ISBLANK(C983),0,VLOOKUP(C983,'[2]Acha Air Sales Price List'!$B$1:$X$65536,12,FALSE)*$M$14),2)</f>
        <v>0</v>
      </c>
      <c r="H983" s="20"/>
      <c r="I983" s="21">
        <f t="shared" si="22"/>
        <v>0</v>
      </c>
      <c r="J983" s="14"/>
    </row>
    <row r="984" spans="1:13" ht="12.4" hidden="1" customHeight="1">
      <c r="A984" s="13"/>
      <c r="B984" s="1"/>
      <c r="C984" s="35"/>
      <c r="D984" s="113"/>
      <c r="E984" s="114"/>
      <c r="F984" s="42" t="str">
        <f>VLOOKUP(C984,'[2]Acha Air Sales Price List'!$B$1:$D$65536,3,FALSE)</f>
        <v>first line keep open</v>
      </c>
      <c r="G984" s="20">
        <f>ROUND(IF(ISBLANK(C984),0,VLOOKUP(C984,'[2]Acha Air Sales Price List'!$B$1:$X$65536,12,FALSE)*$M$14),2)</f>
        <v>0</v>
      </c>
      <c r="H984" s="20"/>
      <c r="I984" s="21">
        <f t="shared" si="22"/>
        <v>0</v>
      </c>
      <c r="J984" s="14"/>
    </row>
    <row r="985" spans="1:13" ht="12.4" hidden="1" customHeight="1">
      <c r="A985" s="13"/>
      <c r="B985" s="1"/>
      <c r="C985" s="35"/>
      <c r="D985" s="113"/>
      <c r="E985" s="114"/>
      <c r="F985" s="42" t="str">
        <f>VLOOKUP(C985,'[2]Acha Air Sales Price List'!$B$1:$D$65536,3,FALSE)</f>
        <v>first line keep open</v>
      </c>
      <c r="G985" s="20">
        <f>ROUND(IF(ISBLANK(C985),0,VLOOKUP(C985,'[2]Acha Air Sales Price List'!$B$1:$X$65536,12,FALSE)*$M$14),2)</f>
        <v>0</v>
      </c>
      <c r="H985" s="20"/>
      <c r="I985" s="21">
        <f t="shared" si="22"/>
        <v>0</v>
      </c>
      <c r="J985" s="14"/>
    </row>
    <row r="986" spans="1:13" ht="12.4" customHeight="1">
      <c r="A986" s="13"/>
      <c r="B986" s="1"/>
      <c r="C986" s="140"/>
      <c r="D986" s="113"/>
      <c r="E986" s="114"/>
      <c r="F986" s="42"/>
      <c r="G986" s="20">
        <f>ROUND(IF(ISBLANK(C986),0,VLOOKUP(C986,'[2]Acha Air Sales Price List'!$B$1:$X$65536,12,FALSE)*$M$14),2)</f>
        <v>0</v>
      </c>
      <c r="H986" s="20"/>
      <c r="I986" s="21">
        <f t="shared" si="22"/>
        <v>0</v>
      </c>
      <c r="J986" s="14"/>
    </row>
    <row r="987" spans="1:13">
      <c r="A987" s="13"/>
      <c r="B987" s="1"/>
      <c r="C987" s="140"/>
      <c r="D987" s="113"/>
      <c r="E987" s="114"/>
      <c r="F987" s="158" t="s">
        <v>55</v>
      </c>
      <c r="G987" s="20">
        <v>0</v>
      </c>
      <c r="H987" s="20"/>
      <c r="I987" s="21"/>
      <c r="J987" s="14"/>
    </row>
    <row r="988" spans="1:13" ht="12.4" customHeight="1" thickBot="1">
      <c r="A988" s="13"/>
      <c r="B988" s="22"/>
      <c r="C988" s="23"/>
      <c r="D988" s="115"/>
      <c r="E988" s="116"/>
      <c r="F988" s="43"/>
      <c r="G988" s="24">
        <f>ROUND(IF(ISBLANK(C988),0,VLOOKUP(C988,'[2]Acha Air Sales Price List'!$B$1:$X$65536,12,FALSE)*$X$14),2)</f>
        <v>0</v>
      </c>
      <c r="H988" s="24"/>
      <c r="I988" s="25">
        <f>ROUND(IF(ISNUMBER(B988), G988*B988, 0),5)</f>
        <v>0</v>
      </c>
      <c r="J988" s="14"/>
      <c r="M988" s="174"/>
    </row>
    <row r="989" spans="1:13" ht="10.5" customHeight="1" thickBot="1">
      <c r="A989" s="13"/>
      <c r="B989" s="2"/>
      <c r="C989" s="2"/>
      <c r="D989" s="2"/>
      <c r="E989" s="2"/>
      <c r="F989" s="2"/>
      <c r="G989" s="30"/>
      <c r="H989" s="30"/>
      <c r="I989" s="31"/>
      <c r="J989" s="14"/>
    </row>
    <row r="990" spans="1:13" ht="16.5" thickBot="1">
      <c r="A990" s="13"/>
      <c r="B990" s="29"/>
      <c r="C990" s="3"/>
      <c r="D990" s="3"/>
      <c r="E990" s="3"/>
      <c r="F990" s="3"/>
      <c r="G990" s="32" t="s">
        <v>18</v>
      </c>
      <c r="H990" s="177"/>
      <c r="I990" s="156">
        <f>SUM(I20:I988)</f>
        <v>1622.8300000000002</v>
      </c>
      <c r="J990" s="14"/>
    </row>
    <row r="991" spans="1:13" ht="16.5" hidden="1" thickBot="1">
      <c r="A991" s="13"/>
      <c r="B991" s="29" t="s">
        <v>17</v>
      </c>
      <c r="C991" s="3"/>
      <c r="D991" s="3"/>
      <c r="E991" s="3"/>
      <c r="F991" s="3"/>
      <c r="G991" s="32" t="s">
        <v>23</v>
      </c>
      <c r="H991" s="177"/>
      <c r="I991" s="33">
        <f>I990/41.5</f>
        <v>39.104337349397596</v>
      </c>
      <c r="J991" s="14"/>
    </row>
    <row r="992" spans="1:13" ht="16.5" hidden="1" thickBot="1">
      <c r="A992" s="13"/>
      <c r="B992" s="29"/>
      <c r="C992" s="3"/>
      <c r="D992" s="3"/>
      <c r="E992" s="3"/>
      <c r="F992" s="3"/>
      <c r="G992" s="32" t="s">
        <v>25</v>
      </c>
      <c r="H992" s="177"/>
      <c r="I992" s="33">
        <v>40</v>
      </c>
      <c r="J992" s="14"/>
    </row>
    <row r="993" spans="1:10" ht="16.5" hidden="1" thickBot="1">
      <c r="A993" s="13"/>
      <c r="B993" s="29"/>
      <c r="C993" s="3"/>
      <c r="D993" s="3"/>
      <c r="E993" s="3"/>
      <c r="F993" s="3"/>
      <c r="G993" s="32" t="s">
        <v>24</v>
      </c>
      <c r="H993" s="177"/>
      <c r="I993" s="33">
        <f>(I992-I991)*41.5</f>
        <v>37.169999999999753</v>
      </c>
      <c r="J993" s="14"/>
    </row>
    <row r="994" spans="1:10">
      <c r="A994" s="18"/>
      <c r="B994" s="173" t="s">
        <v>117</v>
      </c>
      <c r="C994" s="172"/>
      <c r="D994" s="172"/>
      <c r="E994" s="172"/>
      <c r="F994" s="172"/>
      <c r="G994" s="172"/>
      <c r="H994" s="172"/>
      <c r="I994" s="172"/>
      <c r="J994" s="19"/>
    </row>
  </sheetData>
  <mergeCells count="984">
    <mergeCell ref="D987:E987"/>
    <mergeCell ref="D988:E988"/>
    <mergeCell ref="B994:I994"/>
    <mergeCell ref="D44:E44"/>
    <mergeCell ref="D982:E982"/>
    <mergeCell ref="D983:E983"/>
    <mergeCell ref="D984:E984"/>
    <mergeCell ref="D985:E985"/>
    <mergeCell ref="D986:E986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39:E39"/>
    <mergeCell ref="D40:E40"/>
    <mergeCell ref="D41:E41"/>
    <mergeCell ref="D42:E42"/>
    <mergeCell ref="D43:E43"/>
    <mergeCell ref="D45:E45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I13:I14"/>
    <mergeCell ref="B14:D14"/>
    <mergeCell ref="D19:E19"/>
    <mergeCell ref="D20:E20"/>
    <mergeCell ref="B8:D8"/>
    <mergeCell ref="B9:D9"/>
    <mergeCell ref="G9:G10"/>
    <mergeCell ref="I9:I10"/>
    <mergeCell ref="B10:D10"/>
    <mergeCell ref="B11:D11"/>
    <mergeCell ref="G11:G12"/>
    <mergeCell ref="I11:I12"/>
    <mergeCell ref="B12:D12"/>
  </mergeCells>
  <conditionalFormatting sqref="B20:B43 B45:B988">
    <cfRule type="cellIs" dxfId="18" priority="12" stopIfTrue="1" operator="equal">
      <formula>"ALERT"</formula>
    </cfRule>
  </conditionalFormatting>
  <conditionalFormatting sqref="F9:F14">
    <cfRule type="cellIs" dxfId="17" priority="10" stopIfTrue="1" operator="equal">
      <formula>0</formula>
    </cfRule>
  </conditionalFormatting>
  <conditionalFormatting sqref="F10:F14">
    <cfRule type="containsBlanks" dxfId="16" priority="11" stopIfTrue="1">
      <formula>LEN(TRIM(F10))=0</formula>
    </cfRule>
  </conditionalFormatting>
  <conditionalFormatting sqref="F20:F43 F45:F985">
    <cfRule type="containsText" dxfId="15" priority="6" stopIfTrue="1" operator="containsText" text="Exchange rate :">
      <formula>NOT(ISERROR(SEARCH("Exchange rate :",F20)))</formula>
    </cfRule>
  </conditionalFormatting>
  <conditionalFormatting sqref="I990:I993 F20:I43 F45:I988 I44">
    <cfRule type="containsErrors" dxfId="14" priority="7" stopIfTrue="1">
      <formula>ISERROR(F20)</formula>
    </cfRule>
    <cfRule type="cellIs" dxfId="13" priority="8" stopIfTrue="1" operator="equal">
      <formula>"NA"</formula>
    </cfRule>
    <cfRule type="cellIs" dxfId="12" priority="9" stopIfTrue="1" operator="equal">
      <formula>0</formula>
    </cfRule>
  </conditionalFormatting>
  <conditionalFormatting sqref="B44">
    <cfRule type="cellIs" dxfId="11" priority="5" stopIfTrue="1" operator="equal">
      <formula>"ALERT"</formula>
    </cfRule>
  </conditionalFormatting>
  <conditionalFormatting sqref="F44">
    <cfRule type="containsText" dxfId="10" priority="1" stopIfTrue="1" operator="containsText" text="Exchange rate :">
      <formula>NOT(ISERROR(SEARCH("Exchange rate :",F44)))</formula>
    </cfRule>
  </conditionalFormatting>
  <conditionalFormatting sqref="F44:H44">
    <cfRule type="containsErrors" dxfId="9" priority="2" stopIfTrue="1">
      <formula>ISERROR(F44)</formula>
    </cfRule>
    <cfRule type="cellIs" dxfId="8" priority="3" stopIfTrue="1" operator="equal">
      <formula>"NA"</formula>
    </cfRule>
    <cfRule type="cellIs" dxfId="7" priority="4" stopIfTrue="1" operator="equal">
      <formula>0</formula>
    </cfRule>
  </conditionalFormatting>
  <printOptions horizontalCentered="1"/>
  <pageMargins left="0.35" right="0.21" top="0.47" bottom="0.34" header="0.22" footer="0.17"/>
  <pageSetup scale="72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326"/>
  <sheetViews>
    <sheetView zoomScaleNormal="100" workbookViewId="0"/>
  </sheetViews>
  <sheetFormatPr defaultRowHeight="12.75"/>
  <cols>
    <col min="1" max="1" width="55.140625" style="95" customWidth="1"/>
    <col min="2" max="2" width="9.140625" style="95"/>
    <col min="3" max="3" width="7.28515625" style="95" customWidth="1"/>
    <col min="4" max="4" width="11.28515625" style="95" customWidth="1"/>
    <col min="5" max="5" width="10.28515625" style="95" customWidth="1"/>
    <col min="6" max="6" width="10" style="95" customWidth="1"/>
    <col min="7" max="7" width="12.140625" style="95" bestFit="1" customWidth="1"/>
    <col min="8" max="16384" width="9.140625" style="95"/>
  </cols>
  <sheetData>
    <row r="1" spans="1:8" s="51" customFormat="1" ht="21" customHeight="1" thickBot="1">
      <c r="A1" s="46" t="s">
        <v>1</v>
      </c>
      <c r="B1" s="47" t="s">
        <v>26</v>
      </c>
      <c r="C1" s="48"/>
      <c r="D1" s="48"/>
      <c r="E1" s="48"/>
      <c r="F1" s="48"/>
      <c r="G1" s="49"/>
      <c r="H1" s="50"/>
    </row>
    <row r="2" spans="1:8" s="51" customFormat="1" ht="13.5" thickBot="1">
      <c r="A2" s="52" t="s">
        <v>43</v>
      </c>
      <c r="B2" s="53" t="s">
        <v>40</v>
      </c>
      <c r="C2" s="54"/>
      <c r="D2" s="55"/>
      <c r="F2" s="56" t="s">
        <v>5</v>
      </c>
      <c r="G2" s="57" t="s">
        <v>27</v>
      </c>
    </row>
    <row r="3" spans="1:8" s="51" customFormat="1" ht="15" customHeight="1" thickBot="1">
      <c r="A3" s="52" t="s">
        <v>28</v>
      </c>
      <c r="F3" s="58">
        <f>Invoice!G5</f>
        <v>45583</v>
      </c>
      <c r="G3" s="59"/>
    </row>
    <row r="4" spans="1:8" s="51" customFormat="1">
      <c r="A4" s="52" t="s">
        <v>29</v>
      </c>
    </row>
    <row r="5" spans="1:8" s="51" customFormat="1">
      <c r="A5" s="52" t="s">
        <v>45</v>
      </c>
    </row>
    <row r="6" spans="1:8" s="51" customFormat="1">
      <c r="A6" s="52" t="s">
        <v>44</v>
      </c>
    </row>
    <row r="7" spans="1:8" s="51" customFormat="1">
      <c r="A7" s="60" t="s">
        <v>2</v>
      </c>
      <c r="E7" s="61"/>
    </row>
    <row r="8" spans="1:8" s="51" customFormat="1" ht="10.5" customHeight="1" thickBot="1">
      <c r="A8" s="60"/>
      <c r="E8" s="61"/>
    </row>
    <row r="9" spans="1:8" s="51" customFormat="1" ht="13.5" thickBot="1">
      <c r="A9" s="98" t="s">
        <v>3</v>
      </c>
      <c r="E9" s="99" t="s">
        <v>30</v>
      </c>
      <c r="F9" s="100"/>
      <c r="G9" s="101"/>
    </row>
    <row r="10" spans="1:8" s="51" customFormat="1">
      <c r="A10" s="62" t="str">
        <f>Invoice!B9</f>
        <v>Norberto</v>
      </c>
      <c r="B10" s="63"/>
      <c r="C10" s="63"/>
      <c r="E10" s="64" t="str">
        <f>Invoice!F9</f>
        <v>Norberto</v>
      </c>
      <c r="F10" s="65"/>
      <c r="G10" s="66"/>
    </row>
    <row r="11" spans="1:8" s="51" customFormat="1">
      <c r="A11" s="67" t="str">
        <f>Invoice!B10</f>
        <v>Norberto Salazar Zagalia</v>
      </c>
      <c r="B11" s="68"/>
      <c r="C11" s="68"/>
      <c r="E11" s="69" t="str">
        <f>Invoice!F10</f>
        <v>Norberto Salazar Zagalia</v>
      </c>
      <c r="F11" s="70"/>
      <c r="G11" s="71"/>
    </row>
    <row r="12" spans="1:8" s="51" customFormat="1">
      <c r="A12" s="67" t="str">
        <f>Invoice!B11</f>
        <v>0000 Madrid</v>
      </c>
      <c r="B12" s="68"/>
      <c r="C12" s="68"/>
      <c r="E12" s="69" t="str">
        <f>Invoice!F11</f>
        <v>0000 Madrid</v>
      </c>
      <c r="F12" s="70"/>
      <c r="G12" s="71"/>
    </row>
    <row r="13" spans="1:8" s="51" customFormat="1">
      <c r="A13" s="67" t="str">
        <f>Invoice!B12</f>
        <v>Spain</v>
      </c>
      <c r="B13" s="68"/>
      <c r="C13" s="68"/>
      <c r="D13" s="170" t="s">
        <v>21</v>
      </c>
      <c r="E13" s="69" t="str">
        <f>Invoice!F12</f>
        <v>Spain</v>
      </c>
      <c r="F13" s="70"/>
      <c r="G13" s="71"/>
    </row>
    <row r="14" spans="1:8" s="51" customFormat="1">
      <c r="A14" s="67">
        <f>Invoice!B13</f>
        <v>0</v>
      </c>
      <c r="B14" s="68"/>
      <c r="C14" s="68"/>
      <c r="D14" s="187">
        <v>1</v>
      </c>
      <c r="E14" s="69">
        <f>Invoice!F13</f>
        <v>0</v>
      </c>
      <c r="F14" s="70"/>
      <c r="G14" s="71"/>
    </row>
    <row r="15" spans="1:8" s="51" customFormat="1" ht="13.5" thickBot="1">
      <c r="A15" s="72" t="str">
        <f>Invoice!B14</f>
        <v>Tax ID: 71279468F</v>
      </c>
      <c r="E15" s="73" t="str">
        <f>Invoice!F14</f>
        <v>Tax ID: 71279468F</v>
      </c>
      <c r="F15" s="74"/>
      <c r="G15" s="75"/>
    </row>
    <row r="16" spans="1:8" s="51" customFormat="1" ht="13.5" customHeight="1" thickBot="1">
      <c r="A16" s="76"/>
    </row>
    <row r="17" spans="1:7" s="51" customFormat="1" ht="13.5" thickBot="1">
      <c r="A17" s="77" t="s">
        <v>0</v>
      </c>
      <c r="B17" s="78" t="s">
        <v>31</v>
      </c>
      <c r="C17" s="78" t="s">
        <v>32</v>
      </c>
      <c r="D17" s="160" t="s">
        <v>120</v>
      </c>
      <c r="E17" s="160" t="str">
        <f>CONCATENATE("Amount ",,I9)</f>
        <v xml:space="preserve">Amount </v>
      </c>
      <c r="F17" s="78" t="s">
        <v>33</v>
      </c>
      <c r="G17" s="78" t="s">
        <v>34</v>
      </c>
    </row>
    <row r="18" spans="1:7" s="162" customFormat="1" ht="13.5" customHeight="1">
      <c r="A18" s="188" t="str">
        <f>Invoice!F20</f>
        <v>PVD plated 316L surgical steel double flared flesh tunnel - 2mm (12g) to 52mm (2")</v>
      </c>
      <c r="B18" s="189" t="str">
        <f>Invoice!C20</f>
        <v>DTPG</v>
      </c>
      <c r="C18" s="190">
        <f>Invoice!B20</f>
        <v>20</v>
      </c>
      <c r="D18" s="191">
        <f>Invoice!G20*$D$14</f>
        <v>41.18</v>
      </c>
      <c r="E18" s="191">
        <f>D18*C18</f>
        <v>823.6</v>
      </c>
      <c r="F18" s="192">
        <f>D18*$D$14</f>
        <v>41.18</v>
      </c>
      <c r="G18" s="193">
        <f>C18*F18</f>
        <v>823.6</v>
      </c>
    </row>
    <row r="19" spans="1:7" s="162" customFormat="1" ht="13.5" customHeight="1">
      <c r="A19" s="188" t="str">
        <f>Invoice!F21</f>
        <v>PVD plated 316L surgical steel double flared flesh tunnel - 2mm (12g) to 52mm (2")</v>
      </c>
      <c r="B19" s="189" t="str">
        <f>Invoice!C21</f>
        <v>DTPG</v>
      </c>
      <c r="C19" s="190">
        <f>Invoice!B21</f>
        <v>10</v>
      </c>
      <c r="D19" s="194">
        <f>Invoice!G21*$D$14</f>
        <v>43.84</v>
      </c>
      <c r="E19" s="194">
        <f t="shared" ref="E19:E45" si="0">D19*C19</f>
        <v>438.40000000000003</v>
      </c>
      <c r="F19" s="195">
        <f t="shared" ref="F19:F45" si="1">D19*$D$14</f>
        <v>43.84</v>
      </c>
      <c r="G19" s="196">
        <f t="shared" ref="G19:G47" si="2">C19*F19</f>
        <v>438.40000000000003</v>
      </c>
    </row>
    <row r="20" spans="1:7" s="162" customFormat="1" ht="13.5" customHeight="1">
      <c r="A20" s="188" t="str">
        <f>Invoice!F22</f>
        <v>PVD plated 316L surgical steel double flared flesh tunnel - 2mm (12g) to 52mm (2")</v>
      </c>
      <c r="B20" s="189" t="str">
        <f>Invoice!C22</f>
        <v>DTPG</v>
      </c>
      <c r="C20" s="190">
        <f>Invoice!B22</f>
        <v>4</v>
      </c>
      <c r="D20" s="194">
        <f>Invoice!G22*$D$14</f>
        <v>87.67</v>
      </c>
      <c r="E20" s="194">
        <f t="shared" si="0"/>
        <v>350.68</v>
      </c>
      <c r="F20" s="195">
        <f t="shared" si="1"/>
        <v>87.67</v>
      </c>
      <c r="G20" s="196">
        <f t="shared" si="2"/>
        <v>350.68</v>
      </c>
    </row>
    <row r="21" spans="1:7" s="162" customFormat="1" ht="13.5" customHeight="1">
      <c r="A21" s="188" t="str">
        <f>Invoice!F23</f>
        <v>PVD plated 316L surgical steel double flared flesh tunnel - 2mm (12g) to 52mm (2")</v>
      </c>
      <c r="B21" s="189" t="str">
        <f>Invoice!C23</f>
        <v>DTPG</v>
      </c>
      <c r="C21" s="190">
        <f>Invoice!B23</f>
        <v>4</v>
      </c>
      <c r="D21" s="194">
        <f>Invoice!G23*$D$14</f>
        <v>94.31</v>
      </c>
      <c r="E21" s="194">
        <f t="shared" si="0"/>
        <v>377.24</v>
      </c>
      <c r="F21" s="195">
        <f t="shared" si="1"/>
        <v>94.31</v>
      </c>
      <c r="G21" s="196">
        <f t="shared" si="2"/>
        <v>377.24</v>
      </c>
    </row>
    <row r="22" spans="1:7" s="162" customFormat="1" ht="13.5" customHeight="1">
      <c r="A22" s="188" t="str">
        <f>Invoice!F24</f>
        <v>PVD plated 316L surgical steel double flared flesh tunnel - 2mm (12g) to 52mm (2")</v>
      </c>
      <c r="B22" s="189" t="str">
        <f>Invoice!C24</f>
        <v>DTPG</v>
      </c>
      <c r="C22" s="190">
        <f>Invoice!B24</f>
        <v>2</v>
      </c>
      <c r="D22" s="194">
        <f>Invoice!G24*$D$14</f>
        <v>102.61</v>
      </c>
      <c r="E22" s="194">
        <f t="shared" si="0"/>
        <v>205.22</v>
      </c>
      <c r="F22" s="195">
        <f t="shared" si="1"/>
        <v>102.61</v>
      </c>
      <c r="G22" s="196">
        <f t="shared" si="2"/>
        <v>205.22</v>
      </c>
    </row>
    <row r="23" spans="1:7" s="162" customFormat="1" ht="13.5" customHeight="1">
      <c r="A23" s="188" t="str">
        <f>Invoice!F25</f>
        <v>PVD plated 316L surgical steel double flared flesh tunnel - 2mm (12g) to 52mm (2")</v>
      </c>
      <c r="B23" s="189" t="str">
        <f>Invoice!C25</f>
        <v>DTPG</v>
      </c>
      <c r="C23" s="190">
        <f>Invoice!B25</f>
        <v>2</v>
      </c>
      <c r="D23" s="194">
        <f>Invoice!G25*$D$14</f>
        <v>119.22</v>
      </c>
      <c r="E23" s="194">
        <f t="shared" si="0"/>
        <v>238.44</v>
      </c>
      <c r="F23" s="195">
        <f t="shared" si="1"/>
        <v>119.22</v>
      </c>
      <c r="G23" s="196">
        <f t="shared" si="2"/>
        <v>238.44</v>
      </c>
    </row>
    <row r="24" spans="1:7" s="162" customFormat="1" ht="13.5" customHeight="1">
      <c r="A24" s="188" t="str">
        <f>Invoice!F26</f>
        <v>High polished 316L surgical steel double flared flesh tunnel - size 12g to 2" (2mm - 52mm)</v>
      </c>
      <c r="B24" s="189" t="str">
        <f>Invoice!C26</f>
        <v>DPG</v>
      </c>
      <c r="C24" s="190">
        <f>Invoice!B26</f>
        <v>20</v>
      </c>
      <c r="D24" s="194">
        <f>Invoice!G26*$D$14</f>
        <v>20.260000000000002</v>
      </c>
      <c r="E24" s="194">
        <f t="shared" si="0"/>
        <v>405.20000000000005</v>
      </c>
      <c r="F24" s="195">
        <f t="shared" si="1"/>
        <v>20.260000000000002</v>
      </c>
      <c r="G24" s="196">
        <f t="shared" si="2"/>
        <v>405.20000000000005</v>
      </c>
    </row>
    <row r="25" spans="1:7" s="162" customFormat="1" ht="13.5" customHeight="1">
      <c r="A25" s="188" t="str">
        <f>Invoice!F27</f>
        <v>High polished 316L surgical steel double flared flesh tunnel - size 12g to 2" (2mm - 52mm)</v>
      </c>
      <c r="B25" s="189" t="str">
        <f>Invoice!C27</f>
        <v>DPG</v>
      </c>
      <c r="C25" s="190">
        <f>Invoice!B27</f>
        <v>4</v>
      </c>
      <c r="D25" s="194">
        <f>Invoice!G27*$D$14</f>
        <v>52.8</v>
      </c>
      <c r="E25" s="194">
        <f t="shared" si="0"/>
        <v>211.2</v>
      </c>
      <c r="F25" s="195">
        <f t="shared" si="1"/>
        <v>52.8</v>
      </c>
      <c r="G25" s="196">
        <f t="shared" si="2"/>
        <v>211.2</v>
      </c>
    </row>
    <row r="26" spans="1:7" s="162" customFormat="1" ht="13.5" customHeight="1">
      <c r="A26" s="188" t="str">
        <f>Invoice!F28</f>
        <v>High polished 316L surgical steel double flared flesh tunnel - size 12g to 2" (2mm - 52mm)</v>
      </c>
      <c r="B26" s="189" t="str">
        <f>Invoice!C28</f>
        <v>DPG</v>
      </c>
      <c r="C26" s="190">
        <f>Invoice!B28</f>
        <v>4</v>
      </c>
      <c r="D26" s="194">
        <f>Invoice!G28*$D$14</f>
        <v>65.09</v>
      </c>
      <c r="E26" s="194">
        <f t="shared" si="0"/>
        <v>260.36</v>
      </c>
      <c r="F26" s="195">
        <f t="shared" si="1"/>
        <v>65.09</v>
      </c>
      <c r="G26" s="196">
        <f t="shared" si="2"/>
        <v>260.36</v>
      </c>
    </row>
    <row r="27" spans="1:7" s="162" customFormat="1" ht="13.5" customHeight="1">
      <c r="A27" s="188" t="str">
        <f>Invoice!F29</f>
        <v>High polished 316L surgical steel double flared flesh tunnel - size 12g to 2" (2mm - 52mm)</v>
      </c>
      <c r="B27" s="189" t="str">
        <f>Invoice!C29</f>
        <v>DPG</v>
      </c>
      <c r="C27" s="190">
        <f>Invoice!B29</f>
        <v>2</v>
      </c>
      <c r="D27" s="194">
        <f>Invoice!G29*$D$14</f>
        <v>75.72</v>
      </c>
      <c r="E27" s="194">
        <f t="shared" si="0"/>
        <v>151.44</v>
      </c>
      <c r="F27" s="195">
        <f t="shared" si="1"/>
        <v>75.72</v>
      </c>
      <c r="G27" s="196">
        <f t="shared" si="2"/>
        <v>151.44</v>
      </c>
    </row>
    <row r="28" spans="1:7" s="162" customFormat="1" ht="13.5" customHeight="1">
      <c r="A28" s="188" t="str">
        <f>Invoice!F30</f>
        <v>High polished 316L surgical steel double flared flesh tunnel - size 12g to 2" (2mm - 52mm)</v>
      </c>
      <c r="B28" s="189" t="str">
        <f>Invoice!C30</f>
        <v>DPG</v>
      </c>
      <c r="C28" s="190">
        <f>Invoice!B30</f>
        <v>2</v>
      </c>
      <c r="D28" s="194">
        <f>Invoice!G30*$D$14</f>
        <v>97.63</v>
      </c>
      <c r="E28" s="194">
        <f t="shared" si="0"/>
        <v>195.26</v>
      </c>
      <c r="F28" s="195">
        <f t="shared" si="1"/>
        <v>97.63</v>
      </c>
      <c r="G28" s="196">
        <f t="shared" si="2"/>
        <v>195.26</v>
      </c>
    </row>
    <row r="29" spans="1:7" s="162" customFormat="1" ht="13.5" customHeight="1">
      <c r="A29" s="188" t="str">
        <f>Invoice!F31</f>
        <v>Set of 10 pcs. of 4mm acrylic ball in solid colors with 1.6mm (14g) threading</v>
      </c>
      <c r="B29" s="189" t="str">
        <f>Invoice!C31</f>
        <v>XSAB4</v>
      </c>
      <c r="C29" s="190">
        <f>Invoice!B31</f>
        <v>10</v>
      </c>
      <c r="D29" s="194">
        <f>Invoice!G31*$D$14</f>
        <v>21.25</v>
      </c>
      <c r="E29" s="194">
        <f t="shared" si="0"/>
        <v>212.5</v>
      </c>
      <c r="F29" s="195">
        <f t="shared" si="1"/>
        <v>21.25</v>
      </c>
      <c r="G29" s="196">
        <f t="shared" si="2"/>
        <v>212.5</v>
      </c>
    </row>
    <row r="30" spans="1:7" s="162" customFormat="1" ht="13.5" customHeight="1">
      <c r="A30" s="188" t="str">
        <f>Invoice!F32</f>
        <v>Set of 10 pcs. of 4mm acrylic ball in solid colors with 1.6mm (14g) threading</v>
      </c>
      <c r="B30" s="189" t="str">
        <f>Invoice!C32</f>
        <v>XSAB4</v>
      </c>
      <c r="C30" s="190">
        <f>Invoice!B32</f>
        <v>10</v>
      </c>
      <c r="D30" s="194">
        <f>Invoice!G32*$D$14</f>
        <v>21.25</v>
      </c>
      <c r="E30" s="194">
        <f t="shared" si="0"/>
        <v>212.5</v>
      </c>
      <c r="F30" s="195">
        <f t="shared" si="1"/>
        <v>21.25</v>
      </c>
      <c r="G30" s="196">
        <f t="shared" si="2"/>
        <v>212.5</v>
      </c>
    </row>
    <row r="31" spans="1:7" s="162" customFormat="1" ht="13.5" customHeight="1">
      <c r="A31" s="188" t="str">
        <f>Invoice!F33</f>
        <v>Set of 10 pcs. of 4mm acrylic UV balls with 1.6mm (14g) threading</v>
      </c>
      <c r="B31" s="189" t="str">
        <f>Invoice!C33</f>
        <v>XUVB4</v>
      </c>
      <c r="C31" s="190">
        <f>Invoice!B33</f>
        <v>1</v>
      </c>
      <c r="D31" s="194">
        <f>Invoice!G33*$D$14</f>
        <v>21.25</v>
      </c>
      <c r="E31" s="194">
        <f t="shared" si="0"/>
        <v>21.25</v>
      </c>
      <c r="F31" s="195">
        <f t="shared" si="1"/>
        <v>21.25</v>
      </c>
      <c r="G31" s="196">
        <f t="shared" si="2"/>
        <v>21.25</v>
      </c>
    </row>
    <row r="32" spans="1:7" s="162" customFormat="1" ht="13.5" customHeight="1">
      <c r="A32" s="188" t="str">
        <f>Invoice!F34</f>
        <v>Set of 10 pcs. of 4mm acrylic UV balls with 1.6mm (14g) threading</v>
      </c>
      <c r="B32" s="189" t="str">
        <f>Invoice!C34</f>
        <v>XUVB4</v>
      </c>
      <c r="C32" s="190">
        <f>Invoice!B34</f>
        <v>1</v>
      </c>
      <c r="D32" s="194">
        <f>Invoice!G34*$D$14</f>
        <v>21.25</v>
      </c>
      <c r="E32" s="194">
        <f t="shared" si="0"/>
        <v>21.25</v>
      </c>
      <c r="F32" s="195">
        <f t="shared" si="1"/>
        <v>21.25</v>
      </c>
      <c r="G32" s="196">
        <f t="shared" si="2"/>
        <v>21.25</v>
      </c>
    </row>
    <row r="33" spans="1:7" s="162" customFormat="1" ht="13.5" customHeight="1">
      <c r="A33" s="188" t="str">
        <f>Invoice!F35</f>
        <v>Set of 10 pcs. of 4mm acrylic UV balls with 1.6mm (14g) threading</v>
      </c>
      <c r="B33" s="189" t="str">
        <f>Invoice!C35</f>
        <v>XUVB4</v>
      </c>
      <c r="C33" s="190">
        <f>Invoice!B35</f>
        <v>1</v>
      </c>
      <c r="D33" s="194">
        <f>Invoice!G35*$D$14</f>
        <v>21.25</v>
      </c>
      <c r="E33" s="194">
        <f t="shared" si="0"/>
        <v>21.25</v>
      </c>
      <c r="F33" s="195">
        <f t="shared" si="1"/>
        <v>21.25</v>
      </c>
      <c r="G33" s="196">
        <f t="shared" si="2"/>
        <v>21.25</v>
      </c>
    </row>
    <row r="34" spans="1:7" s="162" customFormat="1" ht="13.5" customHeight="1">
      <c r="A34" s="188" t="str">
        <f>Invoice!F36</f>
        <v>Set of 10 pcs. of 4mm acrylic UV balls with 1.6mm (14g) threading</v>
      </c>
      <c r="B34" s="189" t="str">
        <f>Invoice!C36</f>
        <v>XUVB4</v>
      </c>
      <c r="C34" s="190">
        <f>Invoice!B36</f>
        <v>1</v>
      </c>
      <c r="D34" s="194">
        <f>Invoice!G36*$D$14</f>
        <v>21.25</v>
      </c>
      <c r="E34" s="194">
        <f t="shared" si="0"/>
        <v>21.25</v>
      </c>
      <c r="F34" s="195">
        <f t="shared" si="1"/>
        <v>21.25</v>
      </c>
      <c r="G34" s="196">
        <f t="shared" si="2"/>
        <v>21.25</v>
      </c>
    </row>
    <row r="35" spans="1:7" s="162" customFormat="1" ht="13.5" customHeight="1">
      <c r="A35" s="188" t="str">
        <f>Invoice!F37</f>
        <v>Set of 10 pcs. of 4mm acrylic UV balls with 1.6mm (14g) threading</v>
      </c>
      <c r="B35" s="189" t="str">
        <f>Invoice!C37</f>
        <v>XUVB4</v>
      </c>
      <c r="C35" s="190">
        <f>Invoice!B37</f>
        <v>1</v>
      </c>
      <c r="D35" s="194">
        <f>Invoice!G37*$D$14</f>
        <v>21.25</v>
      </c>
      <c r="E35" s="194">
        <f t="shared" si="0"/>
        <v>21.25</v>
      </c>
      <c r="F35" s="195">
        <f t="shared" si="1"/>
        <v>21.25</v>
      </c>
      <c r="G35" s="196">
        <f t="shared" si="2"/>
        <v>21.25</v>
      </c>
    </row>
    <row r="36" spans="1:7" s="162" customFormat="1" ht="13.5" customHeight="1">
      <c r="A36" s="188" t="str">
        <f>Invoice!F38</f>
        <v>Set of 10 pcs. of 4mm acrylic UV balls with 1.6mm (14g) threading</v>
      </c>
      <c r="B36" s="189" t="str">
        <f>Invoice!C38</f>
        <v>XUVB4</v>
      </c>
      <c r="C36" s="190">
        <f>Invoice!B38</f>
        <v>1</v>
      </c>
      <c r="D36" s="194">
        <f>Invoice!G38*$D$14</f>
        <v>21.25</v>
      </c>
      <c r="E36" s="194">
        <f t="shared" si="0"/>
        <v>21.25</v>
      </c>
      <c r="F36" s="195">
        <f t="shared" si="1"/>
        <v>21.25</v>
      </c>
      <c r="G36" s="196">
        <f t="shared" si="2"/>
        <v>21.25</v>
      </c>
    </row>
    <row r="37" spans="1:7" s="162" customFormat="1" ht="13.5" customHeight="1">
      <c r="A37" s="188" t="str">
        <f>Invoice!F39</f>
        <v>Set of 10 pcs. of 4mm acrylic UV balls with 1.6mm (14g) threading</v>
      </c>
      <c r="B37" s="189" t="str">
        <f>Invoice!C39</f>
        <v>XUVB4</v>
      </c>
      <c r="C37" s="190">
        <f>Invoice!B39</f>
        <v>1</v>
      </c>
      <c r="D37" s="194">
        <f>Invoice!G39*$D$14</f>
        <v>21.25</v>
      </c>
      <c r="E37" s="194">
        <f t="shared" si="0"/>
        <v>21.25</v>
      </c>
      <c r="F37" s="195">
        <f t="shared" si="1"/>
        <v>21.25</v>
      </c>
      <c r="G37" s="196">
        <f t="shared" si="2"/>
        <v>21.25</v>
      </c>
    </row>
    <row r="38" spans="1:7" s="162" customFormat="1" ht="13.5" customHeight="1">
      <c r="A38" s="188" t="str">
        <f>Invoice!F40</f>
        <v>Set of 10 pcs. of 4mm acrylic UV balls with 1.6mm (14g) threading</v>
      </c>
      <c r="B38" s="189" t="str">
        <f>Invoice!C40</f>
        <v>XUVB4</v>
      </c>
      <c r="C38" s="190">
        <f>Invoice!B40</f>
        <v>1</v>
      </c>
      <c r="D38" s="194">
        <f>Invoice!G40*$D$14</f>
        <v>21.25</v>
      </c>
      <c r="E38" s="194">
        <f t="shared" si="0"/>
        <v>21.25</v>
      </c>
      <c r="F38" s="195">
        <f t="shared" si="1"/>
        <v>21.25</v>
      </c>
      <c r="G38" s="196">
        <f t="shared" si="2"/>
        <v>21.25</v>
      </c>
    </row>
    <row r="39" spans="1:7" s="162" customFormat="1" ht="13.5" customHeight="1">
      <c r="A39" s="188" t="str">
        <f>Invoice!F41</f>
        <v>Set of 10 pcs. of 4mm acrylic UV balls with 1.6mm (14g) threading</v>
      </c>
      <c r="B39" s="189" t="str">
        <f>Invoice!C41</f>
        <v>XUVB4</v>
      </c>
      <c r="C39" s="190">
        <f>Invoice!B41</f>
        <v>1</v>
      </c>
      <c r="D39" s="194">
        <f>Invoice!G41*$D$14</f>
        <v>21.25</v>
      </c>
      <c r="E39" s="194">
        <f t="shared" si="0"/>
        <v>21.25</v>
      </c>
      <c r="F39" s="195">
        <f t="shared" si="1"/>
        <v>21.25</v>
      </c>
      <c r="G39" s="196">
        <f t="shared" si="2"/>
        <v>21.25</v>
      </c>
    </row>
    <row r="40" spans="1:7" s="162" customFormat="1" ht="13.5" customHeight="1">
      <c r="A40" s="188" t="str">
        <f>Invoice!F42</f>
        <v>Set of 10 pcs. of 4mm acrylic UV balls with 1.6mm (14g) threading</v>
      </c>
      <c r="B40" s="189" t="str">
        <f>Invoice!C42</f>
        <v>XUVB4</v>
      </c>
      <c r="C40" s="190">
        <f>Invoice!B42</f>
        <v>1</v>
      </c>
      <c r="D40" s="194">
        <f>Invoice!G42*$D$14</f>
        <v>21.25</v>
      </c>
      <c r="E40" s="194">
        <f t="shared" si="0"/>
        <v>21.25</v>
      </c>
      <c r="F40" s="195">
        <f t="shared" si="1"/>
        <v>21.25</v>
      </c>
      <c r="G40" s="196">
        <f t="shared" si="2"/>
        <v>21.25</v>
      </c>
    </row>
    <row r="41" spans="1:7" s="162" customFormat="1" ht="13.5" customHeight="1">
      <c r="A41" s="188" t="str">
        <f>Invoice!F45</f>
        <v>Premium PVD plated 316L surgical steel ball closure ring, 1.6mm (14g) with a 4mm ball</v>
      </c>
      <c r="B41" s="189" t="str">
        <f>Invoice!C45</f>
        <v>BCRT</v>
      </c>
      <c r="C41" s="190">
        <f>Invoice!B45</f>
        <v>20</v>
      </c>
      <c r="D41" s="194">
        <f>Invoice!G43*$D$14</f>
        <v>95.97</v>
      </c>
      <c r="E41" s="194">
        <f t="shared" si="0"/>
        <v>1919.4</v>
      </c>
      <c r="F41" s="195">
        <f t="shared" si="1"/>
        <v>95.97</v>
      </c>
      <c r="G41" s="196">
        <f t="shared" si="2"/>
        <v>1919.4</v>
      </c>
    </row>
    <row r="42" spans="1:7" s="162" customFormat="1" ht="13.5" customHeight="1">
      <c r="A42" s="188" t="str">
        <f>Invoice!F46</f>
        <v>316L Surgical steel ball closure ring, 14g (1.6mm) with a 4mm ball - size 7mm to 12mm</v>
      </c>
      <c r="B42" s="189" t="str">
        <f>Invoice!C46</f>
        <v>BCR14</v>
      </c>
      <c r="C42" s="190">
        <f>Invoice!B46</f>
        <v>20</v>
      </c>
      <c r="D42" s="194">
        <f>Invoice!G44*$D$14</f>
        <v>74.39</v>
      </c>
      <c r="E42" s="194">
        <f t="shared" si="0"/>
        <v>1487.8</v>
      </c>
      <c r="F42" s="195">
        <f t="shared" si="1"/>
        <v>74.39</v>
      </c>
      <c r="G42" s="196">
        <f t="shared" si="2"/>
        <v>1487.8</v>
      </c>
    </row>
    <row r="43" spans="1:7" s="162" customFormat="1" ht="13.5" customHeight="1">
      <c r="A43" s="188" t="str">
        <f>Invoice!F47</f>
        <v>316L surgical steel ball closure ring, 1.6mm (14g) with a 4mm ball</v>
      </c>
      <c r="B43" s="189" t="str">
        <f>Invoice!C47</f>
        <v>BCR14</v>
      </c>
      <c r="C43" s="190">
        <f>Invoice!B47</f>
        <v>20</v>
      </c>
      <c r="D43" s="194">
        <f>Invoice!G45*$D$14</f>
        <v>19.59</v>
      </c>
      <c r="E43" s="194">
        <f t="shared" si="0"/>
        <v>391.8</v>
      </c>
      <c r="F43" s="195">
        <f t="shared" si="1"/>
        <v>19.59</v>
      </c>
      <c r="G43" s="196">
        <f t="shared" si="2"/>
        <v>391.8</v>
      </c>
    </row>
    <row r="44" spans="1:7" s="162" customFormat="1" ht="13.5" customHeight="1">
      <c r="A44" s="188" t="str">
        <f>Invoice!F48</f>
        <v>316L surgical steel ball closure ring, 1.6mm (14g) with a 5mm ball</v>
      </c>
      <c r="B44" s="189" t="str">
        <f>Invoice!C48</f>
        <v>BCR14M</v>
      </c>
      <c r="C44" s="190">
        <f>Invoice!B48</f>
        <v>20</v>
      </c>
      <c r="D44" s="194">
        <f>Invoice!G46*$D$14</f>
        <v>6.31</v>
      </c>
      <c r="E44" s="194">
        <f t="shared" si="0"/>
        <v>126.19999999999999</v>
      </c>
      <c r="F44" s="195">
        <f t="shared" si="1"/>
        <v>6.31</v>
      </c>
      <c r="G44" s="196">
        <f t="shared" si="2"/>
        <v>126.19999999999999</v>
      </c>
    </row>
    <row r="45" spans="1:7" s="162" customFormat="1" ht="13.5" customHeight="1">
      <c r="A45" s="188" t="str">
        <f>Invoice!F49</f>
        <v>316L surgical steel ball closure ring, 1.6mm (14g) with a 5mm ball</v>
      </c>
      <c r="B45" s="189" t="str">
        <f>Invoice!C49</f>
        <v>BCR14M</v>
      </c>
      <c r="C45" s="190">
        <f>Invoice!B49</f>
        <v>20</v>
      </c>
      <c r="D45" s="194">
        <f>Invoice!G47*$D$14</f>
        <v>6.31</v>
      </c>
      <c r="E45" s="194">
        <f t="shared" si="0"/>
        <v>126.19999999999999</v>
      </c>
      <c r="F45" s="195">
        <f t="shared" si="1"/>
        <v>6.31</v>
      </c>
      <c r="G45" s="196">
        <f t="shared" si="2"/>
        <v>126.19999999999999</v>
      </c>
    </row>
    <row r="46" spans="1:7" s="81" customFormat="1" hidden="1">
      <c r="A46" s="97" t="str">
        <f>Invoice!F50</f>
        <v>Silicone Ultra Thin double flared flesh tunnel</v>
      </c>
      <c r="B46" s="79" t="str">
        <f>Invoice!C50</f>
        <v>SIUT</v>
      </c>
      <c r="C46" s="80">
        <f>Invoice!B50</f>
        <v>0</v>
      </c>
      <c r="D46" s="82">
        <f t="shared" ref="D19:E47" si="3">F46/$D$14</f>
        <v>29.56</v>
      </c>
      <c r="E46" s="82">
        <f t="shared" si="3"/>
        <v>0</v>
      </c>
      <c r="F46" s="83">
        <f>Invoice!G50</f>
        <v>29.56</v>
      </c>
      <c r="G46" s="84">
        <f t="shared" si="2"/>
        <v>0</v>
      </c>
    </row>
    <row r="47" spans="1:7" s="81" customFormat="1" hidden="1">
      <c r="A47" s="97" t="str">
        <f>Invoice!F51</f>
        <v>first line keep open</v>
      </c>
      <c r="B47" s="79">
        <f>Invoice!C51</f>
        <v>0</v>
      </c>
      <c r="C47" s="80">
        <f>Invoice!B51</f>
        <v>0</v>
      </c>
      <c r="D47" s="82">
        <f t="shared" si="3"/>
        <v>0</v>
      </c>
      <c r="E47" s="82">
        <f t="shared" si="3"/>
        <v>0</v>
      </c>
      <c r="F47" s="83">
        <f>Invoice!G51</f>
        <v>0</v>
      </c>
      <c r="G47" s="84">
        <f t="shared" si="2"/>
        <v>0</v>
      </c>
    </row>
    <row r="48" spans="1:7" s="81" customFormat="1" hidden="1">
      <c r="A48" s="97" t="str">
        <f>Invoice!F52</f>
        <v>first line keep open</v>
      </c>
      <c r="B48" s="79">
        <f>Invoice!C52</f>
        <v>0</v>
      </c>
      <c r="C48" s="80">
        <f>Invoice!B52</f>
        <v>0</v>
      </c>
      <c r="D48" s="82">
        <f t="shared" ref="D48:D111" si="4">F48/$D$14</f>
        <v>0</v>
      </c>
      <c r="E48" s="82">
        <f t="shared" ref="E48:E111" si="5">G48/$D$14</f>
        <v>0</v>
      </c>
      <c r="F48" s="83">
        <f>Invoice!G52</f>
        <v>0</v>
      </c>
      <c r="G48" s="84">
        <f t="shared" ref="G48:G111" si="6">C48*F48</f>
        <v>0</v>
      </c>
    </row>
    <row r="49" spans="1:7" s="81" customFormat="1" hidden="1">
      <c r="A49" s="97" t="str">
        <f>Invoice!F53</f>
        <v>first line keep open</v>
      </c>
      <c r="B49" s="79">
        <f>Invoice!C53</f>
        <v>0</v>
      </c>
      <c r="C49" s="80">
        <f>Invoice!B53</f>
        <v>0</v>
      </c>
      <c r="D49" s="82">
        <f t="shared" si="4"/>
        <v>0</v>
      </c>
      <c r="E49" s="82">
        <f t="shared" si="5"/>
        <v>0</v>
      </c>
      <c r="F49" s="83">
        <f>Invoice!G53</f>
        <v>0</v>
      </c>
      <c r="G49" s="84">
        <f t="shared" si="6"/>
        <v>0</v>
      </c>
    </row>
    <row r="50" spans="1:7" s="81" customFormat="1" hidden="1">
      <c r="A50" s="97" t="str">
        <f>Invoice!F54</f>
        <v>first line keep open</v>
      </c>
      <c r="B50" s="79">
        <f>Invoice!C54</f>
        <v>0</v>
      </c>
      <c r="C50" s="80">
        <f>Invoice!B54</f>
        <v>0</v>
      </c>
      <c r="D50" s="82">
        <f t="shared" si="4"/>
        <v>0</v>
      </c>
      <c r="E50" s="82">
        <f t="shared" si="5"/>
        <v>0</v>
      </c>
      <c r="F50" s="83">
        <f>Invoice!G54</f>
        <v>0</v>
      </c>
      <c r="G50" s="84">
        <f t="shared" si="6"/>
        <v>0</v>
      </c>
    </row>
    <row r="51" spans="1:7" s="81" customFormat="1" hidden="1">
      <c r="A51" s="97" t="str">
        <f>Invoice!F55</f>
        <v>first line keep open</v>
      </c>
      <c r="B51" s="79">
        <f>Invoice!C55</f>
        <v>0</v>
      </c>
      <c r="C51" s="80">
        <f>Invoice!B55</f>
        <v>0</v>
      </c>
      <c r="D51" s="82">
        <f t="shared" si="4"/>
        <v>0</v>
      </c>
      <c r="E51" s="82">
        <f t="shared" si="5"/>
        <v>0</v>
      </c>
      <c r="F51" s="83">
        <f>Invoice!G55</f>
        <v>0</v>
      </c>
      <c r="G51" s="84">
        <f t="shared" si="6"/>
        <v>0</v>
      </c>
    </row>
    <row r="52" spans="1:7" s="81" customFormat="1" hidden="1">
      <c r="A52" s="97" t="str">
        <f>Invoice!F56</f>
        <v>first line keep open</v>
      </c>
      <c r="B52" s="79">
        <f>Invoice!C56</f>
        <v>0</v>
      </c>
      <c r="C52" s="80">
        <f>Invoice!B56</f>
        <v>0</v>
      </c>
      <c r="D52" s="82">
        <f t="shared" si="4"/>
        <v>0</v>
      </c>
      <c r="E52" s="82">
        <f t="shared" si="5"/>
        <v>0</v>
      </c>
      <c r="F52" s="83">
        <f>Invoice!G56</f>
        <v>0</v>
      </c>
      <c r="G52" s="84">
        <f t="shared" si="6"/>
        <v>0</v>
      </c>
    </row>
    <row r="53" spans="1:7" s="81" customFormat="1" hidden="1">
      <c r="A53" s="97" t="str">
        <f>Invoice!F57</f>
        <v>first line keep open</v>
      </c>
      <c r="B53" s="79">
        <f>Invoice!C57</f>
        <v>0</v>
      </c>
      <c r="C53" s="80">
        <f>Invoice!B57</f>
        <v>0</v>
      </c>
      <c r="D53" s="82">
        <f t="shared" si="4"/>
        <v>0</v>
      </c>
      <c r="E53" s="82">
        <f t="shared" si="5"/>
        <v>0</v>
      </c>
      <c r="F53" s="83">
        <f>Invoice!G57</f>
        <v>0</v>
      </c>
      <c r="G53" s="84">
        <f t="shared" si="6"/>
        <v>0</v>
      </c>
    </row>
    <row r="54" spans="1:7" s="81" customFormat="1" hidden="1">
      <c r="A54" s="97" t="str">
        <f>Invoice!F58</f>
        <v>first line keep open</v>
      </c>
      <c r="B54" s="79">
        <f>Invoice!C58</f>
        <v>0</v>
      </c>
      <c r="C54" s="80">
        <f>Invoice!B58</f>
        <v>0</v>
      </c>
      <c r="D54" s="82">
        <f t="shared" si="4"/>
        <v>0</v>
      </c>
      <c r="E54" s="82">
        <f t="shared" si="5"/>
        <v>0</v>
      </c>
      <c r="F54" s="83">
        <f>Invoice!G58</f>
        <v>0</v>
      </c>
      <c r="G54" s="84">
        <f t="shared" si="6"/>
        <v>0</v>
      </c>
    </row>
    <row r="55" spans="1:7" s="81" customFormat="1" hidden="1">
      <c r="A55" s="97" t="str">
        <f>Invoice!F59</f>
        <v>first line keep open</v>
      </c>
      <c r="B55" s="79">
        <f>Invoice!C59</f>
        <v>0</v>
      </c>
      <c r="C55" s="80">
        <f>Invoice!B59</f>
        <v>0</v>
      </c>
      <c r="D55" s="82">
        <f t="shared" si="4"/>
        <v>0</v>
      </c>
      <c r="E55" s="82">
        <f t="shared" si="5"/>
        <v>0</v>
      </c>
      <c r="F55" s="83">
        <f>Invoice!G59</f>
        <v>0</v>
      </c>
      <c r="G55" s="84">
        <f t="shared" si="6"/>
        <v>0</v>
      </c>
    </row>
    <row r="56" spans="1:7" s="81" customFormat="1" hidden="1">
      <c r="A56" s="97" t="str">
        <f>Invoice!F60</f>
        <v>first line keep open</v>
      </c>
      <c r="B56" s="79">
        <f>Invoice!C60</f>
        <v>0</v>
      </c>
      <c r="C56" s="80">
        <f>Invoice!B60</f>
        <v>0</v>
      </c>
      <c r="D56" s="82">
        <f t="shared" si="4"/>
        <v>0</v>
      </c>
      <c r="E56" s="82">
        <f t="shared" si="5"/>
        <v>0</v>
      </c>
      <c r="F56" s="83">
        <f>Invoice!G60</f>
        <v>0</v>
      </c>
      <c r="G56" s="84">
        <f t="shared" si="6"/>
        <v>0</v>
      </c>
    </row>
    <row r="57" spans="1:7" s="81" customFormat="1" hidden="1">
      <c r="A57" s="97" t="str">
        <f>Invoice!F61</f>
        <v>first line keep open</v>
      </c>
      <c r="B57" s="79">
        <f>Invoice!C61</f>
        <v>0</v>
      </c>
      <c r="C57" s="80">
        <f>Invoice!B61</f>
        <v>0</v>
      </c>
      <c r="D57" s="82">
        <f t="shared" si="4"/>
        <v>0</v>
      </c>
      <c r="E57" s="82">
        <f t="shared" si="5"/>
        <v>0</v>
      </c>
      <c r="F57" s="83">
        <f>Invoice!G61</f>
        <v>0</v>
      </c>
      <c r="G57" s="84">
        <f t="shared" si="6"/>
        <v>0</v>
      </c>
    </row>
    <row r="58" spans="1:7" s="81" customFormat="1" hidden="1">
      <c r="A58" s="97" t="str">
        <f>Invoice!F62</f>
        <v>first line keep open</v>
      </c>
      <c r="B58" s="79">
        <f>Invoice!C62</f>
        <v>0</v>
      </c>
      <c r="C58" s="80">
        <f>Invoice!B62</f>
        <v>0</v>
      </c>
      <c r="D58" s="82">
        <f t="shared" si="4"/>
        <v>0</v>
      </c>
      <c r="E58" s="82">
        <f t="shared" si="5"/>
        <v>0</v>
      </c>
      <c r="F58" s="83">
        <f>Invoice!G62</f>
        <v>0</v>
      </c>
      <c r="G58" s="84">
        <f t="shared" si="6"/>
        <v>0</v>
      </c>
    </row>
    <row r="59" spans="1:7" s="81" customFormat="1" hidden="1">
      <c r="A59" s="97" t="str">
        <f>Invoice!F63</f>
        <v>first line keep open</v>
      </c>
      <c r="B59" s="79">
        <f>Invoice!C63</f>
        <v>0</v>
      </c>
      <c r="C59" s="80">
        <f>Invoice!B63</f>
        <v>0</v>
      </c>
      <c r="D59" s="82">
        <f t="shared" si="4"/>
        <v>0</v>
      </c>
      <c r="E59" s="82">
        <f t="shared" si="5"/>
        <v>0</v>
      </c>
      <c r="F59" s="83">
        <f>Invoice!G63</f>
        <v>0</v>
      </c>
      <c r="G59" s="84">
        <f t="shared" si="6"/>
        <v>0</v>
      </c>
    </row>
    <row r="60" spans="1:7" s="81" customFormat="1" hidden="1">
      <c r="A60" s="97" t="str">
        <f>Invoice!F64</f>
        <v>first line keep open</v>
      </c>
      <c r="B60" s="79">
        <f>Invoice!C64</f>
        <v>0</v>
      </c>
      <c r="C60" s="80">
        <f>Invoice!B64</f>
        <v>0</v>
      </c>
      <c r="D60" s="82">
        <f t="shared" si="4"/>
        <v>0</v>
      </c>
      <c r="E60" s="82">
        <f t="shared" si="5"/>
        <v>0</v>
      </c>
      <c r="F60" s="83">
        <f>Invoice!G64</f>
        <v>0</v>
      </c>
      <c r="G60" s="84">
        <f t="shared" si="6"/>
        <v>0</v>
      </c>
    </row>
    <row r="61" spans="1:7" s="81" customFormat="1" hidden="1">
      <c r="A61" s="97" t="str">
        <f>Invoice!F65</f>
        <v>first line keep open</v>
      </c>
      <c r="B61" s="79">
        <f>Invoice!C65</f>
        <v>0</v>
      </c>
      <c r="C61" s="80">
        <f>Invoice!B65</f>
        <v>0</v>
      </c>
      <c r="D61" s="82">
        <f t="shared" si="4"/>
        <v>0</v>
      </c>
      <c r="E61" s="82">
        <f t="shared" si="5"/>
        <v>0</v>
      </c>
      <c r="F61" s="83">
        <f>Invoice!G65</f>
        <v>0</v>
      </c>
      <c r="G61" s="84">
        <f t="shared" si="6"/>
        <v>0</v>
      </c>
    </row>
    <row r="62" spans="1:7" s="81" customFormat="1" hidden="1">
      <c r="A62" s="97" t="str">
        <f>Invoice!F66</f>
        <v>first line keep open</v>
      </c>
      <c r="B62" s="79">
        <f>Invoice!C66</f>
        <v>0</v>
      </c>
      <c r="C62" s="80">
        <f>Invoice!B66</f>
        <v>0</v>
      </c>
      <c r="D62" s="82">
        <f t="shared" si="4"/>
        <v>0</v>
      </c>
      <c r="E62" s="82">
        <f t="shared" si="5"/>
        <v>0</v>
      </c>
      <c r="F62" s="83">
        <f>Invoice!G66</f>
        <v>0</v>
      </c>
      <c r="G62" s="84">
        <f t="shared" si="6"/>
        <v>0</v>
      </c>
    </row>
    <row r="63" spans="1:7" s="81" customFormat="1" hidden="1">
      <c r="A63" s="97" t="str">
        <f>Invoice!F67</f>
        <v>first line keep open</v>
      </c>
      <c r="B63" s="79">
        <f>Invoice!C67</f>
        <v>0</v>
      </c>
      <c r="C63" s="80">
        <f>Invoice!B67</f>
        <v>0</v>
      </c>
      <c r="D63" s="82">
        <f t="shared" si="4"/>
        <v>0</v>
      </c>
      <c r="E63" s="82">
        <f t="shared" si="5"/>
        <v>0</v>
      </c>
      <c r="F63" s="83">
        <f>Invoice!G67</f>
        <v>0</v>
      </c>
      <c r="G63" s="84">
        <f t="shared" si="6"/>
        <v>0</v>
      </c>
    </row>
    <row r="64" spans="1:7" s="81" customFormat="1" hidden="1">
      <c r="A64" s="97" t="str">
        <f>Invoice!F68</f>
        <v>first line keep open</v>
      </c>
      <c r="B64" s="79">
        <f>Invoice!C68</f>
        <v>0</v>
      </c>
      <c r="C64" s="80">
        <f>Invoice!B68</f>
        <v>0</v>
      </c>
      <c r="D64" s="82">
        <f t="shared" si="4"/>
        <v>0</v>
      </c>
      <c r="E64" s="82">
        <f t="shared" si="5"/>
        <v>0</v>
      </c>
      <c r="F64" s="83">
        <f>Invoice!G68</f>
        <v>0</v>
      </c>
      <c r="G64" s="84">
        <f t="shared" si="6"/>
        <v>0</v>
      </c>
    </row>
    <row r="65" spans="1:7" s="81" customFormat="1" hidden="1">
      <c r="A65" s="97" t="str">
        <f>Invoice!F69</f>
        <v>first line keep open</v>
      </c>
      <c r="B65" s="79">
        <f>Invoice!C69</f>
        <v>0</v>
      </c>
      <c r="C65" s="80">
        <f>Invoice!B69</f>
        <v>0</v>
      </c>
      <c r="D65" s="82">
        <f t="shared" si="4"/>
        <v>0</v>
      </c>
      <c r="E65" s="82">
        <f t="shared" si="5"/>
        <v>0</v>
      </c>
      <c r="F65" s="83">
        <f>Invoice!G69</f>
        <v>0</v>
      </c>
      <c r="G65" s="84">
        <f t="shared" si="6"/>
        <v>0</v>
      </c>
    </row>
    <row r="66" spans="1:7" s="81" customFormat="1" hidden="1">
      <c r="A66" s="97" t="str">
        <f>Invoice!F70</f>
        <v>first line keep open</v>
      </c>
      <c r="B66" s="79">
        <f>Invoice!C70</f>
        <v>0</v>
      </c>
      <c r="C66" s="80">
        <f>Invoice!B70</f>
        <v>0</v>
      </c>
      <c r="D66" s="82">
        <f t="shared" si="4"/>
        <v>0</v>
      </c>
      <c r="E66" s="82">
        <f t="shared" si="5"/>
        <v>0</v>
      </c>
      <c r="F66" s="83">
        <f>Invoice!G70</f>
        <v>0</v>
      </c>
      <c r="G66" s="84">
        <f t="shared" si="6"/>
        <v>0</v>
      </c>
    </row>
    <row r="67" spans="1:7" s="81" customFormat="1" hidden="1">
      <c r="A67" s="97" t="str">
        <f>Invoice!F71</f>
        <v>first line keep open</v>
      </c>
      <c r="B67" s="79">
        <f>Invoice!C71</f>
        <v>0</v>
      </c>
      <c r="C67" s="80">
        <f>Invoice!B71</f>
        <v>0</v>
      </c>
      <c r="D67" s="82">
        <f t="shared" si="4"/>
        <v>0</v>
      </c>
      <c r="E67" s="82">
        <f t="shared" si="5"/>
        <v>0</v>
      </c>
      <c r="F67" s="83">
        <f>Invoice!G71</f>
        <v>0</v>
      </c>
      <c r="G67" s="84">
        <f t="shared" si="6"/>
        <v>0</v>
      </c>
    </row>
    <row r="68" spans="1:7" s="81" customFormat="1" hidden="1">
      <c r="A68" s="97" t="str">
        <f>Invoice!F72</f>
        <v>first line keep open</v>
      </c>
      <c r="B68" s="79">
        <f>Invoice!C72</f>
        <v>0</v>
      </c>
      <c r="C68" s="80">
        <f>Invoice!B72</f>
        <v>0</v>
      </c>
      <c r="D68" s="82">
        <f t="shared" si="4"/>
        <v>0</v>
      </c>
      <c r="E68" s="82">
        <f t="shared" si="5"/>
        <v>0</v>
      </c>
      <c r="F68" s="83">
        <f>Invoice!G72</f>
        <v>0</v>
      </c>
      <c r="G68" s="84">
        <f t="shared" si="6"/>
        <v>0</v>
      </c>
    </row>
    <row r="69" spans="1:7" s="81" customFormat="1" hidden="1">
      <c r="A69" s="97" t="str">
        <f>Invoice!F73</f>
        <v>first line keep open</v>
      </c>
      <c r="B69" s="79">
        <f>Invoice!C73</f>
        <v>0</v>
      </c>
      <c r="C69" s="80">
        <f>Invoice!B73</f>
        <v>0</v>
      </c>
      <c r="D69" s="82">
        <f t="shared" si="4"/>
        <v>0</v>
      </c>
      <c r="E69" s="82">
        <f t="shared" si="5"/>
        <v>0</v>
      </c>
      <c r="F69" s="83">
        <f>Invoice!G73</f>
        <v>0</v>
      </c>
      <c r="G69" s="84">
        <f t="shared" si="6"/>
        <v>0</v>
      </c>
    </row>
    <row r="70" spans="1:7" s="81" customFormat="1" hidden="1">
      <c r="A70" s="97" t="str">
        <f>Invoice!F74</f>
        <v>first line keep open</v>
      </c>
      <c r="B70" s="79">
        <f>Invoice!C74</f>
        <v>0</v>
      </c>
      <c r="C70" s="80">
        <f>Invoice!B74</f>
        <v>0</v>
      </c>
      <c r="D70" s="82">
        <f t="shared" si="4"/>
        <v>0</v>
      </c>
      <c r="E70" s="82">
        <f t="shared" si="5"/>
        <v>0</v>
      </c>
      <c r="F70" s="83">
        <f>Invoice!G74</f>
        <v>0</v>
      </c>
      <c r="G70" s="84">
        <f t="shared" si="6"/>
        <v>0</v>
      </c>
    </row>
    <row r="71" spans="1:7" s="81" customFormat="1" hidden="1">
      <c r="A71" s="97" t="str">
        <f>Invoice!F75</f>
        <v>first line keep open</v>
      </c>
      <c r="B71" s="79">
        <f>Invoice!C75</f>
        <v>0</v>
      </c>
      <c r="C71" s="80">
        <f>Invoice!B75</f>
        <v>0</v>
      </c>
      <c r="D71" s="82">
        <f t="shared" si="4"/>
        <v>0</v>
      </c>
      <c r="E71" s="82">
        <f t="shared" si="5"/>
        <v>0</v>
      </c>
      <c r="F71" s="83">
        <f>Invoice!G75</f>
        <v>0</v>
      </c>
      <c r="G71" s="84">
        <f t="shared" si="6"/>
        <v>0</v>
      </c>
    </row>
    <row r="72" spans="1:7" s="81" customFormat="1" hidden="1">
      <c r="A72" s="97" t="str">
        <f>Invoice!F76</f>
        <v>first line keep open</v>
      </c>
      <c r="B72" s="79">
        <f>Invoice!C76</f>
        <v>0</v>
      </c>
      <c r="C72" s="80">
        <f>Invoice!B76</f>
        <v>0</v>
      </c>
      <c r="D72" s="82">
        <f t="shared" si="4"/>
        <v>0</v>
      </c>
      <c r="E72" s="82">
        <f t="shared" si="5"/>
        <v>0</v>
      </c>
      <c r="F72" s="83">
        <f>Invoice!G76</f>
        <v>0</v>
      </c>
      <c r="G72" s="84">
        <f t="shared" si="6"/>
        <v>0</v>
      </c>
    </row>
    <row r="73" spans="1:7" s="81" customFormat="1" hidden="1">
      <c r="A73" s="97" t="str">
        <f>Invoice!F77</f>
        <v>first line keep open</v>
      </c>
      <c r="B73" s="79">
        <f>Invoice!C77</f>
        <v>0</v>
      </c>
      <c r="C73" s="80">
        <f>Invoice!B77</f>
        <v>0</v>
      </c>
      <c r="D73" s="82">
        <f t="shared" si="4"/>
        <v>0</v>
      </c>
      <c r="E73" s="82">
        <f t="shared" si="5"/>
        <v>0</v>
      </c>
      <c r="F73" s="83">
        <f>Invoice!G77</f>
        <v>0</v>
      </c>
      <c r="G73" s="84">
        <f t="shared" si="6"/>
        <v>0</v>
      </c>
    </row>
    <row r="74" spans="1:7" s="81" customFormat="1" hidden="1">
      <c r="A74" s="97" t="str">
        <f>Invoice!F78</f>
        <v>first line keep open</v>
      </c>
      <c r="B74" s="79">
        <f>Invoice!C78</f>
        <v>0</v>
      </c>
      <c r="C74" s="80">
        <f>Invoice!B78</f>
        <v>0</v>
      </c>
      <c r="D74" s="82">
        <f t="shared" si="4"/>
        <v>0</v>
      </c>
      <c r="E74" s="82">
        <f t="shared" si="5"/>
        <v>0</v>
      </c>
      <c r="F74" s="83">
        <f>Invoice!G78</f>
        <v>0</v>
      </c>
      <c r="G74" s="84">
        <f t="shared" si="6"/>
        <v>0</v>
      </c>
    </row>
    <row r="75" spans="1:7" s="81" customFormat="1" hidden="1">
      <c r="A75" s="97" t="str">
        <f>Invoice!F79</f>
        <v>first line keep open</v>
      </c>
      <c r="B75" s="79">
        <f>Invoice!C79</f>
        <v>0</v>
      </c>
      <c r="C75" s="80">
        <f>Invoice!B79</f>
        <v>0</v>
      </c>
      <c r="D75" s="82">
        <f t="shared" si="4"/>
        <v>0</v>
      </c>
      <c r="E75" s="82">
        <f t="shared" si="5"/>
        <v>0</v>
      </c>
      <c r="F75" s="83">
        <f>Invoice!G79</f>
        <v>0</v>
      </c>
      <c r="G75" s="84">
        <f t="shared" si="6"/>
        <v>0</v>
      </c>
    </row>
    <row r="76" spans="1:7" s="81" customFormat="1" hidden="1">
      <c r="A76" s="97" t="str">
        <f>Invoice!F80</f>
        <v>first line keep open</v>
      </c>
      <c r="B76" s="79">
        <f>Invoice!C80</f>
        <v>0</v>
      </c>
      <c r="C76" s="80">
        <f>Invoice!B80</f>
        <v>0</v>
      </c>
      <c r="D76" s="82">
        <f t="shared" si="4"/>
        <v>0</v>
      </c>
      <c r="E76" s="82">
        <f t="shared" si="5"/>
        <v>0</v>
      </c>
      <c r="F76" s="83">
        <f>Invoice!G80</f>
        <v>0</v>
      </c>
      <c r="G76" s="84">
        <f t="shared" si="6"/>
        <v>0</v>
      </c>
    </row>
    <row r="77" spans="1:7" s="81" customFormat="1" hidden="1">
      <c r="A77" s="97" t="str">
        <f>Invoice!F81</f>
        <v>first line keep open</v>
      </c>
      <c r="B77" s="79">
        <f>Invoice!C81</f>
        <v>0</v>
      </c>
      <c r="C77" s="80">
        <f>Invoice!B81</f>
        <v>0</v>
      </c>
      <c r="D77" s="82">
        <f t="shared" si="4"/>
        <v>0</v>
      </c>
      <c r="E77" s="82">
        <f t="shared" si="5"/>
        <v>0</v>
      </c>
      <c r="F77" s="83">
        <f>Invoice!G81</f>
        <v>0</v>
      </c>
      <c r="G77" s="84">
        <f t="shared" si="6"/>
        <v>0</v>
      </c>
    </row>
    <row r="78" spans="1:7" s="81" customFormat="1" hidden="1">
      <c r="A78" s="97" t="str">
        <f>Invoice!F82</f>
        <v>first line keep open</v>
      </c>
      <c r="B78" s="79">
        <f>Invoice!C82</f>
        <v>0</v>
      </c>
      <c r="C78" s="80">
        <f>Invoice!B82</f>
        <v>0</v>
      </c>
      <c r="D78" s="82">
        <f t="shared" si="4"/>
        <v>0</v>
      </c>
      <c r="E78" s="82">
        <f t="shared" si="5"/>
        <v>0</v>
      </c>
      <c r="F78" s="83">
        <f>Invoice!G82</f>
        <v>0</v>
      </c>
      <c r="G78" s="84">
        <f t="shared" si="6"/>
        <v>0</v>
      </c>
    </row>
    <row r="79" spans="1:7" s="81" customFormat="1" hidden="1">
      <c r="A79" s="97" t="str">
        <f>Invoice!F83</f>
        <v>first line keep open</v>
      </c>
      <c r="B79" s="79">
        <f>Invoice!C83</f>
        <v>0</v>
      </c>
      <c r="C79" s="80">
        <f>Invoice!B83</f>
        <v>0</v>
      </c>
      <c r="D79" s="82">
        <f t="shared" si="4"/>
        <v>0</v>
      </c>
      <c r="E79" s="82">
        <f t="shared" si="5"/>
        <v>0</v>
      </c>
      <c r="F79" s="83">
        <f>Invoice!G83</f>
        <v>0</v>
      </c>
      <c r="G79" s="84">
        <f t="shared" si="6"/>
        <v>0</v>
      </c>
    </row>
    <row r="80" spans="1:7" s="81" customFormat="1" hidden="1">
      <c r="A80" s="97" t="str">
        <f>Invoice!F84</f>
        <v>first line keep open</v>
      </c>
      <c r="B80" s="79">
        <f>Invoice!C84</f>
        <v>0</v>
      </c>
      <c r="C80" s="80">
        <f>Invoice!B84</f>
        <v>0</v>
      </c>
      <c r="D80" s="82">
        <f t="shared" si="4"/>
        <v>0</v>
      </c>
      <c r="E80" s="82">
        <f t="shared" si="5"/>
        <v>0</v>
      </c>
      <c r="F80" s="83">
        <f>Invoice!G84</f>
        <v>0</v>
      </c>
      <c r="G80" s="84">
        <f t="shared" si="6"/>
        <v>0</v>
      </c>
    </row>
    <row r="81" spans="1:7" s="81" customFormat="1" hidden="1">
      <c r="A81" s="97" t="str">
        <f>Invoice!F85</f>
        <v>first line keep open</v>
      </c>
      <c r="B81" s="79">
        <f>Invoice!C85</f>
        <v>0</v>
      </c>
      <c r="C81" s="80">
        <f>Invoice!B85</f>
        <v>0</v>
      </c>
      <c r="D81" s="82">
        <f t="shared" si="4"/>
        <v>0</v>
      </c>
      <c r="E81" s="82">
        <f t="shared" si="5"/>
        <v>0</v>
      </c>
      <c r="F81" s="83">
        <f>Invoice!G85</f>
        <v>0</v>
      </c>
      <c r="G81" s="84">
        <f t="shared" si="6"/>
        <v>0</v>
      </c>
    </row>
    <row r="82" spans="1:7" s="81" customFormat="1" hidden="1">
      <c r="A82" s="97" t="str">
        <f>Invoice!F86</f>
        <v>first line keep open</v>
      </c>
      <c r="B82" s="79">
        <f>Invoice!C86</f>
        <v>0</v>
      </c>
      <c r="C82" s="80">
        <f>Invoice!B86</f>
        <v>0</v>
      </c>
      <c r="D82" s="82">
        <f t="shared" si="4"/>
        <v>0</v>
      </c>
      <c r="E82" s="82">
        <f t="shared" si="5"/>
        <v>0</v>
      </c>
      <c r="F82" s="83">
        <f>Invoice!G86</f>
        <v>0</v>
      </c>
      <c r="G82" s="84">
        <f t="shared" si="6"/>
        <v>0</v>
      </c>
    </row>
    <row r="83" spans="1:7" s="81" customFormat="1" hidden="1">
      <c r="A83" s="97" t="str">
        <f>Invoice!F87</f>
        <v>first line keep open</v>
      </c>
      <c r="B83" s="79">
        <f>Invoice!C87</f>
        <v>0</v>
      </c>
      <c r="C83" s="80">
        <f>Invoice!B87</f>
        <v>0</v>
      </c>
      <c r="D83" s="82">
        <f t="shared" si="4"/>
        <v>0</v>
      </c>
      <c r="E83" s="82">
        <f t="shared" si="5"/>
        <v>0</v>
      </c>
      <c r="F83" s="83">
        <f>Invoice!G87</f>
        <v>0</v>
      </c>
      <c r="G83" s="84">
        <f t="shared" si="6"/>
        <v>0</v>
      </c>
    </row>
    <row r="84" spans="1:7" s="81" customFormat="1" hidden="1">
      <c r="A84" s="97" t="str">
        <f>Invoice!F88</f>
        <v>first line keep open</v>
      </c>
      <c r="B84" s="79">
        <f>Invoice!C88</f>
        <v>0</v>
      </c>
      <c r="C84" s="80">
        <f>Invoice!B88</f>
        <v>0</v>
      </c>
      <c r="D84" s="82">
        <f t="shared" si="4"/>
        <v>0</v>
      </c>
      <c r="E84" s="82">
        <f t="shared" si="5"/>
        <v>0</v>
      </c>
      <c r="F84" s="83">
        <f>Invoice!G88</f>
        <v>0</v>
      </c>
      <c r="G84" s="84">
        <f t="shared" si="6"/>
        <v>0</v>
      </c>
    </row>
    <row r="85" spans="1:7" s="81" customFormat="1" hidden="1">
      <c r="A85" s="97" t="str">
        <f>Invoice!F89</f>
        <v>first line keep open</v>
      </c>
      <c r="B85" s="79">
        <f>Invoice!C89</f>
        <v>0</v>
      </c>
      <c r="C85" s="80">
        <f>Invoice!B89</f>
        <v>0</v>
      </c>
      <c r="D85" s="82">
        <f t="shared" si="4"/>
        <v>0</v>
      </c>
      <c r="E85" s="82">
        <f t="shared" si="5"/>
        <v>0</v>
      </c>
      <c r="F85" s="83">
        <f>Invoice!G89</f>
        <v>0</v>
      </c>
      <c r="G85" s="84">
        <f t="shared" si="6"/>
        <v>0</v>
      </c>
    </row>
    <row r="86" spans="1:7" s="81" customFormat="1" hidden="1">
      <c r="A86" s="97" t="str">
        <f>Invoice!F90</f>
        <v>first line keep open</v>
      </c>
      <c r="B86" s="79">
        <f>Invoice!C90</f>
        <v>0</v>
      </c>
      <c r="C86" s="80">
        <f>Invoice!B90</f>
        <v>0</v>
      </c>
      <c r="D86" s="82">
        <f t="shared" si="4"/>
        <v>0</v>
      </c>
      <c r="E86" s="82">
        <f t="shared" si="5"/>
        <v>0</v>
      </c>
      <c r="F86" s="83">
        <f>Invoice!G90</f>
        <v>0</v>
      </c>
      <c r="G86" s="84">
        <f t="shared" si="6"/>
        <v>0</v>
      </c>
    </row>
    <row r="87" spans="1:7" s="81" customFormat="1" hidden="1">
      <c r="A87" s="97" t="str">
        <f>Invoice!F91</f>
        <v>first line keep open</v>
      </c>
      <c r="B87" s="79">
        <f>Invoice!C91</f>
        <v>0</v>
      </c>
      <c r="C87" s="80">
        <f>Invoice!B91</f>
        <v>0</v>
      </c>
      <c r="D87" s="82">
        <f t="shared" si="4"/>
        <v>0</v>
      </c>
      <c r="E87" s="82">
        <f t="shared" si="5"/>
        <v>0</v>
      </c>
      <c r="F87" s="83">
        <f>Invoice!G91</f>
        <v>0</v>
      </c>
      <c r="G87" s="84">
        <f t="shared" si="6"/>
        <v>0</v>
      </c>
    </row>
    <row r="88" spans="1:7" s="81" customFormat="1" hidden="1">
      <c r="A88" s="97" t="str">
        <f>Invoice!F92</f>
        <v>first line keep open</v>
      </c>
      <c r="B88" s="79">
        <f>Invoice!C92</f>
        <v>0</v>
      </c>
      <c r="C88" s="80">
        <f>Invoice!B92</f>
        <v>0</v>
      </c>
      <c r="D88" s="82">
        <f t="shared" si="4"/>
        <v>0</v>
      </c>
      <c r="E88" s="82">
        <f t="shared" si="5"/>
        <v>0</v>
      </c>
      <c r="F88" s="83">
        <f>Invoice!G92</f>
        <v>0</v>
      </c>
      <c r="G88" s="84">
        <f t="shared" si="6"/>
        <v>0</v>
      </c>
    </row>
    <row r="89" spans="1:7" s="81" customFormat="1" hidden="1">
      <c r="A89" s="97" t="str">
        <f>Invoice!F93</f>
        <v>first line keep open</v>
      </c>
      <c r="B89" s="79">
        <f>Invoice!C93</f>
        <v>0</v>
      </c>
      <c r="C89" s="80">
        <f>Invoice!B93</f>
        <v>0</v>
      </c>
      <c r="D89" s="82">
        <f t="shared" si="4"/>
        <v>0</v>
      </c>
      <c r="E89" s="82">
        <f t="shared" si="5"/>
        <v>0</v>
      </c>
      <c r="F89" s="83">
        <f>Invoice!G93</f>
        <v>0</v>
      </c>
      <c r="G89" s="84">
        <f t="shared" si="6"/>
        <v>0</v>
      </c>
    </row>
    <row r="90" spans="1:7" s="81" customFormat="1" hidden="1">
      <c r="A90" s="97" t="str">
        <f>Invoice!F94</f>
        <v>first line keep open</v>
      </c>
      <c r="B90" s="79">
        <f>Invoice!C94</f>
        <v>0</v>
      </c>
      <c r="C90" s="80">
        <f>Invoice!B94</f>
        <v>0</v>
      </c>
      <c r="D90" s="82">
        <f t="shared" si="4"/>
        <v>0</v>
      </c>
      <c r="E90" s="82">
        <f t="shared" si="5"/>
        <v>0</v>
      </c>
      <c r="F90" s="83">
        <f>Invoice!G94</f>
        <v>0</v>
      </c>
      <c r="G90" s="84">
        <f t="shared" si="6"/>
        <v>0</v>
      </c>
    </row>
    <row r="91" spans="1:7" s="81" customFormat="1" hidden="1">
      <c r="A91" s="97" t="str">
        <f>Invoice!F95</f>
        <v>first line keep open</v>
      </c>
      <c r="B91" s="79">
        <f>Invoice!C95</f>
        <v>0</v>
      </c>
      <c r="C91" s="80">
        <f>Invoice!B95</f>
        <v>0</v>
      </c>
      <c r="D91" s="82">
        <f t="shared" si="4"/>
        <v>0</v>
      </c>
      <c r="E91" s="82">
        <f t="shared" si="5"/>
        <v>0</v>
      </c>
      <c r="F91" s="83">
        <f>Invoice!G95</f>
        <v>0</v>
      </c>
      <c r="G91" s="84">
        <f t="shared" si="6"/>
        <v>0</v>
      </c>
    </row>
    <row r="92" spans="1:7" s="81" customFormat="1" hidden="1">
      <c r="A92" s="97" t="str">
        <f>Invoice!F96</f>
        <v>first line keep open</v>
      </c>
      <c r="B92" s="79">
        <f>Invoice!C96</f>
        <v>0</v>
      </c>
      <c r="C92" s="80">
        <f>Invoice!B96</f>
        <v>0</v>
      </c>
      <c r="D92" s="82">
        <f t="shared" si="4"/>
        <v>0</v>
      </c>
      <c r="E92" s="82">
        <f t="shared" si="5"/>
        <v>0</v>
      </c>
      <c r="F92" s="83">
        <f>Invoice!G96</f>
        <v>0</v>
      </c>
      <c r="G92" s="84">
        <f t="shared" si="6"/>
        <v>0</v>
      </c>
    </row>
    <row r="93" spans="1:7" s="81" customFormat="1" hidden="1">
      <c r="A93" s="97" t="str">
        <f>Invoice!F97</f>
        <v>first line keep open</v>
      </c>
      <c r="B93" s="79">
        <f>Invoice!C97</f>
        <v>0</v>
      </c>
      <c r="C93" s="80">
        <f>Invoice!B97</f>
        <v>0</v>
      </c>
      <c r="D93" s="82">
        <f t="shared" si="4"/>
        <v>0</v>
      </c>
      <c r="E93" s="82">
        <f t="shared" si="5"/>
        <v>0</v>
      </c>
      <c r="F93" s="83">
        <f>Invoice!G97</f>
        <v>0</v>
      </c>
      <c r="G93" s="84">
        <f t="shared" si="6"/>
        <v>0</v>
      </c>
    </row>
    <row r="94" spans="1:7" s="81" customFormat="1" hidden="1">
      <c r="A94" s="97" t="str">
        <f>Invoice!F98</f>
        <v>first line keep open</v>
      </c>
      <c r="B94" s="79">
        <f>Invoice!C98</f>
        <v>0</v>
      </c>
      <c r="C94" s="80">
        <f>Invoice!B98</f>
        <v>0</v>
      </c>
      <c r="D94" s="82">
        <f t="shared" si="4"/>
        <v>0</v>
      </c>
      <c r="E94" s="82">
        <f t="shared" si="5"/>
        <v>0</v>
      </c>
      <c r="F94" s="83">
        <f>Invoice!G98</f>
        <v>0</v>
      </c>
      <c r="G94" s="84">
        <f t="shared" si="6"/>
        <v>0</v>
      </c>
    </row>
    <row r="95" spans="1:7" s="81" customFormat="1" hidden="1">
      <c r="A95" s="97" t="str">
        <f>Invoice!F99</f>
        <v>first line keep open</v>
      </c>
      <c r="B95" s="79">
        <f>Invoice!C99</f>
        <v>0</v>
      </c>
      <c r="C95" s="80">
        <f>Invoice!B99</f>
        <v>0</v>
      </c>
      <c r="D95" s="82">
        <f t="shared" si="4"/>
        <v>0</v>
      </c>
      <c r="E95" s="82">
        <f t="shared" si="5"/>
        <v>0</v>
      </c>
      <c r="F95" s="83">
        <f>Invoice!G99</f>
        <v>0</v>
      </c>
      <c r="G95" s="84">
        <f t="shared" si="6"/>
        <v>0</v>
      </c>
    </row>
    <row r="96" spans="1:7" s="81" customFormat="1" hidden="1">
      <c r="A96" s="97" t="str">
        <f>Invoice!F100</f>
        <v>first line keep open</v>
      </c>
      <c r="B96" s="79">
        <f>Invoice!C100</f>
        <v>0</v>
      </c>
      <c r="C96" s="80">
        <f>Invoice!B100</f>
        <v>0</v>
      </c>
      <c r="D96" s="82">
        <f t="shared" si="4"/>
        <v>0</v>
      </c>
      <c r="E96" s="82">
        <f t="shared" si="5"/>
        <v>0</v>
      </c>
      <c r="F96" s="83">
        <f>Invoice!G100</f>
        <v>0</v>
      </c>
      <c r="G96" s="84">
        <f t="shared" si="6"/>
        <v>0</v>
      </c>
    </row>
    <row r="97" spans="1:7" s="81" customFormat="1" hidden="1">
      <c r="A97" s="97" t="str">
        <f>Invoice!F101</f>
        <v>first line keep open</v>
      </c>
      <c r="B97" s="79">
        <f>Invoice!C101</f>
        <v>0</v>
      </c>
      <c r="C97" s="80">
        <f>Invoice!B101</f>
        <v>0</v>
      </c>
      <c r="D97" s="82">
        <f t="shared" si="4"/>
        <v>0</v>
      </c>
      <c r="E97" s="82">
        <f t="shared" si="5"/>
        <v>0</v>
      </c>
      <c r="F97" s="83">
        <f>Invoice!G101</f>
        <v>0</v>
      </c>
      <c r="G97" s="84">
        <f t="shared" si="6"/>
        <v>0</v>
      </c>
    </row>
    <row r="98" spans="1:7" s="81" customFormat="1" hidden="1">
      <c r="A98" s="97" t="str">
        <f>Invoice!F102</f>
        <v>first line keep open</v>
      </c>
      <c r="B98" s="79">
        <f>Invoice!C102</f>
        <v>0</v>
      </c>
      <c r="C98" s="80">
        <f>Invoice!B102</f>
        <v>0</v>
      </c>
      <c r="D98" s="82">
        <f t="shared" si="4"/>
        <v>0</v>
      </c>
      <c r="E98" s="82">
        <f t="shared" si="5"/>
        <v>0</v>
      </c>
      <c r="F98" s="83">
        <f>Invoice!G102</f>
        <v>0</v>
      </c>
      <c r="G98" s="84">
        <f t="shared" si="6"/>
        <v>0</v>
      </c>
    </row>
    <row r="99" spans="1:7" s="81" customFormat="1" hidden="1">
      <c r="A99" s="97" t="str">
        <f>Invoice!F103</f>
        <v>first line keep open</v>
      </c>
      <c r="B99" s="79">
        <f>Invoice!C103</f>
        <v>0</v>
      </c>
      <c r="C99" s="80">
        <f>Invoice!B103</f>
        <v>0</v>
      </c>
      <c r="D99" s="82">
        <f t="shared" si="4"/>
        <v>0</v>
      </c>
      <c r="E99" s="82">
        <f t="shared" si="5"/>
        <v>0</v>
      </c>
      <c r="F99" s="83">
        <f>Invoice!G103</f>
        <v>0</v>
      </c>
      <c r="G99" s="84">
        <f t="shared" si="6"/>
        <v>0</v>
      </c>
    </row>
    <row r="100" spans="1:7" s="81" customFormat="1" hidden="1">
      <c r="A100" s="97" t="str">
        <f>Invoice!F104</f>
        <v>first line keep open</v>
      </c>
      <c r="B100" s="79">
        <f>Invoice!C104</f>
        <v>0</v>
      </c>
      <c r="C100" s="80">
        <f>Invoice!B104</f>
        <v>0</v>
      </c>
      <c r="D100" s="82">
        <f t="shared" si="4"/>
        <v>0</v>
      </c>
      <c r="E100" s="82">
        <f t="shared" si="5"/>
        <v>0</v>
      </c>
      <c r="F100" s="83">
        <f>Invoice!G104</f>
        <v>0</v>
      </c>
      <c r="G100" s="84">
        <f t="shared" si="6"/>
        <v>0</v>
      </c>
    </row>
    <row r="101" spans="1:7" s="81" customFormat="1" hidden="1">
      <c r="A101" s="97" t="str">
        <f>Invoice!F105</f>
        <v>first line keep open</v>
      </c>
      <c r="B101" s="79">
        <f>Invoice!C105</f>
        <v>0</v>
      </c>
      <c r="C101" s="80">
        <f>Invoice!B105</f>
        <v>0</v>
      </c>
      <c r="D101" s="82">
        <f t="shared" si="4"/>
        <v>0</v>
      </c>
      <c r="E101" s="82">
        <f t="shared" si="5"/>
        <v>0</v>
      </c>
      <c r="F101" s="83">
        <f>Invoice!G105</f>
        <v>0</v>
      </c>
      <c r="G101" s="84">
        <f t="shared" si="6"/>
        <v>0</v>
      </c>
    </row>
    <row r="102" spans="1:7" s="81" customFormat="1" hidden="1">
      <c r="A102" s="97" t="str">
        <f>Invoice!F106</f>
        <v>first line keep open</v>
      </c>
      <c r="B102" s="79">
        <f>Invoice!C106</f>
        <v>0</v>
      </c>
      <c r="C102" s="80">
        <f>Invoice!B106</f>
        <v>0</v>
      </c>
      <c r="D102" s="82">
        <f t="shared" si="4"/>
        <v>0</v>
      </c>
      <c r="E102" s="82">
        <f t="shared" si="5"/>
        <v>0</v>
      </c>
      <c r="F102" s="83">
        <f>Invoice!G106</f>
        <v>0</v>
      </c>
      <c r="G102" s="84">
        <f t="shared" si="6"/>
        <v>0</v>
      </c>
    </row>
    <row r="103" spans="1:7" s="81" customFormat="1" hidden="1">
      <c r="A103" s="97" t="str">
        <f>Invoice!F107</f>
        <v>first line keep open</v>
      </c>
      <c r="B103" s="79">
        <f>Invoice!C107</f>
        <v>0</v>
      </c>
      <c r="C103" s="80">
        <f>Invoice!B107</f>
        <v>0</v>
      </c>
      <c r="D103" s="82">
        <f t="shared" si="4"/>
        <v>0</v>
      </c>
      <c r="E103" s="82">
        <f t="shared" si="5"/>
        <v>0</v>
      </c>
      <c r="F103" s="83">
        <f>Invoice!G107</f>
        <v>0</v>
      </c>
      <c r="G103" s="84">
        <f t="shared" si="6"/>
        <v>0</v>
      </c>
    </row>
    <row r="104" spans="1:7" s="81" customFormat="1" hidden="1">
      <c r="A104" s="97" t="str">
        <f>Invoice!F108</f>
        <v>first line keep open</v>
      </c>
      <c r="B104" s="79">
        <f>Invoice!C108</f>
        <v>0</v>
      </c>
      <c r="C104" s="80">
        <f>Invoice!B108</f>
        <v>0</v>
      </c>
      <c r="D104" s="82">
        <f t="shared" si="4"/>
        <v>0</v>
      </c>
      <c r="E104" s="82">
        <f t="shared" si="5"/>
        <v>0</v>
      </c>
      <c r="F104" s="83">
        <f>Invoice!G108</f>
        <v>0</v>
      </c>
      <c r="G104" s="84">
        <f t="shared" si="6"/>
        <v>0</v>
      </c>
    </row>
    <row r="105" spans="1:7" s="81" customFormat="1" hidden="1">
      <c r="A105" s="97" t="str">
        <f>Invoice!F109</f>
        <v>first line keep open</v>
      </c>
      <c r="B105" s="79">
        <f>Invoice!C109</f>
        <v>0</v>
      </c>
      <c r="C105" s="80">
        <f>Invoice!B109</f>
        <v>0</v>
      </c>
      <c r="D105" s="82">
        <f t="shared" si="4"/>
        <v>0</v>
      </c>
      <c r="E105" s="82">
        <f t="shared" si="5"/>
        <v>0</v>
      </c>
      <c r="F105" s="83">
        <f>Invoice!G109</f>
        <v>0</v>
      </c>
      <c r="G105" s="84">
        <f t="shared" si="6"/>
        <v>0</v>
      </c>
    </row>
    <row r="106" spans="1:7" s="81" customFormat="1" hidden="1">
      <c r="A106" s="97" t="str">
        <f>Invoice!F110</f>
        <v>first line keep open</v>
      </c>
      <c r="B106" s="79">
        <f>Invoice!C110</f>
        <v>0</v>
      </c>
      <c r="C106" s="80">
        <f>Invoice!B110</f>
        <v>0</v>
      </c>
      <c r="D106" s="82">
        <f t="shared" si="4"/>
        <v>0</v>
      </c>
      <c r="E106" s="82">
        <f t="shared" si="5"/>
        <v>0</v>
      </c>
      <c r="F106" s="83">
        <f>Invoice!G110</f>
        <v>0</v>
      </c>
      <c r="G106" s="84">
        <f t="shared" si="6"/>
        <v>0</v>
      </c>
    </row>
    <row r="107" spans="1:7" s="81" customFormat="1" hidden="1">
      <c r="A107" s="97" t="str">
        <f>Invoice!F111</f>
        <v>first line keep open</v>
      </c>
      <c r="B107" s="79">
        <f>Invoice!C111</f>
        <v>0</v>
      </c>
      <c r="C107" s="80">
        <f>Invoice!B111</f>
        <v>0</v>
      </c>
      <c r="D107" s="82">
        <f t="shared" si="4"/>
        <v>0</v>
      </c>
      <c r="E107" s="82">
        <f t="shared" si="5"/>
        <v>0</v>
      </c>
      <c r="F107" s="83">
        <f>Invoice!G111</f>
        <v>0</v>
      </c>
      <c r="G107" s="84">
        <f t="shared" si="6"/>
        <v>0</v>
      </c>
    </row>
    <row r="108" spans="1:7" s="81" customFormat="1" hidden="1">
      <c r="A108" s="97" t="str">
        <f>Invoice!F112</f>
        <v>first line keep open</v>
      </c>
      <c r="B108" s="79">
        <f>Invoice!C112</f>
        <v>0</v>
      </c>
      <c r="C108" s="80">
        <f>Invoice!B112</f>
        <v>0</v>
      </c>
      <c r="D108" s="82">
        <f t="shared" si="4"/>
        <v>0</v>
      </c>
      <c r="E108" s="82">
        <f t="shared" si="5"/>
        <v>0</v>
      </c>
      <c r="F108" s="83">
        <f>Invoice!G112</f>
        <v>0</v>
      </c>
      <c r="G108" s="84">
        <f t="shared" si="6"/>
        <v>0</v>
      </c>
    </row>
    <row r="109" spans="1:7" s="81" customFormat="1" hidden="1">
      <c r="A109" s="97" t="str">
        <f>Invoice!F113</f>
        <v>first line keep open</v>
      </c>
      <c r="B109" s="79">
        <f>Invoice!C113</f>
        <v>0</v>
      </c>
      <c r="C109" s="80">
        <f>Invoice!B113</f>
        <v>0</v>
      </c>
      <c r="D109" s="82">
        <f t="shared" si="4"/>
        <v>0</v>
      </c>
      <c r="E109" s="82">
        <f t="shared" si="5"/>
        <v>0</v>
      </c>
      <c r="F109" s="83">
        <f>Invoice!G113</f>
        <v>0</v>
      </c>
      <c r="G109" s="84">
        <f t="shared" si="6"/>
        <v>0</v>
      </c>
    </row>
    <row r="110" spans="1:7" s="81" customFormat="1" hidden="1">
      <c r="A110" s="97" t="str">
        <f>Invoice!F114</f>
        <v>first line keep open</v>
      </c>
      <c r="B110" s="79">
        <f>Invoice!C114</f>
        <v>0</v>
      </c>
      <c r="C110" s="80">
        <f>Invoice!B114</f>
        <v>0</v>
      </c>
      <c r="D110" s="82">
        <f t="shared" si="4"/>
        <v>0</v>
      </c>
      <c r="E110" s="82">
        <f t="shared" si="5"/>
        <v>0</v>
      </c>
      <c r="F110" s="83">
        <f>Invoice!G114</f>
        <v>0</v>
      </c>
      <c r="G110" s="84">
        <f t="shared" si="6"/>
        <v>0</v>
      </c>
    </row>
    <row r="111" spans="1:7" s="81" customFormat="1" hidden="1">
      <c r="A111" s="97" t="str">
        <f>Invoice!F115</f>
        <v>first line keep open</v>
      </c>
      <c r="B111" s="79">
        <f>Invoice!C115</f>
        <v>0</v>
      </c>
      <c r="C111" s="80">
        <f>Invoice!B115</f>
        <v>0</v>
      </c>
      <c r="D111" s="82">
        <f t="shared" si="4"/>
        <v>0</v>
      </c>
      <c r="E111" s="82">
        <f t="shared" si="5"/>
        <v>0</v>
      </c>
      <c r="F111" s="83">
        <f>Invoice!G115</f>
        <v>0</v>
      </c>
      <c r="G111" s="84">
        <f t="shared" si="6"/>
        <v>0</v>
      </c>
    </row>
    <row r="112" spans="1:7" s="81" customFormat="1" hidden="1">
      <c r="A112" s="97" t="str">
        <f>Invoice!F116</f>
        <v>first line keep open</v>
      </c>
      <c r="B112" s="79">
        <f>Invoice!C116</f>
        <v>0</v>
      </c>
      <c r="C112" s="80">
        <f>Invoice!B116</f>
        <v>0</v>
      </c>
      <c r="D112" s="82">
        <f t="shared" ref="D112:D175" si="7">F112/$D$14</f>
        <v>0</v>
      </c>
      <c r="E112" s="82">
        <f t="shared" ref="E112:E175" si="8">G112/$D$14</f>
        <v>0</v>
      </c>
      <c r="F112" s="83">
        <f>Invoice!G116</f>
        <v>0</v>
      </c>
      <c r="G112" s="84">
        <f t="shared" ref="G112:G175" si="9">C112*F112</f>
        <v>0</v>
      </c>
    </row>
    <row r="113" spans="1:7" s="81" customFormat="1" hidden="1">
      <c r="A113" s="97" t="str">
        <f>Invoice!F117</f>
        <v>first line keep open</v>
      </c>
      <c r="B113" s="79">
        <f>Invoice!C117</f>
        <v>0</v>
      </c>
      <c r="C113" s="80">
        <f>Invoice!B117</f>
        <v>0</v>
      </c>
      <c r="D113" s="82">
        <f t="shared" si="7"/>
        <v>0</v>
      </c>
      <c r="E113" s="82">
        <f t="shared" si="8"/>
        <v>0</v>
      </c>
      <c r="F113" s="83">
        <f>Invoice!G117</f>
        <v>0</v>
      </c>
      <c r="G113" s="84">
        <f t="shared" si="9"/>
        <v>0</v>
      </c>
    </row>
    <row r="114" spans="1:7" s="81" customFormat="1" hidden="1">
      <c r="A114" s="97" t="str">
        <f>Invoice!F118</f>
        <v>first line keep open</v>
      </c>
      <c r="B114" s="79">
        <f>Invoice!C118</f>
        <v>0</v>
      </c>
      <c r="C114" s="80">
        <f>Invoice!B118</f>
        <v>0</v>
      </c>
      <c r="D114" s="82">
        <f t="shared" si="7"/>
        <v>0</v>
      </c>
      <c r="E114" s="82">
        <f t="shared" si="8"/>
        <v>0</v>
      </c>
      <c r="F114" s="83">
        <f>Invoice!G118</f>
        <v>0</v>
      </c>
      <c r="G114" s="84">
        <f t="shared" si="9"/>
        <v>0</v>
      </c>
    </row>
    <row r="115" spans="1:7" s="81" customFormat="1" hidden="1">
      <c r="A115" s="97" t="str">
        <f>Invoice!F119</f>
        <v>first line keep open</v>
      </c>
      <c r="B115" s="79">
        <f>Invoice!C119</f>
        <v>0</v>
      </c>
      <c r="C115" s="80">
        <f>Invoice!B119</f>
        <v>0</v>
      </c>
      <c r="D115" s="82">
        <f t="shared" si="7"/>
        <v>0</v>
      </c>
      <c r="E115" s="82">
        <f t="shared" si="8"/>
        <v>0</v>
      </c>
      <c r="F115" s="83">
        <f>Invoice!G119</f>
        <v>0</v>
      </c>
      <c r="G115" s="84">
        <f t="shared" si="9"/>
        <v>0</v>
      </c>
    </row>
    <row r="116" spans="1:7" s="81" customFormat="1" hidden="1">
      <c r="A116" s="97" t="str">
        <f>Invoice!F120</f>
        <v>first line keep open</v>
      </c>
      <c r="B116" s="79">
        <f>Invoice!C120</f>
        <v>0</v>
      </c>
      <c r="C116" s="80">
        <f>Invoice!B120</f>
        <v>0</v>
      </c>
      <c r="D116" s="82">
        <f t="shared" si="7"/>
        <v>0</v>
      </c>
      <c r="E116" s="82">
        <f t="shared" si="8"/>
        <v>0</v>
      </c>
      <c r="F116" s="83">
        <f>Invoice!G120</f>
        <v>0</v>
      </c>
      <c r="G116" s="84">
        <f t="shared" si="9"/>
        <v>0</v>
      </c>
    </row>
    <row r="117" spans="1:7" s="81" customFormat="1" hidden="1">
      <c r="A117" s="97" t="str">
        <f>Invoice!F121</f>
        <v>first line keep open</v>
      </c>
      <c r="B117" s="79">
        <f>Invoice!C121</f>
        <v>0</v>
      </c>
      <c r="C117" s="80">
        <f>Invoice!B121</f>
        <v>0</v>
      </c>
      <c r="D117" s="82">
        <f t="shared" si="7"/>
        <v>0</v>
      </c>
      <c r="E117" s="82">
        <f t="shared" si="8"/>
        <v>0</v>
      </c>
      <c r="F117" s="83">
        <f>Invoice!G121</f>
        <v>0</v>
      </c>
      <c r="G117" s="84">
        <f t="shared" si="9"/>
        <v>0</v>
      </c>
    </row>
    <row r="118" spans="1:7" s="81" customFormat="1" hidden="1">
      <c r="A118" s="97" t="str">
        <f>Invoice!F122</f>
        <v>first line keep open</v>
      </c>
      <c r="B118" s="79">
        <f>Invoice!C122</f>
        <v>0</v>
      </c>
      <c r="C118" s="80">
        <f>Invoice!B122</f>
        <v>0</v>
      </c>
      <c r="D118" s="82">
        <f t="shared" si="7"/>
        <v>0</v>
      </c>
      <c r="E118" s="82">
        <f t="shared" si="8"/>
        <v>0</v>
      </c>
      <c r="F118" s="83">
        <f>Invoice!G122</f>
        <v>0</v>
      </c>
      <c r="G118" s="84">
        <f t="shared" si="9"/>
        <v>0</v>
      </c>
    </row>
    <row r="119" spans="1:7" s="81" customFormat="1" hidden="1">
      <c r="A119" s="97" t="str">
        <f>Invoice!F123</f>
        <v>first line keep open</v>
      </c>
      <c r="B119" s="79">
        <f>Invoice!C123</f>
        <v>0</v>
      </c>
      <c r="C119" s="80">
        <f>Invoice!B123</f>
        <v>0</v>
      </c>
      <c r="D119" s="82">
        <f t="shared" si="7"/>
        <v>0</v>
      </c>
      <c r="E119" s="82">
        <f t="shared" si="8"/>
        <v>0</v>
      </c>
      <c r="F119" s="83">
        <f>Invoice!G123</f>
        <v>0</v>
      </c>
      <c r="G119" s="84">
        <f t="shared" si="9"/>
        <v>0</v>
      </c>
    </row>
    <row r="120" spans="1:7" s="81" customFormat="1" hidden="1">
      <c r="A120" s="97" t="str">
        <f>Invoice!F124</f>
        <v>first line keep open</v>
      </c>
      <c r="B120" s="79">
        <f>Invoice!C124</f>
        <v>0</v>
      </c>
      <c r="C120" s="80">
        <f>Invoice!B124</f>
        <v>0</v>
      </c>
      <c r="D120" s="82">
        <f t="shared" si="7"/>
        <v>0</v>
      </c>
      <c r="E120" s="82">
        <f t="shared" si="8"/>
        <v>0</v>
      </c>
      <c r="F120" s="83">
        <f>Invoice!G124</f>
        <v>0</v>
      </c>
      <c r="G120" s="84">
        <f t="shared" si="9"/>
        <v>0</v>
      </c>
    </row>
    <row r="121" spans="1:7" s="81" customFormat="1" hidden="1">
      <c r="A121" s="97" t="str">
        <f>Invoice!F125</f>
        <v>first line keep open</v>
      </c>
      <c r="B121" s="79">
        <f>Invoice!C125</f>
        <v>0</v>
      </c>
      <c r="C121" s="80">
        <f>Invoice!B125</f>
        <v>0</v>
      </c>
      <c r="D121" s="82">
        <f t="shared" si="7"/>
        <v>0</v>
      </c>
      <c r="E121" s="82">
        <f t="shared" si="8"/>
        <v>0</v>
      </c>
      <c r="F121" s="83">
        <f>Invoice!G125</f>
        <v>0</v>
      </c>
      <c r="G121" s="84">
        <f t="shared" si="9"/>
        <v>0</v>
      </c>
    </row>
    <row r="122" spans="1:7" s="81" customFormat="1" hidden="1">
      <c r="A122" s="97" t="str">
        <f>Invoice!F126</f>
        <v>first line keep open</v>
      </c>
      <c r="B122" s="79">
        <f>Invoice!C126</f>
        <v>0</v>
      </c>
      <c r="C122" s="80">
        <f>Invoice!B126</f>
        <v>0</v>
      </c>
      <c r="D122" s="82">
        <f t="shared" si="7"/>
        <v>0</v>
      </c>
      <c r="E122" s="82">
        <f t="shared" si="8"/>
        <v>0</v>
      </c>
      <c r="F122" s="83">
        <f>Invoice!G126</f>
        <v>0</v>
      </c>
      <c r="G122" s="84">
        <f t="shared" si="9"/>
        <v>0</v>
      </c>
    </row>
    <row r="123" spans="1:7" s="81" customFormat="1" hidden="1">
      <c r="A123" s="97" t="str">
        <f>Invoice!F127</f>
        <v>first line keep open</v>
      </c>
      <c r="B123" s="79">
        <f>Invoice!C127</f>
        <v>0</v>
      </c>
      <c r="C123" s="80">
        <f>Invoice!B127</f>
        <v>0</v>
      </c>
      <c r="D123" s="82">
        <f t="shared" si="7"/>
        <v>0</v>
      </c>
      <c r="E123" s="82">
        <f t="shared" si="8"/>
        <v>0</v>
      </c>
      <c r="F123" s="83">
        <f>Invoice!G127</f>
        <v>0</v>
      </c>
      <c r="G123" s="84">
        <f t="shared" si="9"/>
        <v>0</v>
      </c>
    </row>
    <row r="124" spans="1:7" s="81" customFormat="1" hidden="1">
      <c r="A124" s="97" t="str">
        <f>Invoice!F128</f>
        <v>first line keep open</v>
      </c>
      <c r="B124" s="79">
        <f>Invoice!C128</f>
        <v>0</v>
      </c>
      <c r="C124" s="80">
        <f>Invoice!B128</f>
        <v>0</v>
      </c>
      <c r="D124" s="82">
        <f t="shared" si="7"/>
        <v>0</v>
      </c>
      <c r="E124" s="82">
        <f t="shared" si="8"/>
        <v>0</v>
      </c>
      <c r="F124" s="83">
        <f>Invoice!G128</f>
        <v>0</v>
      </c>
      <c r="G124" s="84">
        <f t="shared" si="9"/>
        <v>0</v>
      </c>
    </row>
    <row r="125" spans="1:7" s="81" customFormat="1" hidden="1">
      <c r="A125" s="97" t="str">
        <f>Invoice!F129</f>
        <v>first line keep open</v>
      </c>
      <c r="B125" s="79">
        <f>Invoice!C129</f>
        <v>0</v>
      </c>
      <c r="C125" s="80">
        <f>Invoice!B129</f>
        <v>0</v>
      </c>
      <c r="D125" s="82">
        <f t="shared" si="7"/>
        <v>0</v>
      </c>
      <c r="E125" s="82">
        <f t="shared" si="8"/>
        <v>0</v>
      </c>
      <c r="F125" s="83">
        <f>Invoice!G129</f>
        <v>0</v>
      </c>
      <c r="G125" s="84">
        <f t="shared" si="9"/>
        <v>0</v>
      </c>
    </row>
    <row r="126" spans="1:7" s="81" customFormat="1" hidden="1">
      <c r="A126" s="97" t="str">
        <f>Invoice!F130</f>
        <v>first line keep open</v>
      </c>
      <c r="B126" s="79">
        <f>Invoice!C130</f>
        <v>0</v>
      </c>
      <c r="C126" s="80">
        <f>Invoice!B130</f>
        <v>0</v>
      </c>
      <c r="D126" s="82">
        <f t="shared" si="7"/>
        <v>0</v>
      </c>
      <c r="E126" s="82">
        <f t="shared" si="8"/>
        <v>0</v>
      </c>
      <c r="F126" s="83">
        <f>Invoice!G130</f>
        <v>0</v>
      </c>
      <c r="G126" s="84">
        <f t="shared" si="9"/>
        <v>0</v>
      </c>
    </row>
    <row r="127" spans="1:7" s="81" customFormat="1" hidden="1">
      <c r="A127" s="97" t="str">
        <f>Invoice!F131</f>
        <v>first line keep open</v>
      </c>
      <c r="B127" s="79">
        <f>Invoice!C131</f>
        <v>0</v>
      </c>
      <c r="C127" s="80">
        <f>Invoice!B131</f>
        <v>0</v>
      </c>
      <c r="D127" s="82">
        <f t="shared" si="7"/>
        <v>0</v>
      </c>
      <c r="E127" s="82">
        <f t="shared" si="8"/>
        <v>0</v>
      </c>
      <c r="F127" s="83">
        <f>Invoice!G131</f>
        <v>0</v>
      </c>
      <c r="G127" s="84">
        <f t="shared" si="9"/>
        <v>0</v>
      </c>
    </row>
    <row r="128" spans="1:7" s="81" customFormat="1" hidden="1">
      <c r="A128" s="97" t="str">
        <f>Invoice!F132</f>
        <v>first line keep open</v>
      </c>
      <c r="B128" s="79">
        <f>Invoice!C132</f>
        <v>0</v>
      </c>
      <c r="C128" s="80">
        <f>Invoice!B132</f>
        <v>0</v>
      </c>
      <c r="D128" s="82">
        <f t="shared" si="7"/>
        <v>0</v>
      </c>
      <c r="E128" s="82">
        <f t="shared" si="8"/>
        <v>0</v>
      </c>
      <c r="F128" s="83">
        <f>Invoice!G132</f>
        <v>0</v>
      </c>
      <c r="G128" s="84">
        <f t="shared" si="9"/>
        <v>0</v>
      </c>
    </row>
    <row r="129" spans="1:7" s="81" customFormat="1" hidden="1">
      <c r="A129" s="97" t="str">
        <f>Invoice!F133</f>
        <v>first line keep open</v>
      </c>
      <c r="B129" s="79">
        <f>Invoice!C133</f>
        <v>0</v>
      </c>
      <c r="C129" s="80">
        <f>Invoice!B133</f>
        <v>0</v>
      </c>
      <c r="D129" s="82">
        <f t="shared" si="7"/>
        <v>0</v>
      </c>
      <c r="E129" s="82">
        <f t="shared" si="8"/>
        <v>0</v>
      </c>
      <c r="F129" s="83">
        <f>Invoice!G133</f>
        <v>0</v>
      </c>
      <c r="G129" s="84">
        <f t="shared" si="9"/>
        <v>0</v>
      </c>
    </row>
    <row r="130" spans="1:7" s="81" customFormat="1" hidden="1">
      <c r="A130" s="97" t="str">
        <f>Invoice!F134</f>
        <v>first line keep open</v>
      </c>
      <c r="B130" s="79">
        <f>Invoice!C134</f>
        <v>0</v>
      </c>
      <c r="C130" s="80">
        <f>Invoice!B134</f>
        <v>0</v>
      </c>
      <c r="D130" s="82">
        <f t="shared" si="7"/>
        <v>0</v>
      </c>
      <c r="E130" s="82">
        <f t="shared" si="8"/>
        <v>0</v>
      </c>
      <c r="F130" s="83">
        <f>Invoice!G134</f>
        <v>0</v>
      </c>
      <c r="G130" s="84">
        <f t="shared" si="9"/>
        <v>0</v>
      </c>
    </row>
    <row r="131" spans="1:7" s="81" customFormat="1" hidden="1">
      <c r="A131" s="97" t="str">
        <f>Invoice!F135</f>
        <v>first line keep open</v>
      </c>
      <c r="B131" s="79">
        <f>Invoice!C135</f>
        <v>0</v>
      </c>
      <c r="C131" s="80">
        <f>Invoice!B135</f>
        <v>0</v>
      </c>
      <c r="D131" s="82">
        <f t="shared" si="7"/>
        <v>0</v>
      </c>
      <c r="E131" s="82">
        <f t="shared" si="8"/>
        <v>0</v>
      </c>
      <c r="F131" s="83">
        <f>Invoice!G135</f>
        <v>0</v>
      </c>
      <c r="G131" s="84">
        <f t="shared" si="9"/>
        <v>0</v>
      </c>
    </row>
    <row r="132" spans="1:7" s="81" customFormat="1" hidden="1">
      <c r="A132" s="97" t="str">
        <f>Invoice!F136</f>
        <v>first line keep open</v>
      </c>
      <c r="B132" s="79">
        <f>Invoice!C136</f>
        <v>0</v>
      </c>
      <c r="C132" s="80">
        <f>Invoice!B136</f>
        <v>0</v>
      </c>
      <c r="D132" s="82">
        <f t="shared" si="7"/>
        <v>0</v>
      </c>
      <c r="E132" s="82">
        <f t="shared" si="8"/>
        <v>0</v>
      </c>
      <c r="F132" s="83">
        <f>Invoice!G136</f>
        <v>0</v>
      </c>
      <c r="G132" s="84">
        <f t="shared" si="9"/>
        <v>0</v>
      </c>
    </row>
    <row r="133" spans="1:7" s="81" customFormat="1" hidden="1">
      <c r="A133" s="97" t="str">
        <f>Invoice!F137</f>
        <v>first line keep open</v>
      </c>
      <c r="B133" s="79">
        <f>Invoice!C137</f>
        <v>0</v>
      </c>
      <c r="C133" s="80">
        <f>Invoice!B137</f>
        <v>0</v>
      </c>
      <c r="D133" s="82">
        <f t="shared" si="7"/>
        <v>0</v>
      </c>
      <c r="E133" s="82">
        <f t="shared" si="8"/>
        <v>0</v>
      </c>
      <c r="F133" s="83">
        <f>Invoice!G137</f>
        <v>0</v>
      </c>
      <c r="G133" s="84">
        <f t="shared" si="9"/>
        <v>0</v>
      </c>
    </row>
    <row r="134" spans="1:7" s="81" customFormat="1" hidden="1">
      <c r="A134" s="97" t="str">
        <f>Invoice!F138</f>
        <v>first line keep open</v>
      </c>
      <c r="B134" s="79">
        <f>Invoice!C138</f>
        <v>0</v>
      </c>
      <c r="C134" s="80">
        <f>Invoice!B138</f>
        <v>0</v>
      </c>
      <c r="D134" s="82">
        <f t="shared" si="7"/>
        <v>0</v>
      </c>
      <c r="E134" s="82">
        <f t="shared" si="8"/>
        <v>0</v>
      </c>
      <c r="F134" s="83">
        <f>Invoice!G138</f>
        <v>0</v>
      </c>
      <c r="G134" s="84">
        <f t="shared" si="9"/>
        <v>0</v>
      </c>
    </row>
    <row r="135" spans="1:7" s="81" customFormat="1" hidden="1">
      <c r="A135" s="97" t="str">
        <f>Invoice!F139</f>
        <v>first line keep open</v>
      </c>
      <c r="B135" s="79">
        <f>Invoice!C139</f>
        <v>0</v>
      </c>
      <c r="C135" s="80">
        <f>Invoice!B139</f>
        <v>0</v>
      </c>
      <c r="D135" s="82">
        <f t="shared" si="7"/>
        <v>0</v>
      </c>
      <c r="E135" s="82">
        <f t="shared" si="8"/>
        <v>0</v>
      </c>
      <c r="F135" s="83">
        <f>Invoice!G139</f>
        <v>0</v>
      </c>
      <c r="G135" s="84">
        <f t="shared" si="9"/>
        <v>0</v>
      </c>
    </row>
    <row r="136" spans="1:7" s="81" customFormat="1" hidden="1">
      <c r="A136" s="97" t="str">
        <f>Invoice!F140</f>
        <v>first line keep open</v>
      </c>
      <c r="B136" s="79">
        <f>Invoice!C140</f>
        <v>0</v>
      </c>
      <c r="C136" s="80">
        <f>Invoice!B140</f>
        <v>0</v>
      </c>
      <c r="D136" s="82">
        <f t="shared" si="7"/>
        <v>0</v>
      </c>
      <c r="E136" s="82">
        <f t="shared" si="8"/>
        <v>0</v>
      </c>
      <c r="F136" s="83">
        <f>Invoice!G140</f>
        <v>0</v>
      </c>
      <c r="G136" s="84">
        <f t="shared" si="9"/>
        <v>0</v>
      </c>
    </row>
    <row r="137" spans="1:7" s="81" customFormat="1" hidden="1">
      <c r="A137" s="97" t="str">
        <f>Invoice!F141</f>
        <v>first line keep open</v>
      </c>
      <c r="B137" s="79">
        <f>Invoice!C141</f>
        <v>0</v>
      </c>
      <c r="C137" s="80">
        <f>Invoice!B141</f>
        <v>0</v>
      </c>
      <c r="D137" s="82">
        <f t="shared" si="7"/>
        <v>0</v>
      </c>
      <c r="E137" s="82">
        <f t="shared" si="8"/>
        <v>0</v>
      </c>
      <c r="F137" s="83">
        <f>Invoice!G141</f>
        <v>0</v>
      </c>
      <c r="G137" s="84">
        <f t="shared" si="9"/>
        <v>0</v>
      </c>
    </row>
    <row r="138" spans="1:7" s="81" customFormat="1" hidden="1">
      <c r="A138" s="97" t="str">
        <f>Invoice!F142</f>
        <v>first line keep open</v>
      </c>
      <c r="B138" s="79">
        <f>Invoice!C142</f>
        <v>0</v>
      </c>
      <c r="C138" s="80">
        <f>Invoice!B142</f>
        <v>0</v>
      </c>
      <c r="D138" s="82">
        <f t="shared" si="7"/>
        <v>0</v>
      </c>
      <c r="E138" s="82">
        <f t="shared" si="8"/>
        <v>0</v>
      </c>
      <c r="F138" s="83">
        <f>Invoice!G142</f>
        <v>0</v>
      </c>
      <c r="G138" s="84">
        <f t="shared" si="9"/>
        <v>0</v>
      </c>
    </row>
    <row r="139" spans="1:7" s="81" customFormat="1" hidden="1">
      <c r="A139" s="97" t="str">
        <f>Invoice!F143</f>
        <v>first line keep open</v>
      </c>
      <c r="B139" s="79">
        <f>Invoice!C143</f>
        <v>0</v>
      </c>
      <c r="C139" s="80">
        <f>Invoice!B143</f>
        <v>0</v>
      </c>
      <c r="D139" s="82">
        <f t="shared" si="7"/>
        <v>0</v>
      </c>
      <c r="E139" s="82">
        <f t="shared" si="8"/>
        <v>0</v>
      </c>
      <c r="F139" s="83">
        <f>Invoice!G143</f>
        <v>0</v>
      </c>
      <c r="G139" s="84">
        <f t="shared" si="9"/>
        <v>0</v>
      </c>
    </row>
    <row r="140" spans="1:7" s="81" customFormat="1" hidden="1">
      <c r="A140" s="97" t="str">
        <f>Invoice!F144</f>
        <v>first line keep open</v>
      </c>
      <c r="B140" s="79">
        <f>Invoice!C144</f>
        <v>0</v>
      </c>
      <c r="C140" s="80">
        <f>Invoice!B144</f>
        <v>0</v>
      </c>
      <c r="D140" s="82">
        <f t="shared" si="7"/>
        <v>0</v>
      </c>
      <c r="E140" s="82">
        <f t="shared" si="8"/>
        <v>0</v>
      </c>
      <c r="F140" s="83">
        <f>Invoice!G144</f>
        <v>0</v>
      </c>
      <c r="G140" s="84">
        <f t="shared" si="9"/>
        <v>0</v>
      </c>
    </row>
    <row r="141" spans="1:7" s="81" customFormat="1" hidden="1">
      <c r="A141" s="97" t="str">
        <f>Invoice!F145</f>
        <v>first line keep open</v>
      </c>
      <c r="B141" s="79">
        <f>Invoice!C145</f>
        <v>0</v>
      </c>
      <c r="C141" s="80">
        <f>Invoice!B145</f>
        <v>0</v>
      </c>
      <c r="D141" s="82">
        <f t="shared" si="7"/>
        <v>0</v>
      </c>
      <c r="E141" s="82">
        <f t="shared" si="8"/>
        <v>0</v>
      </c>
      <c r="F141" s="83">
        <f>Invoice!G145</f>
        <v>0</v>
      </c>
      <c r="G141" s="84">
        <f t="shared" si="9"/>
        <v>0</v>
      </c>
    </row>
    <row r="142" spans="1:7" s="81" customFormat="1" hidden="1">
      <c r="A142" s="97" t="str">
        <f>Invoice!F146</f>
        <v>first line keep open</v>
      </c>
      <c r="B142" s="79">
        <f>Invoice!C146</f>
        <v>0</v>
      </c>
      <c r="C142" s="80">
        <f>Invoice!B146</f>
        <v>0</v>
      </c>
      <c r="D142" s="82">
        <f t="shared" si="7"/>
        <v>0</v>
      </c>
      <c r="E142" s="82">
        <f t="shared" si="8"/>
        <v>0</v>
      </c>
      <c r="F142" s="83">
        <f>Invoice!G146</f>
        <v>0</v>
      </c>
      <c r="G142" s="84">
        <f t="shared" si="9"/>
        <v>0</v>
      </c>
    </row>
    <row r="143" spans="1:7" s="81" customFormat="1" hidden="1">
      <c r="A143" s="97" t="str">
        <f>Invoice!F147</f>
        <v>first line keep open</v>
      </c>
      <c r="B143" s="79">
        <f>Invoice!C147</f>
        <v>0</v>
      </c>
      <c r="C143" s="80">
        <f>Invoice!B147</f>
        <v>0</v>
      </c>
      <c r="D143" s="82">
        <f t="shared" si="7"/>
        <v>0</v>
      </c>
      <c r="E143" s="82">
        <f t="shared" si="8"/>
        <v>0</v>
      </c>
      <c r="F143" s="83">
        <f>Invoice!G147</f>
        <v>0</v>
      </c>
      <c r="G143" s="84">
        <f t="shared" si="9"/>
        <v>0</v>
      </c>
    </row>
    <row r="144" spans="1:7" s="81" customFormat="1" hidden="1">
      <c r="A144" s="97" t="str">
        <f>Invoice!F148</f>
        <v>first line keep open</v>
      </c>
      <c r="B144" s="79">
        <f>Invoice!C148</f>
        <v>0</v>
      </c>
      <c r="C144" s="80">
        <f>Invoice!B148</f>
        <v>0</v>
      </c>
      <c r="D144" s="82">
        <f t="shared" si="7"/>
        <v>0</v>
      </c>
      <c r="E144" s="82">
        <f t="shared" si="8"/>
        <v>0</v>
      </c>
      <c r="F144" s="83">
        <f>Invoice!G148</f>
        <v>0</v>
      </c>
      <c r="G144" s="84">
        <f t="shared" si="9"/>
        <v>0</v>
      </c>
    </row>
    <row r="145" spans="1:7" s="81" customFormat="1" hidden="1">
      <c r="A145" s="97" t="str">
        <f>Invoice!F149</f>
        <v>first line keep open</v>
      </c>
      <c r="B145" s="79">
        <f>Invoice!C149</f>
        <v>0</v>
      </c>
      <c r="C145" s="80">
        <f>Invoice!B149</f>
        <v>0</v>
      </c>
      <c r="D145" s="82">
        <f t="shared" si="7"/>
        <v>0</v>
      </c>
      <c r="E145" s="82">
        <f t="shared" si="8"/>
        <v>0</v>
      </c>
      <c r="F145" s="83">
        <f>Invoice!G149</f>
        <v>0</v>
      </c>
      <c r="G145" s="84">
        <f t="shared" si="9"/>
        <v>0</v>
      </c>
    </row>
    <row r="146" spans="1:7" s="81" customFormat="1" hidden="1">
      <c r="A146" s="97" t="str">
        <f>Invoice!F150</f>
        <v>first line keep open</v>
      </c>
      <c r="B146" s="79">
        <f>Invoice!C150</f>
        <v>0</v>
      </c>
      <c r="C146" s="80">
        <f>Invoice!B150</f>
        <v>0</v>
      </c>
      <c r="D146" s="82">
        <f t="shared" si="7"/>
        <v>0</v>
      </c>
      <c r="E146" s="82">
        <f t="shared" si="8"/>
        <v>0</v>
      </c>
      <c r="F146" s="83">
        <f>Invoice!G150</f>
        <v>0</v>
      </c>
      <c r="G146" s="84">
        <f t="shared" si="9"/>
        <v>0</v>
      </c>
    </row>
    <row r="147" spans="1:7" s="81" customFormat="1" hidden="1">
      <c r="A147" s="97" t="str">
        <f>Invoice!F151</f>
        <v>first line keep open</v>
      </c>
      <c r="B147" s="79">
        <f>Invoice!C151</f>
        <v>0</v>
      </c>
      <c r="C147" s="80">
        <f>Invoice!B151</f>
        <v>0</v>
      </c>
      <c r="D147" s="82">
        <f t="shared" si="7"/>
        <v>0</v>
      </c>
      <c r="E147" s="82">
        <f t="shared" si="8"/>
        <v>0</v>
      </c>
      <c r="F147" s="83">
        <f>Invoice!G151</f>
        <v>0</v>
      </c>
      <c r="G147" s="84">
        <f t="shared" si="9"/>
        <v>0</v>
      </c>
    </row>
    <row r="148" spans="1:7" s="81" customFormat="1" hidden="1">
      <c r="A148" s="97" t="str">
        <f>Invoice!F152</f>
        <v>first line keep open</v>
      </c>
      <c r="B148" s="79">
        <f>Invoice!C152</f>
        <v>0</v>
      </c>
      <c r="C148" s="80">
        <f>Invoice!B152</f>
        <v>0</v>
      </c>
      <c r="D148" s="82">
        <f t="shared" si="7"/>
        <v>0</v>
      </c>
      <c r="E148" s="82">
        <f t="shared" si="8"/>
        <v>0</v>
      </c>
      <c r="F148" s="83">
        <f>Invoice!G152</f>
        <v>0</v>
      </c>
      <c r="G148" s="84">
        <f t="shared" si="9"/>
        <v>0</v>
      </c>
    </row>
    <row r="149" spans="1:7" s="81" customFormat="1" hidden="1">
      <c r="A149" s="97" t="str">
        <f>Invoice!F153</f>
        <v>first line keep open</v>
      </c>
      <c r="B149" s="79">
        <f>Invoice!C153</f>
        <v>0</v>
      </c>
      <c r="C149" s="80">
        <f>Invoice!B153</f>
        <v>0</v>
      </c>
      <c r="D149" s="82">
        <f t="shared" si="7"/>
        <v>0</v>
      </c>
      <c r="E149" s="82">
        <f t="shared" si="8"/>
        <v>0</v>
      </c>
      <c r="F149" s="83">
        <f>Invoice!G153</f>
        <v>0</v>
      </c>
      <c r="G149" s="84">
        <f t="shared" si="9"/>
        <v>0</v>
      </c>
    </row>
    <row r="150" spans="1:7" s="81" customFormat="1" hidden="1">
      <c r="A150" s="97" t="str">
        <f>Invoice!F154</f>
        <v>first line keep open</v>
      </c>
      <c r="B150" s="79">
        <f>Invoice!C154</f>
        <v>0</v>
      </c>
      <c r="C150" s="80">
        <f>Invoice!B154</f>
        <v>0</v>
      </c>
      <c r="D150" s="82">
        <f t="shared" si="7"/>
        <v>0</v>
      </c>
      <c r="E150" s="82">
        <f t="shared" si="8"/>
        <v>0</v>
      </c>
      <c r="F150" s="83">
        <f>Invoice!G154</f>
        <v>0</v>
      </c>
      <c r="G150" s="84">
        <f t="shared" si="9"/>
        <v>0</v>
      </c>
    </row>
    <row r="151" spans="1:7" s="81" customFormat="1" hidden="1">
      <c r="A151" s="97" t="str">
        <f>Invoice!F155</f>
        <v>first line keep open</v>
      </c>
      <c r="B151" s="79">
        <f>Invoice!C155</f>
        <v>0</v>
      </c>
      <c r="C151" s="80">
        <f>Invoice!B155</f>
        <v>0</v>
      </c>
      <c r="D151" s="82">
        <f t="shared" si="7"/>
        <v>0</v>
      </c>
      <c r="E151" s="82">
        <f t="shared" si="8"/>
        <v>0</v>
      </c>
      <c r="F151" s="83">
        <f>Invoice!G155</f>
        <v>0</v>
      </c>
      <c r="G151" s="84">
        <f t="shared" si="9"/>
        <v>0</v>
      </c>
    </row>
    <row r="152" spans="1:7" s="81" customFormat="1" hidden="1">
      <c r="A152" s="97" t="str">
        <f>Invoice!F156</f>
        <v>first line keep open</v>
      </c>
      <c r="B152" s="79">
        <f>Invoice!C156</f>
        <v>0</v>
      </c>
      <c r="C152" s="80">
        <f>Invoice!B156</f>
        <v>0</v>
      </c>
      <c r="D152" s="82">
        <f t="shared" si="7"/>
        <v>0</v>
      </c>
      <c r="E152" s="82">
        <f t="shared" si="8"/>
        <v>0</v>
      </c>
      <c r="F152" s="83">
        <f>Invoice!G156</f>
        <v>0</v>
      </c>
      <c r="G152" s="84">
        <f t="shared" si="9"/>
        <v>0</v>
      </c>
    </row>
    <row r="153" spans="1:7" s="81" customFormat="1" hidden="1">
      <c r="A153" s="97" t="str">
        <f>Invoice!F157</f>
        <v>first line keep open</v>
      </c>
      <c r="B153" s="79">
        <f>Invoice!C157</f>
        <v>0</v>
      </c>
      <c r="C153" s="80">
        <f>Invoice!B157</f>
        <v>0</v>
      </c>
      <c r="D153" s="82">
        <f t="shared" si="7"/>
        <v>0</v>
      </c>
      <c r="E153" s="82">
        <f t="shared" si="8"/>
        <v>0</v>
      </c>
      <c r="F153" s="83">
        <f>Invoice!G157</f>
        <v>0</v>
      </c>
      <c r="G153" s="84">
        <f t="shared" si="9"/>
        <v>0</v>
      </c>
    </row>
    <row r="154" spans="1:7" s="81" customFormat="1" hidden="1">
      <c r="A154" s="97" t="str">
        <f>Invoice!F158</f>
        <v>first line keep open</v>
      </c>
      <c r="B154" s="79">
        <f>Invoice!C158</f>
        <v>0</v>
      </c>
      <c r="C154" s="80">
        <f>Invoice!B158</f>
        <v>0</v>
      </c>
      <c r="D154" s="82">
        <f t="shared" si="7"/>
        <v>0</v>
      </c>
      <c r="E154" s="82">
        <f t="shared" si="8"/>
        <v>0</v>
      </c>
      <c r="F154" s="83">
        <f>Invoice!G158</f>
        <v>0</v>
      </c>
      <c r="G154" s="84">
        <f t="shared" si="9"/>
        <v>0</v>
      </c>
    </row>
    <row r="155" spans="1:7" s="81" customFormat="1" hidden="1">
      <c r="A155" s="97" t="str">
        <f>Invoice!F159</f>
        <v>first line keep open</v>
      </c>
      <c r="B155" s="79">
        <f>Invoice!C159</f>
        <v>0</v>
      </c>
      <c r="C155" s="80">
        <f>Invoice!B159</f>
        <v>0</v>
      </c>
      <c r="D155" s="82">
        <f t="shared" si="7"/>
        <v>0</v>
      </c>
      <c r="E155" s="82">
        <f t="shared" si="8"/>
        <v>0</v>
      </c>
      <c r="F155" s="83">
        <f>Invoice!G159</f>
        <v>0</v>
      </c>
      <c r="G155" s="84">
        <f t="shared" si="9"/>
        <v>0</v>
      </c>
    </row>
    <row r="156" spans="1:7" s="81" customFormat="1" hidden="1">
      <c r="A156" s="97" t="str">
        <f>Invoice!F160</f>
        <v>first line keep open</v>
      </c>
      <c r="B156" s="79">
        <f>Invoice!C160</f>
        <v>0</v>
      </c>
      <c r="C156" s="80">
        <f>Invoice!B160</f>
        <v>0</v>
      </c>
      <c r="D156" s="82">
        <f t="shared" si="7"/>
        <v>0</v>
      </c>
      <c r="E156" s="82">
        <f t="shared" si="8"/>
        <v>0</v>
      </c>
      <c r="F156" s="83">
        <f>Invoice!G160</f>
        <v>0</v>
      </c>
      <c r="G156" s="84">
        <f t="shared" si="9"/>
        <v>0</v>
      </c>
    </row>
    <row r="157" spans="1:7" s="81" customFormat="1" hidden="1">
      <c r="A157" s="97" t="str">
        <f>Invoice!F161</f>
        <v>first line keep open</v>
      </c>
      <c r="B157" s="79">
        <f>Invoice!C161</f>
        <v>0</v>
      </c>
      <c r="C157" s="80">
        <f>Invoice!B161</f>
        <v>0</v>
      </c>
      <c r="D157" s="82">
        <f t="shared" si="7"/>
        <v>0</v>
      </c>
      <c r="E157" s="82">
        <f t="shared" si="8"/>
        <v>0</v>
      </c>
      <c r="F157" s="83">
        <f>Invoice!G161</f>
        <v>0</v>
      </c>
      <c r="G157" s="84">
        <f t="shared" si="9"/>
        <v>0</v>
      </c>
    </row>
    <row r="158" spans="1:7" s="81" customFormat="1" hidden="1">
      <c r="A158" s="97" t="str">
        <f>Invoice!F162</f>
        <v>first line keep open</v>
      </c>
      <c r="B158" s="79">
        <f>Invoice!C162</f>
        <v>0</v>
      </c>
      <c r="C158" s="80">
        <f>Invoice!B162</f>
        <v>0</v>
      </c>
      <c r="D158" s="82">
        <f t="shared" si="7"/>
        <v>0</v>
      </c>
      <c r="E158" s="82">
        <f t="shared" si="8"/>
        <v>0</v>
      </c>
      <c r="F158" s="83">
        <f>Invoice!G162</f>
        <v>0</v>
      </c>
      <c r="G158" s="84">
        <f t="shared" si="9"/>
        <v>0</v>
      </c>
    </row>
    <row r="159" spans="1:7" s="81" customFormat="1" hidden="1">
      <c r="A159" s="97" t="str">
        <f>Invoice!F163</f>
        <v>first line keep open</v>
      </c>
      <c r="B159" s="79">
        <f>Invoice!C163</f>
        <v>0</v>
      </c>
      <c r="C159" s="80">
        <f>Invoice!B163</f>
        <v>0</v>
      </c>
      <c r="D159" s="82">
        <f t="shared" si="7"/>
        <v>0</v>
      </c>
      <c r="E159" s="82">
        <f t="shared" si="8"/>
        <v>0</v>
      </c>
      <c r="F159" s="83">
        <f>Invoice!G163</f>
        <v>0</v>
      </c>
      <c r="G159" s="84">
        <f t="shared" si="9"/>
        <v>0</v>
      </c>
    </row>
    <row r="160" spans="1:7" s="81" customFormat="1" hidden="1">
      <c r="A160" s="97" t="str">
        <f>Invoice!F164</f>
        <v>first line keep open</v>
      </c>
      <c r="B160" s="79">
        <f>Invoice!C164</f>
        <v>0</v>
      </c>
      <c r="C160" s="80">
        <f>Invoice!B164</f>
        <v>0</v>
      </c>
      <c r="D160" s="82">
        <f t="shared" si="7"/>
        <v>0</v>
      </c>
      <c r="E160" s="82">
        <f t="shared" si="8"/>
        <v>0</v>
      </c>
      <c r="F160" s="83">
        <f>Invoice!G164</f>
        <v>0</v>
      </c>
      <c r="G160" s="84">
        <f t="shared" si="9"/>
        <v>0</v>
      </c>
    </row>
    <row r="161" spans="1:7" s="81" customFormat="1" hidden="1">
      <c r="A161" s="97" t="str">
        <f>Invoice!F165</f>
        <v>first line keep open</v>
      </c>
      <c r="B161" s="79">
        <f>Invoice!C165</f>
        <v>0</v>
      </c>
      <c r="C161" s="80">
        <f>Invoice!B165</f>
        <v>0</v>
      </c>
      <c r="D161" s="82">
        <f t="shared" si="7"/>
        <v>0</v>
      </c>
      <c r="E161" s="82">
        <f t="shared" si="8"/>
        <v>0</v>
      </c>
      <c r="F161" s="83">
        <f>Invoice!G165</f>
        <v>0</v>
      </c>
      <c r="G161" s="84">
        <f t="shared" si="9"/>
        <v>0</v>
      </c>
    </row>
    <row r="162" spans="1:7" s="81" customFormat="1" hidden="1">
      <c r="A162" s="97" t="str">
        <f>Invoice!F166</f>
        <v>first line keep open</v>
      </c>
      <c r="B162" s="79">
        <f>Invoice!C166</f>
        <v>0</v>
      </c>
      <c r="C162" s="80">
        <f>Invoice!B166</f>
        <v>0</v>
      </c>
      <c r="D162" s="82">
        <f t="shared" si="7"/>
        <v>0</v>
      </c>
      <c r="E162" s="82">
        <f t="shared" si="8"/>
        <v>0</v>
      </c>
      <c r="F162" s="83">
        <f>Invoice!G166</f>
        <v>0</v>
      </c>
      <c r="G162" s="84">
        <f t="shared" si="9"/>
        <v>0</v>
      </c>
    </row>
    <row r="163" spans="1:7" s="81" customFormat="1" hidden="1">
      <c r="A163" s="97" t="str">
        <f>Invoice!F167</f>
        <v>first line keep open</v>
      </c>
      <c r="B163" s="79">
        <f>Invoice!C167</f>
        <v>0</v>
      </c>
      <c r="C163" s="80">
        <f>Invoice!B167</f>
        <v>0</v>
      </c>
      <c r="D163" s="82">
        <f t="shared" si="7"/>
        <v>0</v>
      </c>
      <c r="E163" s="82">
        <f t="shared" si="8"/>
        <v>0</v>
      </c>
      <c r="F163" s="83">
        <f>Invoice!G167</f>
        <v>0</v>
      </c>
      <c r="G163" s="84">
        <f t="shared" si="9"/>
        <v>0</v>
      </c>
    </row>
    <row r="164" spans="1:7" s="81" customFormat="1" hidden="1">
      <c r="A164" s="97" t="str">
        <f>Invoice!F168</f>
        <v>first line keep open</v>
      </c>
      <c r="B164" s="79">
        <f>Invoice!C168</f>
        <v>0</v>
      </c>
      <c r="C164" s="80">
        <f>Invoice!B168</f>
        <v>0</v>
      </c>
      <c r="D164" s="82">
        <f t="shared" si="7"/>
        <v>0</v>
      </c>
      <c r="E164" s="82">
        <f t="shared" si="8"/>
        <v>0</v>
      </c>
      <c r="F164" s="83">
        <f>Invoice!G168</f>
        <v>0</v>
      </c>
      <c r="G164" s="84">
        <f t="shared" si="9"/>
        <v>0</v>
      </c>
    </row>
    <row r="165" spans="1:7" s="81" customFormat="1" hidden="1">
      <c r="A165" s="97" t="str">
        <f>Invoice!F169</f>
        <v>first line keep open</v>
      </c>
      <c r="B165" s="79">
        <f>Invoice!C169</f>
        <v>0</v>
      </c>
      <c r="C165" s="80">
        <f>Invoice!B169</f>
        <v>0</v>
      </c>
      <c r="D165" s="82">
        <f t="shared" si="7"/>
        <v>0</v>
      </c>
      <c r="E165" s="82">
        <f t="shared" si="8"/>
        <v>0</v>
      </c>
      <c r="F165" s="83">
        <f>Invoice!G169</f>
        <v>0</v>
      </c>
      <c r="G165" s="84">
        <f t="shared" si="9"/>
        <v>0</v>
      </c>
    </row>
    <row r="166" spans="1:7" s="81" customFormat="1" hidden="1">
      <c r="A166" s="97" t="str">
        <f>Invoice!F170</f>
        <v>first line keep open</v>
      </c>
      <c r="B166" s="79">
        <f>Invoice!C170</f>
        <v>0</v>
      </c>
      <c r="C166" s="80">
        <f>Invoice!B170</f>
        <v>0</v>
      </c>
      <c r="D166" s="82">
        <f t="shared" si="7"/>
        <v>0</v>
      </c>
      <c r="E166" s="82">
        <f t="shared" si="8"/>
        <v>0</v>
      </c>
      <c r="F166" s="83">
        <f>Invoice!G170</f>
        <v>0</v>
      </c>
      <c r="G166" s="84">
        <f t="shared" si="9"/>
        <v>0</v>
      </c>
    </row>
    <row r="167" spans="1:7" s="81" customFormat="1" hidden="1">
      <c r="A167" s="97" t="str">
        <f>Invoice!F171</f>
        <v>first line keep open</v>
      </c>
      <c r="B167" s="79">
        <f>Invoice!C171</f>
        <v>0</v>
      </c>
      <c r="C167" s="80">
        <f>Invoice!B171</f>
        <v>0</v>
      </c>
      <c r="D167" s="82">
        <f t="shared" si="7"/>
        <v>0</v>
      </c>
      <c r="E167" s="82">
        <f t="shared" si="8"/>
        <v>0</v>
      </c>
      <c r="F167" s="83">
        <f>Invoice!G171</f>
        <v>0</v>
      </c>
      <c r="G167" s="84">
        <f t="shared" si="9"/>
        <v>0</v>
      </c>
    </row>
    <row r="168" spans="1:7" s="81" customFormat="1" hidden="1">
      <c r="A168" s="97" t="str">
        <f>Invoice!F172</f>
        <v>first line keep open</v>
      </c>
      <c r="B168" s="79">
        <f>Invoice!C172</f>
        <v>0</v>
      </c>
      <c r="C168" s="80">
        <f>Invoice!B172</f>
        <v>0</v>
      </c>
      <c r="D168" s="82">
        <f t="shared" si="7"/>
        <v>0</v>
      </c>
      <c r="E168" s="82">
        <f t="shared" si="8"/>
        <v>0</v>
      </c>
      <c r="F168" s="83">
        <f>Invoice!G172</f>
        <v>0</v>
      </c>
      <c r="G168" s="84">
        <f t="shared" si="9"/>
        <v>0</v>
      </c>
    </row>
    <row r="169" spans="1:7" s="81" customFormat="1" hidden="1">
      <c r="A169" s="97" t="str">
        <f>Invoice!F173</f>
        <v>first line keep open</v>
      </c>
      <c r="B169" s="79">
        <f>Invoice!C173</f>
        <v>0</v>
      </c>
      <c r="C169" s="80">
        <f>Invoice!B173</f>
        <v>0</v>
      </c>
      <c r="D169" s="82">
        <f t="shared" si="7"/>
        <v>0</v>
      </c>
      <c r="E169" s="82">
        <f t="shared" si="8"/>
        <v>0</v>
      </c>
      <c r="F169" s="83">
        <f>Invoice!G173</f>
        <v>0</v>
      </c>
      <c r="G169" s="84">
        <f t="shared" si="9"/>
        <v>0</v>
      </c>
    </row>
    <row r="170" spans="1:7" s="81" customFormat="1" hidden="1">
      <c r="A170" s="97" t="str">
        <f>Invoice!F174</f>
        <v>first line keep open</v>
      </c>
      <c r="B170" s="79">
        <f>Invoice!C174</f>
        <v>0</v>
      </c>
      <c r="C170" s="80">
        <f>Invoice!B174</f>
        <v>0</v>
      </c>
      <c r="D170" s="82">
        <f t="shared" si="7"/>
        <v>0</v>
      </c>
      <c r="E170" s="82">
        <f t="shared" si="8"/>
        <v>0</v>
      </c>
      <c r="F170" s="83">
        <f>Invoice!G174</f>
        <v>0</v>
      </c>
      <c r="G170" s="84">
        <f t="shared" si="9"/>
        <v>0</v>
      </c>
    </row>
    <row r="171" spans="1:7" s="81" customFormat="1" hidden="1">
      <c r="A171" s="97" t="str">
        <f>Invoice!F175</f>
        <v>first line keep open</v>
      </c>
      <c r="B171" s="79">
        <f>Invoice!C175</f>
        <v>0</v>
      </c>
      <c r="C171" s="80">
        <f>Invoice!B175</f>
        <v>0</v>
      </c>
      <c r="D171" s="82">
        <f t="shared" si="7"/>
        <v>0</v>
      </c>
      <c r="E171" s="82">
        <f t="shared" si="8"/>
        <v>0</v>
      </c>
      <c r="F171" s="83">
        <f>Invoice!G175</f>
        <v>0</v>
      </c>
      <c r="G171" s="84">
        <f t="shared" si="9"/>
        <v>0</v>
      </c>
    </row>
    <row r="172" spans="1:7" s="81" customFormat="1" hidden="1">
      <c r="A172" s="97" t="str">
        <f>Invoice!F176</f>
        <v>first line keep open</v>
      </c>
      <c r="B172" s="79">
        <f>Invoice!C176</f>
        <v>0</v>
      </c>
      <c r="C172" s="80">
        <f>Invoice!B176</f>
        <v>0</v>
      </c>
      <c r="D172" s="82">
        <f t="shared" si="7"/>
        <v>0</v>
      </c>
      <c r="E172" s="82">
        <f t="shared" si="8"/>
        <v>0</v>
      </c>
      <c r="F172" s="83">
        <f>Invoice!G176</f>
        <v>0</v>
      </c>
      <c r="G172" s="84">
        <f t="shared" si="9"/>
        <v>0</v>
      </c>
    </row>
    <row r="173" spans="1:7" s="81" customFormat="1" hidden="1">
      <c r="A173" s="97" t="str">
        <f>Invoice!F177</f>
        <v>first line keep open</v>
      </c>
      <c r="B173" s="79">
        <f>Invoice!C177</f>
        <v>0</v>
      </c>
      <c r="C173" s="80">
        <f>Invoice!B177</f>
        <v>0</v>
      </c>
      <c r="D173" s="82">
        <f t="shared" si="7"/>
        <v>0</v>
      </c>
      <c r="E173" s="82">
        <f t="shared" si="8"/>
        <v>0</v>
      </c>
      <c r="F173" s="83">
        <f>Invoice!G177</f>
        <v>0</v>
      </c>
      <c r="G173" s="84">
        <f t="shared" si="9"/>
        <v>0</v>
      </c>
    </row>
    <row r="174" spans="1:7" s="81" customFormat="1" hidden="1">
      <c r="A174" s="97" t="str">
        <f>Invoice!F178</f>
        <v>first line keep open</v>
      </c>
      <c r="B174" s="79">
        <f>Invoice!C178</f>
        <v>0</v>
      </c>
      <c r="C174" s="80">
        <f>Invoice!B178</f>
        <v>0</v>
      </c>
      <c r="D174" s="82">
        <f t="shared" si="7"/>
        <v>0</v>
      </c>
      <c r="E174" s="82">
        <f t="shared" si="8"/>
        <v>0</v>
      </c>
      <c r="F174" s="83">
        <f>Invoice!G178</f>
        <v>0</v>
      </c>
      <c r="G174" s="84">
        <f t="shared" si="9"/>
        <v>0</v>
      </c>
    </row>
    <row r="175" spans="1:7" s="81" customFormat="1" hidden="1">
      <c r="A175" s="97" t="str">
        <f>Invoice!F179</f>
        <v>first line keep open</v>
      </c>
      <c r="B175" s="79">
        <f>Invoice!C179</f>
        <v>0</v>
      </c>
      <c r="C175" s="80">
        <f>Invoice!B179</f>
        <v>0</v>
      </c>
      <c r="D175" s="82">
        <f t="shared" si="7"/>
        <v>0</v>
      </c>
      <c r="E175" s="82">
        <f t="shared" si="8"/>
        <v>0</v>
      </c>
      <c r="F175" s="83">
        <f>Invoice!G179</f>
        <v>0</v>
      </c>
      <c r="G175" s="84">
        <f t="shared" si="9"/>
        <v>0</v>
      </c>
    </row>
    <row r="176" spans="1:7" s="81" customFormat="1" hidden="1">
      <c r="A176" s="97" t="str">
        <f>Invoice!F180</f>
        <v>first line keep open</v>
      </c>
      <c r="B176" s="79">
        <f>Invoice!C180</f>
        <v>0</v>
      </c>
      <c r="C176" s="80">
        <f>Invoice!B180</f>
        <v>0</v>
      </c>
      <c r="D176" s="82">
        <f t="shared" ref="D176:D239" si="10">F176/$D$14</f>
        <v>0</v>
      </c>
      <c r="E176" s="82">
        <f t="shared" ref="E176:E239" si="11">G176/$D$14</f>
        <v>0</v>
      </c>
      <c r="F176" s="83">
        <f>Invoice!G180</f>
        <v>0</v>
      </c>
      <c r="G176" s="84">
        <f t="shared" ref="G176:G239" si="12">C176*F176</f>
        <v>0</v>
      </c>
    </row>
    <row r="177" spans="1:7" s="81" customFormat="1" hidden="1">
      <c r="A177" s="97" t="str">
        <f>Invoice!F181</f>
        <v>first line keep open</v>
      </c>
      <c r="B177" s="79">
        <f>Invoice!C181</f>
        <v>0</v>
      </c>
      <c r="C177" s="80">
        <f>Invoice!B181</f>
        <v>0</v>
      </c>
      <c r="D177" s="82">
        <f t="shared" si="10"/>
        <v>0</v>
      </c>
      <c r="E177" s="82">
        <f t="shared" si="11"/>
        <v>0</v>
      </c>
      <c r="F177" s="83">
        <f>Invoice!G181</f>
        <v>0</v>
      </c>
      <c r="G177" s="84">
        <f t="shared" si="12"/>
        <v>0</v>
      </c>
    </row>
    <row r="178" spans="1:7" s="81" customFormat="1" hidden="1">
      <c r="A178" s="97" t="str">
        <f>Invoice!F182</f>
        <v>first line keep open</v>
      </c>
      <c r="B178" s="79">
        <f>Invoice!C182</f>
        <v>0</v>
      </c>
      <c r="C178" s="80">
        <f>Invoice!B182</f>
        <v>0</v>
      </c>
      <c r="D178" s="82">
        <f t="shared" si="10"/>
        <v>0</v>
      </c>
      <c r="E178" s="82">
        <f t="shared" si="11"/>
        <v>0</v>
      </c>
      <c r="F178" s="83">
        <f>Invoice!G182</f>
        <v>0</v>
      </c>
      <c r="G178" s="84">
        <f t="shared" si="12"/>
        <v>0</v>
      </c>
    </row>
    <row r="179" spans="1:7" s="81" customFormat="1" hidden="1">
      <c r="A179" s="97" t="str">
        <f>Invoice!F183</f>
        <v>first line keep open</v>
      </c>
      <c r="B179" s="79">
        <f>Invoice!C183</f>
        <v>0</v>
      </c>
      <c r="C179" s="80">
        <f>Invoice!B183</f>
        <v>0</v>
      </c>
      <c r="D179" s="82">
        <f t="shared" si="10"/>
        <v>0</v>
      </c>
      <c r="E179" s="82">
        <f t="shared" si="11"/>
        <v>0</v>
      </c>
      <c r="F179" s="83">
        <f>Invoice!G183</f>
        <v>0</v>
      </c>
      <c r="G179" s="84">
        <f t="shared" si="12"/>
        <v>0</v>
      </c>
    </row>
    <row r="180" spans="1:7" s="81" customFormat="1" hidden="1">
      <c r="A180" s="97" t="str">
        <f>Invoice!F184</f>
        <v>first line keep open</v>
      </c>
      <c r="B180" s="79">
        <f>Invoice!C184</f>
        <v>0</v>
      </c>
      <c r="C180" s="80">
        <f>Invoice!B184</f>
        <v>0</v>
      </c>
      <c r="D180" s="82">
        <f t="shared" si="10"/>
        <v>0</v>
      </c>
      <c r="E180" s="82">
        <f t="shared" si="11"/>
        <v>0</v>
      </c>
      <c r="F180" s="83">
        <f>Invoice!G184</f>
        <v>0</v>
      </c>
      <c r="G180" s="84">
        <f t="shared" si="12"/>
        <v>0</v>
      </c>
    </row>
    <row r="181" spans="1:7" s="81" customFormat="1" hidden="1">
      <c r="A181" s="97" t="str">
        <f>Invoice!F185</f>
        <v>first line keep open</v>
      </c>
      <c r="B181" s="79">
        <f>Invoice!C185</f>
        <v>0</v>
      </c>
      <c r="C181" s="80">
        <f>Invoice!B185</f>
        <v>0</v>
      </c>
      <c r="D181" s="82">
        <f t="shared" si="10"/>
        <v>0</v>
      </c>
      <c r="E181" s="82">
        <f t="shared" si="11"/>
        <v>0</v>
      </c>
      <c r="F181" s="83">
        <f>Invoice!G185</f>
        <v>0</v>
      </c>
      <c r="G181" s="84">
        <f t="shared" si="12"/>
        <v>0</v>
      </c>
    </row>
    <row r="182" spans="1:7" s="81" customFormat="1" hidden="1">
      <c r="A182" s="97" t="str">
        <f>Invoice!F186</f>
        <v>first line keep open</v>
      </c>
      <c r="B182" s="79">
        <f>Invoice!C186</f>
        <v>0</v>
      </c>
      <c r="C182" s="80">
        <f>Invoice!B186</f>
        <v>0</v>
      </c>
      <c r="D182" s="82">
        <f t="shared" si="10"/>
        <v>0</v>
      </c>
      <c r="E182" s="82">
        <f t="shared" si="11"/>
        <v>0</v>
      </c>
      <c r="F182" s="83">
        <f>Invoice!G186</f>
        <v>0</v>
      </c>
      <c r="G182" s="84">
        <f t="shared" si="12"/>
        <v>0</v>
      </c>
    </row>
    <row r="183" spans="1:7" s="81" customFormat="1" hidden="1">
      <c r="A183" s="97" t="str">
        <f>Invoice!F187</f>
        <v>first line keep open</v>
      </c>
      <c r="B183" s="79">
        <f>Invoice!C187</f>
        <v>0</v>
      </c>
      <c r="C183" s="80">
        <f>Invoice!B187</f>
        <v>0</v>
      </c>
      <c r="D183" s="82">
        <f t="shared" si="10"/>
        <v>0</v>
      </c>
      <c r="E183" s="82">
        <f t="shared" si="11"/>
        <v>0</v>
      </c>
      <c r="F183" s="83">
        <f>Invoice!G187</f>
        <v>0</v>
      </c>
      <c r="G183" s="84">
        <f t="shared" si="12"/>
        <v>0</v>
      </c>
    </row>
    <row r="184" spans="1:7" s="81" customFormat="1" hidden="1">
      <c r="A184" s="97" t="str">
        <f>Invoice!F188</f>
        <v>first line keep open</v>
      </c>
      <c r="B184" s="79">
        <f>Invoice!C188</f>
        <v>0</v>
      </c>
      <c r="C184" s="80">
        <f>Invoice!B188</f>
        <v>0</v>
      </c>
      <c r="D184" s="82">
        <f t="shared" si="10"/>
        <v>0</v>
      </c>
      <c r="E184" s="82">
        <f t="shared" si="11"/>
        <v>0</v>
      </c>
      <c r="F184" s="83">
        <f>Invoice!G188</f>
        <v>0</v>
      </c>
      <c r="G184" s="84">
        <f t="shared" si="12"/>
        <v>0</v>
      </c>
    </row>
    <row r="185" spans="1:7" s="81" customFormat="1" hidden="1">
      <c r="A185" s="97" t="str">
        <f>Invoice!F189</f>
        <v>first line keep open</v>
      </c>
      <c r="B185" s="79">
        <f>Invoice!C189</f>
        <v>0</v>
      </c>
      <c r="C185" s="80">
        <f>Invoice!B189</f>
        <v>0</v>
      </c>
      <c r="D185" s="82">
        <f t="shared" si="10"/>
        <v>0</v>
      </c>
      <c r="E185" s="82">
        <f t="shared" si="11"/>
        <v>0</v>
      </c>
      <c r="F185" s="83">
        <f>Invoice!G189</f>
        <v>0</v>
      </c>
      <c r="G185" s="84">
        <f t="shared" si="12"/>
        <v>0</v>
      </c>
    </row>
    <row r="186" spans="1:7" s="81" customFormat="1" hidden="1">
      <c r="A186" s="97" t="str">
        <f>Invoice!F190</f>
        <v>first line keep open</v>
      </c>
      <c r="B186" s="79">
        <f>Invoice!C190</f>
        <v>0</v>
      </c>
      <c r="C186" s="80">
        <f>Invoice!B190</f>
        <v>0</v>
      </c>
      <c r="D186" s="82">
        <f t="shared" si="10"/>
        <v>0</v>
      </c>
      <c r="E186" s="82">
        <f t="shared" si="11"/>
        <v>0</v>
      </c>
      <c r="F186" s="83">
        <f>Invoice!G190</f>
        <v>0</v>
      </c>
      <c r="G186" s="84">
        <f t="shared" si="12"/>
        <v>0</v>
      </c>
    </row>
    <row r="187" spans="1:7" s="81" customFormat="1" hidden="1">
      <c r="A187" s="97" t="str">
        <f>Invoice!F191</f>
        <v>first line keep open</v>
      </c>
      <c r="B187" s="79">
        <f>Invoice!C191</f>
        <v>0</v>
      </c>
      <c r="C187" s="80">
        <f>Invoice!B191</f>
        <v>0</v>
      </c>
      <c r="D187" s="82">
        <f t="shared" si="10"/>
        <v>0</v>
      </c>
      <c r="E187" s="82">
        <f t="shared" si="11"/>
        <v>0</v>
      </c>
      <c r="F187" s="83">
        <f>Invoice!G191</f>
        <v>0</v>
      </c>
      <c r="G187" s="84">
        <f t="shared" si="12"/>
        <v>0</v>
      </c>
    </row>
    <row r="188" spans="1:7" s="81" customFormat="1" hidden="1">
      <c r="A188" s="97" t="str">
        <f>Invoice!F192</f>
        <v>first line keep open</v>
      </c>
      <c r="B188" s="79">
        <f>Invoice!C192</f>
        <v>0</v>
      </c>
      <c r="C188" s="80">
        <f>Invoice!B192</f>
        <v>0</v>
      </c>
      <c r="D188" s="82">
        <f t="shared" si="10"/>
        <v>0</v>
      </c>
      <c r="E188" s="82">
        <f t="shared" si="11"/>
        <v>0</v>
      </c>
      <c r="F188" s="83">
        <f>Invoice!G192</f>
        <v>0</v>
      </c>
      <c r="G188" s="84">
        <f t="shared" si="12"/>
        <v>0</v>
      </c>
    </row>
    <row r="189" spans="1:7" s="81" customFormat="1" hidden="1">
      <c r="A189" s="97" t="str">
        <f>Invoice!F193</f>
        <v>first line keep open</v>
      </c>
      <c r="B189" s="79">
        <f>Invoice!C193</f>
        <v>0</v>
      </c>
      <c r="C189" s="80">
        <f>Invoice!B193</f>
        <v>0</v>
      </c>
      <c r="D189" s="82">
        <f t="shared" si="10"/>
        <v>0</v>
      </c>
      <c r="E189" s="82">
        <f t="shared" si="11"/>
        <v>0</v>
      </c>
      <c r="F189" s="83">
        <f>Invoice!G193</f>
        <v>0</v>
      </c>
      <c r="G189" s="84">
        <f t="shared" si="12"/>
        <v>0</v>
      </c>
    </row>
    <row r="190" spans="1:7" s="81" customFormat="1" hidden="1">
      <c r="A190" s="97" t="str">
        <f>Invoice!F194</f>
        <v>first line keep open</v>
      </c>
      <c r="B190" s="79">
        <f>Invoice!C194</f>
        <v>0</v>
      </c>
      <c r="C190" s="80">
        <f>Invoice!B194</f>
        <v>0</v>
      </c>
      <c r="D190" s="82">
        <f t="shared" si="10"/>
        <v>0</v>
      </c>
      <c r="E190" s="82">
        <f t="shared" si="11"/>
        <v>0</v>
      </c>
      <c r="F190" s="83">
        <f>Invoice!G194</f>
        <v>0</v>
      </c>
      <c r="G190" s="84">
        <f t="shared" si="12"/>
        <v>0</v>
      </c>
    </row>
    <row r="191" spans="1:7" s="81" customFormat="1" hidden="1">
      <c r="A191" s="97" t="str">
        <f>Invoice!F195</f>
        <v>first line keep open</v>
      </c>
      <c r="B191" s="79">
        <f>Invoice!C195</f>
        <v>0</v>
      </c>
      <c r="C191" s="80">
        <f>Invoice!B195</f>
        <v>0</v>
      </c>
      <c r="D191" s="82">
        <f t="shared" si="10"/>
        <v>0</v>
      </c>
      <c r="E191" s="82">
        <f t="shared" si="11"/>
        <v>0</v>
      </c>
      <c r="F191" s="83">
        <f>Invoice!G195</f>
        <v>0</v>
      </c>
      <c r="G191" s="84">
        <f t="shared" si="12"/>
        <v>0</v>
      </c>
    </row>
    <row r="192" spans="1:7" s="81" customFormat="1" hidden="1">
      <c r="A192" s="97" t="str">
        <f>Invoice!F196</f>
        <v>first line keep open</v>
      </c>
      <c r="B192" s="79">
        <f>Invoice!C196</f>
        <v>0</v>
      </c>
      <c r="C192" s="80">
        <f>Invoice!B196</f>
        <v>0</v>
      </c>
      <c r="D192" s="82">
        <f t="shared" si="10"/>
        <v>0</v>
      </c>
      <c r="E192" s="82">
        <f t="shared" si="11"/>
        <v>0</v>
      </c>
      <c r="F192" s="83">
        <f>Invoice!G196</f>
        <v>0</v>
      </c>
      <c r="G192" s="84">
        <f t="shared" si="12"/>
        <v>0</v>
      </c>
    </row>
    <row r="193" spans="1:7" s="81" customFormat="1" hidden="1">
      <c r="A193" s="97" t="str">
        <f>Invoice!F197</f>
        <v>first line keep open</v>
      </c>
      <c r="B193" s="79">
        <f>Invoice!C197</f>
        <v>0</v>
      </c>
      <c r="C193" s="80">
        <f>Invoice!B197</f>
        <v>0</v>
      </c>
      <c r="D193" s="82">
        <f t="shared" si="10"/>
        <v>0</v>
      </c>
      <c r="E193" s="82">
        <f t="shared" si="11"/>
        <v>0</v>
      </c>
      <c r="F193" s="83">
        <f>Invoice!G197</f>
        <v>0</v>
      </c>
      <c r="G193" s="84">
        <f t="shared" si="12"/>
        <v>0</v>
      </c>
    </row>
    <row r="194" spans="1:7" s="81" customFormat="1" hidden="1">
      <c r="A194" s="97" t="str">
        <f>Invoice!F198</f>
        <v>first line keep open</v>
      </c>
      <c r="B194" s="79">
        <f>Invoice!C198</f>
        <v>0</v>
      </c>
      <c r="C194" s="80">
        <f>Invoice!B198</f>
        <v>0</v>
      </c>
      <c r="D194" s="82">
        <f t="shared" si="10"/>
        <v>0</v>
      </c>
      <c r="E194" s="82">
        <f t="shared" si="11"/>
        <v>0</v>
      </c>
      <c r="F194" s="83">
        <f>Invoice!G198</f>
        <v>0</v>
      </c>
      <c r="G194" s="84">
        <f t="shared" si="12"/>
        <v>0</v>
      </c>
    </row>
    <row r="195" spans="1:7" s="81" customFormat="1" hidden="1">
      <c r="A195" s="97" t="str">
        <f>Invoice!F199</f>
        <v>first line keep open</v>
      </c>
      <c r="B195" s="79">
        <f>Invoice!C199</f>
        <v>0</v>
      </c>
      <c r="C195" s="80">
        <f>Invoice!B199</f>
        <v>0</v>
      </c>
      <c r="D195" s="82">
        <f t="shared" si="10"/>
        <v>0</v>
      </c>
      <c r="E195" s="82">
        <f t="shared" si="11"/>
        <v>0</v>
      </c>
      <c r="F195" s="83">
        <f>Invoice!G199</f>
        <v>0</v>
      </c>
      <c r="G195" s="84">
        <f t="shared" si="12"/>
        <v>0</v>
      </c>
    </row>
    <row r="196" spans="1:7" s="81" customFormat="1" hidden="1">
      <c r="A196" s="97" t="str">
        <f>Invoice!F200</f>
        <v>first line keep open</v>
      </c>
      <c r="B196" s="79">
        <f>Invoice!C200</f>
        <v>0</v>
      </c>
      <c r="C196" s="80">
        <f>Invoice!B200</f>
        <v>0</v>
      </c>
      <c r="D196" s="82">
        <f t="shared" si="10"/>
        <v>0</v>
      </c>
      <c r="E196" s="82">
        <f t="shared" si="11"/>
        <v>0</v>
      </c>
      <c r="F196" s="83">
        <f>Invoice!G200</f>
        <v>0</v>
      </c>
      <c r="G196" s="84">
        <f t="shared" si="12"/>
        <v>0</v>
      </c>
    </row>
    <row r="197" spans="1:7" s="81" customFormat="1" hidden="1">
      <c r="A197" s="97" t="str">
        <f>Invoice!F201</f>
        <v>first line keep open</v>
      </c>
      <c r="B197" s="79">
        <f>Invoice!C201</f>
        <v>0</v>
      </c>
      <c r="C197" s="80">
        <f>Invoice!B201</f>
        <v>0</v>
      </c>
      <c r="D197" s="82">
        <f t="shared" si="10"/>
        <v>0</v>
      </c>
      <c r="E197" s="82">
        <f t="shared" si="11"/>
        <v>0</v>
      </c>
      <c r="F197" s="83">
        <f>Invoice!G201</f>
        <v>0</v>
      </c>
      <c r="G197" s="84">
        <f t="shared" si="12"/>
        <v>0</v>
      </c>
    </row>
    <row r="198" spans="1:7" s="81" customFormat="1" hidden="1">
      <c r="A198" s="97" t="str">
        <f>Invoice!F202</f>
        <v>first line keep open</v>
      </c>
      <c r="B198" s="79">
        <f>Invoice!C202</f>
        <v>0</v>
      </c>
      <c r="C198" s="80">
        <f>Invoice!B202</f>
        <v>0</v>
      </c>
      <c r="D198" s="82">
        <f t="shared" si="10"/>
        <v>0</v>
      </c>
      <c r="E198" s="82">
        <f t="shared" si="11"/>
        <v>0</v>
      </c>
      <c r="F198" s="83">
        <f>Invoice!G202</f>
        <v>0</v>
      </c>
      <c r="G198" s="84">
        <f t="shared" si="12"/>
        <v>0</v>
      </c>
    </row>
    <row r="199" spans="1:7" s="81" customFormat="1" hidden="1">
      <c r="A199" s="97" t="str">
        <f>Invoice!F203</f>
        <v>first line keep open</v>
      </c>
      <c r="B199" s="79">
        <f>Invoice!C203</f>
        <v>0</v>
      </c>
      <c r="C199" s="80">
        <f>Invoice!B203</f>
        <v>0</v>
      </c>
      <c r="D199" s="82">
        <f t="shared" si="10"/>
        <v>0</v>
      </c>
      <c r="E199" s="82">
        <f t="shared" si="11"/>
        <v>0</v>
      </c>
      <c r="F199" s="83">
        <f>Invoice!G203</f>
        <v>0</v>
      </c>
      <c r="G199" s="84">
        <f t="shared" si="12"/>
        <v>0</v>
      </c>
    </row>
    <row r="200" spans="1:7" s="81" customFormat="1" hidden="1">
      <c r="A200" s="97" t="str">
        <f>Invoice!F204</f>
        <v>first line keep open</v>
      </c>
      <c r="B200" s="79">
        <f>Invoice!C204</f>
        <v>0</v>
      </c>
      <c r="C200" s="80">
        <f>Invoice!B204</f>
        <v>0</v>
      </c>
      <c r="D200" s="82">
        <f t="shared" si="10"/>
        <v>0</v>
      </c>
      <c r="E200" s="82">
        <f t="shared" si="11"/>
        <v>0</v>
      </c>
      <c r="F200" s="83">
        <f>Invoice!G204</f>
        <v>0</v>
      </c>
      <c r="G200" s="84">
        <f t="shared" si="12"/>
        <v>0</v>
      </c>
    </row>
    <row r="201" spans="1:7" s="81" customFormat="1" hidden="1">
      <c r="A201" s="97" t="str">
        <f>Invoice!F205</f>
        <v>first line keep open</v>
      </c>
      <c r="B201" s="79">
        <f>Invoice!C205</f>
        <v>0</v>
      </c>
      <c r="C201" s="80">
        <f>Invoice!B205</f>
        <v>0</v>
      </c>
      <c r="D201" s="82">
        <f t="shared" si="10"/>
        <v>0</v>
      </c>
      <c r="E201" s="82">
        <f t="shared" si="11"/>
        <v>0</v>
      </c>
      <c r="F201" s="83">
        <f>Invoice!G205</f>
        <v>0</v>
      </c>
      <c r="G201" s="84">
        <f t="shared" si="12"/>
        <v>0</v>
      </c>
    </row>
    <row r="202" spans="1:7" s="81" customFormat="1" hidden="1">
      <c r="A202" s="97" t="str">
        <f>Invoice!F206</f>
        <v>first line keep open</v>
      </c>
      <c r="B202" s="79">
        <f>Invoice!C206</f>
        <v>0</v>
      </c>
      <c r="C202" s="80">
        <f>Invoice!B206</f>
        <v>0</v>
      </c>
      <c r="D202" s="82">
        <f t="shared" si="10"/>
        <v>0</v>
      </c>
      <c r="E202" s="82">
        <f t="shared" si="11"/>
        <v>0</v>
      </c>
      <c r="F202" s="83">
        <f>Invoice!G206</f>
        <v>0</v>
      </c>
      <c r="G202" s="84">
        <f t="shared" si="12"/>
        <v>0</v>
      </c>
    </row>
    <row r="203" spans="1:7" s="81" customFormat="1" hidden="1">
      <c r="A203" s="97" t="str">
        <f>Invoice!F207</f>
        <v>first line keep open</v>
      </c>
      <c r="B203" s="79">
        <f>Invoice!C207</f>
        <v>0</v>
      </c>
      <c r="C203" s="80">
        <f>Invoice!B207</f>
        <v>0</v>
      </c>
      <c r="D203" s="82">
        <f t="shared" si="10"/>
        <v>0</v>
      </c>
      <c r="E203" s="82">
        <f t="shared" si="11"/>
        <v>0</v>
      </c>
      <c r="F203" s="83">
        <f>Invoice!G207</f>
        <v>0</v>
      </c>
      <c r="G203" s="84">
        <f t="shared" si="12"/>
        <v>0</v>
      </c>
    </row>
    <row r="204" spans="1:7" s="81" customFormat="1" hidden="1">
      <c r="A204" s="97" t="str">
        <f>Invoice!F208</f>
        <v>first line keep open</v>
      </c>
      <c r="B204" s="79">
        <f>Invoice!C208</f>
        <v>0</v>
      </c>
      <c r="C204" s="80">
        <f>Invoice!B208</f>
        <v>0</v>
      </c>
      <c r="D204" s="82">
        <f t="shared" si="10"/>
        <v>0</v>
      </c>
      <c r="E204" s="82">
        <f t="shared" si="11"/>
        <v>0</v>
      </c>
      <c r="F204" s="83">
        <f>Invoice!G208</f>
        <v>0</v>
      </c>
      <c r="G204" s="84">
        <f t="shared" si="12"/>
        <v>0</v>
      </c>
    </row>
    <row r="205" spans="1:7" s="81" customFormat="1" hidden="1">
      <c r="A205" s="97" t="str">
        <f>Invoice!F209</f>
        <v>first line keep open</v>
      </c>
      <c r="B205" s="79">
        <f>Invoice!C209</f>
        <v>0</v>
      </c>
      <c r="C205" s="80">
        <f>Invoice!B209</f>
        <v>0</v>
      </c>
      <c r="D205" s="82">
        <f t="shared" si="10"/>
        <v>0</v>
      </c>
      <c r="E205" s="82">
        <f t="shared" si="11"/>
        <v>0</v>
      </c>
      <c r="F205" s="83">
        <f>Invoice!G209</f>
        <v>0</v>
      </c>
      <c r="G205" s="84">
        <f t="shared" si="12"/>
        <v>0</v>
      </c>
    </row>
    <row r="206" spans="1:7" s="81" customFormat="1" hidden="1">
      <c r="A206" s="97" t="str">
        <f>Invoice!F210</f>
        <v>first line keep open</v>
      </c>
      <c r="B206" s="79">
        <f>Invoice!C210</f>
        <v>0</v>
      </c>
      <c r="C206" s="80">
        <f>Invoice!B210</f>
        <v>0</v>
      </c>
      <c r="D206" s="82">
        <f t="shared" si="10"/>
        <v>0</v>
      </c>
      <c r="E206" s="82">
        <f t="shared" si="11"/>
        <v>0</v>
      </c>
      <c r="F206" s="83">
        <f>Invoice!G210</f>
        <v>0</v>
      </c>
      <c r="G206" s="84">
        <f t="shared" si="12"/>
        <v>0</v>
      </c>
    </row>
    <row r="207" spans="1:7" s="81" customFormat="1" hidden="1">
      <c r="A207" s="97" t="str">
        <f>Invoice!F211</f>
        <v>first line keep open</v>
      </c>
      <c r="B207" s="79">
        <f>Invoice!C211</f>
        <v>0</v>
      </c>
      <c r="C207" s="80">
        <f>Invoice!B211</f>
        <v>0</v>
      </c>
      <c r="D207" s="82">
        <f t="shared" si="10"/>
        <v>0</v>
      </c>
      <c r="E207" s="82">
        <f t="shared" si="11"/>
        <v>0</v>
      </c>
      <c r="F207" s="83">
        <f>Invoice!G211</f>
        <v>0</v>
      </c>
      <c r="G207" s="84">
        <f t="shared" si="12"/>
        <v>0</v>
      </c>
    </row>
    <row r="208" spans="1:7" s="81" customFormat="1" hidden="1">
      <c r="A208" s="97" t="str">
        <f>Invoice!F212</f>
        <v>first line keep open</v>
      </c>
      <c r="B208" s="79">
        <f>Invoice!C212</f>
        <v>0</v>
      </c>
      <c r="C208" s="80">
        <f>Invoice!B212</f>
        <v>0</v>
      </c>
      <c r="D208" s="82">
        <f t="shared" si="10"/>
        <v>0</v>
      </c>
      <c r="E208" s="82">
        <f t="shared" si="11"/>
        <v>0</v>
      </c>
      <c r="F208" s="83">
        <f>Invoice!G212</f>
        <v>0</v>
      </c>
      <c r="G208" s="84">
        <f t="shared" si="12"/>
        <v>0</v>
      </c>
    </row>
    <row r="209" spans="1:7" s="81" customFormat="1" hidden="1">
      <c r="A209" s="97" t="str">
        <f>Invoice!F213</f>
        <v>first line keep open</v>
      </c>
      <c r="B209" s="79">
        <f>Invoice!C213</f>
        <v>0</v>
      </c>
      <c r="C209" s="80">
        <f>Invoice!B213</f>
        <v>0</v>
      </c>
      <c r="D209" s="82">
        <f t="shared" si="10"/>
        <v>0</v>
      </c>
      <c r="E209" s="82">
        <f t="shared" si="11"/>
        <v>0</v>
      </c>
      <c r="F209" s="83">
        <f>Invoice!G213</f>
        <v>0</v>
      </c>
      <c r="G209" s="84">
        <f t="shared" si="12"/>
        <v>0</v>
      </c>
    </row>
    <row r="210" spans="1:7" s="81" customFormat="1" hidden="1">
      <c r="A210" s="97" t="str">
        <f>Invoice!F214</f>
        <v>first line keep open</v>
      </c>
      <c r="B210" s="79">
        <f>Invoice!C214</f>
        <v>0</v>
      </c>
      <c r="C210" s="80">
        <f>Invoice!B214</f>
        <v>0</v>
      </c>
      <c r="D210" s="82">
        <f t="shared" si="10"/>
        <v>0</v>
      </c>
      <c r="E210" s="82">
        <f t="shared" si="11"/>
        <v>0</v>
      </c>
      <c r="F210" s="83">
        <f>Invoice!G214</f>
        <v>0</v>
      </c>
      <c r="G210" s="84">
        <f t="shared" si="12"/>
        <v>0</v>
      </c>
    </row>
    <row r="211" spans="1:7" s="81" customFormat="1" hidden="1">
      <c r="A211" s="97" t="str">
        <f>Invoice!F215</f>
        <v>first line keep open</v>
      </c>
      <c r="B211" s="79">
        <f>Invoice!C215</f>
        <v>0</v>
      </c>
      <c r="C211" s="80">
        <f>Invoice!B215</f>
        <v>0</v>
      </c>
      <c r="D211" s="82">
        <f t="shared" si="10"/>
        <v>0</v>
      </c>
      <c r="E211" s="82">
        <f t="shared" si="11"/>
        <v>0</v>
      </c>
      <c r="F211" s="83">
        <f>Invoice!G215</f>
        <v>0</v>
      </c>
      <c r="G211" s="84">
        <f t="shared" si="12"/>
        <v>0</v>
      </c>
    </row>
    <row r="212" spans="1:7" s="81" customFormat="1" hidden="1">
      <c r="A212" s="97" t="str">
        <f>Invoice!F216</f>
        <v>first line keep open</v>
      </c>
      <c r="B212" s="79">
        <f>Invoice!C216</f>
        <v>0</v>
      </c>
      <c r="C212" s="80">
        <f>Invoice!B216</f>
        <v>0</v>
      </c>
      <c r="D212" s="82">
        <f t="shared" si="10"/>
        <v>0</v>
      </c>
      <c r="E212" s="82">
        <f t="shared" si="11"/>
        <v>0</v>
      </c>
      <c r="F212" s="83">
        <f>Invoice!G216</f>
        <v>0</v>
      </c>
      <c r="G212" s="84">
        <f t="shared" si="12"/>
        <v>0</v>
      </c>
    </row>
    <row r="213" spans="1:7" s="81" customFormat="1" hidden="1">
      <c r="A213" s="97" t="str">
        <f>Invoice!F217</f>
        <v>first line keep open</v>
      </c>
      <c r="B213" s="79">
        <f>Invoice!C217</f>
        <v>0</v>
      </c>
      <c r="C213" s="80">
        <f>Invoice!B217</f>
        <v>0</v>
      </c>
      <c r="D213" s="82">
        <f t="shared" si="10"/>
        <v>0</v>
      </c>
      <c r="E213" s="82">
        <f t="shared" si="11"/>
        <v>0</v>
      </c>
      <c r="F213" s="83">
        <f>Invoice!G217</f>
        <v>0</v>
      </c>
      <c r="G213" s="84">
        <f t="shared" si="12"/>
        <v>0</v>
      </c>
    </row>
    <row r="214" spans="1:7" s="81" customFormat="1" hidden="1">
      <c r="A214" s="97" t="str">
        <f>Invoice!F218</f>
        <v>first line keep open</v>
      </c>
      <c r="B214" s="79">
        <f>Invoice!C218</f>
        <v>0</v>
      </c>
      <c r="C214" s="80">
        <f>Invoice!B218</f>
        <v>0</v>
      </c>
      <c r="D214" s="82">
        <f t="shared" si="10"/>
        <v>0</v>
      </c>
      <c r="E214" s="82">
        <f t="shared" si="11"/>
        <v>0</v>
      </c>
      <c r="F214" s="83">
        <f>Invoice!G218</f>
        <v>0</v>
      </c>
      <c r="G214" s="84">
        <f t="shared" si="12"/>
        <v>0</v>
      </c>
    </row>
    <row r="215" spans="1:7" s="81" customFormat="1" hidden="1">
      <c r="A215" s="97" t="str">
        <f>Invoice!F219</f>
        <v>first line keep open</v>
      </c>
      <c r="B215" s="79">
        <f>Invoice!C219</f>
        <v>0</v>
      </c>
      <c r="C215" s="80">
        <f>Invoice!B219</f>
        <v>0</v>
      </c>
      <c r="D215" s="82">
        <f t="shared" si="10"/>
        <v>0</v>
      </c>
      <c r="E215" s="82">
        <f t="shared" si="11"/>
        <v>0</v>
      </c>
      <c r="F215" s="83">
        <f>Invoice!G219</f>
        <v>0</v>
      </c>
      <c r="G215" s="84">
        <f t="shared" si="12"/>
        <v>0</v>
      </c>
    </row>
    <row r="216" spans="1:7" s="81" customFormat="1" hidden="1">
      <c r="A216" s="97" t="str">
        <f>Invoice!F220</f>
        <v>first line keep open</v>
      </c>
      <c r="B216" s="79">
        <f>Invoice!C220</f>
        <v>0</v>
      </c>
      <c r="C216" s="80">
        <f>Invoice!B220</f>
        <v>0</v>
      </c>
      <c r="D216" s="82">
        <f t="shared" si="10"/>
        <v>0</v>
      </c>
      <c r="E216" s="82">
        <f t="shared" si="11"/>
        <v>0</v>
      </c>
      <c r="F216" s="83">
        <f>Invoice!G220</f>
        <v>0</v>
      </c>
      <c r="G216" s="84">
        <f t="shared" si="12"/>
        <v>0</v>
      </c>
    </row>
    <row r="217" spans="1:7" s="81" customFormat="1" hidden="1">
      <c r="A217" s="97" t="str">
        <f>Invoice!F221</f>
        <v>first line keep open</v>
      </c>
      <c r="B217" s="79">
        <f>Invoice!C221</f>
        <v>0</v>
      </c>
      <c r="C217" s="80">
        <f>Invoice!B221</f>
        <v>0</v>
      </c>
      <c r="D217" s="82">
        <f t="shared" si="10"/>
        <v>0</v>
      </c>
      <c r="E217" s="82">
        <f t="shared" si="11"/>
        <v>0</v>
      </c>
      <c r="F217" s="83">
        <f>Invoice!G221</f>
        <v>0</v>
      </c>
      <c r="G217" s="84">
        <f t="shared" si="12"/>
        <v>0</v>
      </c>
    </row>
    <row r="218" spans="1:7" s="81" customFormat="1" hidden="1">
      <c r="A218" s="97" t="str">
        <f>Invoice!F222</f>
        <v>first line keep open</v>
      </c>
      <c r="B218" s="79">
        <f>Invoice!C222</f>
        <v>0</v>
      </c>
      <c r="C218" s="80">
        <f>Invoice!B222</f>
        <v>0</v>
      </c>
      <c r="D218" s="82">
        <f t="shared" si="10"/>
        <v>0</v>
      </c>
      <c r="E218" s="82">
        <f t="shared" si="11"/>
        <v>0</v>
      </c>
      <c r="F218" s="83">
        <f>Invoice!G222</f>
        <v>0</v>
      </c>
      <c r="G218" s="84">
        <f t="shared" si="12"/>
        <v>0</v>
      </c>
    </row>
    <row r="219" spans="1:7" s="81" customFormat="1" hidden="1">
      <c r="A219" s="97" t="str">
        <f>Invoice!F223</f>
        <v>first line keep open</v>
      </c>
      <c r="B219" s="79">
        <f>Invoice!C223</f>
        <v>0</v>
      </c>
      <c r="C219" s="80">
        <f>Invoice!B223</f>
        <v>0</v>
      </c>
      <c r="D219" s="82">
        <f t="shared" si="10"/>
        <v>0</v>
      </c>
      <c r="E219" s="82">
        <f t="shared" si="11"/>
        <v>0</v>
      </c>
      <c r="F219" s="83">
        <f>Invoice!G223</f>
        <v>0</v>
      </c>
      <c r="G219" s="84">
        <f t="shared" si="12"/>
        <v>0</v>
      </c>
    </row>
    <row r="220" spans="1:7" s="81" customFormat="1" hidden="1">
      <c r="A220" s="97" t="str">
        <f>Invoice!F224</f>
        <v>first line keep open</v>
      </c>
      <c r="B220" s="79">
        <f>Invoice!C224</f>
        <v>0</v>
      </c>
      <c r="C220" s="80">
        <f>Invoice!B224</f>
        <v>0</v>
      </c>
      <c r="D220" s="82">
        <f t="shared" si="10"/>
        <v>0</v>
      </c>
      <c r="E220" s="82">
        <f t="shared" si="11"/>
        <v>0</v>
      </c>
      <c r="F220" s="83">
        <f>Invoice!G224</f>
        <v>0</v>
      </c>
      <c r="G220" s="84">
        <f t="shared" si="12"/>
        <v>0</v>
      </c>
    </row>
    <row r="221" spans="1:7" s="81" customFormat="1" hidden="1">
      <c r="A221" s="97" t="str">
        <f>Invoice!F225</f>
        <v>first line keep open</v>
      </c>
      <c r="B221" s="79">
        <f>Invoice!C225</f>
        <v>0</v>
      </c>
      <c r="C221" s="80">
        <f>Invoice!B225</f>
        <v>0</v>
      </c>
      <c r="D221" s="82">
        <f t="shared" si="10"/>
        <v>0</v>
      </c>
      <c r="E221" s="82">
        <f t="shared" si="11"/>
        <v>0</v>
      </c>
      <c r="F221" s="83">
        <f>Invoice!G225</f>
        <v>0</v>
      </c>
      <c r="G221" s="84">
        <f t="shared" si="12"/>
        <v>0</v>
      </c>
    </row>
    <row r="222" spans="1:7" s="81" customFormat="1" hidden="1">
      <c r="A222" s="97" t="str">
        <f>Invoice!F226</f>
        <v>first line keep open</v>
      </c>
      <c r="B222" s="79">
        <f>Invoice!C226</f>
        <v>0</v>
      </c>
      <c r="C222" s="80">
        <f>Invoice!B226</f>
        <v>0</v>
      </c>
      <c r="D222" s="82">
        <f t="shared" si="10"/>
        <v>0</v>
      </c>
      <c r="E222" s="82">
        <f t="shared" si="11"/>
        <v>0</v>
      </c>
      <c r="F222" s="83">
        <f>Invoice!G226</f>
        <v>0</v>
      </c>
      <c r="G222" s="84">
        <f t="shared" si="12"/>
        <v>0</v>
      </c>
    </row>
    <row r="223" spans="1:7" s="81" customFormat="1" hidden="1">
      <c r="A223" s="97" t="str">
        <f>Invoice!F227</f>
        <v>first line keep open</v>
      </c>
      <c r="B223" s="79">
        <f>Invoice!C227</f>
        <v>0</v>
      </c>
      <c r="C223" s="80">
        <f>Invoice!B227</f>
        <v>0</v>
      </c>
      <c r="D223" s="82">
        <f t="shared" si="10"/>
        <v>0</v>
      </c>
      <c r="E223" s="82">
        <f t="shared" si="11"/>
        <v>0</v>
      </c>
      <c r="F223" s="83">
        <f>Invoice!G227</f>
        <v>0</v>
      </c>
      <c r="G223" s="84">
        <f t="shared" si="12"/>
        <v>0</v>
      </c>
    </row>
    <row r="224" spans="1:7" s="81" customFormat="1" hidden="1">
      <c r="A224" s="97" t="str">
        <f>Invoice!F228</f>
        <v>first line keep open</v>
      </c>
      <c r="B224" s="79">
        <f>Invoice!C228</f>
        <v>0</v>
      </c>
      <c r="C224" s="80">
        <f>Invoice!B228</f>
        <v>0</v>
      </c>
      <c r="D224" s="82">
        <f t="shared" si="10"/>
        <v>0</v>
      </c>
      <c r="E224" s="82">
        <f t="shared" si="11"/>
        <v>0</v>
      </c>
      <c r="F224" s="83">
        <f>Invoice!G228</f>
        <v>0</v>
      </c>
      <c r="G224" s="84">
        <f t="shared" si="12"/>
        <v>0</v>
      </c>
    </row>
    <row r="225" spans="1:7" s="81" customFormat="1" hidden="1">
      <c r="A225" s="97" t="str">
        <f>Invoice!F229</f>
        <v>first line keep open</v>
      </c>
      <c r="B225" s="79">
        <f>Invoice!C229</f>
        <v>0</v>
      </c>
      <c r="C225" s="80">
        <f>Invoice!B229</f>
        <v>0</v>
      </c>
      <c r="D225" s="82">
        <f t="shared" si="10"/>
        <v>0</v>
      </c>
      <c r="E225" s="82">
        <f t="shared" si="11"/>
        <v>0</v>
      </c>
      <c r="F225" s="83">
        <f>Invoice!G229</f>
        <v>0</v>
      </c>
      <c r="G225" s="84">
        <f t="shared" si="12"/>
        <v>0</v>
      </c>
    </row>
    <row r="226" spans="1:7" s="81" customFormat="1" hidden="1">
      <c r="A226" s="97" t="str">
        <f>Invoice!F230</f>
        <v>first line keep open</v>
      </c>
      <c r="B226" s="79">
        <f>Invoice!C230</f>
        <v>0</v>
      </c>
      <c r="C226" s="80">
        <f>Invoice!B230</f>
        <v>0</v>
      </c>
      <c r="D226" s="82">
        <f t="shared" si="10"/>
        <v>0</v>
      </c>
      <c r="E226" s="82">
        <f t="shared" si="11"/>
        <v>0</v>
      </c>
      <c r="F226" s="83">
        <f>Invoice!G230</f>
        <v>0</v>
      </c>
      <c r="G226" s="84">
        <f t="shared" si="12"/>
        <v>0</v>
      </c>
    </row>
    <row r="227" spans="1:7" s="81" customFormat="1" hidden="1">
      <c r="A227" s="97" t="str">
        <f>Invoice!F231</f>
        <v>first line keep open</v>
      </c>
      <c r="B227" s="79">
        <f>Invoice!C231</f>
        <v>0</v>
      </c>
      <c r="C227" s="80">
        <f>Invoice!B231</f>
        <v>0</v>
      </c>
      <c r="D227" s="82">
        <f t="shared" si="10"/>
        <v>0</v>
      </c>
      <c r="E227" s="82">
        <f t="shared" si="11"/>
        <v>0</v>
      </c>
      <c r="F227" s="83">
        <f>Invoice!G231</f>
        <v>0</v>
      </c>
      <c r="G227" s="84">
        <f t="shared" si="12"/>
        <v>0</v>
      </c>
    </row>
    <row r="228" spans="1:7" s="81" customFormat="1" hidden="1">
      <c r="A228" s="97" t="str">
        <f>Invoice!F232</f>
        <v>first line keep open</v>
      </c>
      <c r="B228" s="79">
        <f>Invoice!C232</f>
        <v>0</v>
      </c>
      <c r="C228" s="80">
        <f>Invoice!B232</f>
        <v>0</v>
      </c>
      <c r="D228" s="82">
        <f t="shared" si="10"/>
        <v>0</v>
      </c>
      <c r="E228" s="82">
        <f t="shared" si="11"/>
        <v>0</v>
      </c>
      <c r="F228" s="83">
        <f>Invoice!G232</f>
        <v>0</v>
      </c>
      <c r="G228" s="84">
        <f t="shared" si="12"/>
        <v>0</v>
      </c>
    </row>
    <row r="229" spans="1:7" s="81" customFormat="1" hidden="1">
      <c r="A229" s="97" t="str">
        <f>Invoice!F233</f>
        <v>first line keep open</v>
      </c>
      <c r="B229" s="79">
        <f>Invoice!C233</f>
        <v>0</v>
      </c>
      <c r="C229" s="80">
        <f>Invoice!B233</f>
        <v>0</v>
      </c>
      <c r="D229" s="82">
        <f t="shared" si="10"/>
        <v>0</v>
      </c>
      <c r="E229" s="82">
        <f t="shared" si="11"/>
        <v>0</v>
      </c>
      <c r="F229" s="83">
        <f>Invoice!G233</f>
        <v>0</v>
      </c>
      <c r="G229" s="84">
        <f t="shared" si="12"/>
        <v>0</v>
      </c>
    </row>
    <row r="230" spans="1:7" s="81" customFormat="1" hidden="1">
      <c r="A230" s="97" t="str">
        <f>Invoice!F234</f>
        <v>first line keep open</v>
      </c>
      <c r="B230" s="79">
        <f>Invoice!C234</f>
        <v>0</v>
      </c>
      <c r="C230" s="80">
        <f>Invoice!B234</f>
        <v>0</v>
      </c>
      <c r="D230" s="82">
        <f t="shared" si="10"/>
        <v>0</v>
      </c>
      <c r="E230" s="82">
        <f t="shared" si="11"/>
        <v>0</v>
      </c>
      <c r="F230" s="83">
        <f>Invoice!G234</f>
        <v>0</v>
      </c>
      <c r="G230" s="84">
        <f t="shared" si="12"/>
        <v>0</v>
      </c>
    </row>
    <row r="231" spans="1:7" s="81" customFormat="1" hidden="1">
      <c r="A231" s="97" t="str">
        <f>Invoice!F235</f>
        <v>first line keep open</v>
      </c>
      <c r="B231" s="79">
        <f>Invoice!C235</f>
        <v>0</v>
      </c>
      <c r="C231" s="80">
        <f>Invoice!B235</f>
        <v>0</v>
      </c>
      <c r="D231" s="82">
        <f t="shared" si="10"/>
        <v>0</v>
      </c>
      <c r="E231" s="82">
        <f t="shared" si="11"/>
        <v>0</v>
      </c>
      <c r="F231" s="83">
        <f>Invoice!G235</f>
        <v>0</v>
      </c>
      <c r="G231" s="84">
        <f t="shared" si="12"/>
        <v>0</v>
      </c>
    </row>
    <row r="232" spans="1:7" s="81" customFormat="1" hidden="1">
      <c r="A232" s="97" t="str">
        <f>Invoice!F236</f>
        <v>first line keep open</v>
      </c>
      <c r="B232" s="79">
        <f>Invoice!C236</f>
        <v>0</v>
      </c>
      <c r="C232" s="80">
        <f>Invoice!B236</f>
        <v>0</v>
      </c>
      <c r="D232" s="82">
        <f t="shared" si="10"/>
        <v>0</v>
      </c>
      <c r="E232" s="82">
        <f t="shared" si="11"/>
        <v>0</v>
      </c>
      <c r="F232" s="83">
        <f>Invoice!G236</f>
        <v>0</v>
      </c>
      <c r="G232" s="84">
        <f t="shared" si="12"/>
        <v>0</v>
      </c>
    </row>
    <row r="233" spans="1:7" s="81" customFormat="1" hidden="1">
      <c r="A233" s="97" t="str">
        <f>Invoice!F237</f>
        <v>first line keep open</v>
      </c>
      <c r="B233" s="79">
        <f>Invoice!C237</f>
        <v>0</v>
      </c>
      <c r="C233" s="80">
        <f>Invoice!B237</f>
        <v>0</v>
      </c>
      <c r="D233" s="82">
        <f t="shared" si="10"/>
        <v>0</v>
      </c>
      <c r="E233" s="82">
        <f t="shared" si="11"/>
        <v>0</v>
      </c>
      <c r="F233" s="83">
        <f>Invoice!G237</f>
        <v>0</v>
      </c>
      <c r="G233" s="84">
        <f t="shared" si="12"/>
        <v>0</v>
      </c>
    </row>
    <row r="234" spans="1:7" s="81" customFormat="1" hidden="1">
      <c r="A234" s="97" t="str">
        <f>Invoice!F238</f>
        <v>first line keep open</v>
      </c>
      <c r="B234" s="79">
        <f>Invoice!C238</f>
        <v>0</v>
      </c>
      <c r="C234" s="80">
        <f>Invoice!B238</f>
        <v>0</v>
      </c>
      <c r="D234" s="82">
        <f t="shared" si="10"/>
        <v>0</v>
      </c>
      <c r="E234" s="82">
        <f t="shared" si="11"/>
        <v>0</v>
      </c>
      <c r="F234" s="83">
        <f>Invoice!G238</f>
        <v>0</v>
      </c>
      <c r="G234" s="84">
        <f t="shared" si="12"/>
        <v>0</v>
      </c>
    </row>
    <row r="235" spans="1:7" s="81" customFormat="1" hidden="1">
      <c r="A235" s="97" t="str">
        <f>Invoice!F239</f>
        <v>first line keep open</v>
      </c>
      <c r="B235" s="79">
        <f>Invoice!C239</f>
        <v>0</v>
      </c>
      <c r="C235" s="80">
        <f>Invoice!B239</f>
        <v>0</v>
      </c>
      <c r="D235" s="82">
        <f t="shared" si="10"/>
        <v>0</v>
      </c>
      <c r="E235" s="82">
        <f t="shared" si="11"/>
        <v>0</v>
      </c>
      <c r="F235" s="83">
        <f>Invoice!G239</f>
        <v>0</v>
      </c>
      <c r="G235" s="84">
        <f t="shared" si="12"/>
        <v>0</v>
      </c>
    </row>
    <row r="236" spans="1:7" s="81" customFormat="1" hidden="1">
      <c r="A236" s="97" t="str">
        <f>Invoice!F240</f>
        <v>first line keep open</v>
      </c>
      <c r="B236" s="79">
        <f>Invoice!C240</f>
        <v>0</v>
      </c>
      <c r="C236" s="80">
        <f>Invoice!B240</f>
        <v>0</v>
      </c>
      <c r="D236" s="82">
        <f t="shared" si="10"/>
        <v>0</v>
      </c>
      <c r="E236" s="82">
        <f t="shared" si="11"/>
        <v>0</v>
      </c>
      <c r="F236" s="83">
        <f>Invoice!G240</f>
        <v>0</v>
      </c>
      <c r="G236" s="84">
        <f t="shared" si="12"/>
        <v>0</v>
      </c>
    </row>
    <row r="237" spans="1:7" s="81" customFormat="1" hidden="1">
      <c r="A237" s="97" t="str">
        <f>Invoice!F241</f>
        <v>first line keep open</v>
      </c>
      <c r="B237" s="79">
        <f>Invoice!C241</f>
        <v>0</v>
      </c>
      <c r="C237" s="80">
        <f>Invoice!B241</f>
        <v>0</v>
      </c>
      <c r="D237" s="82">
        <f t="shared" si="10"/>
        <v>0</v>
      </c>
      <c r="E237" s="82">
        <f t="shared" si="11"/>
        <v>0</v>
      </c>
      <c r="F237" s="83">
        <f>Invoice!G241</f>
        <v>0</v>
      </c>
      <c r="G237" s="84">
        <f t="shared" si="12"/>
        <v>0</v>
      </c>
    </row>
    <row r="238" spans="1:7" s="81" customFormat="1" hidden="1">
      <c r="A238" s="97" t="str">
        <f>Invoice!F242</f>
        <v>first line keep open</v>
      </c>
      <c r="B238" s="79">
        <f>Invoice!C242</f>
        <v>0</v>
      </c>
      <c r="C238" s="80">
        <f>Invoice!B242</f>
        <v>0</v>
      </c>
      <c r="D238" s="82">
        <f t="shared" si="10"/>
        <v>0</v>
      </c>
      <c r="E238" s="82">
        <f t="shared" si="11"/>
        <v>0</v>
      </c>
      <c r="F238" s="83">
        <f>Invoice!G242</f>
        <v>0</v>
      </c>
      <c r="G238" s="84">
        <f t="shared" si="12"/>
        <v>0</v>
      </c>
    </row>
    <row r="239" spans="1:7" s="81" customFormat="1" hidden="1">
      <c r="A239" s="97" t="str">
        <f>Invoice!F243</f>
        <v>first line keep open</v>
      </c>
      <c r="B239" s="79">
        <f>Invoice!C243</f>
        <v>0</v>
      </c>
      <c r="C239" s="80">
        <f>Invoice!B243</f>
        <v>0</v>
      </c>
      <c r="D239" s="82">
        <f t="shared" si="10"/>
        <v>0</v>
      </c>
      <c r="E239" s="82">
        <f t="shared" si="11"/>
        <v>0</v>
      </c>
      <c r="F239" s="83">
        <f>Invoice!G243</f>
        <v>0</v>
      </c>
      <c r="G239" s="84">
        <f t="shared" si="12"/>
        <v>0</v>
      </c>
    </row>
    <row r="240" spans="1:7" s="81" customFormat="1" hidden="1">
      <c r="A240" s="97" t="str">
        <f>Invoice!F244</f>
        <v>first line keep open</v>
      </c>
      <c r="B240" s="79">
        <f>Invoice!C244</f>
        <v>0</v>
      </c>
      <c r="C240" s="80">
        <f>Invoice!B244</f>
        <v>0</v>
      </c>
      <c r="D240" s="82">
        <f t="shared" ref="D240:D303" si="13">F240/$D$14</f>
        <v>0</v>
      </c>
      <c r="E240" s="82">
        <f t="shared" ref="E240:E303" si="14">G240/$D$14</f>
        <v>0</v>
      </c>
      <c r="F240" s="83">
        <f>Invoice!G244</f>
        <v>0</v>
      </c>
      <c r="G240" s="84">
        <f t="shared" ref="G240:G303" si="15">C240*F240</f>
        <v>0</v>
      </c>
    </row>
    <row r="241" spans="1:7" s="81" customFormat="1" hidden="1">
      <c r="A241" s="97" t="str">
        <f>Invoice!F245</f>
        <v>first line keep open</v>
      </c>
      <c r="B241" s="79">
        <f>Invoice!C245</f>
        <v>0</v>
      </c>
      <c r="C241" s="80">
        <f>Invoice!B245</f>
        <v>0</v>
      </c>
      <c r="D241" s="82">
        <f t="shared" si="13"/>
        <v>0</v>
      </c>
      <c r="E241" s="82">
        <f t="shared" si="14"/>
        <v>0</v>
      </c>
      <c r="F241" s="83">
        <f>Invoice!G245</f>
        <v>0</v>
      </c>
      <c r="G241" s="84">
        <f t="shared" si="15"/>
        <v>0</v>
      </c>
    </row>
    <row r="242" spans="1:7" s="81" customFormat="1" hidden="1">
      <c r="A242" s="97" t="str">
        <f>Invoice!F246</f>
        <v>first line keep open</v>
      </c>
      <c r="B242" s="79">
        <f>Invoice!C246</f>
        <v>0</v>
      </c>
      <c r="C242" s="80">
        <f>Invoice!B246</f>
        <v>0</v>
      </c>
      <c r="D242" s="82">
        <f t="shared" si="13"/>
        <v>0</v>
      </c>
      <c r="E242" s="82">
        <f t="shared" si="14"/>
        <v>0</v>
      </c>
      <c r="F242" s="83">
        <f>Invoice!G246</f>
        <v>0</v>
      </c>
      <c r="G242" s="84">
        <f t="shared" si="15"/>
        <v>0</v>
      </c>
    </row>
    <row r="243" spans="1:7" s="81" customFormat="1" hidden="1">
      <c r="A243" s="97" t="str">
        <f>Invoice!F247</f>
        <v>first line keep open</v>
      </c>
      <c r="B243" s="79">
        <f>Invoice!C247</f>
        <v>0</v>
      </c>
      <c r="C243" s="80">
        <f>Invoice!B247</f>
        <v>0</v>
      </c>
      <c r="D243" s="82">
        <f t="shared" si="13"/>
        <v>0</v>
      </c>
      <c r="E243" s="82">
        <f t="shared" si="14"/>
        <v>0</v>
      </c>
      <c r="F243" s="83">
        <f>Invoice!G247</f>
        <v>0</v>
      </c>
      <c r="G243" s="84">
        <f t="shared" si="15"/>
        <v>0</v>
      </c>
    </row>
    <row r="244" spans="1:7" s="81" customFormat="1" hidden="1">
      <c r="A244" s="97" t="str">
        <f>Invoice!F248</f>
        <v>first line keep open</v>
      </c>
      <c r="B244" s="79">
        <f>Invoice!C248</f>
        <v>0</v>
      </c>
      <c r="C244" s="80">
        <f>Invoice!B248</f>
        <v>0</v>
      </c>
      <c r="D244" s="82">
        <f t="shared" si="13"/>
        <v>0</v>
      </c>
      <c r="E244" s="82">
        <f t="shared" si="14"/>
        <v>0</v>
      </c>
      <c r="F244" s="83">
        <f>Invoice!G248</f>
        <v>0</v>
      </c>
      <c r="G244" s="84">
        <f t="shared" si="15"/>
        <v>0</v>
      </c>
    </row>
    <row r="245" spans="1:7" s="81" customFormat="1" hidden="1">
      <c r="A245" s="97" t="str">
        <f>Invoice!F249</f>
        <v>first line keep open</v>
      </c>
      <c r="B245" s="79">
        <f>Invoice!C249</f>
        <v>0</v>
      </c>
      <c r="C245" s="80">
        <f>Invoice!B249</f>
        <v>0</v>
      </c>
      <c r="D245" s="82">
        <f t="shared" si="13"/>
        <v>0</v>
      </c>
      <c r="E245" s="82">
        <f t="shared" si="14"/>
        <v>0</v>
      </c>
      <c r="F245" s="83">
        <f>Invoice!G249</f>
        <v>0</v>
      </c>
      <c r="G245" s="84">
        <f t="shared" si="15"/>
        <v>0</v>
      </c>
    </row>
    <row r="246" spans="1:7" s="81" customFormat="1" hidden="1">
      <c r="A246" s="97" t="str">
        <f>Invoice!F250</f>
        <v>first line keep open</v>
      </c>
      <c r="B246" s="79">
        <f>Invoice!C250</f>
        <v>0</v>
      </c>
      <c r="C246" s="80">
        <f>Invoice!B250</f>
        <v>0</v>
      </c>
      <c r="D246" s="82">
        <f t="shared" si="13"/>
        <v>0</v>
      </c>
      <c r="E246" s="82">
        <f t="shared" si="14"/>
        <v>0</v>
      </c>
      <c r="F246" s="83">
        <f>Invoice!G250</f>
        <v>0</v>
      </c>
      <c r="G246" s="84">
        <f t="shared" si="15"/>
        <v>0</v>
      </c>
    </row>
    <row r="247" spans="1:7" s="81" customFormat="1" hidden="1">
      <c r="A247" s="97" t="str">
        <f>Invoice!F251</f>
        <v>first line keep open</v>
      </c>
      <c r="B247" s="79">
        <f>Invoice!C251</f>
        <v>0</v>
      </c>
      <c r="C247" s="80">
        <f>Invoice!B251</f>
        <v>0</v>
      </c>
      <c r="D247" s="82">
        <f t="shared" si="13"/>
        <v>0</v>
      </c>
      <c r="E247" s="82">
        <f t="shared" si="14"/>
        <v>0</v>
      </c>
      <c r="F247" s="83">
        <f>Invoice!G251</f>
        <v>0</v>
      </c>
      <c r="G247" s="84">
        <f t="shared" si="15"/>
        <v>0</v>
      </c>
    </row>
    <row r="248" spans="1:7" s="81" customFormat="1" hidden="1">
      <c r="A248" s="97" t="str">
        <f>Invoice!F252</f>
        <v>first line keep open</v>
      </c>
      <c r="B248" s="79">
        <f>Invoice!C252</f>
        <v>0</v>
      </c>
      <c r="C248" s="80">
        <f>Invoice!B252</f>
        <v>0</v>
      </c>
      <c r="D248" s="82">
        <f t="shared" si="13"/>
        <v>0</v>
      </c>
      <c r="E248" s="82">
        <f t="shared" si="14"/>
        <v>0</v>
      </c>
      <c r="F248" s="83">
        <f>Invoice!G252</f>
        <v>0</v>
      </c>
      <c r="G248" s="84">
        <f t="shared" si="15"/>
        <v>0</v>
      </c>
    </row>
    <row r="249" spans="1:7" s="81" customFormat="1" hidden="1">
      <c r="A249" s="97" t="str">
        <f>Invoice!F253</f>
        <v>first line keep open</v>
      </c>
      <c r="B249" s="79">
        <f>Invoice!C253</f>
        <v>0</v>
      </c>
      <c r="C249" s="80">
        <f>Invoice!B253</f>
        <v>0</v>
      </c>
      <c r="D249" s="82">
        <f t="shared" si="13"/>
        <v>0</v>
      </c>
      <c r="E249" s="82">
        <f t="shared" si="14"/>
        <v>0</v>
      </c>
      <c r="F249" s="83">
        <f>Invoice!G253</f>
        <v>0</v>
      </c>
      <c r="G249" s="84">
        <f t="shared" si="15"/>
        <v>0</v>
      </c>
    </row>
    <row r="250" spans="1:7" s="81" customFormat="1" hidden="1">
      <c r="A250" s="97" t="str">
        <f>Invoice!F254</f>
        <v>first line keep open</v>
      </c>
      <c r="B250" s="79">
        <f>Invoice!C254</f>
        <v>0</v>
      </c>
      <c r="C250" s="80">
        <f>Invoice!B254</f>
        <v>0</v>
      </c>
      <c r="D250" s="82">
        <f t="shared" si="13"/>
        <v>0</v>
      </c>
      <c r="E250" s="82">
        <f t="shared" si="14"/>
        <v>0</v>
      </c>
      <c r="F250" s="83">
        <f>Invoice!G254</f>
        <v>0</v>
      </c>
      <c r="G250" s="84">
        <f t="shared" si="15"/>
        <v>0</v>
      </c>
    </row>
    <row r="251" spans="1:7" s="81" customFormat="1" hidden="1">
      <c r="A251" s="97" t="str">
        <f>Invoice!F255</f>
        <v>first line keep open</v>
      </c>
      <c r="B251" s="79">
        <f>Invoice!C255</f>
        <v>0</v>
      </c>
      <c r="C251" s="80">
        <f>Invoice!B255</f>
        <v>0</v>
      </c>
      <c r="D251" s="82">
        <f t="shared" si="13"/>
        <v>0</v>
      </c>
      <c r="E251" s="82">
        <f t="shared" si="14"/>
        <v>0</v>
      </c>
      <c r="F251" s="83">
        <f>Invoice!G255</f>
        <v>0</v>
      </c>
      <c r="G251" s="84">
        <f t="shared" si="15"/>
        <v>0</v>
      </c>
    </row>
    <row r="252" spans="1:7" s="81" customFormat="1" hidden="1">
      <c r="A252" s="97" t="str">
        <f>Invoice!F256</f>
        <v>first line keep open</v>
      </c>
      <c r="B252" s="79">
        <f>Invoice!C256</f>
        <v>0</v>
      </c>
      <c r="C252" s="80">
        <f>Invoice!B256</f>
        <v>0</v>
      </c>
      <c r="D252" s="82">
        <f t="shared" si="13"/>
        <v>0</v>
      </c>
      <c r="E252" s="82">
        <f t="shared" si="14"/>
        <v>0</v>
      </c>
      <c r="F252" s="83">
        <f>Invoice!G256</f>
        <v>0</v>
      </c>
      <c r="G252" s="84">
        <f t="shared" si="15"/>
        <v>0</v>
      </c>
    </row>
    <row r="253" spans="1:7" s="81" customFormat="1" hidden="1">
      <c r="A253" s="97" t="str">
        <f>Invoice!F257</f>
        <v>first line keep open</v>
      </c>
      <c r="B253" s="79">
        <f>Invoice!C257</f>
        <v>0</v>
      </c>
      <c r="C253" s="80">
        <f>Invoice!B257</f>
        <v>0</v>
      </c>
      <c r="D253" s="82">
        <f t="shared" si="13"/>
        <v>0</v>
      </c>
      <c r="E253" s="82">
        <f t="shared" si="14"/>
        <v>0</v>
      </c>
      <c r="F253" s="83">
        <f>Invoice!G257</f>
        <v>0</v>
      </c>
      <c r="G253" s="84">
        <f t="shared" si="15"/>
        <v>0</v>
      </c>
    </row>
    <row r="254" spans="1:7" s="81" customFormat="1" hidden="1">
      <c r="A254" s="97" t="str">
        <f>Invoice!F258</f>
        <v>first line keep open</v>
      </c>
      <c r="B254" s="79">
        <f>Invoice!C258</f>
        <v>0</v>
      </c>
      <c r="C254" s="80">
        <f>Invoice!B258</f>
        <v>0</v>
      </c>
      <c r="D254" s="82">
        <f t="shared" si="13"/>
        <v>0</v>
      </c>
      <c r="E254" s="82">
        <f t="shared" si="14"/>
        <v>0</v>
      </c>
      <c r="F254" s="83">
        <f>Invoice!G258</f>
        <v>0</v>
      </c>
      <c r="G254" s="84">
        <f t="shared" si="15"/>
        <v>0</v>
      </c>
    </row>
    <row r="255" spans="1:7" s="81" customFormat="1" hidden="1">
      <c r="A255" s="97" t="str">
        <f>Invoice!F259</f>
        <v>first line keep open</v>
      </c>
      <c r="B255" s="79">
        <f>Invoice!C259</f>
        <v>0</v>
      </c>
      <c r="C255" s="80">
        <f>Invoice!B259</f>
        <v>0</v>
      </c>
      <c r="D255" s="82">
        <f t="shared" si="13"/>
        <v>0</v>
      </c>
      <c r="E255" s="82">
        <f t="shared" si="14"/>
        <v>0</v>
      </c>
      <c r="F255" s="83">
        <f>Invoice!G259</f>
        <v>0</v>
      </c>
      <c r="G255" s="84">
        <f t="shared" si="15"/>
        <v>0</v>
      </c>
    </row>
    <row r="256" spans="1:7" s="81" customFormat="1" hidden="1">
      <c r="A256" s="97" t="str">
        <f>Invoice!F260</f>
        <v>first line keep open</v>
      </c>
      <c r="B256" s="79">
        <f>Invoice!C260</f>
        <v>0</v>
      </c>
      <c r="C256" s="80">
        <f>Invoice!B260</f>
        <v>0</v>
      </c>
      <c r="D256" s="82">
        <f t="shared" si="13"/>
        <v>0</v>
      </c>
      <c r="E256" s="82">
        <f t="shared" si="14"/>
        <v>0</v>
      </c>
      <c r="F256" s="83">
        <f>Invoice!G260</f>
        <v>0</v>
      </c>
      <c r="G256" s="84">
        <f t="shared" si="15"/>
        <v>0</v>
      </c>
    </row>
    <row r="257" spans="1:7" s="81" customFormat="1" hidden="1">
      <c r="A257" s="97" t="str">
        <f>Invoice!F261</f>
        <v>first line keep open</v>
      </c>
      <c r="B257" s="79">
        <f>Invoice!C261</f>
        <v>0</v>
      </c>
      <c r="C257" s="80">
        <f>Invoice!B261</f>
        <v>0</v>
      </c>
      <c r="D257" s="82">
        <f t="shared" si="13"/>
        <v>0</v>
      </c>
      <c r="E257" s="82">
        <f t="shared" si="14"/>
        <v>0</v>
      </c>
      <c r="F257" s="83">
        <f>Invoice!G261</f>
        <v>0</v>
      </c>
      <c r="G257" s="84">
        <f t="shared" si="15"/>
        <v>0</v>
      </c>
    </row>
    <row r="258" spans="1:7" s="81" customFormat="1" hidden="1">
      <c r="A258" s="97" t="str">
        <f>Invoice!F262</f>
        <v>first line keep open</v>
      </c>
      <c r="B258" s="79">
        <f>Invoice!C262</f>
        <v>0</v>
      </c>
      <c r="C258" s="80">
        <f>Invoice!B262</f>
        <v>0</v>
      </c>
      <c r="D258" s="82">
        <f t="shared" si="13"/>
        <v>0</v>
      </c>
      <c r="E258" s="82">
        <f t="shared" si="14"/>
        <v>0</v>
      </c>
      <c r="F258" s="83">
        <f>Invoice!G262</f>
        <v>0</v>
      </c>
      <c r="G258" s="84">
        <f t="shared" si="15"/>
        <v>0</v>
      </c>
    </row>
    <row r="259" spans="1:7" s="81" customFormat="1" hidden="1">
      <c r="A259" s="97" t="str">
        <f>Invoice!F263</f>
        <v>first line keep open</v>
      </c>
      <c r="B259" s="79">
        <f>Invoice!C263</f>
        <v>0</v>
      </c>
      <c r="C259" s="80">
        <f>Invoice!B263</f>
        <v>0</v>
      </c>
      <c r="D259" s="82">
        <f t="shared" si="13"/>
        <v>0</v>
      </c>
      <c r="E259" s="82">
        <f t="shared" si="14"/>
        <v>0</v>
      </c>
      <c r="F259" s="83">
        <f>Invoice!G263</f>
        <v>0</v>
      </c>
      <c r="G259" s="84">
        <f t="shared" si="15"/>
        <v>0</v>
      </c>
    </row>
    <row r="260" spans="1:7" s="81" customFormat="1" hidden="1">
      <c r="A260" s="97" t="str">
        <f>Invoice!F264</f>
        <v>first line keep open</v>
      </c>
      <c r="B260" s="79">
        <f>Invoice!C264</f>
        <v>0</v>
      </c>
      <c r="C260" s="80">
        <f>Invoice!B264</f>
        <v>0</v>
      </c>
      <c r="D260" s="82">
        <f t="shared" si="13"/>
        <v>0</v>
      </c>
      <c r="E260" s="82">
        <f t="shared" si="14"/>
        <v>0</v>
      </c>
      <c r="F260" s="83">
        <f>Invoice!G264</f>
        <v>0</v>
      </c>
      <c r="G260" s="84">
        <f t="shared" si="15"/>
        <v>0</v>
      </c>
    </row>
    <row r="261" spans="1:7" s="81" customFormat="1" hidden="1">
      <c r="A261" s="97" t="str">
        <f>Invoice!F265</f>
        <v>first line keep open</v>
      </c>
      <c r="B261" s="79">
        <f>Invoice!C265</f>
        <v>0</v>
      </c>
      <c r="C261" s="80">
        <f>Invoice!B265</f>
        <v>0</v>
      </c>
      <c r="D261" s="82">
        <f t="shared" si="13"/>
        <v>0</v>
      </c>
      <c r="E261" s="82">
        <f t="shared" si="14"/>
        <v>0</v>
      </c>
      <c r="F261" s="83">
        <f>Invoice!G265</f>
        <v>0</v>
      </c>
      <c r="G261" s="84">
        <f t="shared" si="15"/>
        <v>0</v>
      </c>
    </row>
    <row r="262" spans="1:7" s="81" customFormat="1" hidden="1">
      <c r="A262" s="97" t="str">
        <f>Invoice!F266</f>
        <v>first line keep open</v>
      </c>
      <c r="B262" s="79">
        <f>Invoice!C266</f>
        <v>0</v>
      </c>
      <c r="C262" s="80">
        <f>Invoice!B266</f>
        <v>0</v>
      </c>
      <c r="D262" s="82">
        <f t="shared" si="13"/>
        <v>0</v>
      </c>
      <c r="E262" s="82">
        <f t="shared" si="14"/>
        <v>0</v>
      </c>
      <c r="F262" s="83">
        <f>Invoice!G266</f>
        <v>0</v>
      </c>
      <c r="G262" s="84">
        <f t="shared" si="15"/>
        <v>0</v>
      </c>
    </row>
    <row r="263" spans="1:7" s="81" customFormat="1" hidden="1">
      <c r="A263" s="97" t="str">
        <f>Invoice!F267</f>
        <v>first line keep open</v>
      </c>
      <c r="B263" s="79">
        <f>Invoice!C267</f>
        <v>0</v>
      </c>
      <c r="C263" s="80">
        <f>Invoice!B267</f>
        <v>0</v>
      </c>
      <c r="D263" s="82">
        <f t="shared" si="13"/>
        <v>0</v>
      </c>
      <c r="E263" s="82">
        <f t="shared" si="14"/>
        <v>0</v>
      </c>
      <c r="F263" s="83">
        <f>Invoice!G267</f>
        <v>0</v>
      </c>
      <c r="G263" s="84">
        <f t="shared" si="15"/>
        <v>0</v>
      </c>
    </row>
    <row r="264" spans="1:7" s="81" customFormat="1" hidden="1">
      <c r="A264" s="97" t="str">
        <f>Invoice!F268</f>
        <v>first line keep open</v>
      </c>
      <c r="B264" s="79">
        <f>Invoice!C268</f>
        <v>0</v>
      </c>
      <c r="C264" s="80">
        <f>Invoice!B268</f>
        <v>0</v>
      </c>
      <c r="D264" s="82">
        <f t="shared" si="13"/>
        <v>0</v>
      </c>
      <c r="E264" s="82">
        <f t="shared" si="14"/>
        <v>0</v>
      </c>
      <c r="F264" s="83">
        <f>Invoice!G268</f>
        <v>0</v>
      </c>
      <c r="G264" s="84">
        <f t="shared" si="15"/>
        <v>0</v>
      </c>
    </row>
    <row r="265" spans="1:7" s="81" customFormat="1" hidden="1">
      <c r="A265" s="97" t="str">
        <f>Invoice!F269</f>
        <v>first line keep open</v>
      </c>
      <c r="B265" s="79">
        <f>Invoice!C269</f>
        <v>0</v>
      </c>
      <c r="C265" s="80">
        <f>Invoice!B269</f>
        <v>0</v>
      </c>
      <c r="D265" s="82">
        <f t="shared" si="13"/>
        <v>0</v>
      </c>
      <c r="E265" s="82">
        <f t="shared" si="14"/>
        <v>0</v>
      </c>
      <c r="F265" s="83">
        <f>Invoice!G269</f>
        <v>0</v>
      </c>
      <c r="G265" s="84">
        <f t="shared" si="15"/>
        <v>0</v>
      </c>
    </row>
    <row r="266" spans="1:7" s="81" customFormat="1" hidden="1">
      <c r="A266" s="97" t="str">
        <f>Invoice!F270</f>
        <v>first line keep open</v>
      </c>
      <c r="B266" s="79">
        <f>Invoice!C270</f>
        <v>0</v>
      </c>
      <c r="C266" s="80">
        <f>Invoice!B270</f>
        <v>0</v>
      </c>
      <c r="D266" s="82">
        <f t="shared" si="13"/>
        <v>0</v>
      </c>
      <c r="E266" s="82">
        <f t="shared" si="14"/>
        <v>0</v>
      </c>
      <c r="F266" s="83">
        <f>Invoice!G270</f>
        <v>0</v>
      </c>
      <c r="G266" s="84">
        <f t="shared" si="15"/>
        <v>0</v>
      </c>
    </row>
    <row r="267" spans="1:7" s="81" customFormat="1" hidden="1">
      <c r="A267" s="97" t="str">
        <f>Invoice!F271</f>
        <v>first line keep open</v>
      </c>
      <c r="B267" s="79">
        <f>Invoice!C271</f>
        <v>0</v>
      </c>
      <c r="C267" s="80">
        <f>Invoice!B271</f>
        <v>0</v>
      </c>
      <c r="D267" s="82">
        <f t="shared" si="13"/>
        <v>0</v>
      </c>
      <c r="E267" s="82">
        <f t="shared" si="14"/>
        <v>0</v>
      </c>
      <c r="F267" s="83">
        <f>Invoice!G271</f>
        <v>0</v>
      </c>
      <c r="G267" s="84">
        <f t="shared" si="15"/>
        <v>0</v>
      </c>
    </row>
    <row r="268" spans="1:7" s="81" customFormat="1" hidden="1">
      <c r="A268" s="97" t="str">
        <f>Invoice!F272</f>
        <v>first line keep open</v>
      </c>
      <c r="B268" s="79">
        <f>Invoice!C272</f>
        <v>0</v>
      </c>
      <c r="C268" s="80">
        <f>Invoice!B272</f>
        <v>0</v>
      </c>
      <c r="D268" s="82">
        <f t="shared" si="13"/>
        <v>0</v>
      </c>
      <c r="E268" s="82">
        <f t="shared" si="14"/>
        <v>0</v>
      </c>
      <c r="F268" s="83">
        <f>Invoice!G272</f>
        <v>0</v>
      </c>
      <c r="G268" s="84">
        <f t="shared" si="15"/>
        <v>0</v>
      </c>
    </row>
    <row r="269" spans="1:7" s="81" customFormat="1" hidden="1">
      <c r="A269" s="97" t="str">
        <f>Invoice!F273</f>
        <v>first line keep open</v>
      </c>
      <c r="B269" s="79">
        <f>Invoice!C273</f>
        <v>0</v>
      </c>
      <c r="C269" s="80">
        <f>Invoice!B273</f>
        <v>0</v>
      </c>
      <c r="D269" s="82">
        <f t="shared" si="13"/>
        <v>0</v>
      </c>
      <c r="E269" s="82">
        <f t="shared" si="14"/>
        <v>0</v>
      </c>
      <c r="F269" s="83">
        <f>Invoice!G273</f>
        <v>0</v>
      </c>
      <c r="G269" s="84">
        <f t="shared" si="15"/>
        <v>0</v>
      </c>
    </row>
    <row r="270" spans="1:7" s="81" customFormat="1" hidden="1">
      <c r="A270" s="97" t="str">
        <f>Invoice!F274</f>
        <v>first line keep open</v>
      </c>
      <c r="B270" s="79">
        <f>Invoice!C274</f>
        <v>0</v>
      </c>
      <c r="C270" s="80">
        <f>Invoice!B274</f>
        <v>0</v>
      </c>
      <c r="D270" s="82">
        <f t="shared" si="13"/>
        <v>0</v>
      </c>
      <c r="E270" s="82">
        <f t="shared" si="14"/>
        <v>0</v>
      </c>
      <c r="F270" s="83">
        <f>Invoice!G274</f>
        <v>0</v>
      </c>
      <c r="G270" s="84">
        <f t="shared" si="15"/>
        <v>0</v>
      </c>
    </row>
    <row r="271" spans="1:7" s="81" customFormat="1" hidden="1">
      <c r="A271" s="97" t="str">
        <f>Invoice!F275</f>
        <v>first line keep open</v>
      </c>
      <c r="B271" s="79">
        <f>Invoice!C275</f>
        <v>0</v>
      </c>
      <c r="C271" s="80">
        <f>Invoice!B275</f>
        <v>0</v>
      </c>
      <c r="D271" s="82">
        <f t="shared" si="13"/>
        <v>0</v>
      </c>
      <c r="E271" s="82">
        <f t="shared" si="14"/>
        <v>0</v>
      </c>
      <c r="F271" s="83">
        <f>Invoice!G275</f>
        <v>0</v>
      </c>
      <c r="G271" s="84">
        <f t="shared" si="15"/>
        <v>0</v>
      </c>
    </row>
    <row r="272" spans="1:7" s="81" customFormat="1" hidden="1">
      <c r="A272" s="97" t="str">
        <f>Invoice!F276</f>
        <v>first line keep open</v>
      </c>
      <c r="B272" s="79">
        <f>Invoice!C276</f>
        <v>0</v>
      </c>
      <c r="C272" s="80">
        <f>Invoice!B276</f>
        <v>0</v>
      </c>
      <c r="D272" s="82">
        <f t="shared" si="13"/>
        <v>0</v>
      </c>
      <c r="E272" s="82">
        <f t="shared" si="14"/>
        <v>0</v>
      </c>
      <c r="F272" s="83">
        <f>Invoice!G276</f>
        <v>0</v>
      </c>
      <c r="G272" s="84">
        <f t="shared" si="15"/>
        <v>0</v>
      </c>
    </row>
    <row r="273" spans="1:7" s="81" customFormat="1" hidden="1">
      <c r="A273" s="97" t="str">
        <f>Invoice!F277</f>
        <v>first line keep open</v>
      </c>
      <c r="B273" s="79">
        <f>Invoice!C277</f>
        <v>0</v>
      </c>
      <c r="C273" s="80">
        <f>Invoice!B277</f>
        <v>0</v>
      </c>
      <c r="D273" s="82">
        <f t="shared" si="13"/>
        <v>0</v>
      </c>
      <c r="E273" s="82">
        <f t="shared" si="14"/>
        <v>0</v>
      </c>
      <c r="F273" s="83">
        <f>Invoice!G277</f>
        <v>0</v>
      </c>
      <c r="G273" s="84">
        <f t="shared" si="15"/>
        <v>0</v>
      </c>
    </row>
    <row r="274" spans="1:7" s="81" customFormat="1" hidden="1">
      <c r="A274" s="97" t="str">
        <f>Invoice!F278</f>
        <v>first line keep open</v>
      </c>
      <c r="B274" s="79">
        <f>Invoice!C278</f>
        <v>0</v>
      </c>
      <c r="C274" s="80">
        <f>Invoice!B278</f>
        <v>0</v>
      </c>
      <c r="D274" s="82">
        <f t="shared" si="13"/>
        <v>0</v>
      </c>
      <c r="E274" s="82">
        <f t="shared" si="14"/>
        <v>0</v>
      </c>
      <c r="F274" s="83">
        <f>Invoice!G278</f>
        <v>0</v>
      </c>
      <c r="G274" s="84">
        <f t="shared" si="15"/>
        <v>0</v>
      </c>
    </row>
    <row r="275" spans="1:7" s="81" customFormat="1" hidden="1">
      <c r="A275" s="97" t="str">
        <f>Invoice!F279</f>
        <v>first line keep open</v>
      </c>
      <c r="B275" s="79">
        <f>Invoice!C279</f>
        <v>0</v>
      </c>
      <c r="C275" s="80">
        <f>Invoice!B279</f>
        <v>0</v>
      </c>
      <c r="D275" s="82">
        <f t="shared" si="13"/>
        <v>0</v>
      </c>
      <c r="E275" s="82">
        <f t="shared" si="14"/>
        <v>0</v>
      </c>
      <c r="F275" s="83">
        <f>Invoice!G279</f>
        <v>0</v>
      </c>
      <c r="G275" s="84">
        <f t="shared" si="15"/>
        <v>0</v>
      </c>
    </row>
    <row r="276" spans="1:7" s="81" customFormat="1" hidden="1">
      <c r="A276" s="97" t="str">
        <f>Invoice!F280</f>
        <v>first line keep open</v>
      </c>
      <c r="B276" s="79">
        <f>Invoice!C280</f>
        <v>0</v>
      </c>
      <c r="C276" s="80">
        <f>Invoice!B280</f>
        <v>0</v>
      </c>
      <c r="D276" s="82">
        <f t="shared" si="13"/>
        <v>0</v>
      </c>
      <c r="E276" s="82">
        <f t="shared" si="14"/>
        <v>0</v>
      </c>
      <c r="F276" s="83">
        <f>Invoice!G280</f>
        <v>0</v>
      </c>
      <c r="G276" s="84">
        <f t="shared" si="15"/>
        <v>0</v>
      </c>
    </row>
    <row r="277" spans="1:7" s="81" customFormat="1" hidden="1">
      <c r="A277" s="97" t="str">
        <f>Invoice!F281</f>
        <v>first line keep open</v>
      </c>
      <c r="B277" s="79">
        <f>Invoice!C281</f>
        <v>0</v>
      </c>
      <c r="C277" s="80">
        <f>Invoice!B281</f>
        <v>0</v>
      </c>
      <c r="D277" s="82">
        <f t="shared" si="13"/>
        <v>0</v>
      </c>
      <c r="E277" s="82">
        <f t="shared" si="14"/>
        <v>0</v>
      </c>
      <c r="F277" s="83">
        <f>Invoice!G281</f>
        <v>0</v>
      </c>
      <c r="G277" s="84">
        <f t="shared" si="15"/>
        <v>0</v>
      </c>
    </row>
    <row r="278" spans="1:7" s="81" customFormat="1" hidden="1">
      <c r="A278" s="97" t="str">
        <f>Invoice!F282</f>
        <v>first line keep open</v>
      </c>
      <c r="B278" s="79">
        <f>Invoice!C282</f>
        <v>0</v>
      </c>
      <c r="C278" s="80">
        <f>Invoice!B282</f>
        <v>0</v>
      </c>
      <c r="D278" s="82">
        <f t="shared" si="13"/>
        <v>0</v>
      </c>
      <c r="E278" s="82">
        <f t="shared" si="14"/>
        <v>0</v>
      </c>
      <c r="F278" s="83">
        <f>Invoice!G282</f>
        <v>0</v>
      </c>
      <c r="G278" s="84">
        <f t="shared" si="15"/>
        <v>0</v>
      </c>
    </row>
    <row r="279" spans="1:7" s="81" customFormat="1" hidden="1">
      <c r="A279" s="97" t="str">
        <f>Invoice!F283</f>
        <v>first line keep open</v>
      </c>
      <c r="B279" s="79">
        <f>Invoice!C283</f>
        <v>0</v>
      </c>
      <c r="C279" s="80">
        <f>Invoice!B283</f>
        <v>0</v>
      </c>
      <c r="D279" s="82">
        <f t="shared" si="13"/>
        <v>0</v>
      </c>
      <c r="E279" s="82">
        <f t="shared" si="14"/>
        <v>0</v>
      </c>
      <c r="F279" s="83">
        <f>Invoice!G283</f>
        <v>0</v>
      </c>
      <c r="G279" s="84">
        <f t="shared" si="15"/>
        <v>0</v>
      </c>
    </row>
    <row r="280" spans="1:7" s="81" customFormat="1" hidden="1">
      <c r="A280" s="97" t="str">
        <f>Invoice!F284</f>
        <v>first line keep open</v>
      </c>
      <c r="B280" s="79">
        <f>Invoice!C284</f>
        <v>0</v>
      </c>
      <c r="C280" s="80">
        <f>Invoice!B284</f>
        <v>0</v>
      </c>
      <c r="D280" s="82">
        <f t="shared" si="13"/>
        <v>0</v>
      </c>
      <c r="E280" s="82">
        <f t="shared" si="14"/>
        <v>0</v>
      </c>
      <c r="F280" s="83">
        <f>Invoice!G284</f>
        <v>0</v>
      </c>
      <c r="G280" s="84">
        <f t="shared" si="15"/>
        <v>0</v>
      </c>
    </row>
    <row r="281" spans="1:7" s="81" customFormat="1" hidden="1">
      <c r="A281" s="97" t="str">
        <f>Invoice!F285</f>
        <v>first line keep open</v>
      </c>
      <c r="B281" s="79">
        <f>Invoice!C285</f>
        <v>0</v>
      </c>
      <c r="C281" s="80">
        <f>Invoice!B285</f>
        <v>0</v>
      </c>
      <c r="D281" s="82">
        <f t="shared" si="13"/>
        <v>0</v>
      </c>
      <c r="E281" s="82">
        <f t="shared" si="14"/>
        <v>0</v>
      </c>
      <c r="F281" s="83">
        <f>Invoice!G285</f>
        <v>0</v>
      </c>
      <c r="G281" s="84">
        <f t="shared" si="15"/>
        <v>0</v>
      </c>
    </row>
    <row r="282" spans="1:7" s="81" customFormat="1" hidden="1">
      <c r="A282" s="97" t="str">
        <f>Invoice!F286</f>
        <v>first line keep open</v>
      </c>
      <c r="B282" s="79">
        <f>Invoice!C286</f>
        <v>0</v>
      </c>
      <c r="C282" s="80">
        <f>Invoice!B286</f>
        <v>0</v>
      </c>
      <c r="D282" s="82">
        <f t="shared" si="13"/>
        <v>0</v>
      </c>
      <c r="E282" s="82">
        <f t="shared" si="14"/>
        <v>0</v>
      </c>
      <c r="F282" s="83">
        <f>Invoice!G286</f>
        <v>0</v>
      </c>
      <c r="G282" s="84">
        <f t="shared" si="15"/>
        <v>0</v>
      </c>
    </row>
    <row r="283" spans="1:7" s="81" customFormat="1" hidden="1">
      <c r="A283" s="97" t="str">
        <f>Invoice!F287</f>
        <v>first line keep open</v>
      </c>
      <c r="B283" s="79">
        <f>Invoice!C287</f>
        <v>0</v>
      </c>
      <c r="C283" s="80">
        <f>Invoice!B287</f>
        <v>0</v>
      </c>
      <c r="D283" s="82">
        <f t="shared" si="13"/>
        <v>0</v>
      </c>
      <c r="E283" s="82">
        <f t="shared" si="14"/>
        <v>0</v>
      </c>
      <c r="F283" s="83">
        <f>Invoice!G287</f>
        <v>0</v>
      </c>
      <c r="G283" s="84">
        <f t="shared" si="15"/>
        <v>0</v>
      </c>
    </row>
    <row r="284" spans="1:7" s="81" customFormat="1" hidden="1">
      <c r="A284" s="97" t="str">
        <f>Invoice!F288</f>
        <v>first line keep open</v>
      </c>
      <c r="B284" s="79">
        <f>Invoice!C288</f>
        <v>0</v>
      </c>
      <c r="C284" s="80">
        <f>Invoice!B288</f>
        <v>0</v>
      </c>
      <c r="D284" s="82">
        <f t="shared" si="13"/>
        <v>0</v>
      </c>
      <c r="E284" s="82">
        <f t="shared" si="14"/>
        <v>0</v>
      </c>
      <c r="F284" s="83">
        <f>Invoice!G288</f>
        <v>0</v>
      </c>
      <c r="G284" s="84">
        <f t="shared" si="15"/>
        <v>0</v>
      </c>
    </row>
    <row r="285" spans="1:7" s="81" customFormat="1" hidden="1">
      <c r="A285" s="97" t="str">
        <f>Invoice!F289</f>
        <v>first line keep open</v>
      </c>
      <c r="B285" s="79">
        <f>Invoice!C289</f>
        <v>0</v>
      </c>
      <c r="C285" s="80">
        <f>Invoice!B289</f>
        <v>0</v>
      </c>
      <c r="D285" s="82">
        <f t="shared" si="13"/>
        <v>0</v>
      </c>
      <c r="E285" s="82">
        <f t="shared" si="14"/>
        <v>0</v>
      </c>
      <c r="F285" s="83">
        <f>Invoice!G289</f>
        <v>0</v>
      </c>
      <c r="G285" s="84">
        <f t="shared" si="15"/>
        <v>0</v>
      </c>
    </row>
    <row r="286" spans="1:7" s="81" customFormat="1" hidden="1">
      <c r="A286" s="97" t="str">
        <f>Invoice!F290</f>
        <v>first line keep open</v>
      </c>
      <c r="B286" s="79">
        <f>Invoice!C290</f>
        <v>0</v>
      </c>
      <c r="C286" s="80">
        <f>Invoice!B290</f>
        <v>0</v>
      </c>
      <c r="D286" s="82">
        <f t="shared" si="13"/>
        <v>0</v>
      </c>
      <c r="E286" s="82">
        <f t="shared" si="14"/>
        <v>0</v>
      </c>
      <c r="F286" s="83">
        <f>Invoice!G290</f>
        <v>0</v>
      </c>
      <c r="G286" s="84">
        <f t="shared" si="15"/>
        <v>0</v>
      </c>
    </row>
    <row r="287" spans="1:7" s="81" customFormat="1" hidden="1">
      <c r="A287" s="97" t="str">
        <f>Invoice!F291</f>
        <v>first line keep open</v>
      </c>
      <c r="B287" s="79">
        <f>Invoice!C291</f>
        <v>0</v>
      </c>
      <c r="C287" s="80">
        <f>Invoice!B291</f>
        <v>0</v>
      </c>
      <c r="D287" s="82">
        <f t="shared" si="13"/>
        <v>0</v>
      </c>
      <c r="E287" s="82">
        <f t="shared" si="14"/>
        <v>0</v>
      </c>
      <c r="F287" s="83">
        <f>Invoice!G291</f>
        <v>0</v>
      </c>
      <c r="G287" s="84">
        <f t="shared" si="15"/>
        <v>0</v>
      </c>
    </row>
    <row r="288" spans="1:7" s="81" customFormat="1" hidden="1">
      <c r="A288" s="97" t="str">
        <f>Invoice!F292</f>
        <v>first line keep open</v>
      </c>
      <c r="B288" s="79">
        <f>Invoice!C292</f>
        <v>0</v>
      </c>
      <c r="C288" s="80">
        <f>Invoice!B292</f>
        <v>0</v>
      </c>
      <c r="D288" s="82">
        <f t="shared" si="13"/>
        <v>0</v>
      </c>
      <c r="E288" s="82">
        <f t="shared" si="14"/>
        <v>0</v>
      </c>
      <c r="F288" s="83">
        <f>Invoice!G292</f>
        <v>0</v>
      </c>
      <c r="G288" s="84">
        <f t="shared" si="15"/>
        <v>0</v>
      </c>
    </row>
    <row r="289" spans="1:7" s="81" customFormat="1" hidden="1">
      <c r="A289" s="97" t="str">
        <f>Invoice!F293</f>
        <v>first line keep open</v>
      </c>
      <c r="B289" s="79">
        <f>Invoice!C293</f>
        <v>0</v>
      </c>
      <c r="C289" s="80">
        <f>Invoice!B293</f>
        <v>0</v>
      </c>
      <c r="D289" s="82">
        <f t="shared" si="13"/>
        <v>0</v>
      </c>
      <c r="E289" s="82">
        <f t="shared" si="14"/>
        <v>0</v>
      </c>
      <c r="F289" s="83">
        <f>Invoice!G293</f>
        <v>0</v>
      </c>
      <c r="G289" s="84">
        <f t="shared" si="15"/>
        <v>0</v>
      </c>
    </row>
    <row r="290" spans="1:7" s="81" customFormat="1" hidden="1">
      <c r="A290" s="97" t="str">
        <f>Invoice!F294</f>
        <v>first line keep open</v>
      </c>
      <c r="B290" s="79">
        <f>Invoice!C294</f>
        <v>0</v>
      </c>
      <c r="C290" s="80">
        <f>Invoice!B294</f>
        <v>0</v>
      </c>
      <c r="D290" s="82">
        <f t="shared" si="13"/>
        <v>0</v>
      </c>
      <c r="E290" s="82">
        <f t="shared" si="14"/>
        <v>0</v>
      </c>
      <c r="F290" s="83">
        <f>Invoice!G294</f>
        <v>0</v>
      </c>
      <c r="G290" s="84">
        <f t="shared" si="15"/>
        <v>0</v>
      </c>
    </row>
    <row r="291" spans="1:7" s="81" customFormat="1" hidden="1">
      <c r="A291" s="97" t="str">
        <f>Invoice!F295</f>
        <v>first line keep open</v>
      </c>
      <c r="B291" s="79">
        <f>Invoice!C295</f>
        <v>0</v>
      </c>
      <c r="C291" s="80">
        <f>Invoice!B295</f>
        <v>0</v>
      </c>
      <c r="D291" s="82">
        <f t="shared" si="13"/>
        <v>0</v>
      </c>
      <c r="E291" s="82">
        <f t="shared" si="14"/>
        <v>0</v>
      </c>
      <c r="F291" s="83">
        <f>Invoice!G295</f>
        <v>0</v>
      </c>
      <c r="G291" s="84">
        <f t="shared" si="15"/>
        <v>0</v>
      </c>
    </row>
    <row r="292" spans="1:7" s="81" customFormat="1" hidden="1">
      <c r="A292" s="97" t="str">
        <f>Invoice!F296</f>
        <v>first line keep open</v>
      </c>
      <c r="B292" s="79">
        <f>Invoice!C296</f>
        <v>0</v>
      </c>
      <c r="C292" s="80">
        <f>Invoice!B296</f>
        <v>0</v>
      </c>
      <c r="D292" s="82">
        <f t="shared" si="13"/>
        <v>0</v>
      </c>
      <c r="E292" s="82">
        <f t="shared" si="14"/>
        <v>0</v>
      </c>
      <c r="F292" s="83">
        <f>Invoice!G296</f>
        <v>0</v>
      </c>
      <c r="G292" s="84">
        <f t="shared" si="15"/>
        <v>0</v>
      </c>
    </row>
    <row r="293" spans="1:7" s="81" customFormat="1" hidden="1">
      <c r="A293" s="97" t="str">
        <f>Invoice!F297</f>
        <v>first line keep open</v>
      </c>
      <c r="B293" s="79">
        <f>Invoice!C297</f>
        <v>0</v>
      </c>
      <c r="C293" s="80">
        <f>Invoice!B297</f>
        <v>0</v>
      </c>
      <c r="D293" s="82">
        <f t="shared" si="13"/>
        <v>0</v>
      </c>
      <c r="E293" s="82">
        <f t="shared" si="14"/>
        <v>0</v>
      </c>
      <c r="F293" s="83">
        <f>Invoice!G297</f>
        <v>0</v>
      </c>
      <c r="G293" s="84">
        <f t="shared" si="15"/>
        <v>0</v>
      </c>
    </row>
    <row r="294" spans="1:7" s="81" customFormat="1" hidden="1">
      <c r="A294" s="97" t="str">
        <f>Invoice!F298</f>
        <v>first line keep open</v>
      </c>
      <c r="B294" s="79">
        <f>Invoice!C298</f>
        <v>0</v>
      </c>
      <c r="C294" s="80">
        <f>Invoice!B298</f>
        <v>0</v>
      </c>
      <c r="D294" s="82">
        <f t="shared" si="13"/>
        <v>0</v>
      </c>
      <c r="E294" s="82">
        <f t="shared" si="14"/>
        <v>0</v>
      </c>
      <c r="F294" s="83">
        <f>Invoice!G298</f>
        <v>0</v>
      </c>
      <c r="G294" s="84">
        <f t="shared" si="15"/>
        <v>0</v>
      </c>
    </row>
    <row r="295" spans="1:7" s="81" customFormat="1" hidden="1">
      <c r="A295" s="97" t="str">
        <f>Invoice!F299</f>
        <v>first line keep open</v>
      </c>
      <c r="B295" s="79">
        <f>Invoice!C299</f>
        <v>0</v>
      </c>
      <c r="C295" s="80">
        <f>Invoice!B299</f>
        <v>0</v>
      </c>
      <c r="D295" s="82">
        <f t="shared" si="13"/>
        <v>0</v>
      </c>
      <c r="E295" s="82">
        <f t="shared" si="14"/>
        <v>0</v>
      </c>
      <c r="F295" s="83">
        <f>Invoice!G299</f>
        <v>0</v>
      </c>
      <c r="G295" s="84">
        <f t="shared" si="15"/>
        <v>0</v>
      </c>
    </row>
    <row r="296" spans="1:7" s="81" customFormat="1" hidden="1">
      <c r="A296" s="97" t="str">
        <f>Invoice!F300</f>
        <v>first line keep open</v>
      </c>
      <c r="B296" s="79">
        <f>Invoice!C300</f>
        <v>0</v>
      </c>
      <c r="C296" s="80">
        <f>Invoice!B300</f>
        <v>0</v>
      </c>
      <c r="D296" s="82">
        <f t="shared" si="13"/>
        <v>0</v>
      </c>
      <c r="E296" s="82">
        <f t="shared" si="14"/>
        <v>0</v>
      </c>
      <c r="F296" s="83">
        <f>Invoice!G300</f>
        <v>0</v>
      </c>
      <c r="G296" s="84">
        <f t="shared" si="15"/>
        <v>0</v>
      </c>
    </row>
    <row r="297" spans="1:7" s="81" customFormat="1" hidden="1">
      <c r="A297" s="97" t="str">
        <f>Invoice!F301</f>
        <v>first line keep open</v>
      </c>
      <c r="B297" s="79">
        <f>Invoice!C301</f>
        <v>0</v>
      </c>
      <c r="C297" s="80">
        <f>Invoice!B301</f>
        <v>0</v>
      </c>
      <c r="D297" s="82">
        <f t="shared" si="13"/>
        <v>0</v>
      </c>
      <c r="E297" s="82">
        <f t="shared" si="14"/>
        <v>0</v>
      </c>
      <c r="F297" s="83">
        <f>Invoice!G301</f>
        <v>0</v>
      </c>
      <c r="G297" s="84">
        <f t="shared" si="15"/>
        <v>0</v>
      </c>
    </row>
    <row r="298" spans="1:7" s="81" customFormat="1" hidden="1">
      <c r="A298" s="97" t="str">
        <f>Invoice!F302</f>
        <v>first line keep open</v>
      </c>
      <c r="B298" s="79">
        <f>Invoice!C302</f>
        <v>0</v>
      </c>
      <c r="C298" s="80">
        <f>Invoice!B302</f>
        <v>0</v>
      </c>
      <c r="D298" s="82">
        <f t="shared" si="13"/>
        <v>0</v>
      </c>
      <c r="E298" s="82">
        <f t="shared" si="14"/>
        <v>0</v>
      </c>
      <c r="F298" s="83">
        <f>Invoice!G302</f>
        <v>0</v>
      </c>
      <c r="G298" s="84">
        <f t="shared" si="15"/>
        <v>0</v>
      </c>
    </row>
    <row r="299" spans="1:7" s="81" customFormat="1" hidden="1">
      <c r="A299" s="97" t="str">
        <f>Invoice!F303</f>
        <v>first line keep open</v>
      </c>
      <c r="B299" s="79">
        <f>Invoice!C303</f>
        <v>0</v>
      </c>
      <c r="C299" s="80">
        <f>Invoice!B303</f>
        <v>0</v>
      </c>
      <c r="D299" s="82">
        <f t="shared" si="13"/>
        <v>0</v>
      </c>
      <c r="E299" s="82">
        <f t="shared" si="14"/>
        <v>0</v>
      </c>
      <c r="F299" s="83">
        <f>Invoice!G303</f>
        <v>0</v>
      </c>
      <c r="G299" s="84">
        <f t="shared" si="15"/>
        <v>0</v>
      </c>
    </row>
    <row r="300" spans="1:7" s="81" customFormat="1" hidden="1">
      <c r="A300" s="97" t="str">
        <f>Invoice!F304</f>
        <v>first line keep open</v>
      </c>
      <c r="B300" s="79">
        <f>Invoice!C304</f>
        <v>0</v>
      </c>
      <c r="C300" s="80">
        <f>Invoice!B304</f>
        <v>0</v>
      </c>
      <c r="D300" s="82">
        <f t="shared" si="13"/>
        <v>0</v>
      </c>
      <c r="E300" s="82">
        <f t="shared" si="14"/>
        <v>0</v>
      </c>
      <c r="F300" s="83">
        <f>Invoice!G304</f>
        <v>0</v>
      </c>
      <c r="G300" s="84">
        <f t="shared" si="15"/>
        <v>0</v>
      </c>
    </row>
    <row r="301" spans="1:7" s="81" customFormat="1" hidden="1">
      <c r="A301" s="97" t="str">
        <f>Invoice!F305</f>
        <v>first line keep open</v>
      </c>
      <c r="B301" s="79">
        <f>Invoice!C305</f>
        <v>0</v>
      </c>
      <c r="C301" s="80">
        <f>Invoice!B305</f>
        <v>0</v>
      </c>
      <c r="D301" s="82">
        <f t="shared" si="13"/>
        <v>0</v>
      </c>
      <c r="E301" s="82">
        <f t="shared" si="14"/>
        <v>0</v>
      </c>
      <c r="F301" s="83">
        <f>Invoice!G305</f>
        <v>0</v>
      </c>
      <c r="G301" s="84">
        <f t="shared" si="15"/>
        <v>0</v>
      </c>
    </row>
    <row r="302" spans="1:7" s="81" customFormat="1" hidden="1">
      <c r="A302" s="97" t="str">
        <f>Invoice!F306</f>
        <v>first line keep open</v>
      </c>
      <c r="B302" s="79">
        <f>Invoice!C306</f>
        <v>0</v>
      </c>
      <c r="C302" s="80">
        <f>Invoice!B306</f>
        <v>0</v>
      </c>
      <c r="D302" s="82">
        <f t="shared" si="13"/>
        <v>0</v>
      </c>
      <c r="E302" s="82">
        <f t="shared" si="14"/>
        <v>0</v>
      </c>
      <c r="F302" s="83">
        <f>Invoice!G306</f>
        <v>0</v>
      </c>
      <c r="G302" s="84">
        <f t="shared" si="15"/>
        <v>0</v>
      </c>
    </row>
    <row r="303" spans="1:7" s="81" customFormat="1" hidden="1">
      <c r="A303" s="97" t="str">
        <f>Invoice!F307</f>
        <v>first line keep open</v>
      </c>
      <c r="B303" s="79">
        <f>Invoice!C307</f>
        <v>0</v>
      </c>
      <c r="C303" s="80">
        <f>Invoice!B307</f>
        <v>0</v>
      </c>
      <c r="D303" s="82">
        <f t="shared" si="13"/>
        <v>0</v>
      </c>
      <c r="E303" s="82">
        <f t="shared" si="14"/>
        <v>0</v>
      </c>
      <c r="F303" s="83">
        <f>Invoice!G307</f>
        <v>0</v>
      </c>
      <c r="G303" s="84">
        <f t="shared" si="15"/>
        <v>0</v>
      </c>
    </row>
    <row r="304" spans="1:7" s="81" customFormat="1" hidden="1">
      <c r="A304" s="97" t="str">
        <f>Invoice!F308</f>
        <v>first line keep open</v>
      </c>
      <c r="B304" s="79">
        <f>Invoice!C308</f>
        <v>0</v>
      </c>
      <c r="C304" s="80">
        <f>Invoice!B308</f>
        <v>0</v>
      </c>
      <c r="D304" s="82">
        <f t="shared" ref="D304:D367" si="16">F304/$D$14</f>
        <v>0</v>
      </c>
      <c r="E304" s="82">
        <f t="shared" ref="E304:E367" si="17">G304/$D$14</f>
        <v>0</v>
      </c>
      <c r="F304" s="83">
        <f>Invoice!G308</f>
        <v>0</v>
      </c>
      <c r="G304" s="84">
        <f t="shared" ref="G304:G367" si="18">C304*F304</f>
        <v>0</v>
      </c>
    </row>
    <row r="305" spans="1:7" s="81" customFormat="1" hidden="1">
      <c r="A305" s="97" t="str">
        <f>Invoice!F309</f>
        <v>first line keep open</v>
      </c>
      <c r="B305" s="79">
        <f>Invoice!C309</f>
        <v>0</v>
      </c>
      <c r="C305" s="80">
        <f>Invoice!B309</f>
        <v>0</v>
      </c>
      <c r="D305" s="82">
        <f t="shared" si="16"/>
        <v>0</v>
      </c>
      <c r="E305" s="82">
        <f t="shared" si="17"/>
        <v>0</v>
      </c>
      <c r="F305" s="83">
        <f>Invoice!G309</f>
        <v>0</v>
      </c>
      <c r="G305" s="84">
        <f t="shared" si="18"/>
        <v>0</v>
      </c>
    </row>
    <row r="306" spans="1:7" s="81" customFormat="1" hidden="1">
      <c r="A306" s="97" t="str">
        <f>Invoice!F310</f>
        <v>first line keep open</v>
      </c>
      <c r="B306" s="79">
        <f>Invoice!C310</f>
        <v>0</v>
      </c>
      <c r="C306" s="80">
        <f>Invoice!B310</f>
        <v>0</v>
      </c>
      <c r="D306" s="82">
        <f t="shared" si="16"/>
        <v>0</v>
      </c>
      <c r="E306" s="82">
        <f t="shared" si="17"/>
        <v>0</v>
      </c>
      <c r="F306" s="83">
        <f>Invoice!G310</f>
        <v>0</v>
      </c>
      <c r="G306" s="84">
        <f t="shared" si="18"/>
        <v>0</v>
      </c>
    </row>
    <row r="307" spans="1:7" s="81" customFormat="1" hidden="1">
      <c r="A307" s="97" t="str">
        <f>Invoice!F311</f>
        <v>first line keep open</v>
      </c>
      <c r="B307" s="79">
        <f>Invoice!C311</f>
        <v>0</v>
      </c>
      <c r="C307" s="80">
        <f>Invoice!B311</f>
        <v>0</v>
      </c>
      <c r="D307" s="82">
        <f t="shared" si="16"/>
        <v>0</v>
      </c>
      <c r="E307" s="82">
        <f t="shared" si="17"/>
        <v>0</v>
      </c>
      <c r="F307" s="83">
        <f>Invoice!G311</f>
        <v>0</v>
      </c>
      <c r="G307" s="84">
        <f t="shared" si="18"/>
        <v>0</v>
      </c>
    </row>
    <row r="308" spans="1:7" s="81" customFormat="1" hidden="1">
      <c r="A308" s="97" t="str">
        <f>Invoice!F312</f>
        <v>first line keep open</v>
      </c>
      <c r="B308" s="79">
        <f>Invoice!C312</f>
        <v>0</v>
      </c>
      <c r="C308" s="80">
        <f>Invoice!B312</f>
        <v>0</v>
      </c>
      <c r="D308" s="82">
        <f t="shared" si="16"/>
        <v>0</v>
      </c>
      <c r="E308" s="82">
        <f t="shared" si="17"/>
        <v>0</v>
      </c>
      <c r="F308" s="83">
        <f>Invoice!G312</f>
        <v>0</v>
      </c>
      <c r="G308" s="84">
        <f t="shared" si="18"/>
        <v>0</v>
      </c>
    </row>
    <row r="309" spans="1:7" s="81" customFormat="1" hidden="1">
      <c r="A309" s="97" t="str">
        <f>Invoice!F313</f>
        <v>first line keep open</v>
      </c>
      <c r="B309" s="79">
        <f>Invoice!C313</f>
        <v>0</v>
      </c>
      <c r="C309" s="80">
        <f>Invoice!B313</f>
        <v>0</v>
      </c>
      <c r="D309" s="82">
        <f t="shared" si="16"/>
        <v>0</v>
      </c>
      <c r="E309" s="82">
        <f t="shared" si="17"/>
        <v>0</v>
      </c>
      <c r="F309" s="83">
        <f>Invoice!G313</f>
        <v>0</v>
      </c>
      <c r="G309" s="84">
        <f t="shared" si="18"/>
        <v>0</v>
      </c>
    </row>
    <row r="310" spans="1:7" s="81" customFormat="1" hidden="1">
      <c r="A310" s="97" t="str">
        <f>Invoice!F314</f>
        <v>first line keep open</v>
      </c>
      <c r="B310" s="79">
        <f>Invoice!C314</f>
        <v>0</v>
      </c>
      <c r="C310" s="80">
        <f>Invoice!B314</f>
        <v>0</v>
      </c>
      <c r="D310" s="82">
        <f t="shared" si="16"/>
        <v>0</v>
      </c>
      <c r="E310" s="82">
        <f t="shared" si="17"/>
        <v>0</v>
      </c>
      <c r="F310" s="83">
        <f>Invoice!G314</f>
        <v>0</v>
      </c>
      <c r="G310" s="84">
        <f t="shared" si="18"/>
        <v>0</v>
      </c>
    </row>
    <row r="311" spans="1:7" s="81" customFormat="1" hidden="1">
      <c r="A311" s="97" t="str">
        <f>Invoice!F315</f>
        <v>first line keep open</v>
      </c>
      <c r="B311" s="79">
        <f>Invoice!C315</f>
        <v>0</v>
      </c>
      <c r="C311" s="80">
        <f>Invoice!B315</f>
        <v>0</v>
      </c>
      <c r="D311" s="82">
        <f t="shared" si="16"/>
        <v>0</v>
      </c>
      <c r="E311" s="82">
        <f t="shared" si="17"/>
        <v>0</v>
      </c>
      <c r="F311" s="83">
        <f>Invoice!G315</f>
        <v>0</v>
      </c>
      <c r="G311" s="84">
        <f t="shared" si="18"/>
        <v>0</v>
      </c>
    </row>
    <row r="312" spans="1:7" s="81" customFormat="1" hidden="1">
      <c r="A312" s="97" t="str">
        <f>Invoice!F316</f>
        <v>first line keep open</v>
      </c>
      <c r="B312" s="79">
        <f>Invoice!C316</f>
        <v>0</v>
      </c>
      <c r="C312" s="80">
        <f>Invoice!B316</f>
        <v>0</v>
      </c>
      <c r="D312" s="82">
        <f t="shared" si="16"/>
        <v>0</v>
      </c>
      <c r="E312" s="82">
        <f t="shared" si="17"/>
        <v>0</v>
      </c>
      <c r="F312" s="83">
        <f>Invoice!G316</f>
        <v>0</v>
      </c>
      <c r="G312" s="84">
        <f t="shared" si="18"/>
        <v>0</v>
      </c>
    </row>
    <row r="313" spans="1:7" s="81" customFormat="1" hidden="1">
      <c r="A313" s="97" t="str">
        <f>Invoice!F317</f>
        <v>first line keep open</v>
      </c>
      <c r="B313" s="79">
        <f>Invoice!C317</f>
        <v>0</v>
      </c>
      <c r="C313" s="80">
        <f>Invoice!B317</f>
        <v>0</v>
      </c>
      <c r="D313" s="82">
        <f t="shared" si="16"/>
        <v>0</v>
      </c>
      <c r="E313" s="82">
        <f t="shared" si="17"/>
        <v>0</v>
      </c>
      <c r="F313" s="83">
        <f>Invoice!G317</f>
        <v>0</v>
      </c>
      <c r="G313" s="84">
        <f t="shared" si="18"/>
        <v>0</v>
      </c>
    </row>
    <row r="314" spans="1:7" s="81" customFormat="1" hidden="1">
      <c r="A314" s="97" t="str">
        <f>Invoice!F318</f>
        <v>first line keep open</v>
      </c>
      <c r="B314" s="79">
        <f>Invoice!C318</f>
        <v>0</v>
      </c>
      <c r="C314" s="80">
        <f>Invoice!B318</f>
        <v>0</v>
      </c>
      <c r="D314" s="82">
        <f t="shared" si="16"/>
        <v>0</v>
      </c>
      <c r="E314" s="82">
        <f t="shared" si="17"/>
        <v>0</v>
      </c>
      <c r="F314" s="83">
        <f>Invoice!G318</f>
        <v>0</v>
      </c>
      <c r="G314" s="84">
        <f t="shared" si="18"/>
        <v>0</v>
      </c>
    </row>
    <row r="315" spans="1:7" s="81" customFormat="1" hidden="1">
      <c r="A315" s="97" t="str">
        <f>Invoice!F319</f>
        <v>first line keep open</v>
      </c>
      <c r="B315" s="79">
        <f>Invoice!C319</f>
        <v>0</v>
      </c>
      <c r="C315" s="80">
        <f>Invoice!B319</f>
        <v>0</v>
      </c>
      <c r="D315" s="82">
        <f t="shared" si="16"/>
        <v>0</v>
      </c>
      <c r="E315" s="82">
        <f t="shared" si="17"/>
        <v>0</v>
      </c>
      <c r="F315" s="83">
        <f>Invoice!G319</f>
        <v>0</v>
      </c>
      <c r="G315" s="84">
        <f t="shared" si="18"/>
        <v>0</v>
      </c>
    </row>
    <row r="316" spans="1:7" s="81" customFormat="1" hidden="1">
      <c r="A316" s="97" t="str">
        <f>Invoice!F320</f>
        <v>first line keep open</v>
      </c>
      <c r="B316" s="79">
        <f>Invoice!C320</f>
        <v>0</v>
      </c>
      <c r="C316" s="80">
        <f>Invoice!B320</f>
        <v>0</v>
      </c>
      <c r="D316" s="82">
        <f t="shared" si="16"/>
        <v>0</v>
      </c>
      <c r="E316" s="82">
        <f t="shared" si="17"/>
        <v>0</v>
      </c>
      <c r="F316" s="83">
        <f>Invoice!G320</f>
        <v>0</v>
      </c>
      <c r="G316" s="84">
        <f t="shared" si="18"/>
        <v>0</v>
      </c>
    </row>
    <row r="317" spans="1:7" s="81" customFormat="1" hidden="1">
      <c r="A317" s="97" t="str">
        <f>Invoice!F321</f>
        <v>first line keep open</v>
      </c>
      <c r="B317" s="79">
        <f>Invoice!C321</f>
        <v>0</v>
      </c>
      <c r="C317" s="80">
        <f>Invoice!B321</f>
        <v>0</v>
      </c>
      <c r="D317" s="82">
        <f t="shared" si="16"/>
        <v>0</v>
      </c>
      <c r="E317" s="82">
        <f t="shared" si="17"/>
        <v>0</v>
      </c>
      <c r="F317" s="83">
        <f>Invoice!G321</f>
        <v>0</v>
      </c>
      <c r="G317" s="84">
        <f t="shared" si="18"/>
        <v>0</v>
      </c>
    </row>
    <row r="318" spans="1:7" s="81" customFormat="1" hidden="1">
      <c r="A318" s="97" t="str">
        <f>Invoice!F322</f>
        <v>first line keep open</v>
      </c>
      <c r="B318" s="79">
        <f>Invoice!C322</f>
        <v>0</v>
      </c>
      <c r="C318" s="80">
        <f>Invoice!B322</f>
        <v>0</v>
      </c>
      <c r="D318" s="82">
        <f t="shared" si="16"/>
        <v>0</v>
      </c>
      <c r="E318" s="82">
        <f t="shared" si="17"/>
        <v>0</v>
      </c>
      <c r="F318" s="83">
        <f>Invoice!G322</f>
        <v>0</v>
      </c>
      <c r="G318" s="84">
        <f t="shared" si="18"/>
        <v>0</v>
      </c>
    </row>
    <row r="319" spans="1:7" s="81" customFormat="1" hidden="1">
      <c r="A319" s="97" t="str">
        <f>Invoice!F323</f>
        <v>first line keep open</v>
      </c>
      <c r="B319" s="79">
        <f>Invoice!C323</f>
        <v>0</v>
      </c>
      <c r="C319" s="80">
        <f>Invoice!B323</f>
        <v>0</v>
      </c>
      <c r="D319" s="82">
        <f t="shared" si="16"/>
        <v>0</v>
      </c>
      <c r="E319" s="82">
        <f t="shared" si="17"/>
        <v>0</v>
      </c>
      <c r="F319" s="83">
        <f>Invoice!G323</f>
        <v>0</v>
      </c>
      <c r="G319" s="84">
        <f t="shared" si="18"/>
        <v>0</v>
      </c>
    </row>
    <row r="320" spans="1:7" s="81" customFormat="1" hidden="1">
      <c r="A320" s="97" t="str">
        <f>Invoice!F324</f>
        <v>first line keep open</v>
      </c>
      <c r="B320" s="79">
        <f>Invoice!C324</f>
        <v>0</v>
      </c>
      <c r="C320" s="80">
        <f>Invoice!B324</f>
        <v>0</v>
      </c>
      <c r="D320" s="82">
        <f t="shared" si="16"/>
        <v>0</v>
      </c>
      <c r="E320" s="82">
        <f t="shared" si="17"/>
        <v>0</v>
      </c>
      <c r="F320" s="83">
        <f>Invoice!G324</f>
        <v>0</v>
      </c>
      <c r="G320" s="84">
        <f t="shared" si="18"/>
        <v>0</v>
      </c>
    </row>
    <row r="321" spans="1:7" s="81" customFormat="1" hidden="1">
      <c r="A321" s="97" t="str">
        <f>Invoice!F325</f>
        <v>first line keep open</v>
      </c>
      <c r="B321" s="79">
        <f>Invoice!C325</f>
        <v>0</v>
      </c>
      <c r="C321" s="80">
        <f>Invoice!B325</f>
        <v>0</v>
      </c>
      <c r="D321" s="82">
        <f t="shared" si="16"/>
        <v>0</v>
      </c>
      <c r="E321" s="82">
        <f t="shared" si="17"/>
        <v>0</v>
      </c>
      <c r="F321" s="83">
        <f>Invoice!G325</f>
        <v>0</v>
      </c>
      <c r="G321" s="84">
        <f t="shared" si="18"/>
        <v>0</v>
      </c>
    </row>
    <row r="322" spans="1:7" s="81" customFormat="1" hidden="1">
      <c r="A322" s="97" t="str">
        <f>Invoice!F326</f>
        <v>first line keep open</v>
      </c>
      <c r="B322" s="79">
        <f>Invoice!C326</f>
        <v>0</v>
      </c>
      <c r="C322" s="80">
        <f>Invoice!B326</f>
        <v>0</v>
      </c>
      <c r="D322" s="82">
        <f t="shared" si="16"/>
        <v>0</v>
      </c>
      <c r="E322" s="82">
        <f t="shared" si="17"/>
        <v>0</v>
      </c>
      <c r="F322" s="83">
        <f>Invoice!G326</f>
        <v>0</v>
      </c>
      <c r="G322" s="84">
        <f t="shared" si="18"/>
        <v>0</v>
      </c>
    </row>
    <row r="323" spans="1:7" s="81" customFormat="1" hidden="1">
      <c r="A323" s="97" t="str">
        <f>Invoice!F327</f>
        <v>first line keep open</v>
      </c>
      <c r="B323" s="79">
        <f>Invoice!C327</f>
        <v>0</v>
      </c>
      <c r="C323" s="80">
        <f>Invoice!B327</f>
        <v>0</v>
      </c>
      <c r="D323" s="82">
        <f t="shared" si="16"/>
        <v>0</v>
      </c>
      <c r="E323" s="82">
        <f t="shared" si="17"/>
        <v>0</v>
      </c>
      <c r="F323" s="83">
        <f>Invoice!G327</f>
        <v>0</v>
      </c>
      <c r="G323" s="84">
        <f t="shared" si="18"/>
        <v>0</v>
      </c>
    </row>
    <row r="324" spans="1:7" s="81" customFormat="1" hidden="1">
      <c r="A324" s="97" t="str">
        <f>Invoice!F328</f>
        <v>first line keep open</v>
      </c>
      <c r="B324" s="79">
        <f>Invoice!C328</f>
        <v>0</v>
      </c>
      <c r="C324" s="80">
        <f>Invoice!B328</f>
        <v>0</v>
      </c>
      <c r="D324" s="82">
        <f t="shared" si="16"/>
        <v>0</v>
      </c>
      <c r="E324" s="82">
        <f t="shared" si="17"/>
        <v>0</v>
      </c>
      <c r="F324" s="83">
        <f>Invoice!G328</f>
        <v>0</v>
      </c>
      <c r="G324" s="84">
        <f t="shared" si="18"/>
        <v>0</v>
      </c>
    </row>
    <row r="325" spans="1:7" s="81" customFormat="1" hidden="1">
      <c r="A325" s="97" t="str">
        <f>Invoice!F329</f>
        <v>first line keep open</v>
      </c>
      <c r="B325" s="79">
        <f>Invoice!C329</f>
        <v>0</v>
      </c>
      <c r="C325" s="80">
        <f>Invoice!B329</f>
        <v>0</v>
      </c>
      <c r="D325" s="82">
        <f t="shared" si="16"/>
        <v>0</v>
      </c>
      <c r="E325" s="82">
        <f t="shared" si="17"/>
        <v>0</v>
      </c>
      <c r="F325" s="83">
        <f>Invoice!G329</f>
        <v>0</v>
      </c>
      <c r="G325" s="84">
        <f t="shared" si="18"/>
        <v>0</v>
      </c>
    </row>
    <row r="326" spans="1:7" s="81" customFormat="1" hidden="1">
      <c r="A326" s="97" t="str">
        <f>Invoice!F330</f>
        <v>first line keep open</v>
      </c>
      <c r="B326" s="79">
        <f>Invoice!C330</f>
        <v>0</v>
      </c>
      <c r="C326" s="80">
        <f>Invoice!B330</f>
        <v>0</v>
      </c>
      <c r="D326" s="82">
        <f t="shared" si="16"/>
        <v>0</v>
      </c>
      <c r="E326" s="82">
        <f t="shared" si="17"/>
        <v>0</v>
      </c>
      <c r="F326" s="83">
        <f>Invoice!G330</f>
        <v>0</v>
      </c>
      <c r="G326" s="84">
        <f t="shared" si="18"/>
        <v>0</v>
      </c>
    </row>
    <row r="327" spans="1:7" s="81" customFormat="1" hidden="1">
      <c r="A327" s="97" t="str">
        <f>Invoice!F331</f>
        <v>first line keep open</v>
      </c>
      <c r="B327" s="79">
        <f>Invoice!C331</f>
        <v>0</v>
      </c>
      <c r="C327" s="80">
        <f>Invoice!B331</f>
        <v>0</v>
      </c>
      <c r="D327" s="82">
        <f t="shared" si="16"/>
        <v>0</v>
      </c>
      <c r="E327" s="82">
        <f t="shared" si="17"/>
        <v>0</v>
      </c>
      <c r="F327" s="83">
        <f>Invoice!G331</f>
        <v>0</v>
      </c>
      <c r="G327" s="84">
        <f t="shared" si="18"/>
        <v>0</v>
      </c>
    </row>
    <row r="328" spans="1:7" s="81" customFormat="1" hidden="1">
      <c r="A328" s="97" t="str">
        <f>Invoice!F332</f>
        <v>first line keep open</v>
      </c>
      <c r="B328" s="79">
        <f>Invoice!C332</f>
        <v>0</v>
      </c>
      <c r="C328" s="80">
        <f>Invoice!B332</f>
        <v>0</v>
      </c>
      <c r="D328" s="82">
        <f t="shared" si="16"/>
        <v>0</v>
      </c>
      <c r="E328" s="82">
        <f t="shared" si="17"/>
        <v>0</v>
      </c>
      <c r="F328" s="83">
        <f>Invoice!G332</f>
        <v>0</v>
      </c>
      <c r="G328" s="84">
        <f t="shared" si="18"/>
        <v>0</v>
      </c>
    </row>
    <row r="329" spans="1:7" s="81" customFormat="1" hidden="1">
      <c r="A329" s="97" t="str">
        <f>Invoice!F333</f>
        <v>first line keep open</v>
      </c>
      <c r="B329" s="79">
        <f>Invoice!C333</f>
        <v>0</v>
      </c>
      <c r="C329" s="80">
        <f>Invoice!B333</f>
        <v>0</v>
      </c>
      <c r="D329" s="82">
        <f t="shared" si="16"/>
        <v>0</v>
      </c>
      <c r="E329" s="82">
        <f t="shared" si="17"/>
        <v>0</v>
      </c>
      <c r="F329" s="83">
        <f>Invoice!G333</f>
        <v>0</v>
      </c>
      <c r="G329" s="84">
        <f t="shared" si="18"/>
        <v>0</v>
      </c>
    </row>
    <row r="330" spans="1:7" s="81" customFormat="1" hidden="1">
      <c r="A330" s="97" t="str">
        <f>Invoice!F334</f>
        <v>first line keep open</v>
      </c>
      <c r="B330" s="79">
        <f>Invoice!C334</f>
        <v>0</v>
      </c>
      <c r="C330" s="80">
        <f>Invoice!B334</f>
        <v>0</v>
      </c>
      <c r="D330" s="82">
        <f t="shared" si="16"/>
        <v>0</v>
      </c>
      <c r="E330" s="82">
        <f t="shared" si="17"/>
        <v>0</v>
      </c>
      <c r="F330" s="83">
        <f>Invoice!G334</f>
        <v>0</v>
      </c>
      <c r="G330" s="84">
        <f t="shared" si="18"/>
        <v>0</v>
      </c>
    </row>
    <row r="331" spans="1:7" s="81" customFormat="1" hidden="1">
      <c r="A331" s="97" t="str">
        <f>Invoice!F335</f>
        <v>first line keep open</v>
      </c>
      <c r="B331" s="79">
        <f>Invoice!C335</f>
        <v>0</v>
      </c>
      <c r="C331" s="80">
        <f>Invoice!B335</f>
        <v>0</v>
      </c>
      <c r="D331" s="82">
        <f t="shared" si="16"/>
        <v>0</v>
      </c>
      <c r="E331" s="82">
        <f t="shared" si="17"/>
        <v>0</v>
      </c>
      <c r="F331" s="83">
        <f>Invoice!G335</f>
        <v>0</v>
      </c>
      <c r="G331" s="84">
        <f t="shared" si="18"/>
        <v>0</v>
      </c>
    </row>
    <row r="332" spans="1:7" s="81" customFormat="1" hidden="1">
      <c r="A332" s="97" t="str">
        <f>Invoice!F336</f>
        <v>first line keep open</v>
      </c>
      <c r="B332" s="79">
        <f>Invoice!C336</f>
        <v>0</v>
      </c>
      <c r="C332" s="80">
        <f>Invoice!B336</f>
        <v>0</v>
      </c>
      <c r="D332" s="82">
        <f t="shared" si="16"/>
        <v>0</v>
      </c>
      <c r="E332" s="82">
        <f t="shared" si="17"/>
        <v>0</v>
      </c>
      <c r="F332" s="83">
        <f>Invoice!G336</f>
        <v>0</v>
      </c>
      <c r="G332" s="84">
        <f t="shared" si="18"/>
        <v>0</v>
      </c>
    </row>
    <row r="333" spans="1:7" s="81" customFormat="1" hidden="1">
      <c r="A333" s="97" t="str">
        <f>Invoice!F337</f>
        <v>first line keep open</v>
      </c>
      <c r="B333" s="79">
        <f>Invoice!C337</f>
        <v>0</v>
      </c>
      <c r="C333" s="80">
        <f>Invoice!B337</f>
        <v>0</v>
      </c>
      <c r="D333" s="82">
        <f t="shared" si="16"/>
        <v>0</v>
      </c>
      <c r="E333" s="82">
        <f t="shared" si="17"/>
        <v>0</v>
      </c>
      <c r="F333" s="83">
        <f>Invoice!G337</f>
        <v>0</v>
      </c>
      <c r="G333" s="84">
        <f t="shared" si="18"/>
        <v>0</v>
      </c>
    </row>
    <row r="334" spans="1:7" s="81" customFormat="1" hidden="1">
      <c r="A334" s="97" t="str">
        <f>Invoice!F338</f>
        <v>first line keep open</v>
      </c>
      <c r="B334" s="79">
        <f>Invoice!C338</f>
        <v>0</v>
      </c>
      <c r="C334" s="80">
        <f>Invoice!B338</f>
        <v>0</v>
      </c>
      <c r="D334" s="82">
        <f t="shared" si="16"/>
        <v>0</v>
      </c>
      <c r="E334" s="82">
        <f t="shared" si="17"/>
        <v>0</v>
      </c>
      <c r="F334" s="83">
        <f>Invoice!G338</f>
        <v>0</v>
      </c>
      <c r="G334" s="84">
        <f t="shared" si="18"/>
        <v>0</v>
      </c>
    </row>
    <row r="335" spans="1:7" s="81" customFormat="1" hidden="1">
      <c r="A335" s="97" t="str">
        <f>Invoice!F339</f>
        <v>first line keep open</v>
      </c>
      <c r="B335" s="79">
        <f>Invoice!C339</f>
        <v>0</v>
      </c>
      <c r="C335" s="80">
        <f>Invoice!B339</f>
        <v>0</v>
      </c>
      <c r="D335" s="82">
        <f t="shared" si="16"/>
        <v>0</v>
      </c>
      <c r="E335" s="82">
        <f t="shared" si="17"/>
        <v>0</v>
      </c>
      <c r="F335" s="83">
        <f>Invoice!G339</f>
        <v>0</v>
      </c>
      <c r="G335" s="84">
        <f t="shared" si="18"/>
        <v>0</v>
      </c>
    </row>
    <row r="336" spans="1:7" s="81" customFormat="1" hidden="1">
      <c r="A336" s="97" t="str">
        <f>Invoice!F340</f>
        <v>first line keep open</v>
      </c>
      <c r="B336" s="79">
        <f>Invoice!C340</f>
        <v>0</v>
      </c>
      <c r="C336" s="80">
        <f>Invoice!B340</f>
        <v>0</v>
      </c>
      <c r="D336" s="82">
        <f t="shared" si="16"/>
        <v>0</v>
      </c>
      <c r="E336" s="82">
        <f t="shared" si="17"/>
        <v>0</v>
      </c>
      <c r="F336" s="83">
        <f>Invoice!G340</f>
        <v>0</v>
      </c>
      <c r="G336" s="84">
        <f t="shared" si="18"/>
        <v>0</v>
      </c>
    </row>
    <row r="337" spans="1:7" s="81" customFormat="1" hidden="1">
      <c r="A337" s="97" t="str">
        <f>Invoice!F341</f>
        <v>first line keep open</v>
      </c>
      <c r="B337" s="79">
        <f>Invoice!C341</f>
        <v>0</v>
      </c>
      <c r="C337" s="80">
        <f>Invoice!B341</f>
        <v>0</v>
      </c>
      <c r="D337" s="82">
        <f t="shared" si="16"/>
        <v>0</v>
      </c>
      <c r="E337" s="82">
        <f t="shared" si="17"/>
        <v>0</v>
      </c>
      <c r="F337" s="83">
        <f>Invoice!G341</f>
        <v>0</v>
      </c>
      <c r="G337" s="84">
        <f t="shared" si="18"/>
        <v>0</v>
      </c>
    </row>
    <row r="338" spans="1:7" s="81" customFormat="1" hidden="1">
      <c r="A338" s="97" t="str">
        <f>Invoice!F342</f>
        <v>first line keep open</v>
      </c>
      <c r="B338" s="79">
        <f>Invoice!C342</f>
        <v>0</v>
      </c>
      <c r="C338" s="80">
        <f>Invoice!B342</f>
        <v>0</v>
      </c>
      <c r="D338" s="82">
        <f t="shared" si="16"/>
        <v>0</v>
      </c>
      <c r="E338" s="82">
        <f t="shared" si="17"/>
        <v>0</v>
      </c>
      <c r="F338" s="83">
        <f>Invoice!G342</f>
        <v>0</v>
      </c>
      <c r="G338" s="84">
        <f t="shared" si="18"/>
        <v>0</v>
      </c>
    </row>
    <row r="339" spans="1:7" s="81" customFormat="1" hidden="1">
      <c r="A339" s="97" t="str">
        <f>Invoice!F343</f>
        <v>first line keep open</v>
      </c>
      <c r="B339" s="79">
        <f>Invoice!C343</f>
        <v>0</v>
      </c>
      <c r="C339" s="80">
        <f>Invoice!B343</f>
        <v>0</v>
      </c>
      <c r="D339" s="82">
        <f t="shared" si="16"/>
        <v>0</v>
      </c>
      <c r="E339" s="82">
        <f t="shared" si="17"/>
        <v>0</v>
      </c>
      <c r="F339" s="83">
        <f>Invoice!G343</f>
        <v>0</v>
      </c>
      <c r="G339" s="84">
        <f t="shared" si="18"/>
        <v>0</v>
      </c>
    </row>
    <row r="340" spans="1:7" s="81" customFormat="1" hidden="1">
      <c r="A340" s="97" t="str">
        <f>Invoice!F344</f>
        <v>first line keep open</v>
      </c>
      <c r="B340" s="79">
        <f>Invoice!C344</f>
        <v>0</v>
      </c>
      <c r="C340" s="80">
        <f>Invoice!B344</f>
        <v>0</v>
      </c>
      <c r="D340" s="82">
        <f t="shared" si="16"/>
        <v>0</v>
      </c>
      <c r="E340" s="82">
        <f t="shared" si="17"/>
        <v>0</v>
      </c>
      <c r="F340" s="83">
        <f>Invoice!G344</f>
        <v>0</v>
      </c>
      <c r="G340" s="84">
        <f t="shared" si="18"/>
        <v>0</v>
      </c>
    </row>
    <row r="341" spans="1:7" s="81" customFormat="1" hidden="1">
      <c r="A341" s="97" t="str">
        <f>Invoice!F345</f>
        <v>first line keep open</v>
      </c>
      <c r="B341" s="79">
        <f>Invoice!C345</f>
        <v>0</v>
      </c>
      <c r="C341" s="80">
        <f>Invoice!B345</f>
        <v>0</v>
      </c>
      <c r="D341" s="82">
        <f t="shared" si="16"/>
        <v>0</v>
      </c>
      <c r="E341" s="82">
        <f t="shared" si="17"/>
        <v>0</v>
      </c>
      <c r="F341" s="83">
        <f>Invoice!G345</f>
        <v>0</v>
      </c>
      <c r="G341" s="84">
        <f t="shared" si="18"/>
        <v>0</v>
      </c>
    </row>
    <row r="342" spans="1:7" s="81" customFormat="1" hidden="1">
      <c r="A342" s="97" t="str">
        <f>Invoice!F346</f>
        <v>first line keep open</v>
      </c>
      <c r="B342" s="79">
        <f>Invoice!C346</f>
        <v>0</v>
      </c>
      <c r="C342" s="80">
        <f>Invoice!B346</f>
        <v>0</v>
      </c>
      <c r="D342" s="82">
        <f t="shared" si="16"/>
        <v>0</v>
      </c>
      <c r="E342" s="82">
        <f t="shared" si="17"/>
        <v>0</v>
      </c>
      <c r="F342" s="83">
        <f>Invoice!G346</f>
        <v>0</v>
      </c>
      <c r="G342" s="84">
        <f t="shared" si="18"/>
        <v>0</v>
      </c>
    </row>
    <row r="343" spans="1:7" s="81" customFormat="1" hidden="1">
      <c r="A343" s="97" t="str">
        <f>Invoice!F347</f>
        <v>first line keep open</v>
      </c>
      <c r="B343" s="79">
        <f>Invoice!C347</f>
        <v>0</v>
      </c>
      <c r="C343" s="80">
        <f>Invoice!B347</f>
        <v>0</v>
      </c>
      <c r="D343" s="82">
        <f t="shared" si="16"/>
        <v>0</v>
      </c>
      <c r="E343" s="82">
        <f t="shared" si="17"/>
        <v>0</v>
      </c>
      <c r="F343" s="83">
        <f>Invoice!G347</f>
        <v>0</v>
      </c>
      <c r="G343" s="84">
        <f t="shared" si="18"/>
        <v>0</v>
      </c>
    </row>
    <row r="344" spans="1:7" s="81" customFormat="1" hidden="1">
      <c r="A344" s="97" t="str">
        <f>Invoice!F348</f>
        <v>first line keep open</v>
      </c>
      <c r="B344" s="79">
        <f>Invoice!C348</f>
        <v>0</v>
      </c>
      <c r="C344" s="80">
        <f>Invoice!B348</f>
        <v>0</v>
      </c>
      <c r="D344" s="82">
        <f t="shared" si="16"/>
        <v>0</v>
      </c>
      <c r="E344" s="82">
        <f t="shared" si="17"/>
        <v>0</v>
      </c>
      <c r="F344" s="83">
        <f>Invoice!G348</f>
        <v>0</v>
      </c>
      <c r="G344" s="84">
        <f t="shared" si="18"/>
        <v>0</v>
      </c>
    </row>
    <row r="345" spans="1:7" s="81" customFormat="1" hidden="1">
      <c r="A345" s="97" t="str">
        <f>Invoice!F349</f>
        <v>first line keep open</v>
      </c>
      <c r="B345" s="79">
        <f>Invoice!C349</f>
        <v>0</v>
      </c>
      <c r="C345" s="80">
        <f>Invoice!B349</f>
        <v>0</v>
      </c>
      <c r="D345" s="82">
        <f t="shared" si="16"/>
        <v>0</v>
      </c>
      <c r="E345" s="82">
        <f t="shared" si="17"/>
        <v>0</v>
      </c>
      <c r="F345" s="83">
        <f>Invoice!G349</f>
        <v>0</v>
      </c>
      <c r="G345" s="84">
        <f t="shared" si="18"/>
        <v>0</v>
      </c>
    </row>
    <row r="346" spans="1:7" s="81" customFormat="1" hidden="1">
      <c r="A346" s="97" t="str">
        <f>Invoice!F350</f>
        <v>first line keep open</v>
      </c>
      <c r="B346" s="79">
        <f>Invoice!C350</f>
        <v>0</v>
      </c>
      <c r="C346" s="80">
        <f>Invoice!B350</f>
        <v>0</v>
      </c>
      <c r="D346" s="82">
        <f t="shared" si="16"/>
        <v>0</v>
      </c>
      <c r="E346" s="82">
        <f t="shared" si="17"/>
        <v>0</v>
      </c>
      <c r="F346" s="83">
        <f>Invoice!G350</f>
        <v>0</v>
      </c>
      <c r="G346" s="84">
        <f t="shared" si="18"/>
        <v>0</v>
      </c>
    </row>
    <row r="347" spans="1:7" s="81" customFormat="1" hidden="1">
      <c r="A347" s="97" t="str">
        <f>Invoice!F351</f>
        <v>first line keep open</v>
      </c>
      <c r="B347" s="79">
        <f>Invoice!C351</f>
        <v>0</v>
      </c>
      <c r="C347" s="80">
        <f>Invoice!B351</f>
        <v>0</v>
      </c>
      <c r="D347" s="82">
        <f t="shared" si="16"/>
        <v>0</v>
      </c>
      <c r="E347" s="82">
        <f t="shared" si="17"/>
        <v>0</v>
      </c>
      <c r="F347" s="83">
        <f>Invoice!G351</f>
        <v>0</v>
      </c>
      <c r="G347" s="84">
        <f t="shared" si="18"/>
        <v>0</v>
      </c>
    </row>
    <row r="348" spans="1:7" s="81" customFormat="1" hidden="1">
      <c r="A348" s="97" t="str">
        <f>Invoice!F352</f>
        <v>first line keep open</v>
      </c>
      <c r="B348" s="79">
        <f>Invoice!C352</f>
        <v>0</v>
      </c>
      <c r="C348" s="80">
        <f>Invoice!B352</f>
        <v>0</v>
      </c>
      <c r="D348" s="82">
        <f t="shared" si="16"/>
        <v>0</v>
      </c>
      <c r="E348" s="82">
        <f t="shared" si="17"/>
        <v>0</v>
      </c>
      <c r="F348" s="83">
        <f>Invoice!G352</f>
        <v>0</v>
      </c>
      <c r="G348" s="84">
        <f t="shared" si="18"/>
        <v>0</v>
      </c>
    </row>
    <row r="349" spans="1:7" s="81" customFormat="1" hidden="1">
      <c r="A349" s="97" t="str">
        <f>Invoice!F353</f>
        <v>first line keep open</v>
      </c>
      <c r="B349" s="79">
        <f>Invoice!C353</f>
        <v>0</v>
      </c>
      <c r="C349" s="80">
        <f>Invoice!B353</f>
        <v>0</v>
      </c>
      <c r="D349" s="82">
        <f t="shared" si="16"/>
        <v>0</v>
      </c>
      <c r="E349" s="82">
        <f t="shared" si="17"/>
        <v>0</v>
      </c>
      <c r="F349" s="83">
        <f>Invoice!G353</f>
        <v>0</v>
      </c>
      <c r="G349" s="84">
        <f t="shared" si="18"/>
        <v>0</v>
      </c>
    </row>
    <row r="350" spans="1:7" s="81" customFormat="1" hidden="1">
      <c r="A350" s="97" t="str">
        <f>Invoice!F354</f>
        <v>first line keep open</v>
      </c>
      <c r="B350" s="79">
        <f>Invoice!C354</f>
        <v>0</v>
      </c>
      <c r="C350" s="80">
        <f>Invoice!B354</f>
        <v>0</v>
      </c>
      <c r="D350" s="82">
        <f t="shared" si="16"/>
        <v>0</v>
      </c>
      <c r="E350" s="82">
        <f t="shared" si="17"/>
        <v>0</v>
      </c>
      <c r="F350" s="83">
        <f>Invoice!G354</f>
        <v>0</v>
      </c>
      <c r="G350" s="84">
        <f t="shared" si="18"/>
        <v>0</v>
      </c>
    </row>
    <row r="351" spans="1:7" s="81" customFormat="1" hidden="1">
      <c r="A351" s="97" t="str">
        <f>Invoice!F355</f>
        <v>first line keep open</v>
      </c>
      <c r="B351" s="79">
        <f>Invoice!C355</f>
        <v>0</v>
      </c>
      <c r="C351" s="80">
        <f>Invoice!B355</f>
        <v>0</v>
      </c>
      <c r="D351" s="82">
        <f t="shared" si="16"/>
        <v>0</v>
      </c>
      <c r="E351" s="82">
        <f t="shared" si="17"/>
        <v>0</v>
      </c>
      <c r="F351" s="83">
        <f>Invoice!G355</f>
        <v>0</v>
      </c>
      <c r="G351" s="84">
        <f t="shared" si="18"/>
        <v>0</v>
      </c>
    </row>
    <row r="352" spans="1:7" s="81" customFormat="1" hidden="1">
      <c r="A352" s="97" t="str">
        <f>Invoice!F356</f>
        <v>first line keep open</v>
      </c>
      <c r="B352" s="79">
        <f>Invoice!C356</f>
        <v>0</v>
      </c>
      <c r="C352" s="80">
        <f>Invoice!B356</f>
        <v>0</v>
      </c>
      <c r="D352" s="82">
        <f t="shared" si="16"/>
        <v>0</v>
      </c>
      <c r="E352" s="82">
        <f t="shared" si="17"/>
        <v>0</v>
      </c>
      <c r="F352" s="83">
        <f>Invoice!G356</f>
        <v>0</v>
      </c>
      <c r="G352" s="84">
        <f t="shared" si="18"/>
        <v>0</v>
      </c>
    </row>
    <row r="353" spans="1:7" s="81" customFormat="1" hidden="1">
      <c r="A353" s="97" t="str">
        <f>Invoice!F357</f>
        <v>first line keep open</v>
      </c>
      <c r="B353" s="79">
        <f>Invoice!C357</f>
        <v>0</v>
      </c>
      <c r="C353" s="80">
        <f>Invoice!B357</f>
        <v>0</v>
      </c>
      <c r="D353" s="82">
        <f t="shared" si="16"/>
        <v>0</v>
      </c>
      <c r="E353" s="82">
        <f t="shared" si="17"/>
        <v>0</v>
      </c>
      <c r="F353" s="83">
        <f>Invoice!G357</f>
        <v>0</v>
      </c>
      <c r="G353" s="84">
        <f t="shared" si="18"/>
        <v>0</v>
      </c>
    </row>
    <row r="354" spans="1:7" s="81" customFormat="1" hidden="1">
      <c r="A354" s="97" t="str">
        <f>Invoice!F358</f>
        <v>first line keep open</v>
      </c>
      <c r="B354" s="79">
        <f>Invoice!C358</f>
        <v>0</v>
      </c>
      <c r="C354" s="80">
        <f>Invoice!B358</f>
        <v>0</v>
      </c>
      <c r="D354" s="82">
        <f t="shared" si="16"/>
        <v>0</v>
      </c>
      <c r="E354" s="82">
        <f t="shared" si="17"/>
        <v>0</v>
      </c>
      <c r="F354" s="83">
        <f>Invoice!G358</f>
        <v>0</v>
      </c>
      <c r="G354" s="84">
        <f t="shared" si="18"/>
        <v>0</v>
      </c>
    </row>
    <row r="355" spans="1:7" s="81" customFormat="1" hidden="1">
      <c r="A355" s="97" t="str">
        <f>Invoice!F359</f>
        <v>first line keep open</v>
      </c>
      <c r="B355" s="79">
        <f>Invoice!C359</f>
        <v>0</v>
      </c>
      <c r="C355" s="80">
        <f>Invoice!B359</f>
        <v>0</v>
      </c>
      <c r="D355" s="82">
        <f t="shared" si="16"/>
        <v>0</v>
      </c>
      <c r="E355" s="82">
        <f t="shared" si="17"/>
        <v>0</v>
      </c>
      <c r="F355" s="83">
        <f>Invoice!G359</f>
        <v>0</v>
      </c>
      <c r="G355" s="84">
        <f t="shared" si="18"/>
        <v>0</v>
      </c>
    </row>
    <row r="356" spans="1:7" s="81" customFormat="1" hidden="1">
      <c r="A356" s="97" t="str">
        <f>Invoice!F360</f>
        <v>first line keep open</v>
      </c>
      <c r="B356" s="79">
        <f>Invoice!C360</f>
        <v>0</v>
      </c>
      <c r="C356" s="80">
        <f>Invoice!B360</f>
        <v>0</v>
      </c>
      <c r="D356" s="82">
        <f t="shared" si="16"/>
        <v>0</v>
      </c>
      <c r="E356" s="82">
        <f t="shared" si="17"/>
        <v>0</v>
      </c>
      <c r="F356" s="83">
        <f>Invoice!G360</f>
        <v>0</v>
      </c>
      <c r="G356" s="84">
        <f t="shared" si="18"/>
        <v>0</v>
      </c>
    </row>
    <row r="357" spans="1:7" s="81" customFormat="1" hidden="1">
      <c r="A357" s="97" t="str">
        <f>Invoice!F361</f>
        <v>first line keep open</v>
      </c>
      <c r="B357" s="79">
        <f>Invoice!C361</f>
        <v>0</v>
      </c>
      <c r="C357" s="80">
        <f>Invoice!B361</f>
        <v>0</v>
      </c>
      <c r="D357" s="82">
        <f t="shared" si="16"/>
        <v>0</v>
      </c>
      <c r="E357" s="82">
        <f t="shared" si="17"/>
        <v>0</v>
      </c>
      <c r="F357" s="83">
        <f>Invoice!G361</f>
        <v>0</v>
      </c>
      <c r="G357" s="84">
        <f t="shared" si="18"/>
        <v>0</v>
      </c>
    </row>
    <row r="358" spans="1:7" s="81" customFormat="1" hidden="1">
      <c r="A358" s="97" t="str">
        <f>Invoice!F362</f>
        <v>first line keep open</v>
      </c>
      <c r="B358" s="79">
        <f>Invoice!C362</f>
        <v>0</v>
      </c>
      <c r="C358" s="80">
        <f>Invoice!B362</f>
        <v>0</v>
      </c>
      <c r="D358" s="82">
        <f t="shared" si="16"/>
        <v>0</v>
      </c>
      <c r="E358" s="82">
        <f t="shared" si="17"/>
        <v>0</v>
      </c>
      <c r="F358" s="83">
        <f>Invoice!G362</f>
        <v>0</v>
      </c>
      <c r="G358" s="84">
        <f t="shared" si="18"/>
        <v>0</v>
      </c>
    </row>
    <row r="359" spans="1:7" s="81" customFormat="1" hidden="1">
      <c r="A359" s="97" t="str">
        <f>Invoice!F363</f>
        <v>first line keep open</v>
      </c>
      <c r="B359" s="79">
        <f>Invoice!C363</f>
        <v>0</v>
      </c>
      <c r="C359" s="80">
        <f>Invoice!B363</f>
        <v>0</v>
      </c>
      <c r="D359" s="82">
        <f t="shared" si="16"/>
        <v>0</v>
      </c>
      <c r="E359" s="82">
        <f t="shared" si="17"/>
        <v>0</v>
      </c>
      <c r="F359" s="83">
        <f>Invoice!G363</f>
        <v>0</v>
      </c>
      <c r="G359" s="84">
        <f t="shared" si="18"/>
        <v>0</v>
      </c>
    </row>
    <row r="360" spans="1:7" s="81" customFormat="1" hidden="1">
      <c r="A360" s="97" t="str">
        <f>Invoice!F364</f>
        <v>first line keep open</v>
      </c>
      <c r="B360" s="79">
        <f>Invoice!C364</f>
        <v>0</v>
      </c>
      <c r="C360" s="80">
        <f>Invoice!B364</f>
        <v>0</v>
      </c>
      <c r="D360" s="82">
        <f t="shared" si="16"/>
        <v>0</v>
      </c>
      <c r="E360" s="82">
        <f t="shared" si="17"/>
        <v>0</v>
      </c>
      <c r="F360" s="83">
        <f>Invoice!G364</f>
        <v>0</v>
      </c>
      <c r="G360" s="84">
        <f t="shared" si="18"/>
        <v>0</v>
      </c>
    </row>
    <row r="361" spans="1:7" s="81" customFormat="1" hidden="1">
      <c r="A361" s="97" t="str">
        <f>Invoice!F365</f>
        <v>first line keep open</v>
      </c>
      <c r="B361" s="79">
        <f>Invoice!C365</f>
        <v>0</v>
      </c>
      <c r="C361" s="80">
        <f>Invoice!B365</f>
        <v>0</v>
      </c>
      <c r="D361" s="82">
        <f t="shared" si="16"/>
        <v>0</v>
      </c>
      <c r="E361" s="82">
        <f t="shared" si="17"/>
        <v>0</v>
      </c>
      <c r="F361" s="83">
        <f>Invoice!G365</f>
        <v>0</v>
      </c>
      <c r="G361" s="84">
        <f t="shared" si="18"/>
        <v>0</v>
      </c>
    </row>
    <row r="362" spans="1:7" s="81" customFormat="1" hidden="1">
      <c r="A362" s="97" t="str">
        <f>Invoice!F366</f>
        <v>first line keep open</v>
      </c>
      <c r="B362" s="79">
        <f>Invoice!C366</f>
        <v>0</v>
      </c>
      <c r="C362" s="80">
        <f>Invoice!B366</f>
        <v>0</v>
      </c>
      <c r="D362" s="82">
        <f t="shared" si="16"/>
        <v>0</v>
      </c>
      <c r="E362" s="82">
        <f t="shared" si="17"/>
        <v>0</v>
      </c>
      <c r="F362" s="83">
        <f>Invoice!G366</f>
        <v>0</v>
      </c>
      <c r="G362" s="84">
        <f t="shared" si="18"/>
        <v>0</v>
      </c>
    </row>
    <row r="363" spans="1:7" s="81" customFormat="1" hidden="1">
      <c r="A363" s="97" t="str">
        <f>Invoice!F367</f>
        <v>first line keep open</v>
      </c>
      <c r="B363" s="79">
        <f>Invoice!C367</f>
        <v>0</v>
      </c>
      <c r="C363" s="80">
        <f>Invoice!B367</f>
        <v>0</v>
      </c>
      <c r="D363" s="82">
        <f t="shared" si="16"/>
        <v>0</v>
      </c>
      <c r="E363" s="82">
        <f t="shared" si="17"/>
        <v>0</v>
      </c>
      <c r="F363" s="83">
        <f>Invoice!G367</f>
        <v>0</v>
      </c>
      <c r="G363" s="84">
        <f t="shared" si="18"/>
        <v>0</v>
      </c>
    </row>
    <row r="364" spans="1:7" s="81" customFormat="1" hidden="1">
      <c r="A364" s="97" t="str">
        <f>Invoice!F368</f>
        <v>first line keep open</v>
      </c>
      <c r="B364" s="79">
        <f>Invoice!C368</f>
        <v>0</v>
      </c>
      <c r="C364" s="80">
        <f>Invoice!B368</f>
        <v>0</v>
      </c>
      <c r="D364" s="82">
        <f t="shared" si="16"/>
        <v>0</v>
      </c>
      <c r="E364" s="82">
        <f t="shared" si="17"/>
        <v>0</v>
      </c>
      <c r="F364" s="83">
        <f>Invoice!G368</f>
        <v>0</v>
      </c>
      <c r="G364" s="84">
        <f t="shared" si="18"/>
        <v>0</v>
      </c>
    </row>
    <row r="365" spans="1:7" s="81" customFormat="1" hidden="1">
      <c r="A365" s="97" t="str">
        <f>Invoice!F369</f>
        <v>first line keep open</v>
      </c>
      <c r="B365" s="79">
        <f>Invoice!C369</f>
        <v>0</v>
      </c>
      <c r="C365" s="80">
        <f>Invoice!B369</f>
        <v>0</v>
      </c>
      <c r="D365" s="82">
        <f t="shared" si="16"/>
        <v>0</v>
      </c>
      <c r="E365" s="82">
        <f t="shared" si="17"/>
        <v>0</v>
      </c>
      <c r="F365" s="83">
        <f>Invoice!G369</f>
        <v>0</v>
      </c>
      <c r="G365" s="84">
        <f t="shared" si="18"/>
        <v>0</v>
      </c>
    </row>
    <row r="366" spans="1:7" s="81" customFormat="1" hidden="1">
      <c r="A366" s="97" t="str">
        <f>Invoice!F370</f>
        <v>first line keep open</v>
      </c>
      <c r="B366" s="79">
        <f>Invoice!C370</f>
        <v>0</v>
      </c>
      <c r="C366" s="80">
        <f>Invoice!B370</f>
        <v>0</v>
      </c>
      <c r="D366" s="82">
        <f t="shared" si="16"/>
        <v>0</v>
      </c>
      <c r="E366" s="82">
        <f t="shared" si="17"/>
        <v>0</v>
      </c>
      <c r="F366" s="83">
        <f>Invoice!G370</f>
        <v>0</v>
      </c>
      <c r="G366" s="84">
        <f t="shared" si="18"/>
        <v>0</v>
      </c>
    </row>
    <row r="367" spans="1:7" s="81" customFormat="1" hidden="1">
      <c r="A367" s="97" t="str">
        <f>Invoice!F371</f>
        <v>first line keep open</v>
      </c>
      <c r="B367" s="79">
        <f>Invoice!C371</f>
        <v>0</v>
      </c>
      <c r="C367" s="80">
        <f>Invoice!B371</f>
        <v>0</v>
      </c>
      <c r="D367" s="82">
        <f t="shared" si="16"/>
        <v>0</v>
      </c>
      <c r="E367" s="82">
        <f t="shared" si="17"/>
        <v>0</v>
      </c>
      <c r="F367" s="83">
        <f>Invoice!G371</f>
        <v>0</v>
      </c>
      <c r="G367" s="84">
        <f t="shared" si="18"/>
        <v>0</v>
      </c>
    </row>
    <row r="368" spans="1:7" s="81" customFormat="1" hidden="1">
      <c r="A368" s="97" t="str">
        <f>Invoice!F372</f>
        <v>first line keep open</v>
      </c>
      <c r="B368" s="79">
        <f>Invoice!C372</f>
        <v>0</v>
      </c>
      <c r="C368" s="80">
        <f>Invoice!B372</f>
        <v>0</v>
      </c>
      <c r="D368" s="82">
        <f t="shared" ref="D368:D431" si="19">F368/$D$14</f>
        <v>0</v>
      </c>
      <c r="E368" s="82">
        <f t="shared" ref="E368:E431" si="20">G368/$D$14</f>
        <v>0</v>
      </c>
      <c r="F368" s="83">
        <f>Invoice!G372</f>
        <v>0</v>
      </c>
      <c r="G368" s="84">
        <f t="shared" ref="G368:G431" si="21">C368*F368</f>
        <v>0</v>
      </c>
    </row>
    <row r="369" spans="1:7" s="81" customFormat="1" hidden="1">
      <c r="A369" s="97" t="str">
        <f>Invoice!F373</f>
        <v>first line keep open</v>
      </c>
      <c r="B369" s="79">
        <f>Invoice!C373</f>
        <v>0</v>
      </c>
      <c r="C369" s="80">
        <f>Invoice!B373</f>
        <v>0</v>
      </c>
      <c r="D369" s="82">
        <f t="shared" si="19"/>
        <v>0</v>
      </c>
      <c r="E369" s="82">
        <f t="shared" si="20"/>
        <v>0</v>
      </c>
      <c r="F369" s="83">
        <f>Invoice!G373</f>
        <v>0</v>
      </c>
      <c r="G369" s="84">
        <f t="shared" si="21"/>
        <v>0</v>
      </c>
    </row>
    <row r="370" spans="1:7" s="81" customFormat="1" hidden="1">
      <c r="A370" s="97" t="str">
        <f>Invoice!F374</f>
        <v>first line keep open</v>
      </c>
      <c r="B370" s="79">
        <f>Invoice!C374</f>
        <v>0</v>
      </c>
      <c r="C370" s="80">
        <f>Invoice!B374</f>
        <v>0</v>
      </c>
      <c r="D370" s="82">
        <f t="shared" si="19"/>
        <v>0</v>
      </c>
      <c r="E370" s="82">
        <f t="shared" si="20"/>
        <v>0</v>
      </c>
      <c r="F370" s="83">
        <f>Invoice!G374</f>
        <v>0</v>
      </c>
      <c r="G370" s="84">
        <f t="shared" si="21"/>
        <v>0</v>
      </c>
    </row>
    <row r="371" spans="1:7" s="81" customFormat="1" hidden="1">
      <c r="A371" s="97" t="str">
        <f>Invoice!F375</f>
        <v>first line keep open</v>
      </c>
      <c r="B371" s="79">
        <f>Invoice!C375</f>
        <v>0</v>
      </c>
      <c r="C371" s="80">
        <f>Invoice!B375</f>
        <v>0</v>
      </c>
      <c r="D371" s="82">
        <f t="shared" si="19"/>
        <v>0</v>
      </c>
      <c r="E371" s="82">
        <f t="shared" si="20"/>
        <v>0</v>
      </c>
      <c r="F371" s="83">
        <f>Invoice!G375</f>
        <v>0</v>
      </c>
      <c r="G371" s="84">
        <f t="shared" si="21"/>
        <v>0</v>
      </c>
    </row>
    <row r="372" spans="1:7" s="81" customFormat="1" hidden="1">
      <c r="A372" s="97" t="str">
        <f>Invoice!F376</f>
        <v>first line keep open</v>
      </c>
      <c r="B372" s="79">
        <f>Invoice!C376</f>
        <v>0</v>
      </c>
      <c r="C372" s="80">
        <f>Invoice!B376</f>
        <v>0</v>
      </c>
      <c r="D372" s="82">
        <f t="shared" si="19"/>
        <v>0</v>
      </c>
      <c r="E372" s="82">
        <f t="shared" si="20"/>
        <v>0</v>
      </c>
      <c r="F372" s="83">
        <f>Invoice!G376</f>
        <v>0</v>
      </c>
      <c r="G372" s="84">
        <f t="shared" si="21"/>
        <v>0</v>
      </c>
    </row>
    <row r="373" spans="1:7" s="81" customFormat="1" hidden="1">
      <c r="A373" s="97" t="str">
        <f>Invoice!F377</f>
        <v>first line keep open</v>
      </c>
      <c r="B373" s="79">
        <f>Invoice!C377</f>
        <v>0</v>
      </c>
      <c r="C373" s="80">
        <f>Invoice!B377</f>
        <v>0</v>
      </c>
      <c r="D373" s="82">
        <f t="shared" si="19"/>
        <v>0</v>
      </c>
      <c r="E373" s="82">
        <f t="shared" si="20"/>
        <v>0</v>
      </c>
      <c r="F373" s="83">
        <f>Invoice!G377</f>
        <v>0</v>
      </c>
      <c r="G373" s="84">
        <f t="shared" si="21"/>
        <v>0</v>
      </c>
    </row>
    <row r="374" spans="1:7" s="81" customFormat="1" hidden="1">
      <c r="A374" s="97" t="str">
        <f>Invoice!F378</f>
        <v>first line keep open</v>
      </c>
      <c r="B374" s="79">
        <f>Invoice!C378</f>
        <v>0</v>
      </c>
      <c r="C374" s="80">
        <f>Invoice!B378</f>
        <v>0</v>
      </c>
      <c r="D374" s="82">
        <f t="shared" si="19"/>
        <v>0</v>
      </c>
      <c r="E374" s="82">
        <f t="shared" si="20"/>
        <v>0</v>
      </c>
      <c r="F374" s="83">
        <f>Invoice!G378</f>
        <v>0</v>
      </c>
      <c r="G374" s="84">
        <f t="shared" si="21"/>
        <v>0</v>
      </c>
    </row>
    <row r="375" spans="1:7" s="81" customFormat="1" hidden="1">
      <c r="A375" s="97" t="str">
        <f>Invoice!F379</f>
        <v>first line keep open</v>
      </c>
      <c r="B375" s="79">
        <f>Invoice!C379</f>
        <v>0</v>
      </c>
      <c r="C375" s="80">
        <f>Invoice!B379</f>
        <v>0</v>
      </c>
      <c r="D375" s="82">
        <f t="shared" si="19"/>
        <v>0</v>
      </c>
      <c r="E375" s="82">
        <f t="shared" si="20"/>
        <v>0</v>
      </c>
      <c r="F375" s="83">
        <f>Invoice!G379</f>
        <v>0</v>
      </c>
      <c r="G375" s="84">
        <f t="shared" si="21"/>
        <v>0</v>
      </c>
    </row>
    <row r="376" spans="1:7" s="81" customFormat="1" hidden="1">
      <c r="A376" s="97" t="str">
        <f>Invoice!F380</f>
        <v>first line keep open</v>
      </c>
      <c r="B376" s="79">
        <f>Invoice!C380</f>
        <v>0</v>
      </c>
      <c r="C376" s="80">
        <f>Invoice!B380</f>
        <v>0</v>
      </c>
      <c r="D376" s="82">
        <f t="shared" si="19"/>
        <v>0</v>
      </c>
      <c r="E376" s="82">
        <f t="shared" si="20"/>
        <v>0</v>
      </c>
      <c r="F376" s="83">
        <f>Invoice!G380</f>
        <v>0</v>
      </c>
      <c r="G376" s="84">
        <f t="shared" si="21"/>
        <v>0</v>
      </c>
    </row>
    <row r="377" spans="1:7" s="81" customFormat="1" hidden="1">
      <c r="A377" s="97" t="str">
        <f>Invoice!F381</f>
        <v>first line keep open</v>
      </c>
      <c r="B377" s="79">
        <f>Invoice!C381</f>
        <v>0</v>
      </c>
      <c r="C377" s="80">
        <f>Invoice!B381</f>
        <v>0</v>
      </c>
      <c r="D377" s="82">
        <f t="shared" si="19"/>
        <v>0</v>
      </c>
      <c r="E377" s="82">
        <f t="shared" si="20"/>
        <v>0</v>
      </c>
      <c r="F377" s="83">
        <f>Invoice!G381</f>
        <v>0</v>
      </c>
      <c r="G377" s="84">
        <f t="shared" si="21"/>
        <v>0</v>
      </c>
    </row>
    <row r="378" spans="1:7" s="81" customFormat="1" hidden="1">
      <c r="A378" s="97" t="str">
        <f>Invoice!F382</f>
        <v>first line keep open</v>
      </c>
      <c r="B378" s="79">
        <f>Invoice!C382</f>
        <v>0</v>
      </c>
      <c r="C378" s="80">
        <f>Invoice!B382</f>
        <v>0</v>
      </c>
      <c r="D378" s="82">
        <f t="shared" si="19"/>
        <v>0</v>
      </c>
      <c r="E378" s="82">
        <f t="shared" si="20"/>
        <v>0</v>
      </c>
      <c r="F378" s="83">
        <f>Invoice!G382</f>
        <v>0</v>
      </c>
      <c r="G378" s="84">
        <f t="shared" si="21"/>
        <v>0</v>
      </c>
    </row>
    <row r="379" spans="1:7" s="81" customFormat="1" hidden="1">
      <c r="A379" s="97" t="str">
        <f>Invoice!F383</f>
        <v>first line keep open</v>
      </c>
      <c r="B379" s="79">
        <f>Invoice!C383</f>
        <v>0</v>
      </c>
      <c r="C379" s="80">
        <f>Invoice!B383</f>
        <v>0</v>
      </c>
      <c r="D379" s="82">
        <f t="shared" si="19"/>
        <v>0</v>
      </c>
      <c r="E379" s="82">
        <f t="shared" si="20"/>
        <v>0</v>
      </c>
      <c r="F379" s="83">
        <f>Invoice!G383</f>
        <v>0</v>
      </c>
      <c r="G379" s="84">
        <f t="shared" si="21"/>
        <v>0</v>
      </c>
    </row>
    <row r="380" spans="1:7" s="81" customFormat="1" hidden="1">
      <c r="A380" s="97" t="str">
        <f>Invoice!F384</f>
        <v>first line keep open</v>
      </c>
      <c r="B380" s="79">
        <f>Invoice!C384</f>
        <v>0</v>
      </c>
      <c r="C380" s="80">
        <f>Invoice!B384</f>
        <v>0</v>
      </c>
      <c r="D380" s="82">
        <f t="shared" si="19"/>
        <v>0</v>
      </c>
      <c r="E380" s="82">
        <f t="shared" si="20"/>
        <v>0</v>
      </c>
      <c r="F380" s="83">
        <f>Invoice!G384</f>
        <v>0</v>
      </c>
      <c r="G380" s="84">
        <f t="shared" si="21"/>
        <v>0</v>
      </c>
    </row>
    <row r="381" spans="1:7" s="81" customFormat="1" hidden="1">
      <c r="A381" s="97" t="str">
        <f>Invoice!F385</f>
        <v>first line keep open</v>
      </c>
      <c r="B381" s="79">
        <f>Invoice!C385</f>
        <v>0</v>
      </c>
      <c r="C381" s="80">
        <f>Invoice!B385</f>
        <v>0</v>
      </c>
      <c r="D381" s="82">
        <f t="shared" si="19"/>
        <v>0</v>
      </c>
      <c r="E381" s="82">
        <f t="shared" si="20"/>
        <v>0</v>
      </c>
      <c r="F381" s="83">
        <f>Invoice!G385</f>
        <v>0</v>
      </c>
      <c r="G381" s="84">
        <f t="shared" si="21"/>
        <v>0</v>
      </c>
    </row>
    <row r="382" spans="1:7" s="81" customFormat="1" hidden="1">
      <c r="A382" s="97" t="str">
        <f>Invoice!F386</f>
        <v>first line keep open</v>
      </c>
      <c r="B382" s="79">
        <f>Invoice!C386</f>
        <v>0</v>
      </c>
      <c r="C382" s="80">
        <f>Invoice!B386</f>
        <v>0</v>
      </c>
      <c r="D382" s="82">
        <f t="shared" si="19"/>
        <v>0</v>
      </c>
      <c r="E382" s="82">
        <f t="shared" si="20"/>
        <v>0</v>
      </c>
      <c r="F382" s="83">
        <f>Invoice!G386</f>
        <v>0</v>
      </c>
      <c r="G382" s="84">
        <f t="shared" si="21"/>
        <v>0</v>
      </c>
    </row>
    <row r="383" spans="1:7" s="81" customFormat="1" hidden="1">
      <c r="A383" s="97" t="str">
        <f>Invoice!F387</f>
        <v>first line keep open</v>
      </c>
      <c r="B383" s="79">
        <f>Invoice!C387</f>
        <v>0</v>
      </c>
      <c r="C383" s="80">
        <f>Invoice!B387</f>
        <v>0</v>
      </c>
      <c r="D383" s="82">
        <f t="shared" si="19"/>
        <v>0</v>
      </c>
      <c r="E383" s="82">
        <f t="shared" si="20"/>
        <v>0</v>
      </c>
      <c r="F383" s="83">
        <f>Invoice!G387</f>
        <v>0</v>
      </c>
      <c r="G383" s="84">
        <f t="shared" si="21"/>
        <v>0</v>
      </c>
    </row>
    <row r="384" spans="1:7" s="81" customFormat="1" hidden="1">
      <c r="A384" s="97" t="str">
        <f>Invoice!F388</f>
        <v>first line keep open</v>
      </c>
      <c r="B384" s="79">
        <f>Invoice!C388</f>
        <v>0</v>
      </c>
      <c r="C384" s="80">
        <f>Invoice!B388</f>
        <v>0</v>
      </c>
      <c r="D384" s="82">
        <f t="shared" si="19"/>
        <v>0</v>
      </c>
      <c r="E384" s="82">
        <f t="shared" si="20"/>
        <v>0</v>
      </c>
      <c r="F384" s="83">
        <f>Invoice!G388</f>
        <v>0</v>
      </c>
      <c r="G384" s="84">
        <f t="shared" si="21"/>
        <v>0</v>
      </c>
    </row>
    <row r="385" spans="1:7" s="81" customFormat="1" hidden="1">
      <c r="A385" s="97" t="str">
        <f>Invoice!F389</f>
        <v>first line keep open</v>
      </c>
      <c r="B385" s="79">
        <f>Invoice!C389</f>
        <v>0</v>
      </c>
      <c r="C385" s="80">
        <f>Invoice!B389</f>
        <v>0</v>
      </c>
      <c r="D385" s="82">
        <f t="shared" si="19"/>
        <v>0</v>
      </c>
      <c r="E385" s="82">
        <f t="shared" si="20"/>
        <v>0</v>
      </c>
      <c r="F385" s="83">
        <f>Invoice!G389</f>
        <v>0</v>
      </c>
      <c r="G385" s="84">
        <f t="shared" si="21"/>
        <v>0</v>
      </c>
    </row>
    <row r="386" spans="1:7" s="81" customFormat="1" hidden="1">
      <c r="A386" s="97" t="str">
        <f>Invoice!F390</f>
        <v>first line keep open</v>
      </c>
      <c r="B386" s="79">
        <f>Invoice!C390</f>
        <v>0</v>
      </c>
      <c r="C386" s="80">
        <f>Invoice!B390</f>
        <v>0</v>
      </c>
      <c r="D386" s="82">
        <f t="shared" si="19"/>
        <v>0</v>
      </c>
      <c r="E386" s="82">
        <f t="shared" si="20"/>
        <v>0</v>
      </c>
      <c r="F386" s="83">
        <f>Invoice!G390</f>
        <v>0</v>
      </c>
      <c r="G386" s="84">
        <f t="shared" si="21"/>
        <v>0</v>
      </c>
    </row>
    <row r="387" spans="1:7" s="81" customFormat="1" hidden="1">
      <c r="A387" s="97" t="str">
        <f>Invoice!F391</f>
        <v>first line keep open</v>
      </c>
      <c r="B387" s="79">
        <f>Invoice!C391</f>
        <v>0</v>
      </c>
      <c r="C387" s="80">
        <f>Invoice!B391</f>
        <v>0</v>
      </c>
      <c r="D387" s="82">
        <f t="shared" si="19"/>
        <v>0</v>
      </c>
      <c r="E387" s="82">
        <f t="shared" si="20"/>
        <v>0</v>
      </c>
      <c r="F387" s="83">
        <f>Invoice!G391</f>
        <v>0</v>
      </c>
      <c r="G387" s="84">
        <f t="shared" si="21"/>
        <v>0</v>
      </c>
    </row>
    <row r="388" spans="1:7" s="81" customFormat="1" hidden="1">
      <c r="A388" s="97" t="str">
        <f>Invoice!F392</f>
        <v>first line keep open</v>
      </c>
      <c r="B388" s="79">
        <f>Invoice!C392</f>
        <v>0</v>
      </c>
      <c r="C388" s="80">
        <f>Invoice!B392</f>
        <v>0</v>
      </c>
      <c r="D388" s="82">
        <f t="shared" si="19"/>
        <v>0</v>
      </c>
      <c r="E388" s="82">
        <f t="shared" si="20"/>
        <v>0</v>
      </c>
      <c r="F388" s="83">
        <f>Invoice!G392</f>
        <v>0</v>
      </c>
      <c r="G388" s="84">
        <f t="shared" si="21"/>
        <v>0</v>
      </c>
    </row>
    <row r="389" spans="1:7" s="81" customFormat="1" hidden="1">
      <c r="A389" s="97" t="str">
        <f>Invoice!F393</f>
        <v>first line keep open</v>
      </c>
      <c r="B389" s="79">
        <f>Invoice!C393</f>
        <v>0</v>
      </c>
      <c r="C389" s="80">
        <f>Invoice!B393</f>
        <v>0</v>
      </c>
      <c r="D389" s="82">
        <f t="shared" si="19"/>
        <v>0</v>
      </c>
      <c r="E389" s="82">
        <f t="shared" si="20"/>
        <v>0</v>
      </c>
      <c r="F389" s="83">
        <f>Invoice!G393</f>
        <v>0</v>
      </c>
      <c r="G389" s="84">
        <f t="shared" si="21"/>
        <v>0</v>
      </c>
    </row>
    <row r="390" spans="1:7" s="81" customFormat="1" hidden="1">
      <c r="A390" s="97" t="str">
        <f>Invoice!F394</f>
        <v>first line keep open</v>
      </c>
      <c r="B390" s="79">
        <f>Invoice!C394</f>
        <v>0</v>
      </c>
      <c r="C390" s="80">
        <f>Invoice!B394</f>
        <v>0</v>
      </c>
      <c r="D390" s="82">
        <f t="shared" si="19"/>
        <v>0</v>
      </c>
      <c r="E390" s="82">
        <f t="shared" si="20"/>
        <v>0</v>
      </c>
      <c r="F390" s="83">
        <f>Invoice!G394</f>
        <v>0</v>
      </c>
      <c r="G390" s="84">
        <f t="shared" si="21"/>
        <v>0</v>
      </c>
    </row>
    <row r="391" spans="1:7" s="81" customFormat="1" hidden="1">
      <c r="A391" s="97" t="str">
        <f>Invoice!F395</f>
        <v>first line keep open</v>
      </c>
      <c r="B391" s="79">
        <f>Invoice!C395</f>
        <v>0</v>
      </c>
      <c r="C391" s="80">
        <f>Invoice!B395</f>
        <v>0</v>
      </c>
      <c r="D391" s="82">
        <f t="shared" si="19"/>
        <v>0</v>
      </c>
      <c r="E391" s="82">
        <f t="shared" si="20"/>
        <v>0</v>
      </c>
      <c r="F391" s="83">
        <f>Invoice!G395</f>
        <v>0</v>
      </c>
      <c r="G391" s="84">
        <f t="shared" si="21"/>
        <v>0</v>
      </c>
    </row>
    <row r="392" spans="1:7" s="81" customFormat="1" hidden="1">
      <c r="A392" s="97" t="str">
        <f>Invoice!F396</f>
        <v>first line keep open</v>
      </c>
      <c r="B392" s="79">
        <f>Invoice!C396</f>
        <v>0</v>
      </c>
      <c r="C392" s="80">
        <f>Invoice!B396</f>
        <v>0</v>
      </c>
      <c r="D392" s="82">
        <f t="shared" si="19"/>
        <v>0</v>
      </c>
      <c r="E392" s="82">
        <f t="shared" si="20"/>
        <v>0</v>
      </c>
      <c r="F392" s="83">
        <f>Invoice!G396</f>
        <v>0</v>
      </c>
      <c r="G392" s="84">
        <f t="shared" si="21"/>
        <v>0</v>
      </c>
    </row>
    <row r="393" spans="1:7" s="81" customFormat="1" hidden="1">
      <c r="A393" s="97" t="str">
        <f>Invoice!F397</f>
        <v>first line keep open</v>
      </c>
      <c r="B393" s="79">
        <f>Invoice!C397</f>
        <v>0</v>
      </c>
      <c r="C393" s="80">
        <f>Invoice!B397</f>
        <v>0</v>
      </c>
      <c r="D393" s="82">
        <f t="shared" si="19"/>
        <v>0</v>
      </c>
      <c r="E393" s="82">
        <f t="shared" si="20"/>
        <v>0</v>
      </c>
      <c r="F393" s="83">
        <f>Invoice!G397</f>
        <v>0</v>
      </c>
      <c r="G393" s="84">
        <f t="shared" si="21"/>
        <v>0</v>
      </c>
    </row>
    <row r="394" spans="1:7" s="81" customFormat="1" hidden="1">
      <c r="A394" s="97" t="str">
        <f>Invoice!F398</f>
        <v>first line keep open</v>
      </c>
      <c r="B394" s="79">
        <f>Invoice!C398</f>
        <v>0</v>
      </c>
      <c r="C394" s="80">
        <f>Invoice!B398</f>
        <v>0</v>
      </c>
      <c r="D394" s="82">
        <f t="shared" si="19"/>
        <v>0</v>
      </c>
      <c r="E394" s="82">
        <f t="shared" si="20"/>
        <v>0</v>
      </c>
      <c r="F394" s="83">
        <f>Invoice!G398</f>
        <v>0</v>
      </c>
      <c r="G394" s="84">
        <f t="shared" si="21"/>
        <v>0</v>
      </c>
    </row>
    <row r="395" spans="1:7" s="81" customFormat="1" hidden="1">
      <c r="A395" s="97" t="str">
        <f>Invoice!F399</f>
        <v>first line keep open</v>
      </c>
      <c r="B395" s="79">
        <f>Invoice!C399</f>
        <v>0</v>
      </c>
      <c r="C395" s="80">
        <f>Invoice!B399</f>
        <v>0</v>
      </c>
      <c r="D395" s="82">
        <f t="shared" si="19"/>
        <v>0</v>
      </c>
      <c r="E395" s="82">
        <f t="shared" si="20"/>
        <v>0</v>
      </c>
      <c r="F395" s="83">
        <f>Invoice!G399</f>
        <v>0</v>
      </c>
      <c r="G395" s="84">
        <f t="shared" si="21"/>
        <v>0</v>
      </c>
    </row>
    <row r="396" spans="1:7" s="81" customFormat="1" hidden="1">
      <c r="A396" s="97" t="str">
        <f>Invoice!F400</f>
        <v>first line keep open</v>
      </c>
      <c r="B396" s="79">
        <f>Invoice!C400</f>
        <v>0</v>
      </c>
      <c r="C396" s="80">
        <f>Invoice!B400</f>
        <v>0</v>
      </c>
      <c r="D396" s="82">
        <f t="shared" si="19"/>
        <v>0</v>
      </c>
      <c r="E396" s="82">
        <f t="shared" si="20"/>
        <v>0</v>
      </c>
      <c r="F396" s="83">
        <f>Invoice!G400</f>
        <v>0</v>
      </c>
      <c r="G396" s="84">
        <f t="shared" si="21"/>
        <v>0</v>
      </c>
    </row>
    <row r="397" spans="1:7" s="81" customFormat="1" hidden="1">
      <c r="A397" s="97" t="str">
        <f>Invoice!F401</f>
        <v>first line keep open</v>
      </c>
      <c r="B397" s="79">
        <f>Invoice!C401</f>
        <v>0</v>
      </c>
      <c r="C397" s="80">
        <f>Invoice!B401</f>
        <v>0</v>
      </c>
      <c r="D397" s="82">
        <f t="shared" si="19"/>
        <v>0</v>
      </c>
      <c r="E397" s="82">
        <f t="shared" si="20"/>
        <v>0</v>
      </c>
      <c r="F397" s="83">
        <f>Invoice!G401</f>
        <v>0</v>
      </c>
      <c r="G397" s="84">
        <f t="shared" si="21"/>
        <v>0</v>
      </c>
    </row>
    <row r="398" spans="1:7" s="81" customFormat="1" hidden="1">
      <c r="A398" s="97" t="str">
        <f>Invoice!F402</f>
        <v>first line keep open</v>
      </c>
      <c r="B398" s="79">
        <f>Invoice!C402</f>
        <v>0</v>
      </c>
      <c r="C398" s="80">
        <f>Invoice!B402</f>
        <v>0</v>
      </c>
      <c r="D398" s="82">
        <f t="shared" si="19"/>
        <v>0</v>
      </c>
      <c r="E398" s="82">
        <f t="shared" si="20"/>
        <v>0</v>
      </c>
      <c r="F398" s="83">
        <f>Invoice!G402</f>
        <v>0</v>
      </c>
      <c r="G398" s="84">
        <f t="shared" si="21"/>
        <v>0</v>
      </c>
    </row>
    <row r="399" spans="1:7" s="81" customFormat="1" hidden="1">
      <c r="A399" s="97" t="str">
        <f>Invoice!F403</f>
        <v>first line keep open</v>
      </c>
      <c r="B399" s="79">
        <f>Invoice!C403</f>
        <v>0</v>
      </c>
      <c r="C399" s="80">
        <f>Invoice!B403</f>
        <v>0</v>
      </c>
      <c r="D399" s="82">
        <f t="shared" si="19"/>
        <v>0</v>
      </c>
      <c r="E399" s="82">
        <f t="shared" si="20"/>
        <v>0</v>
      </c>
      <c r="F399" s="83">
        <f>Invoice!G403</f>
        <v>0</v>
      </c>
      <c r="G399" s="84">
        <f t="shared" si="21"/>
        <v>0</v>
      </c>
    </row>
    <row r="400" spans="1:7" s="81" customFormat="1" hidden="1">
      <c r="A400" s="97" t="str">
        <f>Invoice!F404</f>
        <v>first line keep open</v>
      </c>
      <c r="B400" s="79">
        <f>Invoice!C404</f>
        <v>0</v>
      </c>
      <c r="C400" s="80">
        <f>Invoice!B404</f>
        <v>0</v>
      </c>
      <c r="D400" s="82">
        <f t="shared" si="19"/>
        <v>0</v>
      </c>
      <c r="E400" s="82">
        <f t="shared" si="20"/>
        <v>0</v>
      </c>
      <c r="F400" s="83">
        <f>Invoice!G404</f>
        <v>0</v>
      </c>
      <c r="G400" s="84">
        <f t="shared" si="21"/>
        <v>0</v>
      </c>
    </row>
    <row r="401" spans="1:7" s="81" customFormat="1" hidden="1">
      <c r="A401" s="97" t="str">
        <f>Invoice!F405</f>
        <v>first line keep open</v>
      </c>
      <c r="B401" s="79">
        <f>Invoice!C405</f>
        <v>0</v>
      </c>
      <c r="C401" s="80">
        <f>Invoice!B405</f>
        <v>0</v>
      </c>
      <c r="D401" s="82">
        <f t="shared" si="19"/>
        <v>0</v>
      </c>
      <c r="E401" s="82">
        <f t="shared" si="20"/>
        <v>0</v>
      </c>
      <c r="F401" s="83">
        <f>Invoice!G405</f>
        <v>0</v>
      </c>
      <c r="G401" s="84">
        <f t="shared" si="21"/>
        <v>0</v>
      </c>
    </row>
    <row r="402" spans="1:7" s="81" customFormat="1" hidden="1">
      <c r="A402" s="97" t="str">
        <f>Invoice!F406</f>
        <v>first line keep open</v>
      </c>
      <c r="B402" s="79">
        <f>Invoice!C406</f>
        <v>0</v>
      </c>
      <c r="C402" s="80">
        <f>Invoice!B406</f>
        <v>0</v>
      </c>
      <c r="D402" s="82">
        <f t="shared" si="19"/>
        <v>0</v>
      </c>
      <c r="E402" s="82">
        <f t="shared" si="20"/>
        <v>0</v>
      </c>
      <c r="F402" s="83">
        <f>Invoice!G406</f>
        <v>0</v>
      </c>
      <c r="G402" s="84">
        <f t="shared" si="21"/>
        <v>0</v>
      </c>
    </row>
    <row r="403" spans="1:7" s="81" customFormat="1" hidden="1">
      <c r="A403" s="97" t="str">
        <f>Invoice!F407</f>
        <v>first line keep open</v>
      </c>
      <c r="B403" s="79">
        <f>Invoice!C407</f>
        <v>0</v>
      </c>
      <c r="C403" s="80">
        <f>Invoice!B407</f>
        <v>0</v>
      </c>
      <c r="D403" s="82">
        <f t="shared" si="19"/>
        <v>0</v>
      </c>
      <c r="E403" s="82">
        <f t="shared" si="20"/>
        <v>0</v>
      </c>
      <c r="F403" s="83">
        <f>Invoice!G407</f>
        <v>0</v>
      </c>
      <c r="G403" s="84">
        <f t="shared" si="21"/>
        <v>0</v>
      </c>
    </row>
    <row r="404" spans="1:7" s="81" customFormat="1" hidden="1">
      <c r="A404" s="97" t="str">
        <f>Invoice!F408</f>
        <v>first line keep open</v>
      </c>
      <c r="B404" s="79">
        <f>Invoice!C408</f>
        <v>0</v>
      </c>
      <c r="C404" s="80">
        <f>Invoice!B408</f>
        <v>0</v>
      </c>
      <c r="D404" s="82">
        <f t="shared" si="19"/>
        <v>0</v>
      </c>
      <c r="E404" s="82">
        <f t="shared" si="20"/>
        <v>0</v>
      </c>
      <c r="F404" s="83">
        <f>Invoice!G408</f>
        <v>0</v>
      </c>
      <c r="G404" s="84">
        <f t="shared" si="21"/>
        <v>0</v>
      </c>
    </row>
    <row r="405" spans="1:7" s="81" customFormat="1" hidden="1">
      <c r="A405" s="97" t="str">
        <f>Invoice!F409</f>
        <v>first line keep open</v>
      </c>
      <c r="B405" s="79">
        <f>Invoice!C409</f>
        <v>0</v>
      </c>
      <c r="C405" s="80">
        <f>Invoice!B409</f>
        <v>0</v>
      </c>
      <c r="D405" s="82">
        <f t="shared" si="19"/>
        <v>0</v>
      </c>
      <c r="E405" s="82">
        <f t="shared" si="20"/>
        <v>0</v>
      </c>
      <c r="F405" s="83">
        <f>Invoice!G409</f>
        <v>0</v>
      </c>
      <c r="G405" s="84">
        <f t="shared" si="21"/>
        <v>0</v>
      </c>
    </row>
    <row r="406" spans="1:7" s="81" customFormat="1" hidden="1">
      <c r="A406" s="97" t="str">
        <f>Invoice!F410</f>
        <v>first line keep open</v>
      </c>
      <c r="B406" s="79">
        <f>Invoice!C410</f>
        <v>0</v>
      </c>
      <c r="C406" s="80">
        <f>Invoice!B410</f>
        <v>0</v>
      </c>
      <c r="D406" s="82">
        <f t="shared" si="19"/>
        <v>0</v>
      </c>
      <c r="E406" s="82">
        <f t="shared" si="20"/>
        <v>0</v>
      </c>
      <c r="F406" s="83">
        <f>Invoice!G410</f>
        <v>0</v>
      </c>
      <c r="G406" s="84">
        <f t="shared" si="21"/>
        <v>0</v>
      </c>
    </row>
    <row r="407" spans="1:7" s="81" customFormat="1" hidden="1">
      <c r="A407" s="97" t="str">
        <f>Invoice!F411</f>
        <v>first line keep open</v>
      </c>
      <c r="B407" s="79">
        <f>Invoice!C411</f>
        <v>0</v>
      </c>
      <c r="C407" s="80">
        <f>Invoice!B411</f>
        <v>0</v>
      </c>
      <c r="D407" s="82">
        <f t="shared" si="19"/>
        <v>0</v>
      </c>
      <c r="E407" s="82">
        <f t="shared" si="20"/>
        <v>0</v>
      </c>
      <c r="F407" s="83">
        <f>Invoice!G411</f>
        <v>0</v>
      </c>
      <c r="G407" s="84">
        <f t="shared" si="21"/>
        <v>0</v>
      </c>
    </row>
    <row r="408" spans="1:7" s="81" customFormat="1" hidden="1">
      <c r="A408" s="97" t="str">
        <f>Invoice!F412</f>
        <v>first line keep open</v>
      </c>
      <c r="B408" s="79">
        <f>Invoice!C412</f>
        <v>0</v>
      </c>
      <c r="C408" s="80">
        <f>Invoice!B412</f>
        <v>0</v>
      </c>
      <c r="D408" s="82">
        <f t="shared" si="19"/>
        <v>0</v>
      </c>
      <c r="E408" s="82">
        <f t="shared" si="20"/>
        <v>0</v>
      </c>
      <c r="F408" s="83">
        <f>Invoice!G412</f>
        <v>0</v>
      </c>
      <c r="G408" s="84">
        <f t="shared" si="21"/>
        <v>0</v>
      </c>
    </row>
    <row r="409" spans="1:7" s="81" customFormat="1" hidden="1">
      <c r="A409" s="97" t="str">
        <f>Invoice!F413</f>
        <v>first line keep open</v>
      </c>
      <c r="B409" s="79">
        <f>Invoice!C413</f>
        <v>0</v>
      </c>
      <c r="C409" s="80">
        <f>Invoice!B413</f>
        <v>0</v>
      </c>
      <c r="D409" s="82">
        <f t="shared" si="19"/>
        <v>0</v>
      </c>
      <c r="E409" s="82">
        <f t="shared" si="20"/>
        <v>0</v>
      </c>
      <c r="F409" s="83">
        <f>Invoice!G413</f>
        <v>0</v>
      </c>
      <c r="G409" s="84">
        <f t="shared" si="21"/>
        <v>0</v>
      </c>
    </row>
    <row r="410" spans="1:7" s="81" customFormat="1" hidden="1">
      <c r="A410" s="97" t="str">
        <f>Invoice!F414</f>
        <v>first line keep open</v>
      </c>
      <c r="B410" s="79">
        <f>Invoice!C414</f>
        <v>0</v>
      </c>
      <c r="C410" s="80">
        <f>Invoice!B414</f>
        <v>0</v>
      </c>
      <c r="D410" s="82">
        <f t="shared" si="19"/>
        <v>0</v>
      </c>
      <c r="E410" s="82">
        <f t="shared" si="20"/>
        <v>0</v>
      </c>
      <c r="F410" s="83">
        <f>Invoice!G414</f>
        <v>0</v>
      </c>
      <c r="G410" s="84">
        <f t="shared" si="21"/>
        <v>0</v>
      </c>
    </row>
    <row r="411" spans="1:7" s="81" customFormat="1" hidden="1">
      <c r="A411" s="97" t="str">
        <f>Invoice!F415</f>
        <v>first line keep open</v>
      </c>
      <c r="B411" s="79">
        <f>Invoice!C415</f>
        <v>0</v>
      </c>
      <c r="C411" s="80">
        <f>Invoice!B415</f>
        <v>0</v>
      </c>
      <c r="D411" s="82">
        <f t="shared" si="19"/>
        <v>0</v>
      </c>
      <c r="E411" s="82">
        <f t="shared" si="20"/>
        <v>0</v>
      </c>
      <c r="F411" s="83">
        <f>Invoice!G415</f>
        <v>0</v>
      </c>
      <c r="G411" s="84">
        <f t="shared" si="21"/>
        <v>0</v>
      </c>
    </row>
    <row r="412" spans="1:7" s="81" customFormat="1" hidden="1">
      <c r="A412" s="97" t="str">
        <f>Invoice!F416</f>
        <v>first line keep open</v>
      </c>
      <c r="B412" s="79">
        <f>Invoice!C416</f>
        <v>0</v>
      </c>
      <c r="C412" s="80">
        <f>Invoice!B416</f>
        <v>0</v>
      </c>
      <c r="D412" s="82">
        <f t="shared" si="19"/>
        <v>0</v>
      </c>
      <c r="E412" s="82">
        <f t="shared" si="20"/>
        <v>0</v>
      </c>
      <c r="F412" s="83">
        <f>Invoice!G416</f>
        <v>0</v>
      </c>
      <c r="G412" s="84">
        <f t="shared" si="21"/>
        <v>0</v>
      </c>
    </row>
    <row r="413" spans="1:7" s="81" customFormat="1" hidden="1">
      <c r="A413" s="97" t="str">
        <f>Invoice!F417</f>
        <v>first line keep open</v>
      </c>
      <c r="B413" s="79">
        <f>Invoice!C417</f>
        <v>0</v>
      </c>
      <c r="C413" s="80">
        <f>Invoice!B417</f>
        <v>0</v>
      </c>
      <c r="D413" s="82">
        <f t="shared" si="19"/>
        <v>0</v>
      </c>
      <c r="E413" s="82">
        <f t="shared" si="20"/>
        <v>0</v>
      </c>
      <c r="F413" s="83">
        <f>Invoice!G417</f>
        <v>0</v>
      </c>
      <c r="G413" s="84">
        <f t="shared" si="21"/>
        <v>0</v>
      </c>
    </row>
    <row r="414" spans="1:7" s="81" customFormat="1" hidden="1">
      <c r="A414" s="97" t="str">
        <f>Invoice!F418</f>
        <v>first line keep open</v>
      </c>
      <c r="B414" s="79">
        <f>Invoice!C418</f>
        <v>0</v>
      </c>
      <c r="C414" s="80">
        <f>Invoice!B418</f>
        <v>0</v>
      </c>
      <c r="D414" s="82">
        <f t="shared" si="19"/>
        <v>0</v>
      </c>
      <c r="E414" s="82">
        <f t="shared" si="20"/>
        <v>0</v>
      </c>
      <c r="F414" s="83">
        <f>Invoice!G418</f>
        <v>0</v>
      </c>
      <c r="G414" s="84">
        <f t="shared" si="21"/>
        <v>0</v>
      </c>
    </row>
    <row r="415" spans="1:7" s="81" customFormat="1" hidden="1">
      <c r="A415" s="97" t="str">
        <f>Invoice!F419</f>
        <v>first line keep open</v>
      </c>
      <c r="B415" s="79">
        <f>Invoice!C419</f>
        <v>0</v>
      </c>
      <c r="C415" s="80">
        <f>Invoice!B419</f>
        <v>0</v>
      </c>
      <c r="D415" s="82">
        <f t="shared" si="19"/>
        <v>0</v>
      </c>
      <c r="E415" s="82">
        <f t="shared" si="20"/>
        <v>0</v>
      </c>
      <c r="F415" s="83">
        <f>Invoice!G419</f>
        <v>0</v>
      </c>
      <c r="G415" s="84">
        <f t="shared" si="21"/>
        <v>0</v>
      </c>
    </row>
    <row r="416" spans="1:7" s="81" customFormat="1" hidden="1">
      <c r="A416" s="97" t="str">
        <f>Invoice!F420</f>
        <v>first line keep open</v>
      </c>
      <c r="B416" s="79">
        <f>Invoice!C420</f>
        <v>0</v>
      </c>
      <c r="C416" s="80">
        <f>Invoice!B420</f>
        <v>0</v>
      </c>
      <c r="D416" s="82">
        <f t="shared" si="19"/>
        <v>0</v>
      </c>
      <c r="E416" s="82">
        <f t="shared" si="20"/>
        <v>0</v>
      </c>
      <c r="F416" s="83">
        <f>Invoice!G420</f>
        <v>0</v>
      </c>
      <c r="G416" s="84">
        <f t="shared" si="21"/>
        <v>0</v>
      </c>
    </row>
    <row r="417" spans="1:7" s="81" customFormat="1" hidden="1">
      <c r="A417" s="97" t="str">
        <f>Invoice!F421</f>
        <v>first line keep open</v>
      </c>
      <c r="B417" s="79">
        <f>Invoice!C421</f>
        <v>0</v>
      </c>
      <c r="C417" s="80">
        <f>Invoice!B421</f>
        <v>0</v>
      </c>
      <c r="D417" s="82">
        <f t="shared" si="19"/>
        <v>0</v>
      </c>
      <c r="E417" s="82">
        <f t="shared" si="20"/>
        <v>0</v>
      </c>
      <c r="F417" s="83">
        <f>Invoice!G421</f>
        <v>0</v>
      </c>
      <c r="G417" s="84">
        <f t="shared" si="21"/>
        <v>0</v>
      </c>
    </row>
    <row r="418" spans="1:7" s="81" customFormat="1" hidden="1">
      <c r="A418" s="97" t="str">
        <f>Invoice!F422</f>
        <v>first line keep open</v>
      </c>
      <c r="B418" s="79">
        <f>Invoice!C422</f>
        <v>0</v>
      </c>
      <c r="C418" s="80">
        <f>Invoice!B422</f>
        <v>0</v>
      </c>
      <c r="D418" s="82">
        <f t="shared" si="19"/>
        <v>0</v>
      </c>
      <c r="E418" s="82">
        <f t="shared" si="20"/>
        <v>0</v>
      </c>
      <c r="F418" s="83">
        <f>Invoice!G422</f>
        <v>0</v>
      </c>
      <c r="G418" s="84">
        <f t="shared" si="21"/>
        <v>0</v>
      </c>
    </row>
    <row r="419" spans="1:7" s="81" customFormat="1" hidden="1">
      <c r="A419" s="97" t="str">
        <f>Invoice!F423</f>
        <v>first line keep open</v>
      </c>
      <c r="B419" s="79">
        <f>Invoice!C423</f>
        <v>0</v>
      </c>
      <c r="C419" s="80">
        <f>Invoice!B423</f>
        <v>0</v>
      </c>
      <c r="D419" s="82">
        <f t="shared" si="19"/>
        <v>0</v>
      </c>
      <c r="E419" s="82">
        <f t="shared" si="20"/>
        <v>0</v>
      </c>
      <c r="F419" s="83">
        <f>Invoice!G423</f>
        <v>0</v>
      </c>
      <c r="G419" s="84">
        <f t="shared" si="21"/>
        <v>0</v>
      </c>
    </row>
    <row r="420" spans="1:7" s="81" customFormat="1" hidden="1">
      <c r="A420" s="97" t="str">
        <f>Invoice!F424</f>
        <v>first line keep open</v>
      </c>
      <c r="B420" s="79">
        <f>Invoice!C424</f>
        <v>0</v>
      </c>
      <c r="C420" s="80">
        <f>Invoice!B424</f>
        <v>0</v>
      </c>
      <c r="D420" s="82">
        <f t="shared" si="19"/>
        <v>0</v>
      </c>
      <c r="E420" s="82">
        <f t="shared" si="20"/>
        <v>0</v>
      </c>
      <c r="F420" s="83">
        <f>Invoice!G424</f>
        <v>0</v>
      </c>
      <c r="G420" s="84">
        <f t="shared" si="21"/>
        <v>0</v>
      </c>
    </row>
    <row r="421" spans="1:7" s="81" customFormat="1" hidden="1">
      <c r="A421" s="97" t="str">
        <f>Invoice!F425</f>
        <v>first line keep open</v>
      </c>
      <c r="B421" s="79">
        <f>Invoice!C425</f>
        <v>0</v>
      </c>
      <c r="C421" s="80">
        <f>Invoice!B425</f>
        <v>0</v>
      </c>
      <c r="D421" s="82">
        <f t="shared" si="19"/>
        <v>0</v>
      </c>
      <c r="E421" s="82">
        <f t="shared" si="20"/>
        <v>0</v>
      </c>
      <c r="F421" s="83">
        <f>Invoice!G425</f>
        <v>0</v>
      </c>
      <c r="G421" s="84">
        <f t="shared" si="21"/>
        <v>0</v>
      </c>
    </row>
    <row r="422" spans="1:7" s="81" customFormat="1" hidden="1">
      <c r="A422" s="97" t="str">
        <f>Invoice!F426</f>
        <v>first line keep open</v>
      </c>
      <c r="B422" s="79">
        <f>Invoice!C426</f>
        <v>0</v>
      </c>
      <c r="C422" s="80">
        <f>Invoice!B426</f>
        <v>0</v>
      </c>
      <c r="D422" s="82">
        <f t="shared" si="19"/>
        <v>0</v>
      </c>
      <c r="E422" s="82">
        <f t="shared" si="20"/>
        <v>0</v>
      </c>
      <c r="F422" s="83">
        <f>Invoice!G426</f>
        <v>0</v>
      </c>
      <c r="G422" s="84">
        <f t="shared" si="21"/>
        <v>0</v>
      </c>
    </row>
    <row r="423" spans="1:7" s="81" customFormat="1" hidden="1">
      <c r="A423" s="97" t="str">
        <f>Invoice!F427</f>
        <v>first line keep open</v>
      </c>
      <c r="B423" s="79">
        <f>Invoice!C427</f>
        <v>0</v>
      </c>
      <c r="C423" s="80">
        <f>Invoice!B427</f>
        <v>0</v>
      </c>
      <c r="D423" s="82">
        <f t="shared" si="19"/>
        <v>0</v>
      </c>
      <c r="E423" s="82">
        <f t="shared" si="20"/>
        <v>0</v>
      </c>
      <c r="F423" s="83">
        <f>Invoice!G427</f>
        <v>0</v>
      </c>
      <c r="G423" s="84">
        <f t="shared" si="21"/>
        <v>0</v>
      </c>
    </row>
    <row r="424" spans="1:7" s="81" customFormat="1" hidden="1">
      <c r="A424" s="97" t="str">
        <f>Invoice!F428</f>
        <v>first line keep open</v>
      </c>
      <c r="B424" s="79">
        <f>Invoice!C428</f>
        <v>0</v>
      </c>
      <c r="C424" s="80">
        <f>Invoice!B428</f>
        <v>0</v>
      </c>
      <c r="D424" s="82">
        <f t="shared" si="19"/>
        <v>0</v>
      </c>
      <c r="E424" s="82">
        <f t="shared" si="20"/>
        <v>0</v>
      </c>
      <c r="F424" s="83">
        <f>Invoice!G428</f>
        <v>0</v>
      </c>
      <c r="G424" s="84">
        <f t="shared" si="21"/>
        <v>0</v>
      </c>
    </row>
    <row r="425" spans="1:7" s="81" customFormat="1" hidden="1">
      <c r="A425" s="97" t="str">
        <f>Invoice!F429</f>
        <v>first line keep open</v>
      </c>
      <c r="B425" s="79">
        <f>Invoice!C429</f>
        <v>0</v>
      </c>
      <c r="C425" s="80">
        <f>Invoice!B429</f>
        <v>0</v>
      </c>
      <c r="D425" s="82">
        <f t="shared" si="19"/>
        <v>0</v>
      </c>
      <c r="E425" s="82">
        <f t="shared" si="20"/>
        <v>0</v>
      </c>
      <c r="F425" s="83">
        <f>Invoice!G429</f>
        <v>0</v>
      </c>
      <c r="G425" s="84">
        <f t="shared" si="21"/>
        <v>0</v>
      </c>
    </row>
    <row r="426" spans="1:7" s="81" customFormat="1" hidden="1">
      <c r="A426" s="97" t="str">
        <f>Invoice!F430</f>
        <v>first line keep open</v>
      </c>
      <c r="B426" s="79">
        <f>Invoice!C430</f>
        <v>0</v>
      </c>
      <c r="C426" s="80">
        <f>Invoice!B430</f>
        <v>0</v>
      </c>
      <c r="D426" s="82">
        <f t="shared" si="19"/>
        <v>0</v>
      </c>
      <c r="E426" s="82">
        <f t="shared" si="20"/>
        <v>0</v>
      </c>
      <c r="F426" s="83">
        <f>Invoice!G430</f>
        <v>0</v>
      </c>
      <c r="G426" s="84">
        <f t="shared" si="21"/>
        <v>0</v>
      </c>
    </row>
    <row r="427" spans="1:7" s="81" customFormat="1" hidden="1">
      <c r="A427" s="97" t="str">
        <f>Invoice!F431</f>
        <v>first line keep open</v>
      </c>
      <c r="B427" s="79">
        <f>Invoice!C431</f>
        <v>0</v>
      </c>
      <c r="C427" s="80">
        <f>Invoice!B431</f>
        <v>0</v>
      </c>
      <c r="D427" s="82">
        <f t="shared" si="19"/>
        <v>0</v>
      </c>
      <c r="E427" s="82">
        <f t="shared" si="20"/>
        <v>0</v>
      </c>
      <c r="F427" s="83">
        <f>Invoice!G431</f>
        <v>0</v>
      </c>
      <c r="G427" s="84">
        <f t="shared" si="21"/>
        <v>0</v>
      </c>
    </row>
    <row r="428" spans="1:7" s="81" customFormat="1" hidden="1">
      <c r="A428" s="97" t="str">
        <f>Invoice!F432</f>
        <v>first line keep open</v>
      </c>
      <c r="B428" s="79">
        <f>Invoice!C432</f>
        <v>0</v>
      </c>
      <c r="C428" s="80">
        <f>Invoice!B432</f>
        <v>0</v>
      </c>
      <c r="D428" s="82">
        <f t="shared" si="19"/>
        <v>0</v>
      </c>
      <c r="E428" s="82">
        <f t="shared" si="20"/>
        <v>0</v>
      </c>
      <c r="F428" s="83">
        <f>Invoice!G432</f>
        <v>0</v>
      </c>
      <c r="G428" s="84">
        <f t="shared" si="21"/>
        <v>0</v>
      </c>
    </row>
    <row r="429" spans="1:7" s="81" customFormat="1" hidden="1">
      <c r="A429" s="97" t="str">
        <f>Invoice!F433</f>
        <v>first line keep open</v>
      </c>
      <c r="B429" s="79">
        <f>Invoice!C433</f>
        <v>0</v>
      </c>
      <c r="C429" s="80">
        <f>Invoice!B433</f>
        <v>0</v>
      </c>
      <c r="D429" s="82">
        <f t="shared" si="19"/>
        <v>0</v>
      </c>
      <c r="E429" s="82">
        <f t="shared" si="20"/>
        <v>0</v>
      </c>
      <c r="F429" s="83">
        <f>Invoice!G433</f>
        <v>0</v>
      </c>
      <c r="G429" s="84">
        <f t="shared" si="21"/>
        <v>0</v>
      </c>
    </row>
    <row r="430" spans="1:7" s="81" customFormat="1" hidden="1">
      <c r="A430" s="97" t="str">
        <f>Invoice!F434</f>
        <v>first line keep open</v>
      </c>
      <c r="B430" s="79">
        <f>Invoice!C434</f>
        <v>0</v>
      </c>
      <c r="C430" s="80">
        <f>Invoice!B434</f>
        <v>0</v>
      </c>
      <c r="D430" s="82">
        <f t="shared" si="19"/>
        <v>0</v>
      </c>
      <c r="E430" s="82">
        <f t="shared" si="20"/>
        <v>0</v>
      </c>
      <c r="F430" s="83">
        <f>Invoice!G434</f>
        <v>0</v>
      </c>
      <c r="G430" s="84">
        <f t="shared" si="21"/>
        <v>0</v>
      </c>
    </row>
    <row r="431" spans="1:7" s="81" customFormat="1" hidden="1">
      <c r="A431" s="97" t="str">
        <f>Invoice!F435</f>
        <v>first line keep open</v>
      </c>
      <c r="B431" s="79">
        <f>Invoice!C435</f>
        <v>0</v>
      </c>
      <c r="C431" s="80">
        <f>Invoice!B435</f>
        <v>0</v>
      </c>
      <c r="D431" s="82">
        <f t="shared" si="19"/>
        <v>0</v>
      </c>
      <c r="E431" s="82">
        <f t="shared" si="20"/>
        <v>0</v>
      </c>
      <c r="F431" s="83">
        <f>Invoice!G435</f>
        <v>0</v>
      </c>
      <c r="G431" s="84">
        <f t="shared" si="21"/>
        <v>0</v>
      </c>
    </row>
    <row r="432" spans="1:7" s="81" customFormat="1" hidden="1">
      <c r="A432" s="97" t="str">
        <f>Invoice!F436</f>
        <v>first line keep open</v>
      </c>
      <c r="B432" s="79">
        <f>Invoice!C436</f>
        <v>0</v>
      </c>
      <c r="C432" s="80">
        <f>Invoice!B436</f>
        <v>0</v>
      </c>
      <c r="D432" s="82">
        <f t="shared" ref="D432:D495" si="22">F432/$D$14</f>
        <v>0</v>
      </c>
      <c r="E432" s="82">
        <f t="shared" ref="E432:E495" si="23">G432/$D$14</f>
        <v>0</v>
      </c>
      <c r="F432" s="83">
        <f>Invoice!G436</f>
        <v>0</v>
      </c>
      <c r="G432" s="84">
        <f t="shared" ref="G432:G495" si="24">C432*F432</f>
        <v>0</v>
      </c>
    </row>
    <row r="433" spans="1:7" s="81" customFormat="1" hidden="1">
      <c r="A433" s="97" t="str">
        <f>Invoice!F437</f>
        <v>first line keep open</v>
      </c>
      <c r="B433" s="79">
        <f>Invoice!C437</f>
        <v>0</v>
      </c>
      <c r="C433" s="80">
        <f>Invoice!B437</f>
        <v>0</v>
      </c>
      <c r="D433" s="82">
        <f t="shared" si="22"/>
        <v>0</v>
      </c>
      <c r="E433" s="82">
        <f t="shared" si="23"/>
        <v>0</v>
      </c>
      <c r="F433" s="83">
        <f>Invoice!G437</f>
        <v>0</v>
      </c>
      <c r="G433" s="84">
        <f t="shared" si="24"/>
        <v>0</v>
      </c>
    </row>
    <row r="434" spans="1:7" s="81" customFormat="1" hidden="1">
      <c r="A434" s="97" t="str">
        <f>Invoice!F438</f>
        <v>first line keep open</v>
      </c>
      <c r="B434" s="79">
        <f>Invoice!C438</f>
        <v>0</v>
      </c>
      <c r="C434" s="80">
        <f>Invoice!B438</f>
        <v>0</v>
      </c>
      <c r="D434" s="82">
        <f t="shared" si="22"/>
        <v>0</v>
      </c>
      <c r="E434" s="82">
        <f t="shared" si="23"/>
        <v>0</v>
      </c>
      <c r="F434" s="83">
        <f>Invoice!G438</f>
        <v>0</v>
      </c>
      <c r="G434" s="84">
        <f t="shared" si="24"/>
        <v>0</v>
      </c>
    </row>
    <row r="435" spans="1:7" s="81" customFormat="1" hidden="1">
      <c r="A435" s="97" t="str">
        <f>Invoice!F439</f>
        <v>first line keep open</v>
      </c>
      <c r="B435" s="79">
        <f>Invoice!C439</f>
        <v>0</v>
      </c>
      <c r="C435" s="80">
        <f>Invoice!B439</f>
        <v>0</v>
      </c>
      <c r="D435" s="82">
        <f t="shared" si="22"/>
        <v>0</v>
      </c>
      <c r="E435" s="82">
        <f t="shared" si="23"/>
        <v>0</v>
      </c>
      <c r="F435" s="83">
        <f>Invoice!G439</f>
        <v>0</v>
      </c>
      <c r="G435" s="84">
        <f t="shared" si="24"/>
        <v>0</v>
      </c>
    </row>
    <row r="436" spans="1:7" s="81" customFormat="1" hidden="1">
      <c r="A436" s="97" t="str">
        <f>Invoice!F440</f>
        <v>first line keep open</v>
      </c>
      <c r="B436" s="79">
        <f>Invoice!C440</f>
        <v>0</v>
      </c>
      <c r="C436" s="80">
        <f>Invoice!B440</f>
        <v>0</v>
      </c>
      <c r="D436" s="82">
        <f t="shared" si="22"/>
        <v>0</v>
      </c>
      <c r="E436" s="82">
        <f t="shared" si="23"/>
        <v>0</v>
      </c>
      <c r="F436" s="83">
        <f>Invoice!G440</f>
        <v>0</v>
      </c>
      <c r="G436" s="84">
        <f t="shared" si="24"/>
        <v>0</v>
      </c>
    </row>
    <row r="437" spans="1:7" s="81" customFormat="1" hidden="1">
      <c r="A437" s="97" t="str">
        <f>Invoice!F441</f>
        <v>first line keep open</v>
      </c>
      <c r="B437" s="79">
        <f>Invoice!C441</f>
        <v>0</v>
      </c>
      <c r="C437" s="80">
        <f>Invoice!B441</f>
        <v>0</v>
      </c>
      <c r="D437" s="82">
        <f t="shared" si="22"/>
        <v>0</v>
      </c>
      <c r="E437" s="82">
        <f t="shared" si="23"/>
        <v>0</v>
      </c>
      <c r="F437" s="83">
        <f>Invoice!G441</f>
        <v>0</v>
      </c>
      <c r="G437" s="84">
        <f t="shared" si="24"/>
        <v>0</v>
      </c>
    </row>
    <row r="438" spans="1:7" s="81" customFormat="1" hidden="1">
      <c r="A438" s="97" t="str">
        <f>Invoice!F442</f>
        <v>first line keep open</v>
      </c>
      <c r="B438" s="79">
        <f>Invoice!C442</f>
        <v>0</v>
      </c>
      <c r="C438" s="80">
        <f>Invoice!B442</f>
        <v>0</v>
      </c>
      <c r="D438" s="82">
        <f t="shared" si="22"/>
        <v>0</v>
      </c>
      <c r="E438" s="82">
        <f t="shared" si="23"/>
        <v>0</v>
      </c>
      <c r="F438" s="83">
        <f>Invoice!G442</f>
        <v>0</v>
      </c>
      <c r="G438" s="84">
        <f t="shared" si="24"/>
        <v>0</v>
      </c>
    </row>
    <row r="439" spans="1:7" s="81" customFormat="1" hidden="1">
      <c r="A439" s="97" t="str">
        <f>Invoice!F443</f>
        <v>first line keep open</v>
      </c>
      <c r="B439" s="79">
        <f>Invoice!C443</f>
        <v>0</v>
      </c>
      <c r="C439" s="80">
        <f>Invoice!B443</f>
        <v>0</v>
      </c>
      <c r="D439" s="82">
        <f t="shared" si="22"/>
        <v>0</v>
      </c>
      <c r="E439" s="82">
        <f t="shared" si="23"/>
        <v>0</v>
      </c>
      <c r="F439" s="83">
        <f>Invoice!G443</f>
        <v>0</v>
      </c>
      <c r="G439" s="84">
        <f t="shared" si="24"/>
        <v>0</v>
      </c>
    </row>
    <row r="440" spans="1:7" s="81" customFormat="1" hidden="1">
      <c r="A440" s="97" t="str">
        <f>Invoice!F444</f>
        <v>first line keep open</v>
      </c>
      <c r="B440" s="79">
        <f>Invoice!C444</f>
        <v>0</v>
      </c>
      <c r="C440" s="80">
        <f>Invoice!B444</f>
        <v>0</v>
      </c>
      <c r="D440" s="82">
        <f t="shared" si="22"/>
        <v>0</v>
      </c>
      <c r="E440" s="82">
        <f t="shared" si="23"/>
        <v>0</v>
      </c>
      <c r="F440" s="83">
        <f>Invoice!G444</f>
        <v>0</v>
      </c>
      <c r="G440" s="84">
        <f t="shared" si="24"/>
        <v>0</v>
      </c>
    </row>
    <row r="441" spans="1:7" s="81" customFormat="1" hidden="1">
      <c r="A441" s="97" t="str">
        <f>Invoice!F445</f>
        <v>first line keep open</v>
      </c>
      <c r="B441" s="79">
        <f>Invoice!C445</f>
        <v>0</v>
      </c>
      <c r="C441" s="80">
        <f>Invoice!B445</f>
        <v>0</v>
      </c>
      <c r="D441" s="82">
        <f t="shared" si="22"/>
        <v>0</v>
      </c>
      <c r="E441" s="82">
        <f t="shared" si="23"/>
        <v>0</v>
      </c>
      <c r="F441" s="83">
        <f>Invoice!G445</f>
        <v>0</v>
      </c>
      <c r="G441" s="84">
        <f t="shared" si="24"/>
        <v>0</v>
      </c>
    </row>
    <row r="442" spans="1:7" s="81" customFormat="1" hidden="1">
      <c r="A442" s="97" t="str">
        <f>Invoice!F446</f>
        <v>first line keep open</v>
      </c>
      <c r="B442" s="79">
        <f>Invoice!C446</f>
        <v>0</v>
      </c>
      <c r="C442" s="80">
        <f>Invoice!B446</f>
        <v>0</v>
      </c>
      <c r="D442" s="82">
        <f t="shared" si="22"/>
        <v>0</v>
      </c>
      <c r="E442" s="82">
        <f t="shared" si="23"/>
        <v>0</v>
      </c>
      <c r="F442" s="83">
        <f>Invoice!G446</f>
        <v>0</v>
      </c>
      <c r="G442" s="84">
        <f t="shared" si="24"/>
        <v>0</v>
      </c>
    </row>
    <row r="443" spans="1:7" s="81" customFormat="1" hidden="1">
      <c r="A443" s="97" t="str">
        <f>Invoice!F447</f>
        <v>first line keep open</v>
      </c>
      <c r="B443" s="79">
        <f>Invoice!C447</f>
        <v>0</v>
      </c>
      <c r="C443" s="80">
        <f>Invoice!B447</f>
        <v>0</v>
      </c>
      <c r="D443" s="82">
        <f t="shared" si="22"/>
        <v>0</v>
      </c>
      <c r="E443" s="82">
        <f t="shared" si="23"/>
        <v>0</v>
      </c>
      <c r="F443" s="83">
        <f>Invoice!G447</f>
        <v>0</v>
      </c>
      <c r="G443" s="84">
        <f t="shared" si="24"/>
        <v>0</v>
      </c>
    </row>
    <row r="444" spans="1:7" s="81" customFormat="1" hidden="1">
      <c r="A444" s="97" t="str">
        <f>Invoice!F448</f>
        <v>first line keep open</v>
      </c>
      <c r="B444" s="79">
        <f>Invoice!C448</f>
        <v>0</v>
      </c>
      <c r="C444" s="80">
        <f>Invoice!B448</f>
        <v>0</v>
      </c>
      <c r="D444" s="82">
        <f t="shared" si="22"/>
        <v>0</v>
      </c>
      <c r="E444" s="82">
        <f t="shared" si="23"/>
        <v>0</v>
      </c>
      <c r="F444" s="83">
        <f>Invoice!G448</f>
        <v>0</v>
      </c>
      <c r="G444" s="84">
        <f t="shared" si="24"/>
        <v>0</v>
      </c>
    </row>
    <row r="445" spans="1:7" s="81" customFormat="1" hidden="1">
      <c r="A445" s="97" t="str">
        <f>Invoice!F449</f>
        <v>first line keep open</v>
      </c>
      <c r="B445" s="79">
        <f>Invoice!C449</f>
        <v>0</v>
      </c>
      <c r="C445" s="80">
        <f>Invoice!B449</f>
        <v>0</v>
      </c>
      <c r="D445" s="82">
        <f t="shared" si="22"/>
        <v>0</v>
      </c>
      <c r="E445" s="82">
        <f t="shared" si="23"/>
        <v>0</v>
      </c>
      <c r="F445" s="83">
        <f>Invoice!G449</f>
        <v>0</v>
      </c>
      <c r="G445" s="84">
        <f t="shared" si="24"/>
        <v>0</v>
      </c>
    </row>
    <row r="446" spans="1:7" s="81" customFormat="1" hidden="1">
      <c r="A446" s="97" t="str">
        <f>Invoice!F450</f>
        <v>first line keep open</v>
      </c>
      <c r="B446" s="79">
        <f>Invoice!C450</f>
        <v>0</v>
      </c>
      <c r="C446" s="80">
        <f>Invoice!B450</f>
        <v>0</v>
      </c>
      <c r="D446" s="82">
        <f t="shared" si="22"/>
        <v>0</v>
      </c>
      <c r="E446" s="82">
        <f t="shared" si="23"/>
        <v>0</v>
      </c>
      <c r="F446" s="83">
        <f>Invoice!G450</f>
        <v>0</v>
      </c>
      <c r="G446" s="84">
        <f t="shared" si="24"/>
        <v>0</v>
      </c>
    </row>
    <row r="447" spans="1:7" s="81" customFormat="1" hidden="1">
      <c r="A447" s="97" t="str">
        <f>Invoice!F451</f>
        <v>first line keep open</v>
      </c>
      <c r="B447" s="79">
        <f>Invoice!C451</f>
        <v>0</v>
      </c>
      <c r="C447" s="80">
        <f>Invoice!B451</f>
        <v>0</v>
      </c>
      <c r="D447" s="82">
        <f t="shared" si="22"/>
        <v>0</v>
      </c>
      <c r="E447" s="82">
        <f t="shared" si="23"/>
        <v>0</v>
      </c>
      <c r="F447" s="83">
        <f>Invoice!G451</f>
        <v>0</v>
      </c>
      <c r="G447" s="84">
        <f t="shared" si="24"/>
        <v>0</v>
      </c>
    </row>
    <row r="448" spans="1:7" s="81" customFormat="1" hidden="1">
      <c r="A448" s="97" t="str">
        <f>Invoice!F452</f>
        <v>first line keep open</v>
      </c>
      <c r="B448" s="79">
        <f>Invoice!C452</f>
        <v>0</v>
      </c>
      <c r="C448" s="80">
        <f>Invoice!B452</f>
        <v>0</v>
      </c>
      <c r="D448" s="82">
        <f t="shared" si="22"/>
        <v>0</v>
      </c>
      <c r="E448" s="82">
        <f t="shared" si="23"/>
        <v>0</v>
      </c>
      <c r="F448" s="83">
        <f>Invoice!G452</f>
        <v>0</v>
      </c>
      <c r="G448" s="84">
        <f t="shared" si="24"/>
        <v>0</v>
      </c>
    </row>
    <row r="449" spans="1:7" s="81" customFormat="1" hidden="1">
      <c r="A449" s="97" t="str">
        <f>Invoice!F453</f>
        <v>first line keep open</v>
      </c>
      <c r="B449" s="79">
        <f>Invoice!C453</f>
        <v>0</v>
      </c>
      <c r="C449" s="80">
        <f>Invoice!B453</f>
        <v>0</v>
      </c>
      <c r="D449" s="82">
        <f t="shared" si="22"/>
        <v>0</v>
      </c>
      <c r="E449" s="82">
        <f t="shared" si="23"/>
        <v>0</v>
      </c>
      <c r="F449" s="83">
        <f>Invoice!G453</f>
        <v>0</v>
      </c>
      <c r="G449" s="84">
        <f t="shared" si="24"/>
        <v>0</v>
      </c>
    </row>
    <row r="450" spans="1:7" s="81" customFormat="1" hidden="1">
      <c r="A450" s="97" t="str">
        <f>Invoice!F454</f>
        <v>first line keep open</v>
      </c>
      <c r="B450" s="79">
        <f>Invoice!C454</f>
        <v>0</v>
      </c>
      <c r="C450" s="80">
        <f>Invoice!B454</f>
        <v>0</v>
      </c>
      <c r="D450" s="82">
        <f t="shared" si="22"/>
        <v>0</v>
      </c>
      <c r="E450" s="82">
        <f t="shared" si="23"/>
        <v>0</v>
      </c>
      <c r="F450" s="83">
        <f>Invoice!G454</f>
        <v>0</v>
      </c>
      <c r="G450" s="84">
        <f t="shared" si="24"/>
        <v>0</v>
      </c>
    </row>
    <row r="451" spans="1:7" s="81" customFormat="1" hidden="1">
      <c r="A451" s="97" t="str">
        <f>Invoice!F455</f>
        <v>first line keep open</v>
      </c>
      <c r="B451" s="79">
        <f>Invoice!C455</f>
        <v>0</v>
      </c>
      <c r="C451" s="80">
        <f>Invoice!B455</f>
        <v>0</v>
      </c>
      <c r="D451" s="82">
        <f t="shared" si="22"/>
        <v>0</v>
      </c>
      <c r="E451" s="82">
        <f t="shared" si="23"/>
        <v>0</v>
      </c>
      <c r="F451" s="83">
        <f>Invoice!G455</f>
        <v>0</v>
      </c>
      <c r="G451" s="84">
        <f t="shared" si="24"/>
        <v>0</v>
      </c>
    </row>
    <row r="452" spans="1:7" s="81" customFormat="1" hidden="1">
      <c r="A452" s="97" t="str">
        <f>Invoice!F456</f>
        <v>first line keep open</v>
      </c>
      <c r="B452" s="79">
        <f>Invoice!C456</f>
        <v>0</v>
      </c>
      <c r="C452" s="80">
        <f>Invoice!B456</f>
        <v>0</v>
      </c>
      <c r="D452" s="82">
        <f t="shared" si="22"/>
        <v>0</v>
      </c>
      <c r="E452" s="82">
        <f t="shared" si="23"/>
        <v>0</v>
      </c>
      <c r="F452" s="83">
        <f>Invoice!G456</f>
        <v>0</v>
      </c>
      <c r="G452" s="84">
        <f t="shared" si="24"/>
        <v>0</v>
      </c>
    </row>
    <row r="453" spans="1:7" s="81" customFormat="1" hidden="1">
      <c r="A453" s="97" t="str">
        <f>Invoice!F457</f>
        <v>first line keep open</v>
      </c>
      <c r="B453" s="79">
        <f>Invoice!C457</f>
        <v>0</v>
      </c>
      <c r="C453" s="80">
        <f>Invoice!B457</f>
        <v>0</v>
      </c>
      <c r="D453" s="82">
        <f t="shared" si="22"/>
        <v>0</v>
      </c>
      <c r="E453" s="82">
        <f t="shared" si="23"/>
        <v>0</v>
      </c>
      <c r="F453" s="83">
        <f>Invoice!G457</f>
        <v>0</v>
      </c>
      <c r="G453" s="84">
        <f t="shared" si="24"/>
        <v>0</v>
      </c>
    </row>
    <row r="454" spans="1:7" s="81" customFormat="1" hidden="1">
      <c r="A454" s="97" t="str">
        <f>Invoice!F458</f>
        <v>first line keep open</v>
      </c>
      <c r="B454" s="79">
        <f>Invoice!C458</f>
        <v>0</v>
      </c>
      <c r="C454" s="80">
        <f>Invoice!B458</f>
        <v>0</v>
      </c>
      <c r="D454" s="82">
        <f t="shared" si="22"/>
        <v>0</v>
      </c>
      <c r="E454" s="82">
        <f t="shared" si="23"/>
        <v>0</v>
      </c>
      <c r="F454" s="83">
        <f>Invoice!G458</f>
        <v>0</v>
      </c>
      <c r="G454" s="84">
        <f t="shared" si="24"/>
        <v>0</v>
      </c>
    </row>
    <row r="455" spans="1:7" s="81" customFormat="1" hidden="1">
      <c r="A455" s="97" t="str">
        <f>Invoice!F459</f>
        <v>first line keep open</v>
      </c>
      <c r="B455" s="79">
        <f>Invoice!C459</f>
        <v>0</v>
      </c>
      <c r="C455" s="80">
        <f>Invoice!B459</f>
        <v>0</v>
      </c>
      <c r="D455" s="82">
        <f t="shared" si="22"/>
        <v>0</v>
      </c>
      <c r="E455" s="82">
        <f t="shared" si="23"/>
        <v>0</v>
      </c>
      <c r="F455" s="83">
        <f>Invoice!G459</f>
        <v>0</v>
      </c>
      <c r="G455" s="84">
        <f t="shared" si="24"/>
        <v>0</v>
      </c>
    </row>
    <row r="456" spans="1:7" s="81" customFormat="1" hidden="1">
      <c r="A456" s="97" t="str">
        <f>Invoice!F460</f>
        <v>first line keep open</v>
      </c>
      <c r="B456" s="79">
        <f>Invoice!C460</f>
        <v>0</v>
      </c>
      <c r="C456" s="80">
        <f>Invoice!B460</f>
        <v>0</v>
      </c>
      <c r="D456" s="82">
        <f t="shared" si="22"/>
        <v>0</v>
      </c>
      <c r="E456" s="82">
        <f t="shared" si="23"/>
        <v>0</v>
      </c>
      <c r="F456" s="83">
        <f>Invoice!G460</f>
        <v>0</v>
      </c>
      <c r="G456" s="84">
        <f t="shared" si="24"/>
        <v>0</v>
      </c>
    </row>
    <row r="457" spans="1:7" s="81" customFormat="1" hidden="1">
      <c r="A457" s="97" t="str">
        <f>Invoice!F461</f>
        <v>first line keep open</v>
      </c>
      <c r="B457" s="79">
        <f>Invoice!C461</f>
        <v>0</v>
      </c>
      <c r="C457" s="80">
        <f>Invoice!B461</f>
        <v>0</v>
      </c>
      <c r="D457" s="82">
        <f t="shared" si="22"/>
        <v>0</v>
      </c>
      <c r="E457" s="82">
        <f t="shared" si="23"/>
        <v>0</v>
      </c>
      <c r="F457" s="83">
        <f>Invoice!G461</f>
        <v>0</v>
      </c>
      <c r="G457" s="84">
        <f t="shared" si="24"/>
        <v>0</v>
      </c>
    </row>
    <row r="458" spans="1:7" s="81" customFormat="1" hidden="1">
      <c r="A458" s="97" t="str">
        <f>Invoice!F462</f>
        <v>first line keep open</v>
      </c>
      <c r="B458" s="79">
        <f>Invoice!C462</f>
        <v>0</v>
      </c>
      <c r="C458" s="80">
        <f>Invoice!B462</f>
        <v>0</v>
      </c>
      <c r="D458" s="82">
        <f t="shared" si="22"/>
        <v>0</v>
      </c>
      <c r="E458" s="82">
        <f t="shared" si="23"/>
        <v>0</v>
      </c>
      <c r="F458" s="83">
        <f>Invoice!G462</f>
        <v>0</v>
      </c>
      <c r="G458" s="84">
        <f t="shared" si="24"/>
        <v>0</v>
      </c>
    </row>
    <row r="459" spans="1:7" s="81" customFormat="1" hidden="1">
      <c r="A459" s="97" t="str">
        <f>Invoice!F463</f>
        <v>first line keep open</v>
      </c>
      <c r="B459" s="79">
        <f>Invoice!C463</f>
        <v>0</v>
      </c>
      <c r="C459" s="80">
        <f>Invoice!B463</f>
        <v>0</v>
      </c>
      <c r="D459" s="82">
        <f t="shared" si="22"/>
        <v>0</v>
      </c>
      <c r="E459" s="82">
        <f t="shared" si="23"/>
        <v>0</v>
      </c>
      <c r="F459" s="83">
        <f>Invoice!G463</f>
        <v>0</v>
      </c>
      <c r="G459" s="84">
        <f t="shared" si="24"/>
        <v>0</v>
      </c>
    </row>
    <row r="460" spans="1:7" s="81" customFormat="1" hidden="1">
      <c r="A460" s="97" t="str">
        <f>Invoice!F464</f>
        <v>first line keep open</v>
      </c>
      <c r="B460" s="79">
        <f>Invoice!C464</f>
        <v>0</v>
      </c>
      <c r="C460" s="80">
        <f>Invoice!B464</f>
        <v>0</v>
      </c>
      <c r="D460" s="82">
        <f t="shared" si="22"/>
        <v>0</v>
      </c>
      <c r="E460" s="82">
        <f t="shared" si="23"/>
        <v>0</v>
      </c>
      <c r="F460" s="83">
        <f>Invoice!G464</f>
        <v>0</v>
      </c>
      <c r="G460" s="84">
        <f t="shared" si="24"/>
        <v>0</v>
      </c>
    </row>
    <row r="461" spans="1:7" s="81" customFormat="1" hidden="1">
      <c r="A461" s="97" t="str">
        <f>Invoice!F465</f>
        <v>first line keep open</v>
      </c>
      <c r="B461" s="79">
        <f>Invoice!C465</f>
        <v>0</v>
      </c>
      <c r="C461" s="80">
        <f>Invoice!B465</f>
        <v>0</v>
      </c>
      <c r="D461" s="82">
        <f t="shared" si="22"/>
        <v>0</v>
      </c>
      <c r="E461" s="82">
        <f t="shared" si="23"/>
        <v>0</v>
      </c>
      <c r="F461" s="83">
        <f>Invoice!G465</f>
        <v>0</v>
      </c>
      <c r="G461" s="84">
        <f t="shared" si="24"/>
        <v>0</v>
      </c>
    </row>
    <row r="462" spans="1:7" s="81" customFormat="1" hidden="1">
      <c r="A462" s="97" t="str">
        <f>Invoice!F466</f>
        <v>first line keep open</v>
      </c>
      <c r="B462" s="79">
        <f>Invoice!C466</f>
        <v>0</v>
      </c>
      <c r="C462" s="80">
        <f>Invoice!B466</f>
        <v>0</v>
      </c>
      <c r="D462" s="82">
        <f t="shared" si="22"/>
        <v>0</v>
      </c>
      <c r="E462" s="82">
        <f t="shared" si="23"/>
        <v>0</v>
      </c>
      <c r="F462" s="83">
        <f>Invoice!G466</f>
        <v>0</v>
      </c>
      <c r="G462" s="84">
        <f t="shared" si="24"/>
        <v>0</v>
      </c>
    </row>
    <row r="463" spans="1:7" s="81" customFormat="1" hidden="1">
      <c r="A463" s="97" t="str">
        <f>Invoice!F467</f>
        <v>first line keep open</v>
      </c>
      <c r="B463" s="79">
        <f>Invoice!C467</f>
        <v>0</v>
      </c>
      <c r="C463" s="80">
        <f>Invoice!B467</f>
        <v>0</v>
      </c>
      <c r="D463" s="82">
        <f t="shared" si="22"/>
        <v>0</v>
      </c>
      <c r="E463" s="82">
        <f t="shared" si="23"/>
        <v>0</v>
      </c>
      <c r="F463" s="83">
        <f>Invoice!G467</f>
        <v>0</v>
      </c>
      <c r="G463" s="84">
        <f t="shared" si="24"/>
        <v>0</v>
      </c>
    </row>
    <row r="464" spans="1:7" s="81" customFormat="1" hidden="1">
      <c r="A464" s="97" t="str">
        <f>Invoice!F468</f>
        <v>first line keep open</v>
      </c>
      <c r="B464" s="79">
        <f>Invoice!C468</f>
        <v>0</v>
      </c>
      <c r="C464" s="80">
        <f>Invoice!B468</f>
        <v>0</v>
      </c>
      <c r="D464" s="82">
        <f t="shared" si="22"/>
        <v>0</v>
      </c>
      <c r="E464" s="82">
        <f t="shared" si="23"/>
        <v>0</v>
      </c>
      <c r="F464" s="83">
        <f>Invoice!G468</f>
        <v>0</v>
      </c>
      <c r="G464" s="84">
        <f t="shared" si="24"/>
        <v>0</v>
      </c>
    </row>
    <row r="465" spans="1:7" s="81" customFormat="1" hidden="1">
      <c r="A465" s="97" t="str">
        <f>Invoice!F469</f>
        <v>first line keep open</v>
      </c>
      <c r="B465" s="79">
        <f>Invoice!C469</f>
        <v>0</v>
      </c>
      <c r="C465" s="80">
        <f>Invoice!B469</f>
        <v>0</v>
      </c>
      <c r="D465" s="82">
        <f t="shared" si="22"/>
        <v>0</v>
      </c>
      <c r="E465" s="82">
        <f t="shared" si="23"/>
        <v>0</v>
      </c>
      <c r="F465" s="83">
        <f>Invoice!G469</f>
        <v>0</v>
      </c>
      <c r="G465" s="84">
        <f t="shared" si="24"/>
        <v>0</v>
      </c>
    </row>
    <row r="466" spans="1:7" s="81" customFormat="1" hidden="1">
      <c r="A466" s="97" t="str">
        <f>Invoice!F470</f>
        <v>first line keep open</v>
      </c>
      <c r="B466" s="79">
        <f>Invoice!C470</f>
        <v>0</v>
      </c>
      <c r="C466" s="80">
        <f>Invoice!B470</f>
        <v>0</v>
      </c>
      <c r="D466" s="82">
        <f t="shared" si="22"/>
        <v>0</v>
      </c>
      <c r="E466" s="82">
        <f t="shared" si="23"/>
        <v>0</v>
      </c>
      <c r="F466" s="83">
        <f>Invoice!G470</f>
        <v>0</v>
      </c>
      <c r="G466" s="84">
        <f t="shared" si="24"/>
        <v>0</v>
      </c>
    </row>
    <row r="467" spans="1:7" s="81" customFormat="1" hidden="1">
      <c r="A467" s="97" t="str">
        <f>Invoice!F471</f>
        <v>first line keep open</v>
      </c>
      <c r="B467" s="79">
        <f>Invoice!C471</f>
        <v>0</v>
      </c>
      <c r="C467" s="80">
        <f>Invoice!B471</f>
        <v>0</v>
      </c>
      <c r="D467" s="82">
        <f t="shared" si="22"/>
        <v>0</v>
      </c>
      <c r="E467" s="82">
        <f t="shared" si="23"/>
        <v>0</v>
      </c>
      <c r="F467" s="83">
        <f>Invoice!G471</f>
        <v>0</v>
      </c>
      <c r="G467" s="84">
        <f t="shared" si="24"/>
        <v>0</v>
      </c>
    </row>
    <row r="468" spans="1:7" s="81" customFormat="1" hidden="1">
      <c r="A468" s="97" t="str">
        <f>Invoice!F472</f>
        <v>first line keep open</v>
      </c>
      <c r="B468" s="79">
        <f>Invoice!C472</f>
        <v>0</v>
      </c>
      <c r="C468" s="80">
        <f>Invoice!B472</f>
        <v>0</v>
      </c>
      <c r="D468" s="82">
        <f t="shared" si="22"/>
        <v>0</v>
      </c>
      <c r="E468" s="82">
        <f t="shared" si="23"/>
        <v>0</v>
      </c>
      <c r="F468" s="83">
        <f>Invoice!G472</f>
        <v>0</v>
      </c>
      <c r="G468" s="84">
        <f t="shared" si="24"/>
        <v>0</v>
      </c>
    </row>
    <row r="469" spans="1:7" s="81" customFormat="1" hidden="1">
      <c r="A469" s="97" t="str">
        <f>Invoice!F473</f>
        <v>first line keep open</v>
      </c>
      <c r="B469" s="79">
        <f>Invoice!C473</f>
        <v>0</v>
      </c>
      <c r="C469" s="80">
        <f>Invoice!B473</f>
        <v>0</v>
      </c>
      <c r="D469" s="82">
        <f t="shared" si="22"/>
        <v>0</v>
      </c>
      <c r="E469" s="82">
        <f t="shared" si="23"/>
        <v>0</v>
      </c>
      <c r="F469" s="83">
        <f>Invoice!G473</f>
        <v>0</v>
      </c>
      <c r="G469" s="84">
        <f t="shared" si="24"/>
        <v>0</v>
      </c>
    </row>
    <row r="470" spans="1:7" s="81" customFormat="1" hidden="1">
      <c r="A470" s="97" t="str">
        <f>Invoice!F474</f>
        <v>first line keep open</v>
      </c>
      <c r="B470" s="79">
        <f>Invoice!C474</f>
        <v>0</v>
      </c>
      <c r="C470" s="80">
        <f>Invoice!B474</f>
        <v>0</v>
      </c>
      <c r="D470" s="82">
        <f t="shared" si="22"/>
        <v>0</v>
      </c>
      <c r="E470" s="82">
        <f t="shared" si="23"/>
        <v>0</v>
      </c>
      <c r="F470" s="83">
        <f>Invoice!G474</f>
        <v>0</v>
      </c>
      <c r="G470" s="84">
        <f t="shared" si="24"/>
        <v>0</v>
      </c>
    </row>
    <row r="471" spans="1:7" s="81" customFormat="1" hidden="1">
      <c r="A471" s="97" t="str">
        <f>Invoice!F475</f>
        <v>first line keep open</v>
      </c>
      <c r="B471" s="79">
        <f>Invoice!C475</f>
        <v>0</v>
      </c>
      <c r="C471" s="80">
        <f>Invoice!B475</f>
        <v>0</v>
      </c>
      <c r="D471" s="82">
        <f t="shared" si="22"/>
        <v>0</v>
      </c>
      <c r="E471" s="82">
        <f t="shared" si="23"/>
        <v>0</v>
      </c>
      <c r="F471" s="83">
        <f>Invoice!G475</f>
        <v>0</v>
      </c>
      <c r="G471" s="84">
        <f t="shared" si="24"/>
        <v>0</v>
      </c>
    </row>
    <row r="472" spans="1:7" s="81" customFormat="1" hidden="1">
      <c r="A472" s="97" t="str">
        <f>Invoice!F476</f>
        <v>first line keep open</v>
      </c>
      <c r="B472" s="79">
        <f>Invoice!C476</f>
        <v>0</v>
      </c>
      <c r="C472" s="80">
        <f>Invoice!B476</f>
        <v>0</v>
      </c>
      <c r="D472" s="82">
        <f t="shared" si="22"/>
        <v>0</v>
      </c>
      <c r="E472" s="82">
        <f t="shared" si="23"/>
        <v>0</v>
      </c>
      <c r="F472" s="83">
        <f>Invoice!G476</f>
        <v>0</v>
      </c>
      <c r="G472" s="84">
        <f t="shared" si="24"/>
        <v>0</v>
      </c>
    </row>
    <row r="473" spans="1:7" s="81" customFormat="1" hidden="1">
      <c r="A473" s="97" t="str">
        <f>Invoice!F477</f>
        <v>first line keep open</v>
      </c>
      <c r="B473" s="79">
        <f>Invoice!C477</f>
        <v>0</v>
      </c>
      <c r="C473" s="80">
        <f>Invoice!B477</f>
        <v>0</v>
      </c>
      <c r="D473" s="82">
        <f t="shared" si="22"/>
        <v>0</v>
      </c>
      <c r="E473" s="82">
        <f t="shared" si="23"/>
        <v>0</v>
      </c>
      <c r="F473" s="83">
        <f>Invoice!G477</f>
        <v>0</v>
      </c>
      <c r="G473" s="84">
        <f t="shared" si="24"/>
        <v>0</v>
      </c>
    </row>
    <row r="474" spans="1:7" s="81" customFormat="1" hidden="1">
      <c r="A474" s="97" t="str">
        <f>Invoice!F478</f>
        <v>first line keep open</v>
      </c>
      <c r="B474" s="79">
        <f>Invoice!C478</f>
        <v>0</v>
      </c>
      <c r="C474" s="80">
        <f>Invoice!B478</f>
        <v>0</v>
      </c>
      <c r="D474" s="82">
        <f t="shared" si="22"/>
        <v>0</v>
      </c>
      <c r="E474" s="82">
        <f t="shared" si="23"/>
        <v>0</v>
      </c>
      <c r="F474" s="83">
        <f>Invoice!G478</f>
        <v>0</v>
      </c>
      <c r="G474" s="84">
        <f t="shared" si="24"/>
        <v>0</v>
      </c>
    </row>
    <row r="475" spans="1:7" s="81" customFormat="1" hidden="1">
      <c r="A475" s="97" t="str">
        <f>Invoice!F479</f>
        <v>first line keep open</v>
      </c>
      <c r="B475" s="79">
        <f>Invoice!C479</f>
        <v>0</v>
      </c>
      <c r="C475" s="80">
        <f>Invoice!B479</f>
        <v>0</v>
      </c>
      <c r="D475" s="82">
        <f t="shared" si="22"/>
        <v>0</v>
      </c>
      <c r="E475" s="82">
        <f t="shared" si="23"/>
        <v>0</v>
      </c>
      <c r="F475" s="83">
        <f>Invoice!G479</f>
        <v>0</v>
      </c>
      <c r="G475" s="84">
        <f t="shared" si="24"/>
        <v>0</v>
      </c>
    </row>
    <row r="476" spans="1:7" s="81" customFormat="1" hidden="1">
      <c r="A476" s="97" t="str">
        <f>Invoice!F480</f>
        <v>first line keep open</v>
      </c>
      <c r="B476" s="79">
        <f>Invoice!C480</f>
        <v>0</v>
      </c>
      <c r="C476" s="80">
        <f>Invoice!B480</f>
        <v>0</v>
      </c>
      <c r="D476" s="82">
        <f t="shared" si="22"/>
        <v>0</v>
      </c>
      <c r="E476" s="82">
        <f t="shared" si="23"/>
        <v>0</v>
      </c>
      <c r="F476" s="83">
        <f>Invoice!G480</f>
        <v>0</v>
      </c>
      <c r="G476" s="84">
        <f t="shared" si="24"/>
        <v>0</v>
      </c>
    </row>
    <row r="477" spans="1:7" s="81" customFormat="1" hidden="1">
      <c r="A477" s="97" t="str">
        <f>Invoice!F481</f>
        <v>first line keep open</v>
      </c>
      <c r="B477" s="79">
        <f>Invoice!C481</f>
        <v>0</v>
      </c>
      <c r="C477" s="80">
        <f>Invoice!B481</f>
        <v>0</v>
      </c>
      <c r="D477" s="82">
        <f t="shared" si="22"/>
        <v>0</v>
      </c>
      <c r="E477" s="82">
        <f t="shared" si="23"/>
        <v>0</v>
      </c>
      <c r="F477" s="83">
        <f>Invoice!G481</f>
        <v>0</v>
      </c>
      <c r="G477" s="84">
        <f t="shared" si="24"/>
        <v>0</v>
      </c>
    </row>
    <row r="478" spans="1:7" s="81" customFormat="1" hidden="1">
      <c r="A478" s="97" t="str">
        <f>Invoice!F482</f>
        <v>first line keep open</v>
      </c>
      <c r="B478" s="79">
        <f>Invoice!C482</f>
        <v>0</v>
      </c>
      <c r="C478" s="80">
        <f>Invoice!B482</f>
        <v>0</v>
      </c>
      <c r="D478" s="82">
        <f t="shared" si="22"/>
        <v>0</v>
      </c>
      <c r="E478" s="82">
        <f t="shared" si="23"/>
        <v>0</v>
      </c>
      <c r="F478" s="83">
        <f>Invoice!G482</f>
        <v>0</v>
      </c>
      <c r="G478" s="84">
        <f t="shared" si="24"/>
        <v>0</v>
      </c>
    </row>
    <row r="479" spans="1:7" s="81" customFormat="1" hidden="1">
      <c r="A479" s="97" t="str">
        <f>Invoice!F483</f>
        <v>first line keep open</v>
      </c>
      <c r="B479" s="79">
        <f>Invoice!C483</f>
        <v>0</v>
      </c>
      <c r="C479" s="80">
        <f>Invoice!B483</f>
        <v>0</v>
      </c>
      <c r="D479" s="82">
        <f t="shared" si="22"/>
        <v>0</v>
      </c>
      <c r="E479" s="82">
        <f t="shared" si="23"/>
        <v>0</v>
      </c>
      <c r="F479" s="83">
        <f>Invoice!G483</f>
        <v>0</v>
      </c>
      <c r="G479" s="84">
        <f t="shared" si="24"/>
        <v>0</v>
      </c>
    </row>
    <row r="480" spans="1:7" s="81" customFormat="1" hidden="1">
      <c r="A480" s="97" t="str">
        <f>Invoice!F484</f>
        <v>first line keep open</v>
      </c>
      <c r="B480" s="79">
        <f>Invoice!C484</f>
        <v>0</v>
      </c>
      <c r="C480" s="80">
        <f>Invoice!B484</f>
        <v>0</v>
      </c>
      <c r="D480" s="82">
        <f t="shared" si="22"/>
        <v>0</v>
      </c>
      <c r="E480" s="82">
        <f t="shared" si="23"/>
        <v>0</v>
      </c>
      <c r="F480" s="83">
        <f>Invoice!G484</f>
        <v>0</v>
      </c>
      <c r="G480" s="84">
        <f t="shared" si="24"/>
        <v>0</v>
      </c>
    </row>
    <row r="481" spans="1:7" s="81" customFormat="1" hidden="1">
      <c r="A481" s="97" t="str">
        <f>Invoice!F485</f>
        <v>first line keep open</v>
      </c>
      <c r="B481" s="79">
        <f>Invoice!C485</f>
        <v>0</v>
      </c>
      <c r="C481" s="80">
        <f>Invoice!B485</f>
        <v>0</v>
      </c>
      <c r="D481" s="82">
        <f t="shared" si="22"/>
        <v>0</v>
      </c>
      <c r="E481" s="82">
        <f t="shared" si="23"/>
        <v>0</v>
      </c>
      <c r="F481" s="83">
        <f>Invoice!G485</f>
        <v>0</v>
      </c>
      <c r="G481" s="84">
        <f t="shared" si="24"/>
        <v>0</v>
      </c>
    </row>
    <row r="482" spans="1:7" s="81" customFormat="1" hidden="1">
      <c r="A482" s="97" t="str">
        <f>Invoice!F486</f>
        <v>first line keep open</v>
      </c>
      <c r="B482" s="79">
        <f>Invoice!C486</f>
        <v>0</v>
      </c>
      <c r="C482" s="80">
        <f>Invoice!B486</f>
        <v>0</v>
      </c>
      <c r="D482" s="82">
        <f t="shared" si="22"/>
        <v>0</v>
      </c>
      <c r="E482" s="82">
        <f t="shared" si="23"/>
        <v>0</v>
      </c>
      <c r="F482" s="83">
        <f>Invoice!G486</f>
        <v>0</v>
      </c>
      <c r="G482" s="84">
        <f t="shared" si="24"/>
        <v>0</v>
      </c>
    </row>
    <row r="483" spans="1:7" s="81" customFormat="1" hidden="1">
      <c r="A483" s="97" t="str">
        <f>Invoice!F487</f>
        <v>first line keep open</v>
      </c>
      <c r="B483" s="79">
        <f>Invoice!C487</f>
        <v>0</v>
      </c>
      <c r="C483" s="80">
        <f>Invoice!B487</f>
        <v>0</v>
      </c>
      <c r="D483" s="82">
        <f t="shared" si="22"/>
        <v>0</v>
      </c>
      <c r="E483" s="82">
        <f t="shared" si="23"/>
        <v>0</v>
      </c>
      <c r="F483" s="83">
        <f>Invoice!G487</f>
        <v>0</v>
      </c>
      <c r="G483" s="84">
        <f t="shared" si="24"/>
        <v>0</v>
      </c>
    </row>
    <row r="484" spans="1:7" s="81" customFormat="1" hidden="1">
      <c r="A484" s="97" t="str">
        <f>Invoice!F488</f>
        <v>first line keep open</v>
      </c>
      <c r="B484" s="79">
        <f>Invoice!C488</f>
        <v>0</v>
      </c>
      <c r="C484" s="80">
        <f>Invoice!B488</f>
        <v>0</v>
      </c>
      <c r="D484" s="82">
        <f t="shared" si="22"/>
        <v>0</v>
      </c>
      <c r="E484" s="82">
        <f t="shared" si="23"/>
        <v>0</v>
      </c>
      <c r="F484" s="83">
        <f>Invoice!G488</f>
        <v>0</v>
      </c>
      <c r="G484" s="84">
        <f t="shared" si="24"/>
        <v>0</v>
      </c>
    </row>
    <row r="485" spans="1:7" s="81" customFormat="1" hidden="1">
      <c r="A485" s="97" t="str">
        <f>Invoice!F489</f>
        <v>first line keep open</v>
      </c>
      <c r="B485" s="79">
        <f>Invoice!C489</f>
        <v>0</v>
      </c>
      <c r="C485" s="80">
        <f>Invoice!B489</f>
        <v>0</v>
      </c>
      <c r="D485" s="82">
        <f t="shared" si="22"/>
        <v>0</v>
      </c>
      <c r="E485" s="82">
        <f t="shared" si="23"/>
        <v>0</v>
      </c>
      <c r="F485" s="83">
        <f>Invoice!G489</f>
        <v>0</v>
      </c>
      <c r="G485" s="84">
        <f t="shared" si="24"/>
        <v>0</v>
      </c>
    </row>
    <row r="486" spans="1:7" s="81" customFormat="1" hidden="1">
      <c r="A486" s="97" t="str">
        <f>Invoice!F490</f>
        <v>first line keep open</v>
      </c>
      <c r="B486" s="79">
        <f>Invoice!C490</f>
        <v>0</v>
      </c>
      <c r="C486" s="80">
        <f>Invoice!B490</f>
        <v>0</v>
      </c>
      <c r="D486" s="82">
        <f t="shared" si="22"/>
        <v>0</v>
      </c>
      <c r="E486" s="82">
        <f t="shared" si="23"/>
        <v>0</v>
      </c>
      <c r="F486" s="83">
        <f>Invoice!G490</f>
        <v>0</v>
      </c>
      <c r="G486" s="84">
        <f t="shared" si="24"/>
        <v>0</v>
      </c>
    </row>
    <row r="487" spans="1:7" s="81" customFormat="1" hidden="1">
      <c r="A487" s="97" t="str">
        <f>Invoice!F491</f>
        <v>first line keep open</v>
      </c>
      <c r="B487" s="79">
        <f>Invoice!C491</f>
        <v>0</v>
      </c>
      <c r="C487" s="80">
        <f>Invoice!B491</f>
        <v>0</v>
      </c>
      <c r="D487" s="82">
        <f t="shared" si="22"/>
        <v>0</v>
      </c>
      <c r="E487" s="82">
        <f t="shared" si="23"/>
        <v>0</v>
      </c>
      <c r="F487" s="83">
        <f>Invoice!G491</f>
        <v>0</v>
      </c>
      <c r="G487" s="84">
        <f t="shared" si="24"/>
        <v>0</v>
      </c>
    </row>
    <row r="488" spans="1:7" s="81" customFormat="1" hidden="1">
      <c r="A488" s="97" t="str">
        <f>Invoice!F492</f>
        <v>first line keep open</v>
      </c>
      <c r="B488" s="79">
        <f>Invoice!C492</f>
        <v>0</v>
      </c>
      <c r="C488" s="80">
        <f>Invoice!B492</f>
        <v>0</v>
      </c>
      <c r="D488" s="82">
        <f t="shared" si="22"/>
        <v>0</v>
      </c>
      <c r="E488" s="82">
        <f t="shared" si="23"/>
        <v>0</v>
      </c>
      <c r="F488" s="83">
        <f>Invoice!G492</f>
        <v>0</v>
      </c>
      <c r="G488" s="84">
        <f t="shared" si="24"/>
        <v>0</v>
      </c>
    </row>
    <row r="489" spans="1:7" s="81" customFormat="1" hidden="1">
      <c r="A489" s="97" t="str">
        <f>Invoice!F493</f>
        <v>first line keep open</v>
      </c>
      <c r="B489" s="79">
        <f>Invoice!C493</f>
        <v>0</v>
      </c>
      <c r="C489" s="80">
        <f>Invoice!B493</f>
        <v>0</v>
      </c>
      <c r="D489" s="82">
        <f t="shared" si="22"/>
        <v>0</v>
      </c>
      <c r="E489" s="82">
        <f t="shared" si="23"/>
        <v>0</v>
      </c>
      <c r="F489" s="83">
        <f>Invoice!G493</f>
        <v>0</v>
      </c>
      <c r="G489" s="84">
        <f t="shared" si="24"/>
        <v>0</v>
      </c>
    </row>
    <row r="490" spans="1:7" s="81" customFormat="1" hidden="1">
      <c r="A490" s="97" t="str">
        <f>Invoice!F494</f>
        <v>first line keep open</v>
      </c>
      <c r="B490" s="79">
        <f>Invoice!C494</f>
        <v>0</v>
      </c>
      <c r="C490" s="80">
        <f>Invoice!B494</f>
        <v>0</v>
      </c>
      <c r="D490" s="82">
        <f t="shared" si="22"/>
        <v>0</v>
      </c>
      <c r="E490" s="82">
        <f t="shared" si="23"/>
        <v>0</v>
      </c>
      <c r="F490" s="83">
        <f>Invoice!G494</f>
        <v>0</v>
      </c>
      <c r="G490" s="84">
        <f t="shared" si="24"/>
        <v>0</v>
      </c>
    </row>
    <row r="491" spans="1:7" s="81" customFormat="1" hidden="1">
      <c r="A491" s="97" t="str">
        <f>Invoice!F495</f>
        <v>first line keep open</v>
      </c>
      <c r="B491" s="79">
        <f>Invoice!C495</f>
        <v>0</v>
      </c>
      <c r="C491" s="80">
        <f>Invoice!B495</f>
        <v>0</v>
      </c>
      <c r="D491" s="82">
        <f t="shared" si="22"/>
        <v>0</v>
      </c>
      <c r="E491" s="82">
        <f t="shared" si="23"/>
        <v>0</v>
      </c>
      <c r="F491" s="83">
        <f>Invoice!G495</f>
        <v>0</v>
      </c>
      <c r="G491" s="84">
        <f t="shared" si="24"/>
        <v>0</v>
      </c>
    </row>
    <row r="492" spans="1:7" s="81" customFormat="1" hidden="1">
      <c r="A492" s="97" t="str">
        <f>Invoice!F496</f>
        <v>first line keep open</v>
      </c>
      <c r="B492" s="79">
        <f>Invoice!C496</f>
        <v>0</v>
      </c>
      <c r="C492" s="80">
        <f>Invoice!B496</f>
        <v>0</v>
      </c>
      <c r="D492" s="82">
        <f t="shared" si="22"/>
        <v>0</v>
      </c>
      <c r="E492" s="82">
        <f t="shared" si="23"/>
        <v>0</v>
      </c>
      <c r="F492" s="83">
        <f>Invoice!G496</f>
        <v>0</v>
      </c>
      <c r="G492" s="84">
        <f t="shared" si="24"/>
        <v>0</v>
      </c>
    </row>
    <row r="493" spans="1:7" s="81" customFormat="1" hidden="1">
      <c r="A493" s="97" t="str">
        <f>Invoice!F497</f>
        <v>first line keep open</v>
      </c>
      <c r="B493" s="79">
        <f>Invoice!C497</f>
        <v>0</v>
      </c>
      <c r="C493" s="80">
        <f>Invoice!B497</f>
        <v>0</v>
      </c>
      <c r="D493" s="82">
        <f t="shared" si="22"/>
        <v>0</v>
      </c>
      <c r="E493" s="82">
        <f t="shared" si="23"/>
        <v>0</v>
      </c>
      <c r="F493" s="83">
        <f>Invoice!G497</f>
        <v>0</v>
      </c>
      <c r="G493" s="84">
        <f t="shared" si="24"/>
        <v>0</v>
      </c>
    </row>
    <row r="494" spans="1:7" s="81" customFormat="1" hidden="1">
      <c r="A494" s="97" t="str">
        <f>Invoice!F498</f>
        <v>first line keep open</v>
      </c>
      <c r="B494" s="79">
        <f>Invoice!C498</f>
        <v>0</v>
      </c>
      <c r="C494" s="80">
        <f>Invoice!B498</f>
        <v>0</v>
      </c>
      <c r="D494" s="82">
        <f t="shared" si="22"/>
        <v>0</v>
      </c>
      <c r="E494" s="82">
        <f t="shared" si="23"/>
        <v>0</v>
      </c>
      <c r="F494" s="83">
        <f>Invoice!G498</f>
        <v>0</v>
      </c>
      <c r="G494" s="84">
        <f t="shared" si="24"/>
        <v>0</v>
      </c>
    </row>
    <row r="495" spans="1:7" s="81" customFormat="1" hidden="1">
      <c r="A495" s="97" t="str">
        <f>Invoice!F499</f>
        <v>first line keep open</v>
      </c>
      <c r="B495" s="79">
        <f>Invoice!C499</f>
        <v>0</v>
      </c>
      <c r="C495" s="80">
        <f>Invoice!B499</f>
        <v>0</v>
      </c>
      <c r="D495" s="82">
        <f t="shared" si="22"/>
        <v>0</v>
      </c>
      <c r="E495" s="82">
        <f t="shared" si="23"/>
        <v>0</v>
      </c>
      <c r="F495" s="83">
        <f>Invoice!G499</f>
        <v>0</v>
      </c>
      <c r="G495" s="84">
        <f t="shared" si="24"/>
        <v>0</v>
      </c>
    </row>
    <row r="496" spans="1:7" s="81" customFormat="1" hidden="1">
      <c r="A496" s="97" t="str">
        <f>Invoice!F500</f>
        <v>first line keep open</v>
      </c>
      <c r="B496" s="79">
        <f>Invoice!C500</f>
        <v>0</v>
      </c>
      <c r="C496" s="80">
        <f>Invoice!B500</f>
        <v>0</v>
      </c>
      <c r="D496" s="82">
        <f t="shared" ref="D496:D559" si="25">F496/$D$14</f>
        <v>0</v>
      </c>
      <c r="E496" s="82">
        <f t="shared" ref="E496:E559" si="26">G496/$D$14</f>
        <v>0</v>
      </c>
      <c r="F496" s="83">
        <f>Invoice!G500</f>
        <v>0</v>
      </c>
      <c r="G496" s="84">
        <f t="shared" ref="G496:G559" si="27">C496*F496</f>
        <v>0</v>
      </c>
    </row>
    <row r="497" spans="1:7" s="81" customFormat="1" hidden="1">
      <c r="A497" s="97" t="str">
        <f>Invoice!F501</f>
        <v>first line keep open</v>
      </c>
      <c r="B497" s="79">
        <f>Invoice!C501</f>
        <v>0</v>
      </c>
      <c r="C497" s="80">
        <f>Invoice!B501</f>
        <v>0</v>
      </c>
      <c r="D497" s="82">
        <f t="shared" si="25"/>
        <v>0</v>
      </c>
      <c r="E497" s="82">
        <f t="shared" si="26"/>
        <v>0</v>
      </c>
      <c r="F497" s="83">
        <f>Invoice!G501</f>
        <v>0</v>
      </c>
      <c r="G497" s="84">
        <f t="shared" si="27"/>
        <v>0</v>
      </c>
    </row>
    <row r="498" spans="1:7" s="81" customFormat="1" hidden="1">
      <c r="A498" s="97" t="str">
        <f>Invoice!F502</f>
        <v>first line keep open</v>
      </c>
      <c r="B498" s="79">
        <f>Invoice!C502</f>
        <v>0</v>
      </c>
      <c r="C498" s="80">
        <f>Invoice!B502</f>
        <v>0</v>
      </c>
      <c r="D498" s="82">
        <f t="shared" si="25"/>
        <v>0</v>
      </c>
      <c r="E498" s="82">
        <f t="shared" si="26"/>
        <v>0</v>
      </c>
      <c r="F498" s="83">
        <f>Invoice!G502</f>
        <v>0</v>
      </c>
      <c r="G498" s="84">
        <f t="shared" si="27"/>
        <v>0</v>
      </c>
    </row>
    <row r="499" spans="1:7" s="81" customFormat="1" hidden="1">
      <c r="A499" s="97" t="str">
        <f>Invoice!F503</f>
        <v>first line keep open</v>
      </c>
      <c r="B499" s="79">
        <f>Invoice!C503</f>
        <v>0</v>
      </c>
      <c r="C499" s="80">
        <f>Invoice!B503</f>
        <v>0</v>
      </c>
      <c r="D499" s="82">
        <f t="shared" si="25"/>
        <v>0</v>
      </c>
      <c r="E499" s="82">
        <f t="shared" si="26"/>
        <v>0</v>
      </c>
      <c r="F499" s="83">
        <f>Invoice!G503</f>
        <v>0</v>
      </c>
      <c r="G499" s="84">
        <f t="shared" si="27"/>
        <v>0</v>
      </c>
    </row>
    <row r="500" spans="1:7" s="81" customFormat="1" hidden="1">
      <c r="A500" s="97" t="str">
        <f>Invoice!F504</f>
        <v>first line keep open</v>
      </c>
      <c r="B500" s="79">
        <f>Invoice!C504</f>
        <v>0</v>
      </c>
      <c r="C500" s="80">
        <f>Invoice!B504</f>
        <v>0</v>
      </c>
      <c r="D500" s="82">
        <f t="shared" si="25"/>
        <v>0</v>
      </c>
      <c r="E500" s="82">
        <f t="shared" si="26"/>
        <v>0</v>
      </c>
      <c r="F500" s="83">
        <f>Invoice!G504</f>
        <v>0</v>
      </c>
      <c r="G500" s="84">
        <f t="shared" si="27"/>
        <v>0</v>
      </c>
    </row>
    <row r="501" spans="1:7" s="81" customFormat="1" hidden="1">
      <c r="A501" s="97" t="str">
        <f>Invoice!F505</f>
        <v>first line keep open</v>
      </c>
      <c r="B501" s="79">
        <f>Invoice!C505</f>
        <v>0</v>
      </c>
      <c r="C501" s="80">
        <f>Invoice!B505</f>
        <v>0</v>
      </c>
      <c r="D501" s="82">
        <f t="shared" si="25"/>
        <v>0</v>
      </c>
      <c r="E501" s="82">
        <f t="shared" si="26"/>
        <v>0</v>
      </c>
      <c r="F501" s="83">
        <f>Invoice!G505</f>
        <v>0</v>
      </c>
      <c r="G501" s="84">
        <f t="shared" si="27"/>
        <v>0</v>
      </c>
    </row>
    <row r="502" spans="1:7" s="81" customFormat="1" hidden="1">
      <c r="A502" s="97" t="str">
        <f>Invoice!F506</f>
        <v>first line keep open</v>
      </c>
      <c r="B502" s="79">
        <f>Invoice!C506</f>
        <v>0</v>
      </c>
      <c r="C502" s="80">
        <f>Invoice!B506</f>
        <v>0</v>
      </c>
      <c r="D502" s="82">
        <f t="shared" si="25"/>
        <v>0</v>
      </c>
      <c r="E502" s="82">
        <f t="shared" si="26"/>
        <v>0</v>
      </c>
      <c r="F502" s="83">
        <f>Invoice!G506</f>
        <v>0</v>
      </c>
      <c r="G502" s="84">
        <f t="shared" si="27"/>
        <v>0</v>
      </c>
    </row>
    <row r="503" spans="1:7" s="81" customFormat="1" hidden="1">
      <c r="A503" s="97" t="str">
        <f>Invoice!F507</f>
        <v>first line keep open</v>
      </c>
      <c r="B503" s="79">
        <f>Invoice!C507</f>
        <v>0</v>
      </c>
      <c r="C503" s="80">
        <f>Invoice!B507</f>
        <v>0</v>
      </c>
      <c r="D503" s="82">
        <f t="shared" si="25"/>
        <v>0</v>
      </c>
      <c r="E503" s="82">
        <f t="shared" si="26"/>
        <v>0</v>
      </c>
      <c r="F503" s="83">
        <f>Invoice!G507</f>
        <v>0</v>
      </c>
      <c r="G503" s="84">
        <f t="shared" si="27"/>
        <v>0</v>
      </c>
    </row>
    <row r="504" spans="1:7" s="81" customFormat="1" hidden="1">
      <c r="A504" s="97" t="str">
        <f>Invoice!F508</f>
        <v>first line keep open</v>
      </c>
      <c r="B504" s="79">
        <f>Invoice!C508</f>
        <v>0</v>
      </c>
      <c r="C504" s="80">
        <f>Invoice!B508</f>
        <v>0</v>
      </c>
      <c r="D504" s="82">
        <f t="shared" si="25"/>
        <v>0</v>
      </c>
      <c r="E504" s="82">
        <f t="shared" si="26"/>
        <v>0</v>
      </c>
      <c r="F504" s="83">
        <f>Invoice!G508</f>
        <v>0</v>
      </c>
      <c r="G504" s="84">
        <f t="shared" si="27"/>
        <v>0</v>
      </c>
    </row>
    <row r="505" spans="1:7" s="81" customFormat="1" hidden="1">
      <c r="A505" s="97" t="str">
        <f>Invoice!F509</f>
        <v>first line keep open</v>
      </c>
      <c r="B505" s="79">
        <f>Invoice!C509</f>
        <v>0</v>
      </c>
      <c r="C505" s="80">
        <f>Invoice!B509</f>
        <v>0</v>
      </c>
      <c r="D505" s="82">
        <f t="shared" si="25"/>
        <v>0</v>
      </c>
      <c r="E505" s="82">
        <f t="shared" si="26"/>
        <v>0</v>
      </c>
      <c r="F505" s="83">
        <f>Invoice!G509</f>
        <v>0</v>
      </c>
      <c r="G505" s="84">
        <f t="shared" si="27"/>
        <v>0</v>
      </c>
    </row>
    <row r="506" spans="1:7" s="81" customFormat="1" hidden="1">
      <c r="A506" s="97" t="str">
        <f>Invoice!F510</f>
        <v>first line keep open</v>
      </c>
      <c r="B506" s="79">
        <f>Invoice!C510</f>
        <v>0</v>
      </c>
      <c r="C506" s="80">
        <f>Invoice!B510</f>
        <v>0</v>
      </c>
      <c r="D506" s="82">
        <f t="shared" si="25"/>
        <v>0</v>
      </c>
      <c r="E506" s="82">
        <f t="shared" si="26"/>
        <v>0</v>
      </c>
      <c r="F506" s="83">
        <f>Invoice!G510</f>
        <v>0</v>
      </c>
      <c r="G506" s="84">
        <f t="shared" si="27"/>
        <v>0</v>
      </c>
    </row>
    <row r="507" spans="1:7" s="81" customFormat="1" hidden="1">
      <c r="A507" s="97" t="str">
        <f>Invoice!F511</f>
        <v>first line keep open</v>
      </c>
      <c r="B507" s="79">
        <f>Invoice!C511</f>
        <v>0</v>
      </c>
      <c r="C507" s="80">
        <f>Invoice!B511</f>
        <v>0</v>
      </c>
      <c r="D507" s="82">
        <f t="shared" si="25"/>
        <v>0</v>
      </c>
      <c r="E507" s="82">
        <f t="shared" si="26"/>
        <v>0</v>
      </c>
      <c r="F507" s="83">
        <f>Invoice!G511</f>
        <v>0</v>
      </c>
      <c r="G507" s="84">
        <f t="shared" si="27"/>
        <v>0</v>
      </c>
    </row>
    <row r="508" spans="1:7" s="81" customFormat="1" hidden="1">
      <c r="A508" s="97" t="str">
        <f>Invoice!F512</f>
        <v>first line keep open</v>
      </c>
      <c r="B508" s="79">
        <f>Invoice!C512</f>
        <v>0</v>
      </c>
      <c r="C508" s="80">
        <f>Invoice!B512</f>
        <v>0</v>
      </c>
      <c r="D508" s="82">
        <f t="shared" si="25"/>
        <v>0</v>
      </c>
      <c r="E508" s="82">
        <f t="shared" si="26"/>
        <v>0</v>
      </c>
      <c r="F508" s="83">
        <f>Invoice!G512</f>
        <v>0</v>
      </c>
      <c r="G508" s="84">
        <f t="shared" si="27"/>
        <v>0</v>
      </c>
    </row>
    <row r="509" spans="1:7" s="81" customFormat="1" hidden="1">
      <c r="A509" s="97" t="str">
        <f>Invoice!F513</f>
        <v>first line keep open</v>
      </c>
      <c r="B509" s="79">
        <f>Invoice!C513</f>
        <v>0</v>
      </c>
      <c r="C509" s="80">
        <f>Invoice!B513</f>
        <v>0</v>
      </c>
      <c r="D509" s="82">
        <f t="shared" si="25"/>
        <v>0</v>
      </c>
      <c r="E509" s="82">
        <f t="shared" si="26"/>
        <v>0</v>
      </c>
      <c r="F509" s="83">
        <f>Invoice!G513</f>
        <v>0</v>
      </c>
      <c r="G509" s="84">
        <f t="shared" si="27"/>
        <v>0</v>
      </c>
    </row>
    <row r="510" spans="1:7" s="81" customFormat="1" hidden="1">
      <c r="A510" s="97" t="str">
        <f>Invoice!F514</f>
        <v>first line keep open</v>
      </c>
      <c r="B510" s="79">
        <f>Invoice!C514</f>
        <v>0</v>
      </c>
      <c r="C510" s="80">
        <f>Invoice!B514</f>
        <v>0</v>
      </c>
      <c r="D510" s="82">
        <f t="shared" si="25"/>
        <v>0</v>
      </c>
      <c r="E510" s="82">
        <f t="shared" si="26"/>
        <v>0</v>
      </c>
      <c r="F510" s="83">
        <f>Invoice!G514</f>
        <v>0</v>
      </c>
      <c r="G510" s="84">
        <f t="shared" si="27"/>
        <v>0</v>
      </c>
    </row>
    <row r="511" spans="1:7" s="81" customFormat="1" hidden="1">
      <c r="A511" s="97" t="str">
        <f>Invoice!F515</f>
        <v>first line keep open</v>
      </c>
      <c r="B511" s="79">
        <f>Invoice!C515</f>
        <v>0</v>
      </c>
      <c r="C511" s="80">
        <f>Invoice!B515</f>
        <v>0</v>
      </c>
      <c r="D511" s="82">
        <f t="shared" si="25"/>
        <v>0</v>
      </c>
      <c r="E511" s="82">
        <f t="shared" si="26"/>
        <v>0</v>
      </c>
      <c r="F511" s="83">
        <f>Invoice!G515</f>
        <v>0</v>
      </c>
      <c r="G511" s="84">
        <f t="shared" si="27"/>
        <v>0</v>
      </c>
    </row>
    <row r="512" spans="1:7" s="81" customFormat="1" hidden="1">
      <c r="A512" s="97" t="str">
        <f>Invoice!F516</f>
        <v>first line keep open</v>
      </c>
      <c r="B512" s="79">
        <f>Invoice!C516</f>
        <v>0</v>
      </c>
      <c r="C512" s="80">
        <f>Invoice!B516</f>
        <v>0</v>
      </c>
      <c r="D512" s="82">
        <f t="shared" si="25"/>
        <v>0</v>
      </c>
      <c r="E512" s="82">
        <f t="shared" si="26"/>
        <v>0</v>
      </c>
      <c r="F512" s="83">
        <f>Invoice!G516</f>
        <v>0</v>
      </c>
      <c r="G512" s="84">
        <f t="shared" si="27"/>
        <v>0</v>
      </c>
    </row>
    <row r="513" spans="1:7" s="81" customFormat="1" hidden="1">
      <c r="A513" s="97" t="str">
        <f>Invoice!F517</f>
        <v>first line keep open</v>
      </c>
      <c r="B513" s="79">
        <f>Invoice!C517</f>
        <v>0</v>
      </c>
      <c r="C513" s="80">
        <f>Invoice!B517</f>
        <v>0</v>
      </c>
      <c r="D513" s="82">
        <f t="shared" si="25"/>
        <v>0</v>
      </c>
      <c r="E513" s="82">
        <f t="shared" si="26"/>
        <v>0</v>
      </c>
      <c r="F513" s="83">
        <f>Invoice!G517</f>
        <v>0</v>
      </c>
      <c r="G513" s="84">
        <f t="shared" si="27"/>
        <v>0</v>
      </c>
    </row>
    <row r="514" spans="1:7" s="81" customFormat="1" hidden="1">
      <c r="A514" s="97" t="str">
        <f>Invoice!F518</f>
        <v>first line keep open</v>
      </c>
      <c r="B514" s="79">
        <f>Invoice!C518</f>
        <v>0</v>
      </c>
      <c r="C514" s="80">
        <f>Invoice!B518</f>
        <v>0</v>
      </c>
      <c r="D514" s="82">
        <f t="shared" si="25"/>
        <v>0</v>
      </c>
      <c r="E514" s="82">
        <f t="shared" si="26"/>
        <v>0</v>
      </c>
      <c r="F514" s="83">
        <f>Invoice!G518</f>
        <v>0</v>
      </c>
      <c r="G514" s="84">
        <f t="shared" si="27"/>
        <v>0</v>
      </c>
    </row>
    <row r="515" spans="1:7" s="81" customFormat="1" hidden="1">
      <c r="A515" s="97" t="str">
        <f>Invoice!F519</f>
        <v>first line keep open</v>
      </c>
      <c r="B515" s="79">
        <f>Invoice!C519</f>
        <v>0</v>
      </c>
      <c r="C515" s="80">
        <f>Invoice!B519</f>
        <v>0</v>
      </c>
      <c r="D515" s="82">
        <f t="shared" si="25"/>
        <v>0</v>
      </c>
      <c r="E515" s="82">
        <f t="shared" si="26"/>
        <v>0</v>
      </c>
      <c r="F515" s="83">
        <f>Invoice!G519</f>
        <v>0</v>
      </c>
      <c r="G515" s="84">
        <f t="shared" si="27"/>
        <v>0</v>
      </c>
    </row>
    <row r="516" spans="1:7" s="81" customFormat="1" hidden="1">
      <c r="A516" s="97" t="str">
        <f>Invoice!F520</f>
        <v>first line keep open</v>
      </c>
      <c r="B516" s="79">
        <f>Invoice!C520</f>
        <v>0</v>
      </c>
      <c r="C516" s="80">
        <f>Invoice!B520</f>
        <v>0</v>
      </c>
      <c r="D516" s="82">
        <f t="shared" si="25"/>
        <v>0</v>
      </c>
      <c r="E516" s="82">
        <f t="shared" si="26"/>
        <v>0</v>
      </c>
      <c r="F516" s="83">
        <f>Invoice!G520</f>
        <v>0</v>
      </c>
      <c r="G516" s="84">
        <f t="shared" si="27"/>
        <v>0</v>
      </c>
    </row>
    <row r="517" spans="1:7" s="81" customFormat="1" hidden="1">
      <c r="A517" s="97" t="str">
        <f>Invoice!F521</f>
        <v>first line keep open</v>
      </c>
      <c r="B517" s="79">
        <f>Invoice!C521</f>
        <v>0</v>
      </c>
      <c r="C517" s="80">
        <f>Invoice!B521</f>
        <v>0</v>
      </c>
      <c r="D517" s="82">
        <f t="shared" si="25"/>
        <v>0</v>
      </c>
      <c r="E517" s="82">
        <f t="shared" si="26"/>
        <v>0</v>
      </c>
      <c r="F517" s="83">
        <f>Invoice!G521</f>
        <v>0</v>
      </c>
      <c r="G517" s="84">
        <f t="shared" si="27"/>
        <v>0</v>
      </c>
    </row>
    <row r="518" spans="1:7" s="81" customFormat="1" hidden="1">
      <c r="A518" s="97" t="str">
        <f>Invoice!F522</f>
        <v>first line keep open</v>
      </c>
      <c r="B518" s="79">
        <f>Invoice!C522</f>
        <v>0</v>
      </c>
      <c r="C518" s="80">
        <f>Invoice!B522</f>
        <v>0</v>
      </c>
      <c r="D518" s="82">
        <f t="shared" si="25"/>
        <v>0</v>
      </c>
      <c r="E518" s="82">
        <f t="shared" si="26"/>
        <v>0</v>
      </c>
      <c r="F518" s="83">
        <f>Invoice!G522</f>
        <v>0</v>
      </c>
      <c r="G518" s="84">
        <f t="shared" si="27"/>
        <v>0</v>
      </c>
    </row>
    <row r="519" spans="1:7" s="81" customFormat="1" hidden="1">
      <c r="A519" s="97" t="str">
        <f>Invoice!F523</f>
        <v>first line keep open</v>
      </c>
      <c r="B519" s="79">
        <f>Invoice!C523</f>
        <v>0</v>
      </c>
      <c r="C519" s="80">
        <f>Invoice!B523</f>
        <v>0</v>
      </c>
      <c r="D519" s="82">
        <f t="shared" si="25"/>
        <v>0</v>
      </c>
      <c r="E519" s="82">
        <f t="shared" si="26"/>
        <v>0</v>
      </c>
      <c r="F519" s="83">
        <f>Invoice!G523</f>
        <v>0</v>
      </c>
      <c r="G519" s="84">
        <f t="shared" si="27"/>
        <v>0</v>
      </c>
    </row>
    <row r="520" spans="1:7" s="81" customFormat="1" hidden="1">
      <c r="A520" s="97" t="str">
        <f>Invoice!F524</f>
        <v>first line keep open</v>
      </c>
      <c r="B520" s="79">
        <f>Invoice!C524</f>
        <v>0</v>
      </c>
      <c r="C520" s="80">
        <f>Invoice!B524</f>
        <v>0</v>
      </c>
      <c r="D520" s="82">
        <f t="shared" si="25"/>
        <v>0</v>
      </c>
      <c r="E520" s="82">
        <f t="shared" si="26"/>
        <v>0</v>
      </c>
      <c r="F520" s="83">
        <f>Invoice!G524</f>
        <v>0</v>
      </c>
      <c r="G520" s="84">
        <f t="shared" si="27"/>
        <v>0</v>
      </c>
    </row>
    <row r="521" spans="1:7" s="81" customFormat="1" hidden="1">
      <c r="A521" s="97" t="str">
        <f>Invoice!F525</f>
        <v>first line keep open</v>
      </c>
      <c r="B521" s="79">
        <f>Invoice!C525</f>
        <v>0</v>
      </c>
      <c r="C521" s="80">
        <f>Invoice!B525</f>
        <v>0</v>
      </c>
      <c r="D521" s="82">
        <f t="shared" si="25"/>
        <v>0</v>
      </c>
      <c r="E521" s="82">
        <f t="shared" si="26"/>
        <v>0</v>
      </c>
      <c r="F521" s="83">
        <f>Invoice!G525</f>
        <v>0</v>
      </c>
      <c r="G521" s="84">
        <f t="shared" si="27"/>
        <v>0</v>
      </c>
    </row>
    <row r="522" spans="1:7" s="81" customFormat="1" hidden="1">
      <c r="A522" s="97" t="str">
        <f>Invoice!F526</f>
        <v>first line keep open</v>
      </c>
      <c r="B522" s="79">
        <f>Invoice!C526</f>
        <v>0</v>
      </c>
      <c r="C522" s="80">
        <f>Invoice!B526</f>
        <v>0</v>
      </c>
      <c r="D522" s="82">
        <f t="shared" si="25"/>
        <v>0</v>
      </c>
      <c r="E522" s="82">
        <f t="shared" si="26"/>
        <v>0</v>
      </c>
      <c r="F522" s="83">
        <f>Invoice!G526</f>
        <v>0</v>
      </c>
      <c r="G522" s="84">
        <f t="shared" si="27"/>
        <v>0</v>
      </c>
    </row>
    <row r="523" spans="1:7" s="81" customFormat="1" hidden="1">
      <c r="A523" s="97" t="str">
        <f>Invoice!F527</f>
        <v>first line keep open</v>
      </c>
      <c r="B523" s="79">
        <f>Invoice!C527</f>
        <v>0</v>
      </c>
      <c r="C523" s="80">
        <f>Invoice!B527</f>
        <v>0</v>
      </c>
      <c r="D523" s="82">
        <f t="shared" si="25"/>
        <v>0</v>
      </c>
      <c r="E523" s="82">
        <f t="shared" si="26"/>
        <v>0</v>
      </c>
      <c r="F523" s="83">
        <f>Invoice!G527</f>
        <v>0</v>
      </c>
      <c r="G523" s="84">
        <f t="shared" si="27"/>
        <v>0</v>
      </c>
    </row>
    <row r="524" spans="1:7" s="81" customFormat="1" hidden="1">
      <c r="A524" s="97" t="str">
        <f>Invoice!F528</f>
        <v>first line keep open</v>
      </c>
      <c r="B524" s="79">
        <f>Invoice!C528</f>
        <v>0</v>
      </c>
      <c r="C524" s="80">
        <f>Invoice!B528</f>
        <v>0</v>
      </c>
      <c r="D524" s="82">
        <f t="shared" si="25"/>
        <v>0</v>
      </c>
      <c r="E524" s="82">
        <f t="shared" si="26"/>
        <v>0</v>
      </c>
      <c r="F524" s="83">
        <f>Invoice!G528</f>
        <v>0</v>
      </c>
      <c r="G524" s="84">
        <f t="shared" si="27"/>
        <v>0</v>
      </c>
    </row>
    <row r="525" spans="1:7" s="81" customFormat="1" hidden="1">
      <c r="A525" s="97" t="str">
        <f>Invoice!F529</f>
        <v>first line keep open</v>
      </c>
      <c r="B525" s="79">
        <f>Invoice!C529</f>
        <v>0</v>
      </c>
      <c r="C525" s="80">
        <f>Invoice!B529</f>
        <v>0</v>
      </c>
      <c r="D525" s="82">
        <f t="shared" si="25"/>
        <v>0</v>
      </c>
      <c r="E525" s="82">
        <f t="shared" si="26"/>
        <v>0</v>
      </c>
      <c r="F525" s="83">
        <f>Invoice!G529</f>
        <v>0</v>
      </c>
      <c r="G525" s="84">
        <f t="shared" si="27"/>
        <v>0</v>
      </c>
    </row>
    <row r="526" spans="1:7" s="81" customFormat="1" hidden="1">
      <c r="A526" s="97" t="str">
        <f>Invoice!F530</f>
        <v>first line keep open</v>
      </c>
      <c r="B526" s="79">
        <f>Invoice!C530</f>
        <v>0</v>
      </c>
      <c r="C526" s="80">
        <f>Invoice!B530</f>
        <v>0</v>
      </c>
      <c r="D526" s="82">
        <f t="shared" si="25"/>
        <v>0</v>
      </c>
      <c r="E526" s="82">
        <f t="shared" si="26"/>
        <v>0</v>
      </c>
      <c r="F526" s="83">
        <f>Invoice!G530</f>
        <v>0</v>
      </c>
      <c r="G526" s="84">
        <f t="shared" si="27"/>
        <v>0</v>
      </c>
    </row>
    <row r="527" spans="1:7" s="81" customFormat="1" hidden="1">
      <c r="A527" s="97" t="str">
        <f>Invoice!F531</f>
        <v>first line keep open</v>
      </c>
      <c r="B527" s="79">
        <f>Invoice!C531</f>
        <v>0</v>
      </c>
      <c r="C527" s="80">
        <f>Invoice!B531</f>
        <v>0</v>
      </c>
      <c r="D527" s="82">
        <f t="shared" si="25"/>
        <v>0</v>
      </c>
      <c r="E527" s="82">
        <f t="shared" si="26"/>
        <v>0</v>
      </c>
      <c r="F527" s="83">
        <f>Invoice!G531</f>
        <v>0</v>
      </c>
      <c r="G527" s="84">
        <f t="shared" si="27"/>
        <v>0</v>
      </c>
    </row>
    <row r="528" spans="1:7" s="81" customFormat="1" hidden="1">
      <c r="A528" s="97" t="str">
        <f>Invoice!F532</f>
        <v>first line keep open</v>
      </c>
      <c r="B528" s="79">
        <f>Invoice!C532</f>
        <v>0</v>
      </c>
      <c r="C528" s="80">
        <f>Invoice!B532</f>
        <v>0</v>
      </c>
      <c r="D528" s="82">
        <f t="shared" si="25"/>
        <v>0</v>
      </c>
      <c r="E528" s="82">
        <f t="shared" si="26"/>
        <v>0</v>
      </c>
      <c r="F528" s="83">
        <f>Invoice!G532</f>
        <v>0</v>
      </c>
      <c r="G528" s="84">
        <f t="shared" si="27"/>
        <v>0</v>
      </c>
    </row>
    <row r="529" spans="1:7" s="81" customFormat="1" hidden="1">
      <c r="A529" s="97" t="str">
        <f>Invoice!F533</f>
        <v>first line keep open</v>
      </c>
      <c r="B529" s="79">
        <f>Invoice!C533</f>
        <v>0</v>
      </c>
      <c r="C529" s="80">
        <f>Invoice!B533</f>
        <v>0</v>
      </c>
      <c r="D529" s="82">
        <f t="shared" si="25"/>
        <v>0</v>
      </c>
      <c r="E529" s="82">
        <f t="shared" si="26"/>
        <v>0</v>
      </c>
      <c r="F529" s="83">
        <f>Invoice!G533</f>
        <v>0</v>
      </c>
      <c r="G529" s="84">
        <f t="shared" si="27"/>
        <v>0</v>
      </c>
    </row>
    <row r="530" spans="1:7" s="81" customFormat="1" hidden="1">
      <c r="A530" s="97" t="str">
        <f>Invoice!F534</f>
        <v>first line keep open</v>
      </c>
      <c r="B530" s="79">
        <f>Invoice!C534</f>
        <v>0</v>
      </c>
      <c r="C530" s="80">
        <f>Invoice!B534</f>
        <v>0</v>
      </c>
      <c r="D530" s="82">
        <f t="shared" si="25"/>
        <v>0</v>
      </c>
      <c r="E530" s="82">
        <f t="shared" si="26"/>
        <v>0</v>
      </c>
      <c r="F530" s="83">
        <f>Invoice!G534</f>
        <v>0</v>
      </c>
      <c r="G530" s="84">
        <f t="shared" si="27"/>
        <v>0</v>
      </c>
    </row>
    <row r="531" spans="1:7" s="81" customFormat="1" hidden="1">
      <c r="A531" s="97" t="str">
        <f>Invoice!F535</f>
        <v>first line keep open</v>
      </c>
      <c r="B531" s="79">
        <f>Invoice!C535</f>
        <v>0</v>
      </c>
      <c r="C531" s="80">
        <f>Invoice!B535</f>
        <v>0</v>
      </c>
      <c r="D531" s="82">
        <f t="shared" si="25"/>
        <v>0</v>
      </c>
      <c r="E531" s="82">
        <f t="shared" si="26"/>
        <v>0</v>
      </c>
      <c r="F531" s="83">
        <f>Invoice!G535</f>
        <v>0</v>
      </c>
      <c r="G531" s="84">
        <f t="shared" si="27"/>
        <v>0</v>
      </c>
    </row>
    <row r="532" spans="1:7" s="81" customFormat="1" hidden="1">
      <c r="A532" s="97" t="str">
        <f>Invoice!F536</f>
        <v>first line keep open</v>
      </c>
      <c r="B532" s="79">
        <f>Invoice!C536</f>
        <v>0</v>
      </c>
      <c r="C532" s="80">
        <f>Invoice!B536</f>
        <v>0</v>
      </c>
      <c r="D532" s="82">
        <f t="shared" si="25"/>
        <v>0</v>
      </c>
      <c r="E532" s="82">
        <f t="shared" si="26"/>
        <v>0</v>
      </c>
      <c r="F532" s="83">
        <f>Invoice!G536</f>
        <v>0</v>
      </c>
      <c r="G532" s="84">
        <f t="shared" si="27"/>
        <v>0</v>
      </c>
    </row>
    <row r="533" spans="1:7" s="81" customFormat="1" hidden="1">
      <c r="A533" s="97" t="str">
        <f>Invoice!F537</f>
        <v>first line keep open</v>
      </c>
      <c r="B533" s="79">
        <f>Invoice!C537</f>
        <v>0</v>
      </c>
      <c r="C533" s="80">
        <f>Invoice!B537</f>
        <v>0</v>
      </c>
      <c r="D533" s="82">
        <f t="shared" si="25"/>
        <v>0</v>
      </c>
      <c r="E533" s="82">
        <f t="shared" si="26"/>
        <v>0</v>
      </c>
      <c r="F533" s="83">
        <f>Invoice!G537</f>
        <v>0</v>
      </c>
      <c r="G533" s="84">
        <f t="shared" si="27"/>
        <v>0</v>
      </c>
    </row>
    <row r="534" spans="1:7" s="81" customFormat="1" hidden="1">
      <c r="A534" s="97" t="str">
        <f>Invoice!F538</f>
        <v>first line keep open</v>
      </c>
      <c r="B534" s="79">
        <f>Invoice!C538</f>
        <v>0</v>
      </c>
      <c r="C534" s="80">
        <f>Invoice!B538</f>
        <v>0</v>
      </c>
      <c r="D534" s="82">
        <f t="shared" si="25"/>
        <v>0</v>
      </c>
      <c r="E534" s="82">
        <f t="shared" si="26"/>
        <v>0</v>
      </c>
      <c r="F534" s="83">
        <f>Invoice!G538</f>
        <v>0</v>
      </c>
      <c r="G534" s="84">
        <f t="shared" si="27"/>
        <v>0</v>
      </c>
    </row>
    <row r="535" spans="1:7" s="81" customFormat="1" hidden="1">
      <c r="A535" s="97" t="str">
        <f>Invoice!F539</f>
        <v>first line keep open</v>
      </c>
      <c r="B535" s="79">
        <f>Invoice!C539</f>
        <v>0</v>
      </c>
      <c r="C535" s="80">
        <f>Invoice!B539</f>
        <v>0</v>
      </c>
      <c r="D535" s="82">
        <f t="shared" si="25"/>
        <v>0</v>
      </c>
      <c r="E535" s="82">
        <f t="shared" si="26"/>
        <v>0</v>
      </c>
      <c r="F535" s="83">
        <f>Invoice!G539</f>
        <v>0</v>
      </c>
      <c r="G535" s="84">
        <f t="shared" si="27"/>
        <v>0</v>
      </c>
    </row>
    <row r="536" spans="1:7" s="81" customFormat="1" hidden="1">
      <c r="A536" s="97" t="str">
        <f>Invoice!F540</f>
        <v>first line keep open</v>
      </c>
      <c r="B536" s="79">
        <f>Invoice!C540</f>
        <v>0</v>
      </c>
      <c r="C536" s="80">
        <f>Invoice!B540</f>
        <v>0</v>
      </c>
      <c r="D536" s="82">
        <f t="shared" si="25"/>
        <v>0</v>
      </c>
      <c r="E536" s="82">
        <f t="shared" si="26"/>
        <v>0</v>
      </c>
      <c r="F536" s="83">
        <f>Invoice!G540</f>
        <v>0</v>
      </c>
      <c r="G536" s="84">
        <f t="shared" si="27"/>
        <v>0</v>
      </c>
    </row>
    <row r="537" spans="1:7" s="81" customFormat="1" hidden="1">
      <c r="A537" s="97" t="str">
        <f>Invoice!F541</f>
        <v>first line keep open</v>
      </c>
      <c r="B537" s="79">
        <f>Invoice!C541</f>
        <v>0</v>
      </c>
      <c r="C537" s="80">
        <f>Invoice!B541</f>
        <v>0</v>
      </c>
      <c r="D537" s="82">
        <f t="shared" si="25"/>
        <v>0</v>
      </c>
      <c r="E537" s="82">
        <f t="shared" si="26"/>
        <v>0</v>
      </c>
      <c r="F537" s="83">
        <f>Invoice!G541</f>
        <v>0</v>
      </c>
      <c r="G537" s="84">
        <f t="shared" si="27"/>
        <v>0</v>
      </c>
    </row>
    <row r="538" spans="1:7" s="81" customFormat="1" hidden="1">
      <c r="A538" s="97" t="str">
        <f>Invoice!F542</f>
        <v>first line keep open</v>
      </c>
      <c r="B538" s="79">
        <f>Invoice!C542</f>
        <v>0</v>
      </c>
      <c r="C538" s="80">
        <f>Invoice!B542</f>
        <v>0</v>
      </c>
      <c r="D538" s="82">
        <f t="shared" si="25"/>
        <v>0</v>
      </c>
      <c r="E538" s="82">
        <f t="shared" si="26"/>
        <v>0</v>
      </c>
      <c r="F538" s="83">
        <f>Invoice!G542</f>
        <v>0</v>
      </c>
      <c r="G538" s="84">
        <f t="shared" si="27"/>
        <v>0</v>
      </c>
    </row>
    <row r="539" spans="1:7" s="81" customFormat="1" hidden="1">
      <c r="A539" s="97" t="str">
        <f>Invoice!F543</f>
        <v>first line keep open</v>
      </c>
      <c r="B539" s="79">
        <f>Invoice!C543</f>
        <v>0</v>
      </c>
      <c r="C539" s="80">
        <f>Invoice!B543</f>
        <v>0</v>
      </c>
      <c r="D539" s="82">
        <f t="shared" si="25"/>
        <v>0</v>
      </c>
      <c r="E539" s="82">
        <f t="shared" si="26"/>
        <v>0</v>
      </c>
      <c r="F539" s="83">
        <f>Invoice!G543</f>
        <v>0</v>
      </c>
      <c r="G539" s="84">
        <f t="shared" si="27"/>
        <v>0</v>
      </c>
    </row>
    <row r="540" spans="1:7" s="81" customFormat="1" hidden="1">
      <c r="A540" s="97" t="str">
        <f>Invoice!F544</f>
        <v>first line keep open</v>
      </c>
      <c r="B540" s="79">
        <f>Invoice!C544</f>
        <v>0</v>
      </c>
      <c r="C540" s="80">
        <f>Invoice!B544</f>
        <v>0</v>
      </c>
      <c r="D540" s="82">
        <f t="shared" si="25"/>
        <v>0</v>
      </c>
      <c r="E540" s="82">
        <f t="shared" si="26"/>
        <v>0</v>
      </c>
      <c r="F540" s="83">
        <f>Invoice!G544</f>
        <v>0</v>
      </c>
      <c r="G540" s="84">
        <f t="shared" si="27"/>
        <v>0</v>
      </c>
    </row>
    <row r="541" spans="1:7" s="81" customFormat="1" hidden="1">
      <c r="A541" s="97" t="str">
        <f>Invoice!F545</f>
        <v>first line keep open</v>
      </c>
      <c r="B541" s="79">
        <f>Invoice!C545</f>
        <v>0</v>
      </c>
      <c r="C541" s="80">
        <f>Invoice!B545</f>
        <v>0</v>
      </c>
      <c r="D541" s="82">
        <f t="shared" si="25"/>
        <v>0</v>
      </c>
      <c r="E541" s="82">
        <f t="shared" si="26"/>
        <v>0</v>
      </c>
      <c r="F541" s="83">
        <f>Invoice!G545</f>
        <v>0</v>
      </c>
      <c r="G541" s="84">
        <f t="shared" si="27"/>
        <v>0</v>
      </c>
    </row>
    <row r="542" spans="1:7" s="81" customFormat="1" hidden="1">
      <c r="A542" s="97" t="str">
        <f>Invoice!F546</f>
        <v>first line keep open</v>
      </c>
      <c r="B542" s="79">
        <f>Invoice!C546</f>
        <v>0</v>
      </c>
      <c r="C542" s="80">
        <f>Invoice!B546</f>
        <v>0</v>
      </c>
      <c r="D542" s="82">
        <f t="shared" si="25"/>
        <v>0</v>
      </c>
      <c r="E542" s="82">
        <f t="shared" si="26"/>
        <v>0</v>
      </c>
      <c r="F542" s="83">
        <f>Invoice!G546</f>
        <v>0</v>
      </c>
      <c r="G542" s="84">
        <f t="shared" si="27"/>
        <v>0</v>
      </c>
    </row>
    <row r="543" spans="1:7" s="81" customFormat="1" hidden="1">
      <c r="A543" s="97" t="str">
        <f>Invoice!F547</f>
        <v>first line keep open</v>
      </c>
      <c r="B543" s="79">
        <f>Invoice!C547</f>
        <v>0</v>
      </c>
      <c r="C543" s="80">
        <f>Invoice!B547</f>
        <v>0</v>
      </c>
      <c r="D543" s="82">
        <f t="shared" si="25"/>
        <v>0</v>
      </c>
      <c r="E543" s="82">
        <f t="shared" si="26"/>
        <v>0</v>
      </c>
      <c r="F543" s="83">
        <f>Invoice!G547</f>
        <v>0</v>
      </c>
      <c r="G543" s="84">
        <f t="shared" si="27"/>
        <v>0</v>
      </c>
    </row>
    <row r="544" spans="1:7" s="81" customFormat="1" hidden="1">
      <c r="A544" s="97" t="str">
        <f>Invoice!F548</f>
        <v>first line keep open</v>
      </c>
      <c r="B544" s="79">
        <f>Invoice!C548</f>
        <v>0</v>
      </c>
      <c r="C544" s="80">
        <f>Invoice!B548</f>
        <v>0</v>
      </c>
      <c r="D544" s="82">
        <f t="shared" si="25"/>
        <v>0</v>
      </c>
      <c r="E544" s="82">
        <f t="shared" si="26"/>
        <v>0</v>
      </c>
      <c r="F544" s="83">
        <f>Invoice!G548</f>
        <v>0</v>
      </c>
      <c r="G544" s="84">
        <f t="shared" si="27"/>
        <v>0</v>
      </c>
    </row>
    <row r="545" spans="1:7" s="81" customFormat="1" hidden="1">
      <c r="A545" s="97" t="str">
        <f>Invoice!F549</f>
        <v>first line keep open</v>
      </c>
      <c r="B545" s="79">
        <f>Invoice!C549</f>
        <v>0</v>
      </c>
      <c r="C545" s="80">
        <f>Invoice!B549</f>
        <v>0</v>
      </c>
      <c r="D545" s="82">
        <f t="shared" si="25"/>
        <v>0</v>
      </c>
      <c r="E545" s="82">
        <f t="shared" si="26"/>
        <v>0</v>
      </c>
      <c r="F545" s="83">
        <f>Invoice!G549</f>
        <v>0</v>
      </c>
      <c r="G545" s="84">
        <f t="shared" si="27"/>
        <v>0</v>
      </c>
    </row>
    <row r="546" spans="1:7" s="81" customFormat="1" hidden="1">
      <c r="A546" s="97" t="str">
        <f>Invoice!F550</f>
        <v>first line keep open</v>
      </c>
      <c r="B546" s="79">
        <f>Invoice!C550</f>
        <v>0</v>
      </c>
      <c r="C546" s="80">
        <f>Invoice!B550</f>
        <v>0</v>
      </c>
      <c r="D546" s="82">
        <f t="shared" si="25"/>
        <v>0</v>
      </c>
      <c r="E546" s="82">
        <f t="shared" si="26"/>
        <v>0</v>
      </c>
      <c r="F546" s="83">
        <f>Invoice!G550</f>
        <v>0</v>
      </c>
      <c r="G546" s="84">
        <f t="shared" si="27"/>
        <v>0</v>
      </c>
    </row>
    <row r="547" spans="1:7" s="81" customFormat="1" hidden="1">
      <c r="A547" s="97" t="str">
        <f>Invoice!F551</f>
        <v>first line keep open</v>
      </c>
      <c r="B547" s="79">
        <f>Invoice!C551</f>
        <v>0</v>
      </c>
      <c r="C547" s="80">
        <f>Invoice!B551</f>
        <v>0</v>
      </c>
      <c r="D547" s="82">
        <f t="shared" si="25"/>
        <v>0</v>
      </c>
      <c r="E547" s="82">
        <f t="shared" si="26"/>
        <v>0</v>
      </c>
      <c r="F547" s="83">
        <f>Invoice!G551</f>
        <v>0</v>
      </c>
      <c r="G547" s="84">
        <f t="shared" si="27"/>
        <v>0</v>
      </c>
    </row>
    <row r="548" spans="1:7" s="81" customFormat="1" hidden="1">
      <c r="A548" s="97" t="str">
        <f>Invoice!F552</f>
        <v>first line keep open</v>
      </c>
      <c r="B548" s="79">
        <f>Invoice!C552</f>
        <v>0</v>
      </c>
      <c r="C548" s="80">
        <f>Invoice!B552</f>
        <v>0</v>
      </c>
      <c r="D548" s="82">
        <f t="shared" si="25"/>
        <v>0</v>
      </c>
      <c r="E548" s="82">
        <f t="shared" si="26"/>
        <v>0</v>
      </c>
      <c r="F548" s="83">
        <f>Invoice!G552</f>
        <v>0</v>
      </c>
      <c r="G548" s="84">
        <f t="shared" si="27"/>
        <v>0</v>
      </c>
    </row>
    <row r="549" spans="1:7" s="81" customFormat="1" hidden="1">
      <c r="A549" s="97" t="str">
        <f>Invoice!F553</f>
        <v>first line keep open</v>
      </c>
      <c r="B549" s="79">
        <f>Invoice!C553</f>
        <v>0</v>
      </c>
      <c r="C549" s="80">
        <f>Invoice!B553</f>
        <v>0</v>
      </c>
      <c r="D549" s="82">
        <f t="shared" si="25"/>
        <v>0</v>
      </c>
      <c r="E549" s="82">
        <f t="shared" si="26"/>
        <v>0</v>
      </c>
      <c r="F549" s="83">
        <f>Invoice!G553</f>
        <v>0</v>
      </c>
      <c r="G549" s="84">
        <f t="shared" si="27"/>
        <v>0</v>
      </c>
    </row>
    <row r="550" spans="1:7" s="81" customFormat="1" hidden="1">
      <c r="A550" s="97" t="str">
        <f>Invoice!F554</f>
        <v>first line keep open</v>
      </c>
      <c r="B550" s="79">
        <f>Invoice!C554</f>
        <v>0</v>
      </c>
      <c r="C550" s="80">
        <f>Invoice!B554</f>
        <v>0</v>
      </c>
      <c r="D550" s="82">
        <f t="shared" si="25"/>
        <v>0</v>
      </c>
      <c r="E550" s="82">
        <f t="shared" si="26"/>
        <v>0</v>
      </c>
      <c r="F550" s="83">
        <f>Invoice!G554</f>
        <v>0</v>
      </c>
      <c r="G550" s="84">
        <f t="shared" si="27"/>
        <v>0</v>
      </c>
    </row>
    <row r="551" spans="1:7" s="81" customFormat="1" hidden="1">
      <c r="A551" s="97" t="str">
        <f>Invoice!F555</f>
        <v>first line keep open</v>
      </c>
      <c r="B551" s="79">
        <f>Invoice!C555</f>
        <v>0</v>
      </c>
      <c r="C551" s="80">
        <f>Invoice!B555</f>
        <v>0</v>
      </c>
      <c r="D551" s="82">
        <f t="shared" si="25"/>
        <v>0</v>
      </c>
      <c r="E551" s="82">
        <f t="shared" si="26"/>
        <v>0</v>
      </c>
      <c r="F551" s="83">
        <f>Invoice!G555</f>
        <v>0</v>
      </c>
      <c r="G551" s="84">
        <f t="shared" si="27"/>
        <v>0</v>
      </c>
    </row>
    <row r="552" spans="1:7" s="81" customFormat="1" hidden="1">
      <c r="A552" s="97" t="str">
        <f>Invoice!F556</f>
        <v>first line keep open</v>
      </c>
      <c r="B552" s="79">
        <f>Invoice!C556</f>
        <v>0</v>
      </c>
      <c r="C552" s="80">
        <f>Invoice!B556</f>
        <v>0</v>
      </c>
      <c r="D552" s="82">
        <f t="shared" si="25"/>
        <v>0</v>
      </c>
      <c r="E552" s="82">
        <f t="shared" si="26"/>
        <v>0</v>
      </c>
      <c r="F552" s="83">
        <f>Invoice!G556</f>
        <v>0</v>
      </c>
      <c r="G552" s="84">
        <f t="shared" si="27"/>
        <v>0</v>
      </c>
    </row>
    <row r="553" spans="1:7" s="81" customFormat="1" hidden="1">
      <c r="A553" s="97" t="str">
        <f>Invoice!F557</f>
        <v>first line keep open</v>
      </c>
      <c r="B553" s="79">
        <f>Invoice!C557</f>
        <v>0</v>
      </c>
      <c r="C553" s="80">
        <f>Invoice!B557</f>
        <v>0</v>
      </c>
      <c r="D553" s="82">
        <f t="shared" si="25"/>
        <v>0</v>
      </c>
      <c r="E553" s="82">
        <f t="shared" si="26"/>
        <v>0</v>
      </c>
      <c r="F553" s="83">
        <f>Invoice!G557</f>
        <v>0</v>
      </c>
      <c r="G553" s="84">
        <f t="shared" si="27"/>
        <v>0</v>
      </c>
    </row>
    <row r="554" spans="1:7" s="81" customFormat="1" hidden="1">
      <c r="A554" s="97" t="str">
        <f>Invoice!F558</f>
        <v>first line keep open</v>
      </c>
      <c r="B554" s="79">
        <f>Invoice!C558</f>
        <v>0</v>
      </c>
      <c r="C554" s="80">
        <f>Invoice!B558</f>
        <v>0</v>
      </c>
      <c r="D554" s="82">
        <f t="shared" si="25"/>
        <v>0</v>
      </c>
      <c r="E554" s="82">
        <f t="shared" si="26"/>
        <v>0</v>
      </c>
      <c r="F554" s="83">
        <f>Invoice!G558</f>
        <v>0</v>
      </c>
      <c r="G554" s="84">
        <f t="shared" si="27"/>
        <v>0</v>
      </c>
    </row>
    <row r="555" spans="1:7" s="81" customFormat="1" hidden="1">
      <c r="A555" s="97" t="str">
        <f>Invoice!F559</f>
        <v>first line keep open</v>
      </c>
      <c r="B555" s="79">
        <f>Invoice!C559</f>
        <v>0</v>
      </c>
      <c r="C555" s="80">
        <f>Invoice!B559</f>
        <v>0</v>
      </c>
      <c r="D555" s="82">
        <f t="shared" si="25"/>
        <v>0</v>
      </c>
      <c r="E555" s="82">
        <f t="shared" si="26"/>
        <v>0</v>
      </c>
      <c r="F555" s="83">
        <f>Invoice!G559</f>
        <v>0</v>
      </c>
      <c r="G555" s="84">
        <f t="shared" si="27"/>
        <v>0</v>
      </c>
    </row>
    <row r="556" spans="1:7" s="81" customFormat="1" hidden="1">
      <c r="A556" s="97" t="str">
        <f>Invoice!F560</f>
        <v>first line keep open</v>
      </c>
      <c r="B556" s="79">
        <f>Invoice!C560</f>
        <v>0</v>
      </c>
      <c r="C556" s="80">
        <f>Invoice!B560</f>
        <v>0</v>
      </c>
      <c r="D556" s="82">
        <f t="shared" si="25"/>
        <v>0</v>
      </c>
      <c r="E556" s="82">
        <f t="shared" si="26"/>
        <v>0</v>
      </c>
      <c r="F556" s="83">
        <f>Invoice!G560</f>
        <v>0</v>
      </c>
      <c r="G556" s="84">
        <f t="shared" si="27"/>
        <v>0</v>
      </c>
    </row>
    <row r="557" spans="1:7" s="81" customFormat="1" hidden="1">
      <c r="A557" s="97" t="str">
        <f>Invoice!F561</f>
        <v>first line keep open</v>
      </c>
      <c r="B557" s="79">
        <f>Invoice!C561</f>
        <v>0</v>
      </c>
      <c r="C557" s="80">
        <f>Invoice!B561</f>
        <v>0</v>
      </c>
      <c r="D557" s="82">
        <f t="shared" si="25"/>
        <v>0</v>
      </c>
      <c r="E557" s="82">
        <f t="shared" si="26"/>
        <v>0</v>
      </c>
      <c r="F557" s="83">
        <f>Invoice!G561</f>
        <v>0</v>
      </c>
      <c r="G557" s="84">
        <f t="shared" si="27"/>
        <v>0</v>
      </c>
    </row>
    <row r="558" spans="1:7" s="81" customFormat="1" hidden="1">
      <c r="A558" s="97" t="str">
        <f>Invoice!F562</f>
        <v>first line keep open</v>
      </c>
      <c r="B558" s="79">
        <f>Invoice!C562</f>
        <v>0</v>
      </c>
      <c r="C558" s="80">
        <f>Invoice!B562</f>
        <v>0</v>
      </c>
      <c r="D558" s="82">
        <f t="shared" si="25"/>
        <v>0</v>
      </c>
      <c r="E558" s="82">
        <f t="shared" si="26"/>
        <v>0</v>
      </c>
      <c r="F558" s="83">
        <f>Invoice!G562</f>
        <v>0</v>
      </c>
      <c r="G558" s="84">
        <f t="shared" si="27"/>
        <v>0</v>
      </c>
    </row>
    <row r="559" spans="1:7" s="81" customFormat="1" hidden="1">
      <c r="A559" s="97" t="str">
        <f>Invoice!F563</f>
        <v>first line keep open</v>
      </c>
      <c r="B559" s="79">
        <f>Invoice!C563</f>
        <v>0</v>
      </c>
      <c r="C559" s="80">
        <f>Invoice!B563</f>
        <v>0</v>
      </c>
      <c r="D559" s="82">
        <f t="shared" si="25"/>
        <v>0</v>
      </c>
      <c r="E559" s="82">
        <f t="shared" si="26"/>
        <v>0</v>
      </c>
      <c r="F559" s="83">
        <f>Invoice!G563</f>
        <v>0</v>
      </c>
      <c r="G559" s="84">
        <f t="shared" si="27"/>
        <v>0</v>
      </c>
    </row>
    <row r="560" spans="1:7" s="81" customFormat="1" hidden="1">
      <c r="A560" s="97" t="str">
        <f>Invoice!F564</f>
        <v>first line keep open</v>
      </c>
      <c r="B560" s="79">
        <f>Invoice!C564</f>
        <v>0</v>
      </c>
      <c r="C560" s="80">
        <f>Invoice!B564</f>
        <v>0</v>
      </c>
      <c r="D560" s="82">
        <f t="shared" ref="D560:D623" si="28">F560/$D$14</f>
        <v>0</v>
      </c>
      <c r="E560" s="82">
        <f t="shared" ref="E560:E623" si="29">G560/$D$14</f>
        <v>0</v>
      </c>
      <c r="F560" s="83">
        <f>Invoice!G564</f>
        <v>0</v>
      </c>
      <c r="G560" s="84">
        <f t="shared" ref="G560:G623" si="30">C560*F560</f>
        <v>0</v>
      </c>
    </row>
    <row r="561" spans="1:7" s="81" customFormat="1" hidden="1">
      <c r="A561" s="97" t="str">
        <f>Invoice!F565</f>
        <v>first line keep open</v>
      </c>
      <c r="B561" s="79">
        <f>Invoice!C565</f>
        <v>0</v>
      </c>
      <c r="C561" s="80">
        <f>Invoice!B565</f>
        <v>0</v>
      </c>
      <c r="D561" s="82">
        <f t="shared" si="28"/>
        <v>0</v>
      </c>
      <c r="E561" s="82">
        <f t="shared" si="29"/>
        <v>0</v>
      </c>
      <c r="F561" s="83">
        <f>Invoice!G565</f>
        <v>0</v>
      </c>
      <c r="G561" s="84">
        <f t="shared" si="30"/>
        <v>0</v>
      </c>
    </row>
    <row r="562" spans="1:7" s="81" customFormat="1" hidden="1">
      <c r="A562" s="97" t="str">
        <f>Invoice!F566</f>
        <v>first line keep open</v>
      </c>
      <c r="B562" s="79">
        <f>Invoice!C566</f>
        <v>0</v>
      </c>
      <c r="C562" s="80">
        <f>Invoice!B566</f>
        <v>0</v>
      </c>
      <c r="D562" s="82">
        <f t="shared" si="28"/>
        <v>0</v>
      </c>
      <c r="E562" s="82">
        <f t="shared" si="29"/>
        <v>0</v>
      </c>
      <c r="F562" s="83">
        <f>Invoice!G566</f>
        <v>0</v>
      </c>
      <c r="G562" s="84">
        <f t="shared" si="30"/>
        <v>0</v>
      </c>
    </row>
    <row r="563" spans="1:7" s="81" customFormat="1" hidden="1">
      <c r="A563" s="97" t="str">
        <f>Invoice!F567</f>
        <v>first line keep open</v>
      </c>
      <c r="B563" s="79">
        <f>Invoice!C567</f>
        <v>0</v>
      </c>
      <c r="C563" s="80">
        <f>Invoice!B567</f>
        <v>0</v>
      </c>
      <c r="D563" s="82">
        <f t="shared" si="28"/>
        <v>0</v>
      </c>
      <c r="E563" s="82">
        <f t="shared" si="29"/>
        <v>0</v>
      </c>
      <c r="F563" s="83">
        <f>Invoice!G567</f>
        <v>0</v>
      </c>
      <c r="G563" s="84">
        <f t="shared" si="30"/>
        <v>0</v>
      </c>
    </row>
    <row r="564" spans="1:7" s="81" customFormat="1" hidden="1">
      <c r="A564" s="97" t="str">
        <f>Invoice!F568</f>
        <v>first line keep open</v>
      </c>
      <c r="B564" s="79">
        <f>Invoice!C568</f>
        <v>0</v>
      </c>
      <c r="C564" s="80">
        <f>Invoice!B568</f>
        <v>0</v>
      </c>
      <c r="D564" s="82">
        <f t="shared" si="28"/>
        <v>0</v>
      </c>
      <c r="E564" s="82">
        <f t="shared" si="29"/>
        <v>0</v>
      </c>
      <c r="F564" s="83">
        <f>Invoice!G568</f>
        <v>0</v>
      </c>
      <c r="G564" s="84">
        <f t="shared" si="30"/>
        <v>0</v>
      </c>
    </row>
    <row r="565" spans="1:7" s="81" customFormat="1" hidden="1">
      <c r="A565" s="97" t="str">
        <f>Invoice!F569</f>
        <v>first line keep open</v>
      </c>
      <c r="B565" s="79">
        <f>Invoice!C569</f>
        <v>0</v>
      </c>
      <c r="C565" s="80">
        <f>Invoice!B569</f>
        <v>0</v>
      </c>
      <c r="D565" s="82">
        <f t="shared" si="28"/>
        <v>0</v>
      </c>
      <c r="E565" s="82">
        <f t="shared" si="29"/>
        <v>0</v>
      </c>
      <c r="F565" s="83">
        <f>Invoice!G569</f>
        <v>0</v>
      </c>
      <c r="G565" s="84">
        <f t="shared" si="30"/>
        <v>0</v>
      </c>
    </row>
    <row r="566" spans="1:7" s="81" customFormat="1" hidden="1">
      <c r="A566" s="97" t="str">
        <f>Invoice!F570</f>
        <v>first line keep open</v>
      </c>
      <c r="B566" s="79">
        <f>Invoice!C570</f>
        <v>0</v>
      </c>
      <c r="C566" s="80">
        <f>Invoice!B570</f>
        <v>0</v>
      </c>
      <c r="D566" s="82">
        <f t="shared" si="28"/>
        <v>0</v>
      </c>
      <c r="E566" s="82">
        <f t="shared" si="29"/>
        <v>0</v>
      </c>
      <c r="F566" s="83">
        <f>Invoice!G570</f>
        <v>0</v>
      </c>
      <c r="G566" s="84">
        <f t="shared" si="30"/>
        <v>0</v>
      </c>
    </row>
    <row r="567" spans="1:7" s="81" customFormat="1" hidden="1">
      <c r="A567" s="97" t="str">
        <f>Invoice!F571</f>
        <v>first line keep open</v>
      </c>
      <c r="B567" s="79">
        <f>Invoice!C571</f>
        <v>0</v>
      </c>
      <c r="C567" s="80">
        <f>Invoice!B571</f>
        <v>0</v>
      </c>
      <c r="D567" s="82">
        <f t="shared" si="28"/>
        <v>0</v>
      </c>
      <c r="E567" s="82">
        <f t="shared" si="29"/>
        <v>0</v>
      </c>
      <c r="F567" s="83">
        <f>Invoice!G571</f>
        <v>0</v>
      </c>
      <c r="G567" s="84">
        <f t="shared" si="30"/>
        <v>0</v>
      </c>
    </row>
    <row r="568" spans="1:7" s="81" customFormat="1" hidden="1">
      <c r="A568" s="97" t="str">
        <f>Invoice!F572</f>
        <v>first line keep open</v>
      </c>
      <c r="B568" s="79">
        <f>Invoice!C572</f>
        <v>0</v>
      </c>
      <c r="C568" s="80">
        <f>Invoice!B572</f>
        <v>0</v>
      </c>
      <c r="D568" s="82">
        <f t="shared" si="28"/>
        <v>0</v>
      </c>
      <c r="E568" s="82">
        <f t="shared" si="29"/>
        <v>0</v>
      </c>
      <c r="F568" s="83">
        <f>Invoice!G572</f>
        <v>0</v>
      </c>
      <c r="G568" s="84">
        <f t="shared" si="30"/>
        <v>0</v>
      </c>
    </row>
    <row r="569" spans="1:7" s="81" customFormat="1" hidden="1">
      <c r="A569" s="97" t="str">
        <f>Invoice!F573</f>
        <v>first line keep open</v>
      </c>
      <c r="B569" s="79">
        <f>Invoice!C573</f>
        <v>0</v>
      </c>
      <c r="C569" s="80">
        <f>Invoice!B573</f>
        <v>0</v>
      </c>
      <c r="D569" s="82">
        <f t="shared" si="28"/>
        <v>0</v>
      </c>
      <c r="E569" s="82">
        <f t="shared" si="29"/>
        <v>0</v>
      </c>
      <c r="F569" s="83">
        <f>Invoice!G573</f>
        <v>0</v>
      </c>
      <c r="G569" s="84">
        <f t="shared" si="30"/>
        <v>0</v>
      </c>
    </row>
    <row r="570" spans="1:7" s="81" customFormat="1" hidden="1">
      <c r="A570" s="97" t="str">
        <f>Invoice!F574</f>
        <v>first line keep open</v>
      </c>
      <c r="B570" s="79">
        <f>Invoice!C574</f>
        <v>0</v>
      </c>
      <c r="C570" s="80">
        <f>Invoice!B574</f>
        <v>0</v>
      </c>
      <c r="D570" s="82">
        <f t="shared" si="28"/>
        <v>0</v>
      </c>
      <c r="E570" s="82">
        <f t="shared" si="29"/>
        <v>0</v>
      </c>
      <c r="F570" s="83">
        <f>Invoice!G574</f>
        <v>0</v>
      </c>
      <c r="G570" s="84">
        <f t="shared" si="30"/>
        <v>0</v>
      </c>
    </row>
    <row r="571" spans="1:7" s="81" customFormat="1" hidden="1">
      <c r="A571" s="97" t="str">
        <f>Invoice!F575</f>
        <v>first line keep open</v>
      </c>
      <c r="B571" s="79">
        <f>Invoice!C575</f>
        <v>0</v>
      </c>
      <c r="C571" s="80">
        <f>Invoice!B575</f>
        <v>0</v>
      </c>
      <c r="D571" s="82">
        <f t="shared" si="28"/>
        <v>0</v>
      </c>
      <c r="E571" s="82">
        <f t="shared" si="29"/>
        <v>0</v>
      </c>
      <c r="F571" s="83">
        <f>Invoice!G575</f>
        <v>0</v>
      </c>
      <c r="G571" s="84">
        <f t="shared" si="30"/>
        <v>0</v>
      </c>
    </row>
    <row r="572" spans="1:7" s="81" customFormat="1" hidden="1">
      <c r="A572" s="97" t="str">
        <f>Invoice!F576</f>
        <v>first line keep open</v>
      </c>
      <c r="B572" s="79">
        <f>Invoice!C576</f>
        <v>0</v>
      </c>
      <c r="C572" s="80">
        <f>Invoice!B576</f>
        <v>0</v>
      </c>
      <c r="D572" s="82">
        <f t="shared" si="28"/>
        <v>0</v>
      </c>
      <c r="E572" s="82">
        <f t="shared" si="29"/>
        <v>0</v>
      </c>
      <c r="F572" s="83">
        <f>Invoice!G576</f>
        <v>0</v>
      </c>
      <c r="G572" s="84">
        <f t="shared" si="30"/>
        <v>0</v>
      </c>
    </row>
    <row r="573" spans="1:7" s="81" customFormat="1" hidden="1">
      <c r="A573" s="97" t="str">
        <f>Invoice!F577</f>
        <v>first line keep open</v>
      </c>
      <c r="B573" s="79">
        <f>Invoice!C577</f>
        <v>0</v>
      </c>
      <c r="C573" s="80">
        <f>Invoice!B577</f>
        <v>0</v>
      </c>
      <c r="D573" s="82">
        <f t="shared" si="28"/>
        <v>0</v>
      </c>
      <c r="E573" s="82">
        <f t="shared" si="29"/>
        <v>0</v>
      </c>
      <c r="F573" s="83">
        <f>Invoice!G577</f>
        <v>0</v>
      </c>
      <c r="G573" s="84">
        <f t="shared" si="30"/>
        <v>0</v>
      </c>
    </row>
    <row r="574" spans="1:7" s="81" customFormat="1" hidden="1">
      <c r="A574" s="97" t="str">
        <f>Invoice!F578</f>
        <v>first line keep open</v>
      </c>
      <c r="B574" s="79">
        <f>Invoice!C578</f>
        <v>0</v>
      </c>
      <c r="C574" s="80">
        <f>Invoice!B578</f>
        <v>0</v>
      </c>
      <c r="D574" s="82">
        <f t="shared" si="28"/>
        <v>0</v>
      </c>
      <c r="E574" s="82">
        <f t="shared" si="29"/>
        <v>0</v>
      </c>
      <c r="F574" s="83">
        <f>Invoice!G578</f>
        <v>0</v>
      </c>
      <c r="G574" s="84">
        <f t="shared" si="30"/>
        <v>0</v>
      </c>
    </row>
    <row r="575" spans="1:7" s="81" customFormat="1" hidden="1">
      <c r="A575" s="97" t="str">
        <f>Invoice!F579</f>
        <v>first line keep open</v>
      </c>
      <c r="B575" s="79">
        <f>Invoice!C579</f>
        <v>0</v>
      </c>
      <c r="C575" s="80">
        <f>Invoice!B579</f>
        <v>0</v>
      </c>
      <c r="D575" s="82">
        <f t="shared" si="28"/>
        <v>0</v>
      </c>
      <c r="E575" s="82">
        <f t="shared" si="29"/>
        <v>0</v>
      </c>
      <c r="F575" s="83">
        <f>Invoice!G579</f>
        <v>0</v>
      </c>
      <c r="G575" s="84">
        <f t="shared" si="30"/>
        <v>0</v>
      </c>
    </row>
    <row r="576" spans="1:7" s="81" customFormat="1" hidden="1">
      <c r="A576" s="97" t="str">
        <f>Invoice!F580</f>
        <v>first line keep open</v>
      </c>
      <c r="B576" s="79">
        <f>Invoice!C580</f>
        <v>0</v>
      </c>
      <c r="C576" s="80">
        <f>Invoice!B580</f>
        <v>0</v>
      </c>
      <c r="D576" s="82">
        <f t="shared" si="28"/>
        <v>0</v>
      </c>
      <c r="E576" s="82">
        <f t="shared" si="29"/>
        <v>0</v>
      </c>
      <c r="F576" s="83">
        <f>Invoice!G580</f>
        <v>0</v>
      </c>
      <c r="G576" s="84">
        <f t="shared" si="30"/>
        <v>0</v>
      </c>
    </row>
    <row r="577" spans="1:7" s="81" customFormat="1" hidden="1">
      <c r="A577" s="97" t="str">
        <f>Invoice!F581</f>
        <v>first line keep open</v>
      </c>
      <c r="B577" s="79">
        <f>Invoice!C581</f>
        <v>0</v>
      </c>
      <c r="C577" s="80">
        <f>Invoice!B581</f>
        <v>0</v>
      </c>
      <c r="D577" s="82">
        <f t="shared" si="28"/>
        <v>0</v>
      </c>
      <c r="E577" s="82">
        <f t="shared" si="29"/>
        <v>0</v>
      </c>
      <c r="F577" s="83">
        <f>Invoice!G581</f>
        <v>0</v>
      </c>
      <c r="G577" s="84">
        <f t="shared" si="30"/>
        <v>0</v>
      </c>
    </row>
    <row r="578" spans="1:7" s="81" customFormat="1" hidden="1">
      <c r="A578" s="97" t="str">
        <f>Invoice!F582</f>
        <v>first line keep open</v>
      </c>
      <c r="B578" s="79">
        <f>Invoice!C582</f>
        <v>0</v>
      </c>
      <c r="C578" s="80">
        <f>Invoice!B582</f>
        <v>0</v>
      </c>
      <c r="D578" s="82">
        <f t="shared" si="28"/>
        <v>0</v>
      </c>
      <c r="E578" s="82">
        <f t="shared" si="29"/>
        <v>0</v>
      </c>
      <c r="F578" s="83">
        <f>Invoice!G582</f>
        <v>0</v>
      </c>
      <c r="G578" s="84">
        <f t="shared" si="30"/>
        <v>0</v>
      </c>
    </row>
    <row r="579" spans="1:7" s="81" customFormat="1" hidden="1">
      <c r="A579" s="97" t="str">
        <f>Invoice!F583</f>
        <v>first line keep open</v>
      </c>
      <c r="B579" s="79">
        <f>Invoice!C583</f>
        <v>0</v>
      </c>
      <c r="C579" s="80">
        <f>Invoice!B583</f>
        <v>0</v>
      </c>
      <c r="D579" s="82">
        <f t="shared" si="28"/>
        <v>0</v>
      </c>
      <c r="E579" s="82">
        <f t="shared" si="29"/>
        <v>0</v>
      </c>
      <c r="F579" s="83">
        <f>Invoice!G583</f>
        <v>0</v>
      </c>
      <c r="G579" s="84">
        <f t="shared" si="30"/>
        <v>0</v>
      </c>
    </row>
    <row r="580" spans="1:7" s="81" customFormat="1" hidden="1">
      <c r="A580" s="97" t="str">
        <f>Invoice!F584</f>
        <v>first line keep open</v>
      </c>
      <c r="B580" s="79">
        <f>Invoice!C584</f>
        <v>0</v>
      </c>
      <c r="C580" s="80">
        <f>Invoice!B584</f>
        <v>0</v>
      </c>
      <c r="D580" s="82">
        <f t="shared" si="28"/>
        <v>0</v>
      </c>
      <c r="E580" s="82">
        <f t="shared" si="29"/>
        <v>0</v>
      </c>
      <c r="F580" s="83">
        <f>Invoice!G584</f>
        <v>0</v>
      </c>
      <c r="G580" s="84">
        <f t="shared" si="30"/>
        <v>0</v>
      </c>
    </row>
    <row r="581" spans="1:7" s="81" customFormat="1" hidden="1">
      <c r="A581" s="97" t="str">
        <f>Invoice!F585</f>
        <v>first line keep open</v>
      </c>
      <c r="B581" s="79">
        <f>Invoice!C585</f>
        <v>0</v>
      </c>
      <c r="C581" s="80">
        <f>Invoice!B585</f>
        <v>0</v>
      </c>
      <c r="D581" s="82">
        <f t="shared" si="28"/>
        <v>0</v>
      </c>
      <c r="E581" s="82">
        <f t="shared" si="29"/>
        <v>0</v>
      </c>
      <c r="F581" s="83">
        <f>Invoice!G585</f>
        <v>0</v>
      </c>
      <c r="G581" s="84">
        <f t="shared" si="30"/>
        <v>0</v>
      </c>
    </row>
    <row r="582" spans="1:7" s="81" customFormat="1" hidden="1">
      <c r="A582" s="97" t="str">
        <f>Invoice!F586</f>
        <v>first line keep open</v>
      </c>
      <c r="B582" s="79">
        <f>Invoice!C586</f>
        <v>0</v>
      </c>
      <c r="C582" s="80">
        <f>Invoice!B586</f>
        <v>0</v>
      </c>
      <c r="D582" s="82">
        <f t="shared" si="28"/>
        <v>0</v>
      </c>
      <c r="E582" s="82">
        <f t="shared" si="29"/>
        <v>0</v>
      </c>
      <c r="F582" s="83">
        <f>Invoice!G586</f>
        <v>0</v>
      </c>
      <c r="G582" s="84">
        <f t="shared" si="30"/>
        <v>0</v>
      </c>
    </row>
    <row r="583" spans="1:7" s="81" customFormat="1" hidden="1">
      <c r="A583" s="97" t="str">
        <f>Invoice!F587</f>
        <v>first line keep open</v>
      </c>
      <c r="B583" s="79">
        <f>Invoice!C587</f>
        <v>0</v>
      </c>
      <c r="C583" s="80">
        <f>Invoice!B587</f>
        <v>0</v>
      </c>
      <c r="D583" s="82">
        <f t="shared" si="28"/>
        <v>0</v>
      </c>
      <c r="E583" s="82">
        <f t="shared" si="29"/>
        <v>0</v>
      </c>
      <c r="F583" s="83">
        <f>Invoice!G587</f>
        <v>0</v>
      </c>
      <c r="G583" s="84">
        <f t="shared" si="30"/>
        <v>0</v>
      </c>
    </row>
    <row r="584" spans="1:7" s="81" customFormat="1" hidden="1">
      <c r="A584" s="97" t="str">
        <f>Invoice!F588</f>
        <v>first line keep open</v>
      </c>
      <c r="B584" s="79">
        <f>Invoice!C588</f>
        <v>0</v>
      </c>
      <c r="C584" s="80">
        <f>Invoice!B588</f>
        <v>0</v>
      </c>
      <c r="D584" s="82">
        <f t="shared" si="28"/>
        <v>0</v>
      </c>
      <c r="E584" s="82">
        <f t="shared" si="29"/>
        <v>0</v>
      </c>
      <c r="F584" s="83">
        <f>Invoice!G588</f>
        <v>0</v>
      </c>
      <c r="G584" s="84">
        <f t="shared" si="30"/>
        <v>0</v>
      </c>
    </row>
    <row r="585" spans="1:7" s="81" customFormat="1" hidden="1">
      <c r="A585" s="97" t="str">
        <f>Invoice!F589</f>
        <v>first line keep open</v>
      </c>
      <c r="B585" s="79">
        <f>Invoice!C589</f>
        <v>0</v>
      </c>
      <c r="C585" s="80">
        <f>Invoice!B589</f>
        <v>0</v>
      </c>
      <c r="D585" s="82">
        <f t="shared" si="28"/>
        <v>0</v>
      </c>
      <c r="E585" s="82">
        <f t="shared" si="29"/>
        <v>0</v>
      </c>
      <c r="F585" s="83">
        <f>Invoice!G589</f>
        <v>0</v>
      </c>
      <c r="G585" s="84">
        <f t="shared" si="30"/>
        <v>0</v>
      </c>
    </row>
    <row r="586" spans="1:7" s="81" customFormat="1" hidden="1">
      <c r="A586" s="97" t="str">
        <f>Invoice!F590</f>
        <v>first line keep open</v>
      </c>
      <c r="B586" s="79">
        <f>Invoice!C590</f>
        <v>0</v>
      </c>
      <c r="C586" s="80">
        <f>Invoice!B590</f>
        <v>0</v>
      </c>
      <c r="D586" s="82">
        <f t="shared" si="28"/>
        <v>0</v>
      </c>
      <c r="E586" s="82">
        <f t="shared" si="29"/>
        <v>0</v>
      </c>
      <c r="F586" s="83">
        <f>Invoice!G590</f>
        <v>0</v>
      </c>
      <c r="G586" s="84">
        <f t="shared" si="30"/>
        <v>0</v>
      </c>
    </row>
    <row r="587" spans="1:7" s="81" customFormat="1" hidden="1">
      <c r="A587" s="97" t="str">
        <f>Invoice!F591</f>
        <v>first line keep open</v>
      </c>
      <c r="B587" s="79">
        <f>Invoice!C591</f>
        <v>0</v>
      </c>
      <c r="C587" s="80">
        <f>Invoice!B591</f>
        <v>0</v>
      </c>
      <c r="D587" s="82">
        <f t="shared" si="28"/>
        <v>0</v>
      </c>
      <c r="E587" s="82">
        <f t="shared" si="29"/>
        <v>0</v>
      </c>
      <c r="F587" s="83">
        <f>Invoice!G591</f>
        <v>0</v>
      </c>
      <c r="G587" s="84">
        <f t="shared" si="30"/>
        <v>0</v>
      </c>
    </row>
    <row r="588" spans="1:7" s="81" customFormat="1" hidden="1">
      <c r="A588" s="97" t="str">
        <f>Invoice!F592</f>
        <v>first line keep open</v>
      </c>
      <c r="B588" s="79">
        <f>Invoice!C592</f>
        <v>0</v>
      </c>
      <c r="C588" s="80">
        <f>Invoice!B592</f>
        <v>0</v>
      </c>
      <c r="D588" s="82">
        <f t="shared" si="28"/>
        <v>0</v>
      </c>
      <c r="E588" s="82">
        <f t="shared" si="29"/>
        <v>0</v>
      </c>
      <c r="F588" s="83">
        <f>Invoice!G592</f>
        <v>0</v>
      </c>
      <c r="G588" s="84">
        <f t="shared" si="30"/>
        <v>0</v>
      </c>
    </row>
    <row r="589" spans="1:7" s="81" customFormat="1" hidden="1">
      <c r="A589" s="97" t="str">
        <f>Invoice!F593</f>
        <v>first line keep open</v>
      </c>
      <c r="B589" s="79">
        <f>Invoice!C593</f>
        <v>0</v>
      </c>
      <c r="C589" s="80">
        <f>Invoice!B593</f>
        <v>0</v>
      </c>
      <c r="D589" s="82">
        <f t="shared" si="28"/>
        <v>0</v>
      </c>
      <c r="E589" s="82">
        <f t="shared" si="29"/>
        <v>0</v>
      </c>
      <c r="F589" s="83">
        <f>Invoice!G593</f>
        <v>0</v>
      </c>
      <c r="G589" s="84">
        <f t="shared" si="30"/>
        <v>0</v>
      </c>
    </row>
    <row r="590" spans="1:7" s="81" customFormat="1" hidden="1">
      <c r="A590" s="97" t="str">
        <f>Invoice!F594</f>
        <v>first line keep open</v>
      </c>
      <c r="B590" s="79">
        <f>Invoice!C594</f>
        <v>0</v>
      </c>
      <c r="C590" s="80">
        <f>Invoice!B594</f>
        <v>0</v>
      </c>
      <c r="D590" s="82">
        <f t="shared" si="28"/>
        <v>0</v>
      </c>
      <c r="E590" s="82">
        <f t="shared" si="29"/>
        <v>0</v>
      </c>
      <c r="F590" s="83">
        <f>Invoice!G594</f>
        <v>0</v>
      </c>
      <c r="G590" s="84">
        <f t="shared" si="30"/>
        <v>0</v>
      </c>
    </row>
    <row r="591" spans="1:7" s="81" customFormat="1" hidden="1">
      <c r="A591" s="97" t="str">
        <f>Invoice!F595</f>
        <v>first line keep open</v>
      </c>
      <c r="B591" s="79">
        <f>Invoice!C595</f>
        <v>0</v>
      </c>
      <c r="C591" s="80">
        <f>Invoice!B595</f>
        <v>0</v>
      </c>
      <c r="D591" s="82">
        <f t="shared" si="28"/>
        <v>0</v>
      </c>
      <c r="E591" s="82">
        <f t="shared" si="29"/>
        <v>0</v>
      </c>
      <c r="F591" s="83">
        <f>Invoice!G595</f>
        <v>0</v>
      </c>
      <c r="G591" s="84">
        <f t="shared" si="30"/>
        <v>0</v>
      </c>
    </row>
    <row r="592" spans="1:7" s="81" customFormat="1" hidden="1">
      <c r="A592" s="97" t="str">
        <f>Invoice!F596</f>
        <v>first line keep open</v>
      </c>
      <c r="B592" s="79">
        <f>Invoice!C596</f>
        <v>0</v>
      </c>
      <c r="C592" s="80">
        <f>Invoice!B596</f>
        <v>0</v>
      </c>
      <c r="D592" s="82">
        <f t="shared" si="28"/>
        <v>0</v>
      </c>
      <c r="E592" s="82">
        <f t="shared" si="29"/>
        <v>0</v>
      </c>
      <c r="F592" s="83">
        <f>Invoice!G596</f>
        <v>0</v>
      </c>
      <c r="G592" s="84">
        <f t="shared" si="30"/>
        <v>0</v>
      </c>
    </row>
    <row r="593" spans="1:7" s="81" customFormat="1" hidden="1">
      <c r="A593" s="97" t="str">
        <f>Invoice!F597</f>
        <v>first line keep open</v>
      </c>
      <c r="B593" s="79">
        <f>Invoice!C597</f>
        <v>0</v>
      </c>
      <c r="C593" s="80">
        <f>Invoice!B597</f>
        <v>0</v>
      </c>
      <c r="D593" s="82">
        <f t="shared" si="28"/>
        <v>0</v>
      </c>
      <c r="E593" s="82">
        <f t="shared" si="29"/>
        <v>0</v>
      </c>
      <c r="F593" s="83">
        <f>Invoice!G597</f>
        <v>0</v>
      </c>
      <c r="G593" s="84">
        <f t="shared" si="30"/>
        <v>0</v>
      </c>
    </row>
    <row r="594" spans="1:7" s="81" customFormat="1" hidden="1">
      <c r="A594" s="97" t="str">
        <f>Invoice!F598</f>
        <v>first line keep open</v>
      </c>
      <c r="B594" s="79">
        <f>Invoice!C598</f>
        <v>0</v>
      </c>
      <c r="C594" s="80">
        <f>Invoice!B598</f>
        <v>0</v>
      </c>
      <c r="D594" s="82">
        <f t="shared" si="28"/>
        <v>0</v>
      </c>
      <c r="E594" s="82">
        <f t="shared" si="29"/>
        <v>0</v>
      </c>
      <c r="F594" s="83">
        <f>Invoice!G598</f>
        <v>0</v>
      </c>
      <c r="G594" s="84">
        <f t="shared" si="30"/>
        <v>0</v>
      </c>
    </row>
    <row r="595" spans="1:7" s="81" customFormat="1" hidden="1">
      <c r="A595" s="97" t="str">
        <f>Invoice!F599</f>
        <v>first line keep open</v>
      </c>
      <c r="B595" s="79">
        <f>Invoice!C599</f>
        <v>0</v>
      </c>
      <c r="C595" s="80">
        <f>Invoice!B599</f>
        <v>0</v>
      </c>
      <c r="D595" s="82">
        <f t="shared" si="28"/>
        <v>0</v>
      </c>
      <c r="E595" s="82">
        <f t="shared" si="29"/>
        <v>0</v>
      </c>
      <c r="F595" s="83">
        <f>Invoice!G599</f>
        <v>0</v>
      </c>
      <c r="G595" s="84">
        <f t="shared" si="30"/>
        <v>0</v>
      </c>
    </row>
    <row r="596" spans="1:7" s="81" customFormat="1" hidden="1">
      <c r="A596" s="97" t="str">
        <f>Invoice!F600</f>
        <v>first line keep open</v>
      </c>
      <c r="B596" s="79">
        <f>Invoice!C600</f>
        <v>0</v>
      </c>
      <c r="C596" s="80">
        <f>Invoice!B600</f>
        <v>0</v>
      </c>
      <c r="D596" s="82">
        <f t="shared" si="28"/>
        <v>0</v>
      </c>
      <c r="E596" s="82">
        <f t="shared" si="29"/>
        <v>0</v>
      </c>
      <c r="F596" s="83">
        <f>Invoice!G600</f>
        <v>0</v>
      </c>
      <c r="G596" s="84">
        <f t="shared" si="30"/>
        <v>0</v>
      </c>
    </row>
    <row r="597" spans="1:7" s="81" customFormat="1" hidden="1">
      <c r="A597" s="97" t="str">
        <f>Invoice!F601</f>
        <v>first line keep open</v>
      </c>
      <c r="B597" s="79">
        <f>Invoice!C601</f>
        <v>0</v>
      </c>
      <c r="C597" s="80">
        <f>Invoice!B601</f>
        <v>0</v>
      </c>
      <c r="D597" s="82">
        <f t="shared" si="28"/>
        <v>0</v>
      </c>
      <c r="E597" s="82">
        <f t="shared" si="29"/>
        <v>0</v>
      </c>
      <c r="F597" s="83">
        <f>Invoice!G601</f>
        <v>0</v>
      </c>
      <c r="G597" s="84">
        <f t="shared" si="30"/>
        <v>0</v>
      </c>
    </row>
    <row r="598" spans="1:7" s="81" customFormat="1" hidden="1">
      <c r="A598" s="97" t="str">
        <f>Invoice!F602</f>
        <v>first line keep open</v>
      </c>
      <c r="B598" s="79">
        <f>Invoice!C602</f>
        <v>0</v>
      </c>
      <c r="C598" s="80">
        <f>Invoice!B602</f>
        <v>0</v>
      </c>
      <c r="D598" s="82">
        <f t="shared" si="28"/>
        <v>0</v>
      </c>
      <c r="E598" s="82">
        <f t="shared" si="29"/>
        <v>0</v>
      </c>
      <c r="F598" s="83">
        <f>Invoice!G602</f>
        <v>0</v>
      </c>
      <c r="G598" s="84">
        <f t="shared" si="30"/>
        <v>0</v>
      </c>
    </row>
    <row r="599" spans="1:7" s="81" customFormat="1" hidden="1">
      <c r="A599" s="97" t="str">
        <f>Invoice!F603</f>
        <v>first line keep open</v>
      </c>
      <c r="B599" s="79">
        <f>Invoice!C603</f>
        <v>0</v>
      </c>
      <c r="C599" s="80">
        <f>Invoice!B603</f>
        <v>0</v>
      </c>
      <c r="D599" s="82">
        <f t="shared" si="28"/>
        <v>0</v>
      </c>
      <c r="E599" s="82">
        <f t="shared" si="29"/>
        <v>0</v>
      </c>
      <c r="F599" s="83">
        <f>Invoice!G603</f>
        <v>0</v>
      </c>
      <c r="G599" s="84">
        <f t="shared" si="30"/>
        <v>0</v>
      </c>
    </row>
    <row r="600" spans="1:7" s="81" customFormat="1" hidden="1">
      <c r="A600" s="97" t="str">
        <f>Invoice!F604</f>
        <v>first line keep open</v>
      </c>
      <c r="B600" s="79">
        <f>Invoice!C604</f>
        <v>0</v>
      </c>
      <c r="C600" s="80">
        <f>Invoice!B604</f>
        <v>0</v>
      </c>
      <c r="D600" s="82">
        <f t="shared" si="28"/>
        <v>0</v>
      </c>
      <c r="E600" s="82">
        <f t="shared" si="29"/>
        <v>0</v>
      </c>
      <c r="F600" s="83">
        <f>Invoice!G604</f>
        <v>0</v>
      </c>
      <c r="G600" s="84">
        <f t="shared" si="30"/>
        <v>0</v>
      </c>
    </row>
    <row r="601" spans="1:7" s="81" customFormat="1" hidden="1">
      <c r="A601" s="97" t="str">
        <f>Invoice!F605</f>
        <v>first line keep open</v>
      </c>
      <c r="B601" s="79">
        <f>Invoice!C605</f>
        <v>0</v>
      </c>
      <c r="C601" s="80">
        <f>Invoice!B605</f>
        <v>0</v>
      </c>
      <c r="D601" s="82">
        <f t="shared" si="28"/>
        <v>0</v>
      </c>
      <c r="E601" s="82">
        <f t="shared" si="29"/>
        <v>0</v>
      </c>
      <c r="F601" s="83">
        <f>Invoice!G605</f>
        <v>0</v>
      </c>
      <c r="G601" s="84">
        <f t="shared" si="30"/>
        <v>0</v>
      </c>
    </row>
    <row r="602" spans="1:7" s="81" customFormat="1" hidden="1">
      <c r="A602" s="97" t="str">
        <f>Invoice!F606</f>
        <v>first line keep open</v>
      </c>
      <c r="B602" s="79">
        <f>Invoice!C606</f>
        <v>0</v>
      </c>
      <c r="C602" s="80">
        <f>Invoice!B606</f>
        <v>0</v>
      </c>
      <c r="D602" s="82">
        <f t="shared" si="28"/>
        <v>0</v>
      </c>
      <c r="E602" s="82">
        <f t="shared" si="29"/>
        <v>0</v>
      </c>
      <c r="F602" s="83">
        <f>Invoice!G606</f>
        <v>0</v>
      </c>
      <c r="G602" s="84">
        <f t="shared" si="30"/>
        <v>0</v>
      </c>
    </row>
    <row r="603" spans="1:7" s="81" customFormat="1" hidden="1">
      <c r="A603" s="97" t="str">
        <f>Invoice!F607</f>
        <v>first line keep open</v>
      </c>
      <c r="B603" s="79">
        <f>Invoice!C607</f>
        <v>0</v>
      </c>
      <c r="C603" s="80">
        <f>Invoice!B607</f>
        <v>0</v>
      </c>
      <c r="D603" s="82">
        <f t="shared" si="28"/>
        <v>0</v>
      </c>
      <c r="E603" s="82">
        <f t="shared" si="29"/>
        <v>0</v>
      </c>
      <c r="F603" s="83">
        <f>Invoice!G607</f>
        <v>0</v>
      </c>
      <c r="G603" s="84">
        <f t="shared" si="30"/>
        <v>0</v>
      </c>
    </row>
    <row r="604" spans="1:7" s="81" customFormat="1" hidden="1">
      <c r="A604" s="97" t="str">
        <f>Invoice!F608</f>
        <v>first line keep open</v>
      </c>
      <c r="B604" s="79">
        <f>Invoice!C608</f>
        <v>0</v>
      </c>
      <c r="C604" s="80">
        <f>Invoice!B608</f>
        <v>0</v>
      </c>
      <c r="D604" s="82">
        <f t="shared" si="28"/>
        <v>0</v>
      </c>
      <c r="E604" s="82">
        <f t="shared" si="29"/>
        <v>0</v>
      </c>
      <c r="F604" s="83">
        <f>Invoice!G608</f>
        <v>0</v>
      </c>
      <c r="G604" s="84">
        <f t="shared" si="30"/>
        <v>0</v>
      </c>
    </row>
    <row r="605" spans="1:7" s="81" customFormat="1" hidden="1">
      <c r="A605" s="97" t="str">
        <f>Invoice!F609</f>
        <v>first line keep open</v>
      </c>
      <c r="B605" s="79">
        <f>Invoice!C609</f>
        <v>0</v>
      </c>
      <c r="C605" s="80">
        <f>Invoice!B609</f>
        <v>0</v>
      </c>
      <c r="D605" s="82">
        <f t="shared" si="28"/>
        <v>0</v>
      </c>
      <c r="E605" s="82">
        <f t="shared" si="29"/>
        <v>0</v>
      </c>
      <c r="F605" s="83">
        <f>Invoice!G609</f>
        <v>0</v>
      </c>
      <c r="G605" s="84">
        <f t="shared" si="30"/>
        <v>0</v>
      </c>
    </row>
    <row r="606" spans="1:7" s="81" customFormat="1" hidden="1">
      <c r="A606" s="97" t="str">
        <f>Invoice!F610</f>
        <v>first line keep open</v>
      </c>
      <c r="B606" s="79">
        <f>Invoice!C610</f>
        <v>0</v>
      </c>
      <c r="C606" s="80">
        <f>Invoice!B610</f>
        <v>0</v>
      </c>
      <c r="D606" s="82">
        <f t="shared" si="28"/>
        <v>0</v>
      </c>
      <c r="E606" s="82">
        <f t="shared" si="29"/>
        <v>0</v>
      </c>
      <c r="F606" s="83">
        <f>Invoice!G610</f>
        <v>0</v>
      </c>
      <c r="G606" s="84">
        <f t="shared" si="30"/>
        <v>0</v>
      </c>
    </row>
    <row r="607" spans="1:7" s="81" customFormat="1" hidden="1">
      <c r="A607" s="97" t="str">
        <f>Invoice!F611</f>
        <v>first line keep open</v>
      </c>
      <c r="B607" s="79">
        <f>Invoice!C611</f>
        <v>0</v>
      </c>
      <c r="C607" s="80">
        <f>Invoice!B611</f>
        <v>0</v>
      </c>
      <c r="D607" s="82">
        <f t="shared" si="28"/>
        <v>0</v>
      </c>
      <c r="E607" s="82">
        <f t="shared" si="29"/>
        <v>0</v>
      </c>
      <c r="F607" s="83">
        <f>Invoice!G611</f>
        <v>0</v>
      </c>
      <c r="G607" s="84">
        <f t="shared" si="30"/>
        <v>0</v>
      </c>
    </row>
    <row r="608" spans="1:7" s="81" customFormat="1" hidden="1">
      <c r="A608" s="97" t="str">
        <f>Invoice!F612</f>
        <v>first line keep open</v>
      </c>
      <c r="B608" s="79">
        <f>Invoice!C612</f>
        <v>0</v>
      </c>
      <c r="C608" s="80">
        <f>Invoice!B612</f>
        <v>0</v>
      </c>
      <c r="D608" s="82">
        <f t="shared" si="28"/>
        <v>0</v>
      </c>
      <c r="E608" s="82">
        <f t="shared" si="29"/>
        <v>0</v>
      </c>
      <c r="F608" s="83">
        <f>Invoice!G612</f>
        <v>0</v>
      </c>
      <c r="G608" s="84">
        <f t="shared" si="30"/>
        <v>0</v>
      </c>
    </row>
    <row r="609" spans="1:7" s="81" customFormat="1" hidden="1">
      <c r="A609" s="97" t="str">
        <f>Invoice!F613</f>
        <v>first line keep open</v>
      </c>
      <c r="B609" s="79">
        <f>Invoice!C613</f>
        <v>0</v>
      </c>
      <c r="C609" s="80">
        <f>Invoice!B613</f>
        <v>0</v>
      </c>
      <c r="D609" s="82">
        <f t="shared" si="28"/>
        <v>0</v>
      </c>
      <c r="E609" s="82">
        <f t="shared" si="29"/>
        <v>0</v>
      </c>
      <c r="F609" s="83">
        <f>Invoice!G613</f>
        <v>0</v>
      </c>
      <c r="G609" s="84">
        <f t="shared" si="30"/>
        <v>0</v>
      </c>
    </row>
    <row r="610" spans="1:7" s="81" customFormat="1" hidden="1">
      <c r="A610" s="97" t="str">
        <f>Invoice!F614</f>
        <v>first line keep open</v>
      </c>
      <c r="B610" s="79">
        <f>Invoice!C614</f>
        <v>0</v>
      </c>
      <c r="C610" s="80">
        <f>Invoice!B614</f>
        <v>0</v>
      </c>
      <c r="D610" s="82">
        <f t="shared" si="28"/>
        <v>0</v>
      </c>
      <c r="E610" s="82">
        <f t="shared" si="29"/>
        <v>0</v>
      </c>
      <c r="F610" s="83">
        <f>Invoice!G614</f>
        <v>0</v>
      </c>
      <c r="G610" s="84">
        <f t="shared" si="30"/>
        <v>0</v>
      </c>
    </row>
    <row r="611" spans="1:7" s="81" customFormat="1" hidden="1">
      <c r="A611" s="97" t="str">
        <f>Invoice!F615</f>
        <v>first line keep open</v>
      </c>
      <c r="B611" s="79">
        <f>Invoice!C615</f>
        <v>0</v>
      </c>
      <c r="C611" s="80">
        <f>Invoice!B615</f>
        <v>0</v>
      </c>
      <c r="D611" s="82">
        <f t="shared" si="28"/>
        <v>0</v>
      </c>
      <c r="E611" s="82">
        <f t="shared" si="29"/>
        <v>0</v>
      </c>
      <c r="F611" s="83">
        <f>Invoice!G615</f>
        <v>0</v>
      </c>
      <c r="G611" s="84">
        <f t="shared" si="30"/>
        <v>0</v>
      </c>
    </row>
    <row r="612" spans="1:7" s="81" customFormat="1" hidden="1">
      <c r="A612" s="97" t="str">
        <f>Invoice!F616</f>
        <v>first line keep open</v>
      </c>
      <c r="B612" s="79">
        <f>Invoice!C616</f>
        <v>0</v>
      </c>
      <c r="C612" s="80">
        <f>Invoice!B616</f>
        <v>0</v>
      </c>
      <c r="D612" s="82">
        <f t="shared" si="28"/>
        <v>0</v>
      </c>
      <c r="E612" s="82">
        <f t="shared" si="29"/>
        <v>0</v>
      </c>
      <c r="F612" s="83">
        <f>Invoice!G616</f>
        <v>0</v>
      </c>
      <c r="G612" s="84">
        <f t="shared" si="30"/>
        <v>0</v>
      </c>
    </row>
    <row r="613" spans="1:7" s="81" customFormat="1" hidden="1">
      <c r="A613" s="97" t="str">
        <f>Invoice!F617</f>
        <v>first line keep open</v>
      </c>
      <c r="B613" s="79">
        <f>Invoice!C617</f>
        <v>0</v>
      </c>
      <c r="C613" s="80">
        <f>Invoice!B617</f>
        <v>0</v>
      </c>
      <c r="D613" s="82">
        <f t="shared" si="28"/>
        <v>0</v>
      </c>
      <c r="E613" s="82">
        <f t="shared" si="29"/>
        <v>0</v>
      </c>
      <c r="F613" s="83">
        <f>Invoice!G617</f>
        <v>0</v>
      </c>
      <c r="G613" s="84">
        <f t="shared" si="30"/>
        <v>0</v>
      </c>
    </row>
    <row r="614" spans="1:7" s="81" customFormat="1" hidden="1">
      <c r="A614" s="97" t="str">
        <f>Invoice!F618</f>
        <v>first line keep open</v>
      </c>
      <c r="B614" s="79">
        <f>Invoice!C618</f>
        <v>0</v>
      </c>
      <c r="C614" s="80">
        <f>Invoice!B618</f>
        <v>0</v>
      </c>
      <c r="D614" s="82">
        <f t="shared" si="28"/>
        <v>0</v>
      </c>
      <c r="E614" s="82">
        <f t="shared" si="29"/>
        <v>0</v>
      </c>
      <c r="F614" s="83">
        <f>Invoice!G618</f>
        <v>0</v>
      </c>
      <c r="G614" s="84">
        <f t="shared" si="30"/>
        <v>0</v>
      </c>
    </row>
    <row r="615" spans="1:7" s="81" customFormat="1" hidden="1">
      <c r="A615" s="97" t="str">
        <f>Invoice!F619</f>
        <v>first line keep open</v>
      </c>
      <c r="B615" s="79">
        <f>Invoice!C619</f>
        <v>0</v>
      </c>
      <c r="C615" s="80">
        <f>Invoice!B619</f>
        <v>0</v>
      </c>
      <c r="D615" s="82">
        <f t="shared" si="28"/>
        <v>0</v>
      </c>
      <c r="E615" s="82">
        <f t="shared" si="29"/>
        <v>0</v>
      </c>
      <c r="F615" s="83">
        <f>Invoice!G619</f>
        <v>0</v>
      </c>
      <c r="G615" s="84">
        <f t="shared" si="30"/>
        <v>0</v>
      </c>
    </row>
    <row r="616" spans="1:7" s="81" customFormat="1" hidden="1">
      <c r="A616" s="97" t="str">
        <f>Invoice!F620</f>
        <v>first line keep open</v>
      </c>
      <c r="B616" s="79">
        <f>Invoice!C620</f>
        <v>0</v>
      </c>
      <c r="C616" s="80">
        <f>Invoice!B620</f>
        <v>0</v>
      </c>
      <c r="D616" s="82">
        <f t="shared" si="28"/>
        <v>0</v>
      </c>
      <c r="E616" s="82">
        <f t="shared" si="29"/>
        <v>0</v>
      </c>
      <c r="F616" s="83">
        <f>Invoice!G620</f>
        <v>0</v>
      </c>
      <c r="G616" s="84">
        <f t="shared" si="30"/>
        <v>0</v>
      </c>
    </row>
    <row r="617" spans="1:7" s="81" customFormat="1" hidden="1">
      <c r="A617" s="97" t="str">
        <f>Invoice!F621</f>
        <v>first line keep open</v>
      </c>
      <c r="B617" s="79">
        <f>Invoice!C621</f>
        <v>0</v>
      </c>
      <c r="C617" s="80">
        <f>Invoice!B621</f>
        <v>0</v>
      </c>
      <c r="D617" s="82">
        <f t="shared" si="28"/>
        <v>0</v>
      </c>
      <c r="E617" s="82">
        <f t="shared" si="29"/>
        <v>0</v>
      </c>
      <c r="F617" s="83">
        <f>Invoice!G621</f>
        <v>0</v>
      </c>
      <c r="G617" s="84">
        <f t="shared" si="30"/>
        <v>0</v>
      </c>
    </row>
    <row r="618" spans="1:7" s="81" customFormat="1" hidden="1">
      <c r="A618" s="97" t="str">
        <f>Invoice!F622</f>
        <v>first line keep open</v>
      </c>
      <c r="B618" s="79">
        <f>Invoice!C622</f>
        <v>0</v>
      </c>
      <c r="C618" s="80">
        <f>Invoice!B622</f>
        <v>0</v>
      </c>
      <c r="D618" s="82">
        <f t="shared" si="28"/>
        <v>0</v>
      </c>
      <c r="E618" s="82">
        <f t="shared" si="29"/>
        <v>0</v>
      </c>
      <c r="F618" s="83">
        <f>Invoice!G622</f>
        <v>0</v>
      </c>
      <c r="G618" s="84">
        <f t="shared" si="30"/>
        <v>0</v>
      </c>
    </row>
    <row r="619" spans="1:7" s="81" customFormat="1" hidden="1">
      <c r="A619" s="97" t="str">
        <f>Invoice!F623</f>
        <v>first line keep open</v>
      </c>
      <c r="B619" s="79">
        <f>Invoice!C623</f>
        <v>0</v>
      </c>
      <c r="C619" s="80">
        <f>Invoice!B623</f>
        <v>0</v>
      </c>
      <c r="D619" s="82">
        <f t="shared" si="28"/>
        <v>0</v>
      </c>
      <c r="E619" s="82">
        <f t="shared" si="29"/>
        <v>0</v>
      </c>
      <c r="F619" s="83">
        <f>Invoice!G623</f>
        <v>0</v>
      </c>
      <c r="G619" s="84">
        <f t="shared" si="30"/>
        <v>0</v>
      </c>
    </row>
    <row r="620" spans="1:7" s="81" customFormat="1" hidden="1">
      <c r="A620" s="97" t="str">
        <f>Invoice!F624</f>
        <v>first line keep open</v>
      </c>
      <c r="B620" s="79">
        <f>Invoice!C624</f>
        <v>0</v>
      </c>
      <c r="C620" s="80">
        <f>Invoice!B624</f>
        <v>0</v>
      </c>
      <c r="D620" s="82">
        <f t="shared" si="28"/>
        <v>0</v>
      </c>
      <c r="E620" s="82">
        <f t="shared" si="29"/>
        <v>0</v>
      </c>
      <c r="F620" s="83">
        <f>Invoice!G624</f>
        <v>0</v>
      </c>
      <c r="G620" s="84">
        <f t="shared" si="30"/>
        <v>0</v>
      </c>
    </row>
    <row r="621" spans="1:7" s="81" customFormat="1" hidden="1">
      <c r="A621" s="97" t="str">
        <f>Invoice!F625</f>
        <v>first line keep open</v>
      </c>
      <c r="B621" s="79">
        <f>Invoice!C625</f>
        <v>0</v>
      </c>
      <c r="C621" s="80">
        <f>Invoice!B625</f>
        <v>0</v>
      </c>
      <c r="D621" s="82">
        <f t="shared" si="28"/>
        <v>0</v>
      </c>
      <c r="E621" s="82">
        <f t="shared" si="29"/>
        <v>0</v>
      </c>
      <c r="F621" s="83">
        <f>Invoice!G625</f>
        <v>0</v>
      </c>
      <c r="G621" s="84">
        <f t="shared" si="30"/>
        <v>0</v>
      </c>
    </row>
    <row r="622" spans="1:7" s="81" customFormat="1" hidden="1">
      <c r="A622" s="97" t="str">
        <f>Invoice!F626</f>
        <v>first line keep open</v>
      </c>
      <c r="B622" s="79">
        <f>Invoice!C626</f>
        <v>0</v>
      </c>
      <c r="C622" s="80">
        <f>Invoice!B626</f>
        <v>0</v>
      </c>
      <c r="D622" s="82">
        <f t="shared" si="28"/>
        <v>0</v>
      </c>
      <c r="E622" s="82">
        <f t="shared" si="29"/>
        <v>0</v>
      </c>
      <c r="F622" s="83">
        <f>Invoice!G626</f>
        <v>0</v>
      </c>
      <c r="G622" s="84">
        <f t="shared" si="30"/>
        <v>0</v>
      </c>
    </row>
    <row r="623" spans="1:7" s="81" customFormat="1" hidden="1">
      <c r="A623" s="97" t="str">
        <f>Invoice!F627</f>
        <v>first line keep open</v>
      </c>
      <c r="B623" s="79">
        <f>Invoice!C627</f>
        <v>0</v>
      </c>
      <c r="C623" s="80">
        <f>Invoice!B627</f>
        <v>0</v>
      </c>
      <c r="D623" s="82">
        <f t="shared" si="28"/>
        <v>0</v>
      </c>
      <c r="E623" s="82">
        <f t="shared" si="29"/>
        <v>0</v>
      </c>
      <c r="F623" s="83">
        <f>Invoice!G627</f>
        <v>0</v>
      </c>
      <c r="G623" s="84">
        <f t="shared" si="30"/>
        <v>0</v>
      </c>
    </row>
    <row r="624" spans="1:7" s="81" customFormat="1" hidden="1">
      <c r="A624" s="97" t="str">
        <f>Invoice!F628</f>
        <v>first line keep open</v>
      </c>
      <c r="B624" s="79">
        <f>Invoice!C628</f>
        <v>0</v>
      </c>
      <c r="C624" s="80">
        <f>Invoice!B628</f>
        <v>0</v>
      </c>
      <c r="D624" s="82">
        <f t="shared" ref="D624:D687" si="31">F624/$D$14</f>
        <v>0</v>
      </c>
      <c r="E624" s="82">
        <f t="shared" ref="E624:E687" si="32">G624/$D$14</f>
        <v>0</v>
      </c>
      <c r="F624" s="83">
        <f>Invoice!G628</f>
        <v>0</v>
      </c>
      <c r="G624" s="84">
        <f t="shared" ref="G624:G687" si="33">C624*F624</f>
        <v>0</v>
      </c>
    </row>
    <row r="625" spans="1:7" s="81" customFormat="1" hidden="1">
      <c r="A625" s="97" t="str">
        <f>Invoice!F629</f>
        <v>first line keep open</v>
      </c>
      <c r="B625" s="79">
        <f>Invoice!C629</f>
        <v>0</v>
      </c>
      <c r="C625" s="80">
        <f>Invoice!B629</f>
        <v>0</v>
      </c>
      <c r="D625" s="82">
        <f t="shared" si="31"/>
        <v>0</v>
      </c>
      <c r="E625" s="82">
        <f t="shared" si="32"/>
        <v>0</v>
      </c>
      <c r="F625" s="83">
        <f>Invoice!G629</f>
        <v>0</v>
      </c>
      <c r="G625" s="84">
        <f t="shared" si="33"/>
        <v>0</v>
      </c>
    </row>
    <row r="626" spans="1:7" s="81" customFormat="1" hidden="1">
      <c r="A626" s="97" t="str">
        <f>Invoice!F630</f>
        <v>first line keep open</v>
      </c>
      <c r="B626" s="79">
        <f>Invoice!C630</f>
        <v>0</v>
      </c>
      <c r="C626" s="80">
        <f>Invoice!B630</f>
        <v>0</v>
      </c>
      <c r="D626" s="82">
        <f t="shared" si="31"/>
        <v>0</v>
      </c>
      <c r="E626" s="82">
        <f t="shared" si="32"/>
        <v>0</v>
      </c>
      <c r="F626" s="83">
        <f>Invoice!G630</f>
        <v>0</v>
      </c>
      <c r="G626" s="84">
        <f t="shared" si="33"/>
        <v>0</v>
      </c>
    </row>
    <row r="627" spans="1:7" s="81" customFormat="1" hidden="1">
      <c r="A627" s="97" t="str">
        <f>Invoice!F631</f>
        <v>first line keep open</v>
      </c>
      <c r="B627" s="79">
        <f>Invoice!C631</f>
        <v>0</v>
      </c>
      <c r="C627" s="80">
        <f>Invoice!B631</f>
        <v>0</v>
      </c>
      <c r="D627" s="82">
        <f t="shared" si="31"/>
        <v>0</v>
      </c>
      <c r="E627" s="82">
        <f t="shared" si="32"/>
        <v>0</v>
      </c>
      <c r="F627" s="83">
        <f>Invoice!G631</f>
        <v>0</v>
      </c>
      <c r="G627" s="84">
        <f t="shared" si="33"/>
        <v>0</v>
      </c>
    </row>
    <row r="628" spans="1:7" s="81" customFormat="1" hidden="1">
      <c r="A628" s="97" t="str">
        <f>Invoice!F632</f>
        <v>first line keep open</v>
      </c>
      <c r="B628" s="79">
        <f>Invoice!C632</f>
        <v>0</v>
      </c>
      <c r="C628" s="80">
        <f>Invoice!B632</f>
        <v>0</v>
      </c>
      <c r="D628" s="82">
        <f t="shared" si="31"/>
        <v>0</v>
      </c>
      <c r="E628" s="82">
        <f t="shared" si="32"/>
        <v>0</v>
      </c>
      <c r="F628" s="83">
        <f>Invoice!G632</f>
        <v>0</v>
      </c>
      <c r="G628" s="84">
        <f t="shared" si="33"/>
        <v>0</v>
      </c>
    </row>
    <row r="629" spans="1:7" s="81" customFormat="1" hidden="1">
      <c r="A629" s="97" t="str">
        <f>Invoice!F633</f>
        <v>first line keep open</v>
      </c>
      <c r="B629" s="79">
        <f>Invoice!C633</f>
        <v>0</v>
      </c>
      <c r="C629" s="80">
        <f>Invoice!B633</f>
        <v>0</v>
      </c>
      <c r="D629" s="82">
        <f t="shared" si="31"/>
        <v>0</v>
      </c>
      <c r="E629" s="82">
        <f t="shared" si="32"/>
        <v>0</v>
      </c>
      <c r="F629" s="83">
        <f>Invoice!G633</f>
        <v>0</v>
      </c>
      <c r="G629" s="84">
        <f t="shared" si="33"/>
        <v>0</v>
      </c>
    </row>
    <row r="630" spans="1:7" s="81" customFormat="1" hidden="1">
      <c r="A630" s="97" t="str">
        <f>Invoice!F634</f>
        <v>first line keep open</v>
      </c>
      <c r="B630" s="79">
        <f>Invoice!C634</f>
        <v>0</v>
      </c>
      <c r="C630" s="80">
        <f>Invoice!B634</f>
        <v>0</v>
      </c>
      <c r="D630" s="82">
        <f t="shared" si="31"/>
        <v>0</v>
      </c>
      <c r="E630" s="82">
        <f t="shared" si="32"/>
        <v>0</v>
      </c>
      <c r="F630" s="83">
        <f>Invoice!G634</f>
        <v>0</v>
      </c>
      <c r="G630" s="84">
        <f t="shared" si="33"/>
        <v>0</v>
      </c>
    </row>
    <row r="631" spans="1:7" s="81" customFormat="1" hidden="1">
      <c r="A631" s="97" t="str">
        <f>Invoice!F635</f>
        <v>first line keep open</v>
      </c>
      <c r="B631" s="79">
        <f>Invoice!C635</f>
        <v>0</v>
      </c>
      <c r="C631" s="80">
        <f>Invoice!B635</f>
        <v>0</v>
      </c>
      <c r="D631" s="82">
        <f t="shared" si="31"/>
        <v>0</v>
      </c>
      <c r="E631" s="82">
        <f t="shared" si="32"/>
        <v>0</v>
      </c>
      <c r="F631" s="83">
        <f>Invoice!G635</f>
        <v>0</v>
      </c>
      <c r="G631" s="84">
        <f t="shared" si="33"/>
        <v>0</v>
      </c>
    </row>
    <row r="632" spans="1:7" s="81" customFormat="1" hidden="1">
      <c r="A632" s="97" t="str">
        <f>Invoice!F636</f>
        <v>first line keep open</v>
      </c>
      <c r="B632" s="79">
        <f>Invoice!C636</f>
        <v>0</v>
      </c>
      <c r="C632" s="80">
        <f>Invoice!B636</f>
        <v>0</v>
      </c>
      <c r="D632" s="82">
        <f t="shared" si="31"/>
        <v>0</v>
      </c>
      <c r="E632" s="82">
        <f t="shared" si="32"/>
        <v>0</v>
      </c>
      <c r="F632" s="83">
        <f>Invoice!G636</f>
        <v>0</v>
      </c>
      <c r="G632" s="84">
        <f t="shared" si="33"/>
        <v>0</v>
      </c>
    </row>
    <row r="633" spans="1:7" s="81" customFormat="1" hidden="1">
      <c r="A633" s="97" t="str">
        <f>Invoice!F637</f>
        <v>first line keep open</v>
      </c>
      <c r="B633" s="79">
        <f>Invoice!C637</f>
        <v>0</v>
      </c>
      <c r="C633" s="80">
        <f>Invoice!B637</f>
        <v>0</v>
      </c>
      <c r="D633" s="82">
        <f t="shared" si="31"/>
        <v>0</v>
      </c>
      <c r="E633" s="82">
        <f t="shared" si="32"/>
        <v>0</v>
      </c>
      <c r="F633" s="83">
        <f>Invoice!G637</f>
        <v>0</v>
      </c>
      <c r="G633" s="84">
        <f t="shared" si="33"/>
        <v>0</v>
      </c>
    </row>
    <row r="634" spans="1:7" s="81" customFormat="1" hidden="1">
      <c r="A634" s="97" t="str">
        <f>Invoice!F638</f>
        <v>first line keep open</v>
      </c>
      <c r="B634" s="79">
        <f>Invoice!C638</f>
        <v>0</v>
      </c>
      <c r="C634" s="80">
        <f>Invoice!B638</f>
        <v>0</v>
      </c>
      <c r="D634" s="82">
        <f t="shared" si="31"/>
        <v>0</v>
      </c>
      <c r="E634" s="82">
        <f t="shared" si="32"/>
        <v>0</v>
      </c>
      <c r="F634" s="83">
        <f>Invoice!G638</f>
        <v>0</v>
      </c>
      <c r="G634" s="84">
        <f t="shared" si="33"/>
        <v>0</v>
      </c>
    </row>
    <row r="635" spans="1:7" s="81" customFormat="1" hidden="1">
      <c r="A635" s="97" t="str">
        <f>Invoice!F639</f>
        <v>first line keep open</v>
      </c>
      <c r="B635" s="79">
        <f>Invoice!C639</f>
        <v>0</v>
      </c>
      <c r="C635" s="80">
        <f>Invoice!B639</f>
        <v>0</v>
      </c>
      <c r="D635" s="82">
        <f t="shared" si="31"/>
        <v>0</v>
      </c>
      <c r="E635" s="82">
        <f t="shared" si="32"/>
        <v>0</v>
      </c>
      <c r="F635" s="83">
        <f>Invoice!G639</f>
        <v>0</v>
      </c>
      <c r="G635" s="84">
        <f t="shared" si="33"/>
        <v>0</v>
      </c>
    </row>
    <row r="636" spans="1:7" s="81" customFormat="1" hidden="1">
      <c r="A636" s="97" t="str">
        <f>Invoice!F640</f>
        <v>first line keep open</v>
      </c>
      <c r="B636" s="79">
        <f>Invoice!C640</f>
        <v>0</v>
      </c>
      <c r="C636" s="80">
        <f>Invoice!B640</f>
        <v>0</v>
      </c>
      <c r="D636" s="82">
        <f t="shared" si="31"/>
        <v>0</v>
      </c>
      <c r="E636" s="82">
        <f t="shared" si="32"/>
        <v>0</v>
      </c>
      <c r="F636" s="83">
        <f>Invoice!G640</f>
        <v>0</v>
      </c>
      <c r="G636" s="84">
        <f t="shared" si="33"/>
        <v>0</v>
      </c>
    </row>
    <row r="637" spans="1:7" s="81" customFormat="1" hidden="1">
      <c r="A637" s="97" t="str">
        <f>Invoice!F641</f>
        <v>first line keep open</v>
      </c>
      <c r="B637" s="79">
        <f>Invoice!C641</f>
        <v>0</v>
      </c>
      <c r="C637" s="80">
        <f>Invoice!B641</f>
        <v>0</v>
      </c>
      <c r="D637" s="82">
        <f t="shared" si="31"/>
        <v>0</v>
      </c>
      <c r="E637" s="82">
        <f t="shared" si="32"/>
        <v>0</v>
      </c>
      <c r="F637" s="83">
        <f>Invoice!G641</f>
        <v>0</v>
      </c>
      <c r="G637" s="84">
        <f t="shared" si="33"/>
        <v>0</v>
      </c>
    </row>
    <row r="638" spans="1:7" s="81" customFormat="1" hidden="1">
      <c r="A638" s="97" t="str">
        <f>Invoice!F642</f>
        <v>first line keep open</v>
      </c>
      <c r="B638" s="79">
        <f>Invoice!C642</f>
        <v>0</v>
      </c>
      <c r="C638" s="80">
        <f>Invoice!B642</f>
        <v>0</v>
      </c>
      <c r="D638" s="82">
        <f t="shared" si="31"/>
        <v>0</v>
      </c>
      <c r="E638" s="82">
        <f t="shared" si="32"/>
        <v>0</v>
      </c>
      <c r="F638" s="83">
        <f>Invoice!G642</f>
        <v>0</v>
      </c>
      <c r="G638" s="84">
        <f t="shared" si="33"/>
        <v>0</v>
      </c>
    </row>
    <row r="639" spans="1:7" s="81" customFormat="1" hidden="1">
      <c r="A639" s="97" t="str">
        <f>Invoice!F643</f>
        <v>first line keep open</v>
      </c>
      <c r="B639" s="79">
        <f>Invoice!C643</f>
        <v>0</v>
      </c>
      <c r="C639" s="80">
        <f>Invoice!B643</f>
        <v>0</v>
      </c>
      <c r="D639" s="82">
        <f t="shared" si="31"/>
        <v>0</v>
      </c>
      <c r="E639" s="82">
        <f t="shared" si="32"/>
        <v>0</v>
      </c>
      <c r="F639" s="83">
        <f>Invoice!G643</f>
        <v>0</v>
      </c>
      <c r="G639" s="84">
        <f t="shared" si="33"/>
        <v>0</v>
      </c>
    </row>
    <row r="640" spans="1:7" s="81" customFormat="1" hidden="1">
      <c r="A640" s="97" t="str">
        <f>Invoice!F644</f>
        <v>first line keep open</v>
      </c>
      <c r="B640" s="79">
        <f>Invoice!C644</f>
        <v>0</v>
      </c>
      <c r="C640" s="80">
        <f>Invoice!B644</f>
        <v>0</v>
      </c>
      <c r="D640" s="82">
        <f t="shared" si="31"/>
        <v>0</v>
      </c>
      <c r="E640" s="82">
        <f t="shared" si="32"/>
        <v>0</v>
      </c>
      <c r="F640" s="83">
        <f>Invoice!G644</f>
        <v>0</v>
      </c>
      <c r="G640" s="84">
        <f t="shared" si="33"/>
        <v>0</v>
      </c>
    </row>
    <row r="641" spans="1:7" s="81" customFormat="1" hidden="1">
      <c r="A641" s="97" t="str">
        <f>Invoice!F645</f>
        <v>first line keep open</v>
      </c>
      <c r="B641" s="79">
        <f>Invoice!C645</f>
        <v>0</v>
      </c>
      <c r="C641" s="80">
        <f>Invoice!B645</f>
        <v>0</v>
      </c>
      <c r="D641" s="82">
        <f t="shared" si="31"/>
        <v>0</v>
      </c>
      <c r="E641" s="82">
        <f t="shared" si="32"/>
        <v>0</v>
      </c>
      <c r="F641" s="83">
        <f>Invoice!G645</f>
        <v>0</v>
      </c>
      <c r="G641" s="84">
        <f t="shared" si="33"/>
        <v>0</v>
      </c>
    </row>
    <row r="642" spans="1:7" s="81" customFormat="1" hidden="1">
      <c r="A642" s="97" t="str">
        <f>Invoice!F646</f>
        <v>first line keep open</v>
      </c>
      <c r="B642" s="79">
        <f>Invoice!C646</f>
        <v>0</v>
      </c>
      <c r="C642" s="80">
        <f>Invoice!B646</f>
        <v>0</v>
      </c>
      <c r="D642" s="82">
        <f t="shared" si="31"/>
        <v>0</v>
      </c>
      <c r="E642" s="82">
        <f t="shared" si="32"/>
        <v>0</v>
      </c>
      <c r="F642" s="83">
        <f>Invoice!G646</f>
        <v>0</v>
      </c>
      <c r="G642" s="84">
        <f t="shared" si="33"/>
        <v>0</v>
      </c>
    </row>
    <row r="643" spans="1:7" s="81" customFormat="1" hidden="1">
      <c r="A643" s="97" t="str">
        <f>Invoice!F647</f>
        <v>first line keep open</v>
      </c>
      <c r="B643" s="79">
        <f>Invoice!C647</f>
        <v>0</v>
      </c>
      <c r="C643" s="80">
        <f>Invoice!B647</f>
        <v>0</v>
      </c>
      <c r="D643" s="82">
        <f t="shared" si="31"/>
        <v>0</v>
      </c>
      <c r="E643" s="82">
        <f t="shared" si="32"/>
        <v>0</v>
      </c>
      <c r="F643" s="83">
        <f>Invoice!G647</f>
        <v>0</v>
      </c>
      <c r="G643" s="84">
        <f t="shared" si="33"/>
        <v>0</v>
      </c>
    </row>
    <row r="644" spans="1:7" s="81" customFormat="1" hidden="1">
      <c r="A644" s="97" t="str">
        <f>Invoice!F648</f>
        <v>first line keep open</v>
      </c>
      <c r="B644" s="79">
        <f>Invoice!C648</f>
        <v>0</v>
      </c>
      <c r="C644" s="80">
        <f>Invoice!B648</f>
        <v>0</v>
      </c>
      <c r="D644" s="82">
        <f t="shared" si="31"/>
        <v>0</v>
      </c>
      <c r="E644" s="82">
        <f t="shared" si="32"/>
        <v>0</v>
      </c>
      <c r="F644" s="83">
        <f>Invoice!G648</f>
        <v>0</v>
      </c>
      <c r="G644" s="84">
        <f t="shared" si="33"/>
        <v>0</v>
      </c>
    </row>
    <row r="645" spans="1:7" s="81" customFormat="1" hidden="1">
      <c r="A645" s="97" t="str">
        <f>Invoice!F649</f>
        <v>first line keep open</v>
      </c>
      <c r="B645" s="79">
        <f>Invoice!C649</f>
        <v>0</v>
      </c>
      <c r="C645" s="80">
        <f>Invoice!B649</f>
        <v>0</v>
      </c>
      <c r="D645" s="82">
        <f t="shared" si="31"/>
        <v>0</v>
      </c>
      <c r="E645" s="82">
        <f t="shared" si="32"/>
        <v>0</v>
      </c>
      <c r="F645" s="83">
        <f>Invoice!G649</f>
        <v>0</v>
      </c>
      <c r="G645" s="84">
        <f t="shared" si="33"/>
        <v>0</v>
      </c>
    </row>
    <row r="646" spans="1:7" s="81" customFormat="1" hidden="1">
      <c r="A646" s="97" t="str">
        <f>Invoice!F650</f>
        <v>first line keep open</v>
      </c>
      <c r="B646" s="79">
        <f>Invoice!C650</f>
        <v>0</v>
      </c>
      <c r="C646" s="80">
        <f>Invoice!B650</f>
        <v>0</v>
      </c>
      <c r="D646" s="82">
        <f t="shared" si="31"/>
        <v>0</v>
      </c>
      <c r="E646" s="82">
        <f t="shared" si="32"/>
        <v>0</v>
      </c>
      <c r="F646" s="83">
        <f>Invoice!G650</f>
        <v>0</v>
      </c>
      <c r="G646" s="84">
        <f t="shared" si="33"/>
        <v>0</v>
      </c>
    </row>
    <row r="647" spans="1:7" s="81" customFormat="1" hidden="1">
      <c r="A647" s="97" t="str">
        <f>Invoice!F651</f>
        <v>first line keep open</v>
      </c>
      <c r="B647" s="79">
        <f>Invoice!C651</f>
        <v>0</v>
      </c>
      <c r="C647" s="80">
        <f>Invoice!B651</f>
        <v>0</v>
      </c>
      <c r="D647" s="82">
        <f t="shared" si="31"/>
        <v>0</v>
      </c>
      <c r="E647" s="82">
        <f t="shared" si="32"/>
        <v>0</v>
      </c>
      <c r="F647" s="83">
        <f>Invoice!G651</f>
        <v>0</v>
      </c>
      <c r="G647" s="84">
        <f t="shared" si="33"/>
        <v>0</v>
      </c>
    </row>
    <row r="648" spans="1:7" s="81" customFormat="1" hidden="1">
      <c r="A648" s="97" t="str">
        <f>Invoice!F652</f>
        <v>first line keep open</v>
      </c>
      <c r="B648" s="79">
        <f>Invoice!C652</f>
        <v>0</v>
      </c>
      <c r="C648" s="80">
        <f>Invoice!B652</f>
        <v>0</v>
      </c>
      <c r="D648" s="82">
        <f t="shared" si="31"/>
        <v>0</v>
      </c>
      <c r="E648" s="82">
        <f t="shared" si="32"/>
        <v>0</v>
      </c>
      <c r="F648" s="83">
        <f>Invoice!G652</f>
        <v>0</v>
      </c>
      <c r="G648" s="84">
        <f t="shared" si="33"/>
        <v>0</v>
      </c>
    </row>
    <row r="649" spans="1:7" s="81" customFormat="1" hidden="1">
      <c r="A649" s="97" t="str">
        <f>Invoice!F653</f>
        <v>first line keep open</v>
      </c>
      <c r="B649" s="79">
        <f>Invoice!C653</f>
        <v>0</v>
      </c>
      <c r="C649" s="80">
        <f>Invoice!B653</f>
        <v>0</v>
      </c>
      <c r="D649" s="82">
        <f t="shared" si="31"/>
        <v>0</v>
      </c>
      <c r="E649" s="82">
        <f t="shared" si="32"/>
        <v>0</v>
      </c>
      <c r="F649" s="83">
        <f>Invoice!G653</f>
        <v>0</v>
      </c>
      <c r="G649" s="84">
        <f t="shared" si="33"/>
        <v>0</v>
      </c>
    </row>
    <row r="650" spans="1:7" s="81" customFormat="1" hidden="1">
      <c r="A650" s="97" t="str">
        <f>Invoice!F654</f>
        <v>first line keep open</v>
      </c>
      <c r="B650" s="79">
        <f>Invoice!C654</f>
        <v>0</v>
      </c>
      <c r="C650" s="80">
        <f>Invoice!B654</f>
        <v>0</v>
      </c>
      <c r="D650" s="82">
        <f t="shared" si="31"/>
        <v>0</v>
      </c>
      <c r="E650" s="82">
        <f t="shared" si="32"/>
        <v>0</v>
      </c>
      <c r="F650" s="83">
        <f>Invoice!G654</f>
        <v>0</v>
      </c>
      <c r="G650" s="84">
        <f t="shared" si="33"/>
        <v>0</v>
      </c>
    </row>
    <row r="651" spans="1:7" s="81" customFormat="1" hidden="1">
      <c r="A651" s="97" t="str">
        <f>Invoice!F655</f>
        <v>first line keep open</v>
      </c>
      <c r="B651" s="79">
        <f>Invoice!C655</f>
        <v>0</v>
      </c>
      <c r="C651" s="80">
        <f>Invoice!B655</f>
        <v>0</v>
      </c>
      <c r="D651" s="82">
        <f t="shared" si="31"/>
        <v>0</v>
      </c>
      <c r="E651" s="82">
        <f t="shared" si="32"/>
        <v>0</v>
      </c>
      <c r="F651" s="83">
        <f>Invoice!G655</f>
        <v>0</v>
      </c>
      <c r="G651" s="84">
        <f t="shared" si="33"/>
        <v>0</v>
      </c>
    </row>
    <row r="652" spans="1:7" s="81" customFormat="1" hidden="1">
      <c r="A652" s="97" t="str">
        <f>Invoice!F656</f>
        <v>first line keep open</v>
      </c>
      <c r="B652" s="79">
        <f>Invoice!C656</f>
        <v>0</v>
      </c>
      <c r="C652" s="80">
        <f>Invoice!B656</f>
        <v>0</v>
      </c>
      <c r="D652" s="82">
        <f t="shared" si="31"/>
        <v>0</v>
      </c>
      <c r="E652" s="82">
        <f t="shared" si="32"/>
        <v>0</v>
      </c>
      <c r="F652" s="83">
        <f>Invoice!G656</f>
        <v>0</v>
      </c>
      <c r="G652" s="84">
        <f t="shared" si="33"/>
        <v>0</v>
      </c>
    </row>
    <row r="653" spans="1:7" s="81" customFormat="1" hidden="1">
      <c r="A653" s="97" t="str">
        <f>Invoice!F657</f>
        <v>first line keep open</v>
      </c>
      <c r="B653" s="79">
        <f>Invoice!C657</f>
        <v>0</v>
      </c>
      <c r="C653" s="80">
        <f>Invoice!B657</f>
        <v>0</v>
      </c>
      <c r="D653" s="82">
        <f t="shared" si="31"/>
        <v>0</v>
      </c>
      <c r="E653" s="82">
        <f t="shared" si="32"/>
        <v>0</v>
      </c>
      <c r="F653" s="83">
        <f>Invoice!G657</f>
        <v>0</v>
      </c>
      <c r="G653" s="84">
        <f t="shared" si="33"/>
        <v>0</v>
      </c>
    </row>
    <row r="654" spans="1:7" s="81" customFormat="1" hidden="1">
      <c r="A654" s="97" t="str">
        <f>Invoice!F658</f>
        <v>first line keep open</v>
      </c>
      <c r="B654" s="79">
        <f>Invoice!C658</f>
        <v>0</v>
      </c>
      <c r="C654" s="80">
        <f>Invoice!B658</f>
        <v>0</v>
      </c>
      <c r="D654" s="82">
        <f t="shared" si="31"/>
        <v>0</v>
      </c>
      <c r="E654" s="82">
        <f t="shared" si="32"/>
        <v>0</v>
      </c>
      <c r="F654" s="83">
        <f>Invoice!G658</f>
        <v>0</v>
      </c>
      <c r="G654" s="84">
        <f t="shared" si="33"/>
        <v>0</v>
      </c>
    </row>
    <row r="655" spans="1:7" s="81" customFormat="1" hidden="1">
      <c r="A655" s="97" t="str">
        <f>Invoice!F659</f>
        <v>first line keep open</v>
      </c>
      <c r="B655" s="79">
        <f>Invoice!C659</f>
        <v>0</v>
      </c>
      <c r="C655" s="80">
        <f>Invoice!B659</f>
        <v>0</v>
      </c>
      <c r="D655" s="82">
        <f t="shared" si="31"/>
        <v>0</v>
      </c>
      <c r="E655" s="82">
        <f t="shared" si="32"/>
        <v>0</v>
      </c>
      <c r="F655" s="83">
        <f>Invoice!G659</f>
        <v>0</v>
      </c>
      <c r="G655" s="84">
        <f t="shared" si="33"/>
        <v>0</v>
      </c>
    </row>
    <row r="656" spans="1:7" s="81" customFormat="1" hidden="1">
      <c r="A656" s="97" t="str">
        <f>Invoice!F660</f>
        <v>first line keep open</v>
      </c>
      <c r="B656" s="79">
        <f>Invoice!C660</f>
        <v>0</v>
      </c>
      <c r="C656" s="80">
        <f>Invoice!B660</f>
        <v>0</v>
      </c>
      <c r="D656" s="82">
        <f t="shared" si="31"/>
        <v>0</v>
      </c>
      <c r="E656" s="82">
        <f t="shared" si="32"/>
        <v>0</v>
      </c>
      <c r="F656" s="83">
        <f>Invoice!G660</f>
        <v>0</v>
      </c>
      <c r="G656" s="84">
        <f t="shared" si="33"/>
        <v>0</v>
      </c>
    </row>
    <row r="657" spans="1:7" s="81" customFormat="1" hidden="1">
      <c r="A657" s="97" t="str">
        <f>Invoice!F661</f>
        <v>first line keep open</v>
      </c>
      <c r="B657" s="79">
        <f>Invoice!C661</f>
        <v>0</v>
      </c>
      <c r="C657" s="80">
        <f>Invoice!B661</f>
        <v>0</v>
      </c>
      <c r="D657" s="82">
        <f t="shared" si="31"/>
        <v>0</v>
      </c>
      <c r="E657" s="82">
        <f t="shared" si="32"/>
        <v>0</v>
      </c>
      <c r="F657" s="83">
        <f>Invoice!G661</f>
        <v>0</v>
      </c>
      <c r="G657" s="84">
        <f t="shared" si="33"/>
        <v>0</v>
      </c>
    </row>
    <row r="658" spans="1:7" s="81" customFormat="1" hidden="1">
      <c r="A658" s="97" t="str">
        <f>Invoice!F662</f>
        <v>first line keep open</v>
      </c>
      <c r="B658" s="79">
        <f>Invoice!C662</f>
        <v>0</v>
      </c>
      <c r="C658" s="80">
        <f>Invoice!B662</f>
        <v>0</v>
      </c>
      <c r="D658" s="82">
        <f t="shared" si="31"/>
        <v>0</v>
      </c>
      <c r="E658" s="82">
        <f t="shared" si="32"/>
        <v>0</v>
      </c>
      <c r="F658" s="83">
        <f>Invoice!G662</f>
        <v>0</v>
      </c>
      <c r="G658" s="84">
        <f t="shared" si="33"/>
        <v>0</v>
      </c>
    </row>
    <row r="659" spans="1:7" s="81" customFormat="1" hidden="1">
      <c r="A659" s="97" t="str">
        <f>Invoice!F663</f>
        <v>first line keep open</v>
      </c>
      <c r="B659" s="79">
        <f>Invoice!C663</f>
        <v>0</v>
      </c>
      <c r="C659" s="80">
        <f>Invoice!B663</f>
        <v>0</v>
      </c>
      <c r="D659" s="82">
        <f t="shared" si="31"/>
        <v>0</v>
      </c>
      <c r="E659" s="82">
        <f t="shared" si="32"/>
        <v>0</v>
      </c>
      <c r="F659" s="83">
        <f>Invoice!G663</f>
        <v>0</v>
      </c>
      <c r="G659" s="84">
        <f t="shared" si="33"/>
        <v>0</v>
      </c>
    </row>
    <row r="660" spans="1:7" s="81" customFormat="1" hidden="1">
      <c r="A660" s="97" t="str">
        <f>Invoice!F664</f>
        <v>first line keep open</v>
      </c>
      <c r="B660" s="79">
        <f>Invoice!C664</f>
        <v>0</v>
      </c>
      <c r="C660" s="80">
        <f>Invoice!B664</f>
        <v>0</v>
      </c>
      <c r="D660" s="82">
        <f t="shared" si="31"/>
        <v>0</v>
      </c>
      <c r="E660" s="82">
        <f t="shared" si="32"/>
        <v>0</v>
      </c>
      <c r="F660" s="83">
        <f>Invoice!G664</f>
        <v>0</v>
      </c>
      <c r="G660" s="84">
        <f t="shared" si="33"/>
        <v>0</v>
      </c>
    </row>
    <row r="661" spans="1:7" s="81" customFormat="1" hidden="1">
      <c r="A661" s="97" t="str">
        <f>Invoice!F665</f>
        <v>first line keep open</v>
      </c>
      <c r="B661" s="79">
        <f>Invoice!C665</f>
        <v>0</v>
      </c>
      <c r="C661" s="80">
        <f>Invoice!B665</f>
        <v>0</v>
      </c>
      <c r="D661" s="82">
        <f t="shared" si="31"/>
        <v>0</v>
      </c>
      <c r="E661" s="82">
        <f t="shared" si="32"/>
        <v>0</v>
      </c>
      <c r="F661" s="83">
        <f>Invoice!G665</f>
        <v>0</v>
      </c>
      <c r="G661" s="84">
        <f t="shared" si="33"/>
        <v>0</v>
      </c>
    </row>
    <row r="662" spans="1:7" s="81" customFormat="1" hidden="1">
      <c r="A662" s="97" t="str">
        <f>Invoice!F666</f>
        <v>first line keep open</v>
      </c>
      <c r="B662" s="79">
        <f>Invoice!C666</f>
        <v>0</v>
      </c>
      <c r="C662" s="80">
        <f>Invoice!B666</f>
        <v>0</v>
      </c>
      <c r="D662" s="82">
        <f t="shared" si="31"/>
        <v>0</v>
      </c>
      <c r="E662" s="82">
        <f t="shared" si="32"/>
        <v>0</v>
      </c>
      <c r="F662" s="83">
        <f>Invoice!G666</f>
        <v>0</v>
      </c>
      <c r="G662" s="84">
        <f t="shared" si="33"/>
        <v>0</v>
      </c>
    </row>
    <row r="663" spans="1:7" s="81" customFormat="1" hidden="1">
      <c r="A663" s="97" t="str">
        <f>Invoice!F667</f>
        <v>first line keep open</v>
      </c>
      <c r="B663" s="79">
        <f>Invoice!C667</f>
        <v>0</v>
      </c>
      <c r="C663" s="80">
        <f>Invoice!B667</f>
        <v>0</v>
      </c>
      <c r="D663" s="82">
        <f t="shared" si="31"/>
        <v>0</v>
      </c>
      <c r="E663" s="82">
        <f t="shared" si="32"/>
        <v>0</v>
      </c>
      <c r="F663" s="83">
        <f>Invoice!G667</f>
        <v>0</v>
      </c>
      <c r="G663" s="84">
        <f t="shared" si="33"/>
        <v>0</v>
      </c>
    </row>
    <row r="664" spans="1:7" s="81" customFormat="1" hidden="1">
      <c r="A664" s="97" t="str">
        <f>Invoice!F668</f>
        <v>first line keep open</v>
      </c>
      <c r="B664" s="79">
        <f>Invoice!C668</f>
        <v>0</v>
      </c>
      <c r="C664" s="80">
        <f>Invoice!B668</f>
        <v>0</v>
      </c>
      <c r="D664" s="82">
        <f t="shared" si="31"/>
        <v>0</v>
      </c>
      <c r="E664" s="82">
        <f t="shared" si="32"/>
        <v>0</v>
      </c>
      <c r="F664" s="83">
        <f>Invoice!G668</f>
        <v>0</v>
      </c>
      <c r="G664" s="84">
        <f t="shared" si="33"/>
        <v>0</v>
      </c>
    </row>
    <row r="665" spans="1:7" s="81" customFormat="1" hidden="1">
      <c r="A665" s="97" t="str">
        <f>Invoice!F669</f>
        <v>first line keep open</v>
      </c>
      <c r="B665" s="79">
        <f>Invoice!C669</f>
        <v>0</v>
      </c>
      <c r="C665" s="80">
        <f>Invoice!B669</f>
        <v>0</v>
      </c>
      <c r="D665" s="82">
        <f t="shared" si="31"/>
        <v>0</v>
      </c>
      <c r="E665" s="82">
        <f t="shared" si="32"/>
        <v>0</v>
      </c>
      <c r="F665" s="83">
        <f>Invoice!G669</f>
        <v>0</v>
      </c>
      <c r="G665" s="84">
        <f t="shared" si="33"/>
        <v>0</v>
      </c>
    </row>
    <row r="666" spans="1:7" s="81" customFormat="1" hidden="1">
      <c r="A666" s="97" t="str">
        <f>Invoice!F670</f>
        <v>first line keep open</v>
      </c>
      <c r="B666" s="79">
        <f>Invoice!C670</f>
        <v>0</v>
      </c>
      <c r="C666" s="80">
        <f>Invoice!B670</f>
        <v>0</v>
      </c>
      <c r="D666" s="82">
        <f t="shared" si="31"/>
        <v>0</v>
      </c>
      <c r="E666" s="82">
        <f t="shared" si="32"/>
        <v>0</v>
      </c>
      <c r="F666" s="83">
        <f>Invoice!G670</f>
        <v>0</v>
      </c>
      <c r="G666" s="84">
        <f t="shared" si="33"/>
        <v>0</v>
      </c>
    </row>
    <row r="667" spans="1:7" s="81" customFormat="1" hidden="1">
      <c r="A667" s="97" t="str">
        <f>Invoice!F671</f>
        <v>first line keep open</v>
      </c>
      <c r="B667" s="79">
        <f>Invoice!C671</f>
        <v>0</v>
      </c>
      <c r="C667" s="80">
        <f>Invoice!B671</f>
        <v>0</v>
      </c>
      <c r="D667" s="82">
        <f t="shared" si="31"/>
        <v>0</v>
      </c>
      <c r="E667" s="82">
        <f t="shared" si="32"/>
        <v>0</v>
      </c>
      <c r="F667" s="83">
        <f>Invoice!G671</f>
        <v>0</v>
      </c>
      <c r="G667" s="84">
        <f t="shared" si="33"/>
        <v>0</v>
      </c>
    </row>
    <row r="668" spans="1:7" s="81" customFormat="1" hidden="1">
      <c r="A668" s="97" t="str">
        <f>Invoice!F672</f>
        <v>first line keep open</v>
      </c>
      <c r="B668" s="79">
        <f>Invoice!C672</f>
        <v>0</v>
      </c>
      <c r="C668" s="80">
        <f>Invoice!B672</f>
        <v>0</v>
      </c>
      <c r="D668" s="82">
        <f t="shared" si="31"/>
        <v>0</v>
      </c>
      <c r="E668" s="82">
        <f t="shared" si="32"/>
        <v>0</v>
      </c>
      <c r="F668" s="83">
        <f>Invoice!G672</f>
        <v>0</v>
      </c>
      <c r="G668" s="84">
        <f t="shared" si="33"/>
        <v>0</v>
      </c>
    </row>
    <row r="669" spans="1:7" s="81" customFormat="1" hidden="1">
      <c r="A669" s="97" t="str">
        <f>Invoice!F673</f>
        <v>first line keep open</v>
      </c>
      <c r="B669" s="79">
        <f>Invoice!C673</f>
        <v>0</v>
      </c>
      <c r="C669" s="80">
        <f>Invoice!B673</f>
        <v>0</v>
      </c>
      <c r="D669" s="82">
        <f t="shared" si="31"/>
        <v>0</v>
      </c>
      <c r="E669" s="82">
        <f t="shared" si="32"/>
        <v>0</v>
      </c>
      <c r="F669" s="83">
        <f>Invoice!G673</f>
        <v>0</v>
      </c>
      <c r="G669" s="84">
        <f t="shared" si="33"/>
        <v>0</v>
      </c>
    </row>
    <row r="670" spans="1:7" s="81" customFormat="1" hidden="1">
      <c r="A670" s="97" t="str">
        <f>Invoice!F674</f>
        <v>first line keep open</v>
      </c>
      <c r="B670" s="79">
        <f>Invoice!C674</f>
        <v>0</v>
      </c>
      <c r="C670" s="80">
        <f>Invoice!B674</f>
        <v>0</v>
      </c>
      <c r="D670" s="82">
        <f t="shared" si="31"/>
        <v>0</v>
      </c>
      <c r="E670" s="82">
        <f t="shared" si="32"/>
        <v>0</v>
      </c>
      <c r="F670" s="83">
        <f>Invoice!G674</f>
        <v>0</v>
      </c>
      <c r="G670" s="84">
        <f t="shared" si="33"/>
        <v>0</v>
      </c>
    </row>
    <row r="671" spans="1:7" s="81" customFormat="1" hidden="1">
      <c r="A671" s="97" t="str">
        <f>Invoice!F675</f>
        <v>first line keep open</v>
      </c>
      <c r="B671" s="79">
        <f>Invoice!C675</f>
        <v>0</v>
      </c>
      <c r="C671" s="80">
        <f>Invoice!B675</f>
        <v>0</v>
      </c>
      <c r="D671" s="82">
        <f t="shared" si="31"/>
        <v>0</v>
      </c>
      <c r="E671" s="82">
        <f t="shared" si="32"/>
        <v>0</v>
      </c>
      <c r="F671" s="83">
        <f>Invoice!G675</f>
        <v>0</v>
      </c>
      <c r="G671" s="84">
        <f t="shared" si="33"/>
        <v>0</v>
      </c>
    </row>
    <row r="672" spans="1:7" s="81" customFormat="1" hidden="1">
      <c r="A672" s="97" t="str">
        <f>Invoice!F676</f>
        <v>first line keep open</v>
      </c>
      <c r="B672" s="79">
        <f>Invoice!C676</f>
        <v>0</v>
      </c>
      <c r="C672" s="80">
        <f>Invoice!B676</f>
        <v>0</v>
      </c>
      <c r="D672" s="82">
        <f t="shared" si="31"/>
        <v>0</v>
      </c>
      <c r="E672" s="82">
        <f t="shared" si="32"/>
        <v>0</v>
      </c>
      <c r="F672" s="83">
        <f>Invoice!G676</f>
        <v>0</v>
      </c>
      <c r="G672" s="84">
        <f t="shared" si="33"/>
        <v>0</v>
      </c>
    </row>
    <row r="673" spans="1:7" s="81" customFormat="1" hidden="1">
      <c r="A673" s="97" t="str">
        <f>Invoice!F677</f>
        <v>first line keep open</v>
      </c>
      <c r="B673" s="79">
        <f>Invoice!C677</f>
        <v>0</v>
      </c>
      <c r="C673" s="80">
        <f>Invoice!B677</f>
        <v>0</v>
      </c>
      <c r="D673" s="82">
        <f t="shared" si="31"/>
        <v>0</v>
      </c>
      <c r="E673" s="82">
        <f t="shared" si="32"/>
        <v>0</v>
      </c>
      <c r="F673" s="83">
        <f>Invoice!G677</f>
        <v>0</v>
      </c>
      <c r="G673" s="84">
        <f t="shared" si="33"/>
        <v>0</v>
      </c>
    </row>
    <row r="674" spans="1:7" s="81" customFormat="1" hidden="1">
      <c r="A674" s="97" t="str">
        <f>Invoice!F678</f>
        <v>first line keep open</v>
      </c>
      <c r="B674" s="79">
        <f>Invoice!C678</f>
        <v>0</v>
      </c>
      <c r="C674" s="80">
        <f>Invoice!B678</f>
        <v>0</v>
      </c>
      <c r="D674" s="82">
        <f t="shared" si="31"/>
        <v>0</v>
      </c>
      <c r="E674" s="82">
        <f t="shared" si="32"/>
        <v>0</v>
      </c>
      <c r="F674" s="83">
        <f>Invoice!G678</f>
        <v>0</v>
      </c>
      <c r="G674" s="84">
        <f t="shared" si="33"/>
        <v>0</v>
      </c>
    </row>
    <row r="675" spans="1:7" s="81" customFormat="1" hidden="1">
      <c r="A675" s="97" t="str">
        <f>Invoice!F679</f>
        <v>first line keep open</v>
      </c>
      <c r="B675" s="79">
        <f>Invoice!C679</f>
        <v>0</v>
      </c>
      <c r="C675" s="80">
        <f>Invoice!B679</f>
        <v>0</v>
      </c>
      <c r="D675" s="82">
        <f t="shared" si="31"/>
        <v>0</v>
      </c>
      <c r="E675" s="82">
        <f t="shared" si="32"/>
        <v>0</v>
      </c>
      <c r="F675" s="83">
        <f>Invoice!G679</f>
        <v>0</v>
      </c>
      <c r="G675" s="84">
        <f t="shared" si="33"/>
        <v>0</v>
      </c>
    </row>
    <row r="676" spans="1:7" s="81" customFormat="1" hidden="1">
      <c r="A676" s="97" t="str">
        <f>Invoice!F680</f>
        <v>first line keep open</v>
      </c>
      <c r="B676" s="79">
        <f>Invoice!C680</f>
        <v>0</v>
      </c>
      <c r="C676" s="80">
        <f>Invoice!B680</f>
        <v>0</v>
      </c>
      <c r="D676" s="82">
        <f t="shared" si="31"/>
        <v>0</v>
      </c>
      <c r="E676" s="82">
        <f t="shared" si="32"/>
        <v>0</v>
      </c>
      <c r="F676" s="83">
        <f>Invoice!G680</f>
        <v>0</v>
      </c>
      <c r="G676" s="84">
        <f t="shared" si="33"/>
        <v>0</v>
      </c>
    </row>
    <row r="677" spans="1:7" s="81" customFormat="1" hidden="1">
      <c r="A677" s="97" t="str">
        <f>Invoice!F681</f>
        <v>first line keep open</v>
      </c>
      <c r="B677" s="79">
        <f>Invoice!C681</f>
        <v>0</v>
      </c>
      <c r="C677" s="80">
        <f>Invoice!B681</f>
        <v>0</v>
      </c>
      <c r="D677" s="82">
        <f t="shared" si="31"/>
        <v>0</v>
      </c>
      <c r="E677" s="82">
        <f t="shared" si="32"/>
        <v>0</v>
      </c>
      <c r="F677" s="83">
        <f>Invoice!G681</f>
        <v>0</v>
      </c>
      <c r="G677" s="84">
        <f t="shared" si="33"/>
        <v>0</v>
      </c>
    </row>
    <row r="678" spans="1:7" s="81" customFormat="1" hidden="1">
      <c r="A678" s="97" t="str">
        <f>Invoice!F682</f>
        <v>first line keep open</v>
      </c>
      <c r="B678" s="79">
        <f>Invoice!C682</f>
        <v>0</v>
      </c>
      <c r="C678" s="80">
        <f>Invoice!B682</f>
        <v>0</v>
      </c>
      <c r="D678" s="82">
        <f t="shared" si="31"/>
        <v>0</v>
      </c>
      <c r="E678" s="82">
        <f t="shared" si="32"/>
        <v>0</v>
      </c>
      <c r="F678" s="83">
        <f>Invoice!G682</f>
        <v>0</v>
      </c>
      <c r="G678" s="84">
        <f t="shared" si="33"/>
        <v>0</v>
      </c>
    </row>
    <row r="679" spans="1:7" s="81" customFormat="1" hidden="1">
      <c r="A679" s="97" t="str">
        <f>Invoice!F683</f>
        <v>first line keep open</v>
      </c>
      <c r="B679" s="79">
        <f>Invoice!C683</f>
        <v>0</v>
      </c>
      <c r="C679" s="80">
        <f>Invoice!B683</f>
        <v>0</v>
      </c>
      <c r="D679" s="82">
        <f t="shared" si="31"/>
        <v>0</v>
      </c>
      <c r="E679" s="82">
        <f t="shared" si="32"/>
        <v>0</v>
      </c>
      <c r="F679" s="83">
        <f>Invoice!G683</f>
        <v>0</v>
      </c>
      <c r="G679" s="84">
        <f t="shared" si="33"/>
        <v>0</v>
      </c>
    </row>
    <row r="680" spans="1:7" s="81" customFormat="1" hidden="1">
      <c r="A680" s="97" t="str">
        <f>Invoice!F684</f>
        <v>first line keep open</v>
      </c>
      <c r="B680" s="79">
        <f>Invoice!C684</f>
        <v>0</v>
      </c>
      <c r="C680" s="80">
        <f>Invoice!B684</f>
        <v>0</v>
      </c>
      <c r="D680" s="82">
        <f t="shared" si="31"/>
        <v>0</v>
      </c>
      <c r="E680" s="82">
        <f t="shared" si="32"/>
        <v>0</v>
      </c>
      <c r="F680" s="83">
        <f>Invoice!G684</f>
        <v>0</v>
      </c>
      <c r="G680" s="84">
        <f t="shared" si="33"/>
        <v>0</v>
      </c>
    </row>
    <row r="681" spans="1:7" s="81" customFormat="1" hidden="1">
      <c r="A681" s="97" t="str">
        <f>Invoice!F685</f>
        <v>first line keep open</v>
      </c>
      <c r="B681" s="79">
        <f>Invoice!C685</f>
        <v>0</v>
      </c>
      <c r="C681" s="80">
        <f>Invoice!B685</f>
        <v>0</v>
      </c>
      <c r="D681" s="82">
        <f t="shared" si="31"/>
        <v>0</v>
      </c>
      <c r="E681" s="82">
        <f t="shared" si="32"/>
        <v>0</v>
      </c>
      <c r="F681" s="83">
        <f>Invoice!G685</f>
        <v>0</v>
      </c>
      <c r="G681" s="84">
        <f t="shared" si="33"/>
        <v>0</v>
      </c>
    </row>
    <row r="682" spans="1:7" s="81" customFormat="1" hidden="1">
      <c r="A682" s="97" t="str">
        <f>Invoice!F686</f>
        <v>first line keep open</v>
      </c>
      <c r="B682" s="79">
        <f>Invoice!C686</f>
        <v>0</v>
      </c>
      <c r="C682" s="80">
        <f>Invoice!B686</f>
        <v>0</v>
      </c>
      <c r="D682" s="82">
        <f t="shared" si="31"/>
        <v>0</v>
      </c>
      <c r="E682" s="82">
        <f t="shared" si="32"/>
        <v>0</v>
      </c>
      <c r="F682" s="83">
        <f>Invoice!G686</f>
        <v>0</v>
      </c>
      <c r="G682" s="84">
        <f t="shared" si="33"/>
        <v>0</v>
      </c>
    </row>
    <row r="683" spans="1:7" s="81" customFormat="1" hidden="1">
      <c r="A683" s="97" t="str">
        <f>Invoice!F687</f>
        <v>first line keep open</v>
      </c>
      <c r="B683" s="79">
        <f>Invoice!C687</f>
        <v>0</v>
      </c>
      <c r="C683" s="80">
        <f>Invoice!B687</f>
        <v>0</v>
      </c>
      <c r="D683" s="82">
        <f t="shared" si="31"/>
        <v>0</v>
      </c>
      <c r="E683" s="82">
        <f t="shared" si="32"/>
        <v>0</v>
      </c>
      <c r="F683" s="83">
        <f>Invoice!G687</f>
        <v>0</v>
      </c>
      <c r="G683" s="84">
        <f t="shared" si="33"/>
        <v>0</v>
      </c>
    </row>
    <row r="684" spans="1:7" s="81" customFormat="1" hidden="1">
      <c r="A684" s="97" t="str">
        <f>Invoice!F688</f>
        <v>first line keep open</v>
      </c>
      <c r="B684" s="79">
        <f>Invoice!C688</f>
        <v>0</v>
      </c>
      <c r="C684" s="80">
        <f>Invoice!B688</f>
        <v>0</v>
      </c>
      <c r="D684" s="82">
        <f t="shared" si="31"/>
        <v>0</v>
      </c>
      <c r="E684" s="82">
        <f t="shared" si="32"/>
        <v>0</v>
      </c>
      <c r="F684" s="83">
        <f>Invoice!G688</f>
        <v>0</v>
      </c>
      <c r="G684" s="84">
        <f t="shared" si="33"/>
        <v>0</v>
      </c>
    </row>
    <row r="685" spans="1:7" s="81" customFormat="1" hidden="1">
      <c r="A685" s="97" t="str">
        <f>Invoice!F689</f>
        <v>first line keep open</v>
      </c>
      <c r="B685" s="79">
        <f>Invoice!C689</f>
        <v>0</v>
      </c>
      <c r="C685" s="80">
        <f>Invoice!B689</f>
        <v>0</v>
      </c>
      <c r="D685" s="82">
        <f t="shared" si="31"/>
        <v>0</v>
      </c>
      <c r="E685" s="82">
        <f t="shared" si="32"/>
        <v>0</v>
      </c>
      <c r="F685" s="83">
        <f>Invoice!G689</f>
        <v>0</v>
      </c>
      <c r="G685" s="84">
        <f t="shared" si="33"/>
        <v>0</v>
      </c>
    </row>
    <row r="686" spans="1:7" s="81" customFormat="1" hidden="1">
      <c r="A686" s="97" t="str">
        <f>Invoice!F690</f>
        <v>first line keep open</v>
      </c>
      <c r="B686" s="79">
        <f>Invoice!C690</f>
        <v>0</v>
      </c>
      <c r="C686" s="80">
        <f>Invoice!B690</f>
        <v>0</v>
      </c>
      <c r="D686" s="82">
        <f t="shared" si="31"/>
        <v>0</v>
      </c>
      <c r="E686" s="82">
        <f t="shared" si="32"/>
        <v>0</v>
      </c>
      <c r="F686" s="83">
        <f>Invoice!G690</f>
        <v>0</v>
      </c>
      <c r="G686" s="84">
        <f t="shared" si="33"/>
        <v>0</v>
      </c>
    </row>
    <row r="687" spans="1:7" s="81" customFormat="1" hidden="1">
      <c r="A687" s="97" t="str">
        <f>Invoice!F691</f>
        <v>first line keep open</v>
      </c>
      <c r="B687" s="79">
        <f>Invoice!C691</f>
        <v>0</v>
      </c>
      <c r="C687" s="80">
        <f>Invoice!B691</f>
        <v>0</v>
      </c>
      <c r="D687" s="82">
        <f t="shared" si="31"/>
        <v>0</v>
      </c>
      <c r="E687" s="82">
        <f t="shared" si="32"/>
        <v>0</v>
      </c>
      <c r="F687" s="83">
        <f>Invoice!G691</f>
        <v>0</v>
      </c>
      <c r="G687" s="84">
        <f t="shared" si="33"/>
        <v>0</v>
      </c>
    </row>
    <row r="688" spans="1:7" s="81" customFormat="1" hidden="1">
      <c r="A688" s="97" t="str">
        <f>Invoice!F692</f>
        <v>first line keep open</v>
      </c>
      <c r="B688" s="79">
        <f>Invoice!C692</f>
        <v>0</v>
      </c>
      <c r="C688" s="80">
        <f>Invoice!B692</f>
        <v>0</v>
      </c>
      <c r="D688" s="82">
        <f t="shared" ref="D688:D751" si="34">F688/$D$14</f>
        <v>0</v>
      </c>
      <c r="E688" s="82">
        <f t="shared" ref="E688:E751" si="35">G688/$D$14</f>
        <v>0</v>
      </c>
      <c r="F688" s="83">
        <f>Invoice!G692</f>
        <v>0</v>
      </c>
      <c r="G688" s="84">
        <f t="shared" ref="G688:G751" si="36">C688*F688</f>
        <v>0</v>
      </c>
    </row>
    <row r="689" spans="1:7" s="81" customFormat="1" hidden="1">
      <c r="A689" s="97" t="str">
        <f>Invoice!F693</f>
        <v>first line keep open</v>
      </c>
      <c r="B689" s="79">
        <f>Invoice!C693</f>
        <v>0</v>
      </c>
      <c r="C689" s="80">
        <f>Invoice!B693</f>
        <v>0</v>
      </c>
      <c r="D689" s="82">
        <f t="shared" si="34"/>
        <v>0</v>
      </c>
      <c r="E689" s="82">
        <f t="shared" si="35"/>
        <v>0</v>
      </c>
      <c r="F689" s="83">
        <f>Invoice!G693</f>
        <v>0</v>
      </c>
      <c r="G689" s="84">
        <f t="shared" si="36"/>
        <v>0</v>
      </c>
    </row>
    <row r="690" spans="1:7" s="81" customFormat="1" hidden="1">
      <c r="A690" s="97" t="str">
        <f>Invoice!F694</f>
        <v>first line keep open</v>
      </c>
      <c r="B690" s="79">
        <f>Invoice!C694</f>
        <v>0</v>
      </c>
      <c r="C690" s="80">
        <f>Invoice!B694</f>
        <v>0</v>
      </c>
      <c r="D690" s="82">
        <f t="shared" si="34"/>
        <v>0</v>
      </c>
      <c r="E690" s="82">
        <f t="shared" si="35"/>
        <v>0</v>
      </c>
      <c r="F690" s="83">
        <f>Invoice!G694</f>
        <v>0</v>
      </c>
      <c r="G690" s="84">
        <f t="shared" si="36"/>
        <v>0</v>
      </c>
    </row>
    <row r="691" spans="1:7" s="81" customFormat="1" hidden="1">
      <c r="A691" s="97" t="str">
        <f>Invoice!F695</f>
        <v>first line keep open</v>
      </c>
      <c r="B691" s="79">
        <f>Invoice!C695</f>
        <v>0</v>
      </c>
      <c r="C691" s="80">
        <f>Invoice!B695</f>
        <v>0</v>
      </c>
      <c r="D691" s="82">
        <f t="shared" si="34"/>
        <v>0</v>
      </c>
      <c r="E691" s="82">
        <f t="shared" si="35"/>
        <v>0</v>
      </c>
      <c r="F691" s="83">
        <f>Invoice!G695</f>
        <v>0</v>
      </c>
      <c r="G691" s="84">
        <f t="shared" si="36"/>
        <v>0</v>
      </c>
    </row>
    <row r="692" spans="1:7" s="81" customFormat="1" hidden="1">
      <c r="A692" s="97" t="str">
        <f>Invoice!F696</f>
        <v>first line keep open</v>
      </c>
      <c r="B692" s="79">
        <f>Invoice!C696</f>
        <v>0</v>
      </c>
      <c r="C692" s="80">
        <f>Invoice!B696</f>
        <v>0</v>
      </c>
      <c r="D692" s="82">
        <f t="shared" si="34"/>
        <v>0</v>
      </c>
      <c r="E692" s="82">
        <f t="shared" si="35"/>
        <v>0</v>
      </c>
      <c r="F692" s="83">
        <f>Invoice!G696</f>
        <v>0</v>
      </c>
      <c r="G692" s="84">
        <f t="shared" si="36"/>
        <v>0</v>
      </c>
    </row>
    <row r="693" spans="1:7" s="81" customFormat="1" hidden="1">
      <c r="A693" s="97" t="str">
        <f>Invoice!F697</f>
        <v>first line keep open</v>
      </c>
      <c r="B693" s="79">
        <f>Invoice!C697</f>
        <v>0</v>
      </c>
      <c r="C693" s="80">
        <f>Invoice!B697</f>
        <v>0</v>
      </c>
      <c r="D693" s="82">
        <f t="shared" si="34"/>
        <v>0</v>
      </c>
      <c r="E693" s="82">
        <f t="shared" si="35"/>
        <v>0</v>
      </c>
      <c r="F693" s="83">
        <f>Invoice!G697</f>
        <v>0</v>
      </c>
      <c r="G693" s="84">
        <f t="shared" si="36"/>
        <v>0</v>
      </c>
    </row>
    <row r="694" spans="1:7" s="81" customFormat="1" hidden="1">
      <c r="A694" s="97" t="str">
        <f>Invoice!F698</f>
        <v>first line keep open</v>
      </c>
      <c r="B694" s="79">
        <f>Invoice!C698</f>
        <v>0</v>
      </c>
      <c r="C694" s="80">
        <f>Invoice!B698</f>
        <v>0</v>
      </c>
      <c r="D694" s="82">
        <f t="shared" si="34"/>
        <v>0</v>
      </c>
      <c r="E694" s="82">
        <f t="shared" si="35"/>
        <v>0</v>
      </c>
      <c r="F694" s="83">
        <f>Invoice!G698</f>
        <v>0</v>
      </c>
      <c r="G694" s="84">
        <f t="shared" si="36"/>
        <v>0</v>
      </c>
    </row>
    <row r="695" spans="1:7" s="81" customFormat="1" hidden="1">
      <c r="A695" s="97" t="str">
        <f>Invoice!F699</f>
        <v>first line keep open</v>
      </c>
      <c r="B695" s="79">
        <f>Invoice!C699</f>
        <v>0</v>
      </c>
      <c r="C695" s="80">
        <f>Invoice!B699</f>
        <v>0</v>
      </c>
      <c r="D695" s="82">
        <f t="shared" si="34"/>
        <v>0</v>
      </c>
      <c r="E695" s="82">
        <f t="shared" si="35"/>
        <v>0</v>
      </c>
      <c r="F695" s="83">
        <f>Invoice!G699</f>
        <v>0</v>
      </c>
      <c r="G695" s="84">
        <f t="shared" si="36"/>
        <v>0</v>
      </c>
    </row>
    <row r="696" spans="1:7" s="81" customFormat="1" hidden="1">
      <c r="A696" s="97" t="str">
        <f>Invoice!F700</f>
        <v>first line keep open</v>
      </c>
      <c r="B696" s="79">
        <f>Invoice!C700</f>
        <v>0</v>
      </c>
      <c r="C696" s="80">
        <f>Invoice!B700</f>
        <v>0</v>
      </c>
      <c r="D696" s="82">
        <f t="shared" si="34"/>
        <v>0</v>
      </c>
      <c r="E696" s="82">
        <f t="shared" si="35"/>
        <v>0</v>
      </c>
      <c r="F696" s="83">
        <f>Invoice!G700</f>
        <v>0</v>
      </c>
      <c r="G696" s="84">
        <f t="shared" si="36"/>
        <v>0</v>
      </c>
    </row>
    <row r="697" spans="1:7" s="81" customFormat="1" hidden="1">
      <c r="A697" s="97" t="str">
        <f>Invoice!F701</f>
        <v>first line keep open</v>
      </c>
      <c r="B697" s="79">
        <f>Invoice!C701</f>
        <v>0</v>
      </c>
      <c r="C697" s="80">
        <f>Invoice!B701</f>
        <v>0</v>
      </c>
      <c r="D697" s="82">
        <f t="shared" si="34"/>
        <v>0</v>
      </c>
      <c r="E697" s="82">
        <f t="shared" si="35"/>
        <v>0</v>
      </c>
      <c r="F697" s="83">
        <f>Invoice!G701</f>
        <v>0</v>
      </c>
      <c r="G697" s="84">
        <f t="shared" si="36"/>
        <v>0</v>
      </c>
    </row>
    <row r="698" spans="1:7" s="81" customFormat="1" hidden="1">
      <c r="A698" s="97" t="str">
        <f>Invoice!F702</f>
        <v>first line keep open</v>
      </c>
      <c r="B698" s="79">
        <f>Invoice!C702</f>
        <v>0</v>
      </c>
      <c r="C698" s="80">
        <f>Invoice!B702</f>
        <v>0</v>
      </c>
      <c r="D698" s="82">
        <f t="shared" si="34"/>
        <v>0</v>
      </c>
      <c r="E698" s="82">
        <f t="shared" si="35"/>
        <v>0</v>
      </c>
      <c r="F698" s="83">
        <f>Invoice!G702</f>
        <v>0</v>
      </c>
      <c r="G698" s="84">
        <f t="shared" si="36"/>
        <v>0</v>
      </c>
    </row>
    <row r="699" spans="1:7" s="81" customFormat="1" hidden="1">
      <c r="A699" s="97" t="str">
        <f>Invoice!F703</f>
        <v>first line keep open</v>
      </c>
      <c r="B699" s="79">
        <f>Invoice!C703</f>
        <v>0</v>
      </c>
      <c r="C699" s="80">
        <f>Invoice!B703</f>
        <v>0</v>
      </c>
      <c r="D699" s="82">
        <f t="shared" si="34"/>
        <v>0</v>
      </c>
      <c r="E699" s="82">
        <f t="shared" si="35"/>
        <v>0</v>
      </c>
      <c r="F699" s="83">
        <f>Invoice!G703</f>
        <v>0</v>
      </c>
      <c r="G699" s="84">
        <f t="shared" si="36"/>
        <v>0</v>
      </c>
    </row>
    <row r="700" spans="1:7" s="81" customFormat="1" hidden="1">
      <c r="A700" s="97" t="str">
        <f>Invoice!F704</f>
        <v>first line keep open</v>
      </c>
      <c r="B700" s="79">
        <f>Invoice!C704</f>
        <v>0</v>
      </c>
      <c r="C700" s="80">
        <f>Invoice!B704</f>
        <v>0</v>
      </c>
      <c r="D700" s="82">
        <f t="shared" si="34"/>
        <v>0</v>
      </c>
      <c r="E700" s="82">
        <f t="shared" si="35"/>
        <v>0</v>
      </c>
      <c r="F700" s="83">
        <f>Invoice!G704</f>
        <v>0</v>
      </c>
      <c r="G700" s="84">
        <f t="shared" si="36"/>
        <v>0</v>
      </c>
    </row>
    <row r="701" spans="1:7" s="81" customFormat="1" hidden="1">
      <c r="A701" s="97" t="str">
        <f>Invoice!F705</f>
        <v>first line keep open</v>
      </c>
      <c r="B701" s="79">
        <f>Invoice!C705</f>
        <v>0</v>
      </c>
      <c r="C701" s="80">
        <f>Invoice!B705</f>
        <v>0</v>
      </c>
      <c r="D701" s="82">
        <f t="shared" si="34"/>
        <v>0</v>
      </c>
      <c r="E701" s="82">
        <f t="shared" si="35"/>
        <v>0</v>
      </c>
      <c r="F701" s="83">
        <f>Invoice!G705</f>
        <v>0</v>
      </c>
      <c r="G701" s="84">
        <f t="shared" si="36"/>
        <v>0</v>
      </c>
    </row>
    <row r="702" spans="1:7" s="81" customFormat="1" hidden="1">
      <c r="A702" s="97" t="str">
        <f>Invoice!F706</f>
        <v>first line keep open</v>
      </c>
      <c r="B702" s="79">
        <f>Invoice!C706</f>
        <v>0</v>
      </c>
      <c r="C702" s="80">
        <f>Invoice!B706</f>
        <v>0</v>
      </c>
      <c r="D702" s="82">
        <f t="shared" si="34"/>
        <v>0</v>
      </c>
      <c r="E702" s="82">
        <f t="shared" si="35"/>
        <v>0</v>
      </c>
      <c r="F702" s="83">
        <f>Invoice!G706</f>
        <v>0</v>
      </c>
      <c r="G702" s="84">
        <f t="shared" si="36"/>
        <v>0</v>
      </c>
    </row>
    <row r="703" spans="1:7" s="81" customFormat="1" hidden="1">
      <c r="A703" s="97" t="str">
        <f>Invoice!F707</f>
        <v>first line keep open</v>
      </c>
      <c r="B703" s="79">
        <f>Invoice!C707</f>
        <v>0</v>
      </c>
      <c r="C703" s="80">
        <f>Invoice!B707</f>
        <v>0</v>
      </c>
      <c r="D703" s="82">
        <f t="shared" si="34"/>
        <v>0</v>
      </c>
      <c r="E703" s="82">
        <f t="shared" si="35"/>
        <v>0</v>
      </c>
      <c r="F703" s="83">
        <f>Invoice!G707</f>
        <v>0</v>
      </c>
      <c r="G703" s="84">
        <f t="shared" si="36"/>
        <v>0</v>
      </c>
    </row>
    <row r="704" spans="1:7" s="81" customFormat="1" hidden="1">
      <c r="A704" s="97" t="str">
        <f>Invoice!F708</f>
        <v>first line keep open</v>
      </c>
      <c r="B704" s="79">
        <f>Invoice!C708</f>
        <v>0</v>
      </c>
      <c r="C704" s="80">
        <f>Invoice!B708</f>
        <v>0</v>
      </c>
      <c r="D704" s="82">
        <f t="shared" si="34"/>
        <v>0</v>
      </c>
      <c r="E704" s="82">
        <f t="shared" si="35"/>
        <v>0</v>
      </c>
      <c r="F704" s="83">
        <f>Invoice!G708</f>
        <v>0</v>
      </c>
      <c r="G704" s="84">
        <f t="shared" si="36"/>
        <v>0</v>
      </c>
    </row>
    <row r="705" spans="1:7" s="81" customFormat="1" hidden="1">
      <c r="A705" s="97" t="str">
        <f>Invoice!F709</f>
        <v>first line keep open</v>
      </c>
      <c r="B705" s="79">
        <f>Invoice!C709</f>
        <v>0</v>
      </c>
      <c r="C705" s="80">
        <f>Invoice!B709</f>
        <v>0</v>
      </c>
      <c r="D705" s="82">
        <f t="shared" si="34"/>
        <v>0</v>
      </c>
      <c r="E705" s="82">
        <f t="shared" si="35"/>
        <v>0</v>
      </c>
      <c r="F705" s="83">
        <f>Invoice!G709</f>
        <v>0</v>
      </c>
      <c r="G705" s="84">
        <f t="shared" si="36"/>
        <v>0</v>
      </c>
    </row>
    <row r="706" spans="1:7" s="81" customFormat="1" hidden="1">
      <c r="A706" s="97" t="str">
        <f>Invoice!F710</f>
        <v>first line keep open</v>
      </c>
      <c r="B706" s="79">
        <f>Invoice!C710</f>
        <v>0</v>
      </c>
      <c r="C706" s="80">
        <f>Invoice!B710</f>
        <v>0</v>
      </c>
      <c r="D706" s="82">
        <f t="shared" si="34"/>
        <v>0</v>
      </c>
      <c r="E706" s="82">
        <f t="shared" si="35"/>
        <v>0</v>
      </c>
      <c r="F706" s="83">
        <f>Invoice!G710</f>
        <v>0</v>
      </c>
      <c r="G706" s="84">
        <f t="shared" si="36"/>
        <v>0</v>
      </c>
    </row>
    <row r="707" spans="1:7" s="81" customFormat="1" hidden="1">
      <c r="A707" s="97" t="str">
        <f>Invoice!F711</f>
        <v>first line keep open</v>
      </c>
      <c r="B707" s="79">
        <f>Invoice!C711</f>
        <v>0</v>
      </c>
      <c r="C707" s="80">
        <f>Invoice!B711</f>
        <v>0</v>
      </c>
      <c r="D707" s="82">
        <f t="shared" si="34"/>
        <v>0</v>
      </c>
      <c r="E707" s="82">
        <f t="shared" si="35"/>
        <v>0</v>
      </c>
      <c r="F707" s="83">
        <f>Invoice!G711</f>
        <v>0</v>
      </c>
      <c r="G707" s="84">
        <f t="shared" si="36"/>
        <v>0</v>
      </c>
    </row>
    <row r="708" spans="1:7" s="81" customFormat="1" hidden="1">
      <c r="A708" s="97" t="str">
        <f>Invoice!F712</f>
        <v>first line keep open</v>
      </c>
      <c r="B708" s="79">
        <f>Invoice!C712</f>
        <v>0</v>
      </c>
      <c r="C708" s="80">
        <f>Invoice!B712</f>
        <v>0</v>
      </c>
      <c r="D708" s="82">
        <f t="shared" si="34"/>
        <v>0</v>
      </c>
      <c r="E708" s="82">
        <f t="shared" si="35"/>
        <v>0</v>
      </c>
      <c r="F708" s="83">
        <f>Invoice!G712</f>
        <v>0</v>
      </c>
      <c r="G708" s="84">
        <f t="shared" si="36"/>
        <v>0</v>
      </c>
    </row>
    <row r="709" spans="1:7" s="81" customFormat="1" hidden="1">
      <c r="A709" s="97" t="str">
        <f>Invoice!F713</f>
        <v>first line keep open</v>
      </c>
      <c r="B709" s="79">
        <f>Invoice!C713</f>
        <v>0</v>
      </c>
      <c r="C709" s="80">
        <f>Invoice!B713</f>
        <v>0</v>
      </c>
      <c r="D709" s="82">
        <f t="shared" si="34"/>
        <v>0</v>
      </c>
      <c r="E709" s="82">
        <f t="shared" si="35"/>
        <v>0</v>
      </c>
      <c r="F709" s="83">
        <f>Invoice!G713</f>
        <v>0</v>
      </c>
      <c r="G709" s="84">
        <f t="shared" si="36"/>
        <v>0</v>
      </c>
    </row>
    <row r="710" spans="1:7" s="81" customFormat="1" hidden="1">
      <c r="A710" s="97" t="str">
        <f>Invoice!F714</f>
        <v>first line keep open</v>
      </c>
      <c r="B710" s="79">
        <f>Invoice!C714</f>
        <v>0</v>
      </c>
      <c r="C710" s="80">
        <f>Invoice!B714</f>
        <v>0</v>
      </c>
      <c r="D710" s="82">
        <f t="shared" si="34"/>
        <v>0</v>
      </c>
      <c r="E710" s="82">
        <f t="shared" si="35"/>
        <v>0</v>
      </c>
      <c r="F710" s="83">
        <f>Invoice!G714</f>
        <v>0</v>
      </c>
      <c r="G710" s="84">
        <f t="shared" si="36"/>
        <v>0</v>
      </c>
    </row>
    <row r="711" spans="1:7" s="81" customFormat="1" hidden="1">
      <c r="A711" s="97" t="str">
        <f>Invoice!F715</f>
        <v>first line keep open</v>
      </c>
      <c r="B711" s="79">
        <f>Invoice!C715</f>
        <v>0</v>
      </c>
      <c r="C711" s="80">
        <f>Invoice!B715</f>
        <v>0</v>
      </c>
      <c r="D711" s="82">
        <f t="shared" si="34"/>
        <v>0</v>
      </c>
      <c r="E711" s="82">
        <f t="shared" si="35"/>
        <v>0</v>
      </c>
      <c r="F711" s="83">
        <f>Invoice!G715</f>
        <v>0</v>
      </c>
      <c r="G711" s="84">
        <f t="shared" si="36"/>
        <v>0</v>
      </c>
    </row>
    <row r="712" spans="1:7" s="81" customFormat="1" hidden="1">
      <c r="A712" s="97" t="str">
        <f>Invoice!F716</f>
        <v>first line keep open</v>
      </c>
      <c r="B712" s="79">
        <f>Invoice!C716</f>
        <v>0</v>
      </c>
      <c r="C712" s="80">
        <f>Invoice!B716</f>
        <v>0</v>
      </c>
      <c r="D712" s="82">
        <f t="shared" si="34"/>
        <v>0</v>
      </c>
      <c r="E712" s="82">
        <f t="shared" si="35"/>
        <v>0</v>
      </c>
      <c r="F712" s="83">
        <f>Invoice!G716</f>
        <v>0</v>
      </c>
      <c r="G712" s="84">
        <f t="shared" si="36"/>
        <v>0</v>
      </c>
    </row>
    <row r="713" spans="1:7" s="81" customFormat="1" hidden="1">
      <c r="A713" s="97" t="str">
        <f>Invoice!F717</f>
        <v>first line keep open</v>
      </c>
      <c r="B713" s="79">
        <f>Invoice!C717</f>
        <v>0</v>
      </c>
      <c r="C713" s="80">
        <f>Invoice!B717</f>
        <v>0</v>
      </c>
      <c r="D713" s="82">
        <f t="shared" si="34"/>
        <v>0</v>
      </c>
      <c r="E713" s="82">
        <f t="shared" si="35"/>
        <v>0</v>
      </c>
      <c r="F713" s="83">
        <f>Invoice!G717</f>
        <v>0</v>
      </c>
      <c r="G713" s="84">
        <f t="shared" si="36"/>
        <v>0</v>
      </c>
    </row>
    <row r="714" spans="1:7" s="81" customFormat="1" hidden="1">
      <c r="A714" s="97" t="str">
        <f>Invoice!F718</f>
        <v>first line keep open</v>
      </c>
      <c r="B714" s="79">
        <f>Invoice!C718</f>
        <v>0</v>
      </c>
      <c r="C714" s="80">
        <f>Invoice!B718</f>
        <v>0</v>
      </c>
      <c r="D714" s="82">
        <f t="shared" si="34"/>
        <v>0</v>
      </c>
      <c r="E714" s="82">
        <f t="shared" si="35"/>
        <v>0</v>
      </c>
      <c r="F714" s="83">
        <f>Invoice!G718</f>
        <v>0</v>
      </c>
      <c r="G714" s="84">
        <f t="shared" si="36"/>
        <v>0</v>
      </c>
    </row>
    <row r="715" spans="1:7" s="81" customFormat="1" hidden="1">
      <c r="A715" s="97" t="str">
        <f>Invoice!F719</f>
        <v>first line keep open</v>
      </c>
      <c r="B715" s="79">
        <f>Invoice!C719</f>
        <v>0</v>
      </c>
      <c r="C715" s="80">
        <f>Invoice!B719</f>
        <v>0</v>
      </c>
      <c r="D715" s="82">
        <f t="shared" si="34"/>
        <v>0</v>
      </c>
      <c r="E715" s="82">
        <f t="shared" si="35"/>
        <v>0</v>
      </c>
      <c r="F715" s="83">
        <f>Invoice!G719</f>
        <v>0</v>
      </c>
      <c r="G715" s="84">
        <f t="shared" si="36"/>
        <v>0</v>
      </c>
    </row>
    <row r="716" spans="1:7" s="81" customFormat="1" hidden="1">
      <c r="A716" s="97" t="str">
        <f>Invoice!F720</f>
        <v>first line keep open</v>
      </c>
      <c r="B716" s="79">
        <f>Invoice!C720</f>
        <v>0</v>
      </c>
      <c r="C716" s="80">
        <f>Invoice!B720</f>
        <v>0</v>
      </c>
      <c r="D716" s="82">
        <f t="shared" si="34"/>
        <v>0</v>
      </c>
      <c r="E716" s="82">
        <f t="shared" si="35"/>
        <v>0</v>
      </c>
      <c r="F716" s="83">
        <f>Invoice!G720</f>
        <v>0</v>
      </c>
      <c r="G716" s="84">
        <f t="shared" si="36"/>
        <v>0</v>
      </c>
    </row>
    <row r="717" spans="1:7" s="81" customFormat="1" hidden="1">
      <c r="A717" s="97" t="str">
        <f>Invoice!F721</f>
        <v>first line keep open</v>
      </c>
      <c r="B717" s="79">
        <f>Invoice!C721</f>
        <v>0</v>
      </c>
      <c r="C717" s="80">
        <f>Invoice!B721</f>
        <v>0</v>
      </c>
      <c r="D717" s="82">
        <f t="shared" si="34"/>
        <v>0</v>
      </c>
      <c r="E717" s="82">
        <f t="shared" si="35"/>
        <v>0</v>
      </c>
      <c r="F717" s="83">
        <f>Invoice!G721</f>
        <v>0</v>
      </c>
      <c r="G717" s="84">
        <f t="shared" si="36"/>
        <v>0</v>
      </c>
    </row>
    <row r="718" spans="1:7" s="81" customFormat="1" hidden="1">
      <c r="A718" s="97" t="str">
        <f>Invoice!F722</f>
        <v>first line keep open</v>
      </c>
      <c r="B718" s="79">
        <f>Invoice!C722</f>
        <v>0</v>
      </c>
      <c r="C718" s="80">
        <f>Invoice!B722</f>
        <v>0</v>
      </c>
      <c r="D718" s="82">
        <f t="shared" si="34"/>
        <v>0</v>
      </c>
      <c r="E718" s="82">
        <f t="shared" si="35"/>
        <v>0</v>
      </c>
      <c r="F718" s="83">
        <f>Invoice!G722</f>
        <v>0</v>
      </c>
      <c r="G718" s="84">
        <f t="shared" si="36"/>
        <v>0</v>
      </c>
    </row>
    <row r="719" spans="1:7" s="81" customFormat="1" hidden="1">
      <c r="A719" s="97" t="str">
        <f>Invoice!F723</f>
        <v>first line keep open</v>
      </c>
      <c r="B719" s="79">
        <f>Invoice!C723</f>
        <v>0</v>
      </c>
      <c r="C719" s="80">
        <f>Invoice!B723</f>
        <v>0</v>
      </c>
      <c r="D719" s="82">
        <f t="shared" si="34"/>
        <v>0</v>
      </c>
      <c r="E719" s="82">
        <f t="shared" si="35"/>
        <v>0</v>
      </c>
      <c r="F719" s="83">
        <f>Invoice!G723</f>
        <v>0</v>
      </c>
      <c r="G719" s="84">
        <f t="shared" si="36"/>
        <v>0</v>
      </c>
    </row>
    <row r="720" spans="1:7" s="81" customFormat="1" hidden="1">
      <c r="A720" s="97" t="str">
        <f>Invoice!F724</f>
        <v>first line keep open</v>
      </c>
      <c r="B720" s="79">
        <f>Invoice!C724</f>
        <v>0</v>
      </c>
      <c r="C720" s="80">
        <f>Invoice!B724</f>
        <v>0</v>
      </c>
      <c r="D720" s="82">
        <f t="shared" si="34"/>
        <v>0</v>
      </c>
      <c r="E720" s="82">
        <f t="shared" si="35"/>
        <v>0</v>
      </c>
      <c r="F720" s="83">
        <f>Invoice!G724</f>
        <v>0</v>
      </c>
      <c r="G720" s="84">
        <f t="shared" si="36"/>
        <v>0</v>
      </c>
    </row>
    <row r="721" spans="1:7" s="81" customFormat="1" hidden="1">
      <c r="A721" s="97" t="str">
        <f>Invoice!F725</f>
        <v>first line keep open</v>
      </c>
      <c r="B721" s="79">
        <f>Invoice!C725</f>
        <v>0</v>
      </c>
      <c r="C721" s="80">
        <f>Invoice!B725</f>
        <v>0</v>
      </c>
      <c r="D721" s="82">
        <f t="shared" si="34"/>
        <v>0</v>
      </c>
      <c r="E721" s="82">
        <f t="shared" si="35"/>
        <v>0</v>
      </c>
      <c r="F721" s="83">
        <f>Invoice!G725</f>
        <v>0</v>
      </c>
      <c r="G721" s="84">
        <f t="shared" si="36"/>
        <v>0</v>
      </c>
    </row>
    <row r="722" spans="1:7" s="81" customFormat="1" hidden="1">
      <c r="A722" s="97" t="str">
        <f>Invoice!F726</f>
        <v>first line keep open</v>
      </c>
      <c r="B722" s="79">
        <f>Invoice!C726</f>
        <v>0</v>
      </c>
      <c r="C722" s="80">
        <f>Invoice!B726</f>
        <v>0</v>
      </c>
      <c r="D722" s="82">
        <f t="shared" si="34"/>
        <v>0</v>
      </c>
      <c r="E722" s="82">
        <f t="shared" si="35"/>
        <v>0</v>
      </c>
      <c r="F722" s="83">
        <f>Invoice!G726</f>
        <v>0</v>
      </c>
      <c r="G722" s="84">
        <f t="shared" si="36"/>
        <v>0</v>
      </c>
    </row>
    <row r="723" spans="1:7" s="81" customFormat="1" hidden="1">
      <c r="A723" s="97" t="str">
        <f>Invoice!F727</f>
        <v>first line keep open</v>
      </c>
      <c r="B723" s="79">
        <f>Invoice!C727</f>
        <v>0</v>
      </c>
      <c r="C723" s="80">
        <f>Invoice!B727</f>
        <v>0</v>
      </c>
      <c r="D723" s="82">
        <f t="shared" si="34"/>
        <v>0</v>
      </c>
      <c r="E723" s="82">
        <f t="shared" si="35"/>
        <v>0</v>
      </c>
      <c r="F723" s="83">
        <f>Invoice!G727</f>
        <v>0</v>
      </c>
      <c r="G723" s="84">
        <f t="shared" si="36"/>
        <v>0</v>
      </c>
    </row>
    <row r="724" spans="1:7" s="81" customFormat="1" hidden="1">
      <c r="A724" s="97" t="str">
        <f>Invoice!F728</f>
        <v>first line keep open</v>
      </c>
      <c r="B724" s="79">
        <f>Invoice!C728</f>
        <v>0</v>
      </c>
      <c r="C724" s="80">
        <f>Invoice!B728</f>
        <v>0</v>
      </c>
      <c r="D724" s="82">
        <f t="shared" si="34"/>
        <v>0</v>
      </c>
      <c r="E724" s="82">
        <f t="shared" si="35"/>
        <v>0</v>
      </c>
      <c r="F724" s="83">
        <f>Invoice!G728</f>
        <v>0</v>
      </c>
      <c r="G724" s="84">
        <f t="shared" si="36"/>
        <v>0</v>
      </c>
    </row>
    <row r="725" spans="1:7" s="81" customFormat="1" hidden="1">
      <c r="A725" s="97" t="str">
        <f>Invoice!F729</f>
        <v>first line keep open</v>
      </c>
      <c r="B725" s="79">
        <f>Invoice!C729</f>
        <v>0</v>
      </c>
      <c r="C725" s="80">
        <f>Invoice!B729</f>
        <v>0</v>
      </c>
      <c r="D725" s="82">
        <f t="shared" si="34"/>
        <v>0</v>
      </c>
      <c r="E725" s="82">
        <f t="shared" si="35"/>
        <v>0</v>
      </c>
      <c r="F725" s="83">
        <f>Invoice!G729</f>
        <v>0</v>
      </c>
      <c r="G725" s="84">
        <f t="shared" si="36"/>
        <v>0</v>
      </c>
    </row>
    <row r="726" spans="1:7" s="81" customFormat="1" hidden="1">
      <c r="A726" s="97" t="str">
        <f>Invoice!F730</f>
        <v>first line keep open</v>
      </c>
      <c r="B726" s="79">
        <f>Invoice!C730</f>
        <v>0</v>
      </c>
      <c r="C726" s="80">
        <f>Invoice!B730</f>
        <v>0</v>
      </c>
      <c r="D726" s="82">
        <f t="shared" si="34"/>
        <v>0</v>
      </c>
      <c r="E726" s="82">
        <f t="shared" si="35"/>
        <v>0</v>
      </c>
      <c r="F726" s="83">
        <f>Invoice!G730</f>
        <v>0</v>
      </c>
      <c r="G726" s="84">
        <f t="shared" si="36"/>
        <v>0</v>
      </c>
    </row>
    <row r="727" spans="1:7" s="81" customFormat="1" hidden="1">
      <c r="A727" s="97" t="str">
        <f>Invoice!F731</f>
        <v>first line keep open</v>
      </c>
      <c r="B727" s="79">
        <f>Invoice!C731</f>
        <v>0</v>
      </c>
      <c r="C727" s="80">
        <f>Invoice!B731</f>
        <v>0</v>
      </c>
      <c r="D727" s="82">
        <f t="shared" si="34"/>
        <v>0</v>
      </c>
      <c r="E727" s="82">
        <f t="shared" si="35"/>
        <v>0</v>
      </c>
      <c r="F727" s="83">
        <f>Invoice!G731</f>
        <v>0</v>
      </c>
      <c r="G727" s="84">
        <f t="shared" si="36"/>
        <v>0</v>
      </c>
    </row>
    <row r="728" spans="1:7" s="81" customFormat="1" hidden="1">
      <c r="A728" s="97" t="str">
        <f>Invoice!F732</f>
        <v>first line keep open</v>
      </c>
      <c r="B728" s="79">
        <f>Invoice!C732</f>
        <v>0</v>
      </c>
      <c r="C728" s="80">
        <f>Invoice!B732</f>
        <v>0</v>
      </c>
      <c r="D728" s="82">
        <f t="shared" si="34"/>
        <v>0</v>
      </c>
      <c r="E728" s="82">
        <f t="shared" si="35"/>
        <v>0</v>
      </c>
      <c r="F728" s="83">
        <f>Invoice!G732</f>
        <v>0</v>
      </c>
      <c r="G728" s="84">
        <f t="shared" si="36"/>
        <v>0</v>
      </c>
    </row>
    <row r="729" spans="1:7" s="81" customFormat="1" hidden="1">
      <c r="A729" s="97" t="str">
        <f>Invoice!F733</f>
        <v>first line keep open</v>
      </c>
      <c r="B729" s="79">
        <f>Invoice!C733</f>
        <v>0</v>
      </c>
      <c r="C729" s="80">
        <f>Invoice!B733</f>
        <v>0</v>
      </c>
      <c r="D729" s="82">
        <f t="shared" si="34"/>
        <v>0</v>
      </c>
      <c r="E729" s="82">
        <f t="shared" si="35"/>
        <v>0</v>
      </c>
      <c r="F729" s="83">
        <f>Invoice!G733</f>
        <v>0</v>
      </c>
      <c r="G729" s="84">
        <f t="shared" si="36"/>
        <v>0</v>
      </c>
    </row>
    <row r="730" spans="1:7" s="81" customFormat="1" hidden="1">
      <c r="A730" s="97" t="str">
        <f>Invoice!F734</f>
        <v>first line keep open</v>
      </c>
      <c r="B730" s="79">
        <f>Invoice!C734</f>
        <v>0</v>
      </c>
      <c r="C730" s="80">
        <f>Invoice!B734</f>
        <v>0</v>
      </c>
      <c r="D730" s="82">
        <f t="shared" si="34"/>
        <v>0</v>
      </c>
      <c r="E730" s="82">
        <f t="shared" si="35"/>
        <v>0</v>
      </c>
      <c r="F730" s="83">
        <f>Invoice!G734</f>
        <v>0</v>
      </c>
      <c r="G730" s="84">
        <f t="shared" si="36"/>
        <v>0</v>
      </c>
    </row>
    <row r="731" spans="1:7" s="81" customFormat="1" hidden="1">
      <c r="A731" s="97" t="str">
        <f>Invoice!F735</f>
        <v>first line keep open</v>
      </c>
      <c r="B731" s="79">
        <f>Invoice!C735</f>
        <v>0</v>
      </c>
      <c r="C731" s="80">
        <f>Invoice!B735</f>
        <v>0</v>
      </c>
      <c r="D731" s="82">
        <f t="shared" si="34"/>
        <v>0</v>
      </c>
      <c r="E731" s="82">
        <f t="shared" si="35"/>
        <v>0</v>
      </c>
      <c r="F731" s="83">
        <f>Invoice!G735</f>
        <v>0</v>
      </c>
      <c r="G731" s="84">
        <f t="shared" si="36"/>
        <v>0</v>
      </c>
    </row>
    <row r="732" spans="1:7" s="81" customFormat="1" hidden="1">
      <c r="A732" s="97" t="str">
        <f>Invoice!F736</f>
        <v>first line keep open</v>
      </c>
      <c r="B732" s="79">
        <f>Invoice!C736</f>
        <v>0</v>
      </c>
      <c r="C732" s="80">
        <f>Invoice!B736</f>
        <v>0</v>
      </c>
      <c r="D732" s="82">
        <f t="shared" si="34"/>
        <v>0</v>
      </c>
      <c r="E732" s="82">
        <f t="shared" si="35"/>
        <v>0</v>
      </c>
      <c r="F732" s="83">
        <f>Invoice!G736</f>
        <v>0</v>
      </c>
      <c r="G732" s="84">
        <f t="shared" si="36"/>
        <v>0</v>
      </c>
    </row>
    <row r="733" spans="1:7" s="81" customFormat="1" hidden="1">
      <c r="A733" s="97" t="str">
        <f>Invoice!F737</f>
        <v>first line keep open</v>
      </c>
      <c r="B733" s="79">
        <f>Invoice!C737</f>
        <v>0</v>
      </c>
      <c r="C733" s="80">
        <f>Invoice!B737</f>
        <v>0</v>
      </c>
      <c r="D733" s="82">
        <f t="shared" si="34"/>
        <v>0</v>
      </c>
      <c r="E733" s="82">
        <f t="shared" si="35"/>
        <v>0</v>
      </c>
      <c r="F733" s="83">
        <f>Invoice!G737</f>
        <v>0</v>
      </c>
      <c r="G733" s="84">
        <f t="shared" si="36"/>
        <v>0</v>
      </c>
    </row>
    <row r="734" spans="1:7" s="81" customFormat="1" hidden="1">
      <c r="A734" s="97" t="str">
        <f>Invoice!F738</f>
        <v>first line keep open</v>
      </c>
      <c r="B734" s="79">
        <f>Invoice!C738</f>
        <v>0</v>
      </c>
      <c r="C734" s="80">
        <f>Invoice!B738</f>
        <v>0</v>
      </c>
      <c r="D734" s="82">
        <f t="shared" si="34"/>
        <v>0</v>
      </c>
      <c r="E734" s="82">
        <f t="shared" si="35"/>
        <v>0</v>
      </c>
      <c r="F734" s="83">
        <f>Invoice!G738</f>
        <v>0</v>
      </c>
      <c r="G734" s="84">
        <f t="shared" si="36"/>
        <v>0</v>
      </c>
    </row>
    <row r="735" spans="1:7" s="81" customFormat="1" hidden="1">
      <c r="A735" s="97" t="str">
        <f>Invoice!F739</f>
        <v>first line keep open</v>
      </c>
      <c r="B735" s="79">
        <f>Invoice!C739</f>
        <v>0</v>
      </c>
      <c r="C735" s="80">
        <f>Invoice!B739</f>
        <v>0</v>
      </c>
      <c r="D735" s="82">
        <f t="shared" si="34"/>
        <v>0</v>
      </c>
      <c r="E735" s="82">
        <f t="shared" si="35"/>
        <v>0</v>
      </c>
      <c r="F735" s="83">
        <f>Invoice!G739</f>
        <v>0</v>
      </c>
      <c r="G735" s="84">
        <f t="shared" si="36"/>
        <v>0</v>
      </c>
    </row>
    <row r="736" spans="1:7" s="81" customFormat="1" hidden="1">
      <c r="A736" s="97" t="str">
        <f>Invoice!F740</f>
        <v>first line keep open</v>
      </c>
      <c r="B736" s="79">
        <f>Invoice!C740</f>
        <v>0</v>
      </c>
      <c r="C736" s="80">
        <f>Invoice!B740</f>
        <v>0</v>
      </c>
      <c r="D736" s="82">
        <f t="shared" si="34"/>
        <v>0</v>
      </c>
      <c r="E736" s="82">
        <f t="shared" si="35"/>
        <v>0</v>
      </c>
      <c r="F736" s="83">
        <f>Invoice!G740</f>
        <v>0</v>
      </c>
      <c r="G736" s="84">
        <f t="shared" si="36"/>
        <v>0</v>
      </c>
    </row>
    <row r="737" spans="1:7" s="81" customFormat="1" hidden="1">
      <c r="A737" s="97" t="str">
        <f>Invoice!F741</f>
        <v>first line keep open</v>
      </c>
      <c r="B737" s="79">
        <f>Invoice!C741</f>
        <v>0</v>
      </c>
      <c r="C737" s="80">
        <f>Invoice!B741</f>
        <v>0</v>
      </c>
      <c r="D737" s="82">
        <f t="shared" si="34"/>
        <v>0</v>
      </c>
      <c r="E737" s="82">
        <f t="shared" si="35"/>
        <v>0</v>
      </c>
      <c r="F737" s="83">
        <f>Invoice!G741</f>
        <v>0</v>
      </c>
      <c r="G737" s="84">
        <f t="shared" si="36"/>
        <v>0</v>
      </c>
    </row>
    <row r="738" spans="1:7" s="81" customFormat="1" hidden="1">
      <c r="A738" s="97" t="str">
        <f>Invoice!F742</f>
        <v>first line keep open</v>
      </c>
      <c r="B738" s="79">
        <f>Invoice!C742</f>
        <v>0</v>
      </c>
      <c r="C738" s="80">
        <f>Invoice!B742</f>
        <v>0</v>
      </c>
      <c r="D738" s="82">
        <f t="shared" si="34"/>
        <v>0</v>
      </c>
      <c r="E738" s="82">
        <f t="shared" si="35"/>
        <v>0</v>
      </c>
      <c r="F738" s="83">
        <f>Invoice!G742</f>
        <v>0</v>
      </c>
      <c r="G738" s="84">
        <f t="shared" si="36"/>
        <v>0</v>
      </c>
    </row>
    <row r="739" spans="1:7" s="81" customFormat="1" hidden="1">
      <c r="A739" s="97" t="str">
        <f>Invoice!F743</f>
        <v>first line keep open</v>
      </c>
      <c r="B739" s="79">
        <f>Invoice!C743</f>
        <v>0</v>
      </c>
      <c r="C739" s="80">
        <f>Invoice!B743</f>
        <v>0</v>
      </c>
      <c r="D739" s="82">
        <f t="shared" si="34"/>
        <v>0</v>
      </c>
      <c r="E739" s="82">
        <f t="shared" si="35"/>
        <v>0</v>
      </c>
      <c r="F739" s="83">
        <f>Invoice!G743</f>
        <v>0</v>
      </c>
      <c r="G739" s="84">
        <f t="shared" si="36"/>
        <v>0</v>
      </c>
    </row>
    <row r="740" spans="1:7" s="81" customFormat="1" hidden="1">
      <c r="A740" s="97" t="str">
        <f>Invoice!F744</f>
        <v>first line keep open</v>
      </c>
      <c r="B740" s="79">
        <f>Invoice!C744</f>
        <v>0</v>
      </c>
      <c r="C740" s="80">
        <f>Invoice!B744</f>
        <v>0</v>
      </c>
      <c r="D740" s="82">
        <f t="shared" si="34"/>
        <v>0</v>
      </c>
      <c r="E740" s="82">
        <f t="shared" si="35"/>
        <v>0</v>
      </c>
      <c r="F740" s="83">
        <f>Invoice!G744</f>
        <v>0</v>
      </c>
      <c r="G740" s="84">
        <f t="shared" si="36"/>
        <v>0</v>
      </c>
    </row>
    <row r="741" spans="1:7" s="81" customFormat="1" hidden="1">
      <c r="A741" s="97" t="str">
        <f>Invoice!F745</f>
        <v>first line keep open</v>
      </c>
      <c r="B741" s="79">
        <f>Invoice!C745</f>
        <v>0</v>
      </c>
      <c r="C741" s="80">
        <f>Invoice!B745</f>
        <v>0</v>
      </c>
      <c r="D741" s="82">
        <f t="shared" si="34"/>
        <v>0</v>
      </c>
      <c r="E741" s="82">
        <f t="shared" si="35"/>
        <v>0</v>
      </c>
      <c r="F741" s="83">
        <f>Invoice!G745</f>
        <v>0</v>
      </c>
      <c r="G741" s="84">
        <f t="shared" si="36"/>
        <v>0</v>
      </c>
    </row>
    <row r="742" spans="1:7" s="81" customFormat="1" hidden="1">
      <c r="A742" s="97" t="str">
        <f>Invoice!F746</f>
        <v>first line keep open</v>
      </c>
      <c r="B742" s="79">
        <f>Invoice!C746</f>
        <v>0</v>
      </c>
      <c r="C742" s="80">
        <f>Invoice!B746</f>
        <v>0</v>
      </c>
      <c r="D742" s="82">
        <f t="shared" si="34"/>
        <v>0</v>
      </c>
      <c r="E742" s="82">
        <f t="shared" si="35"/>
        <v>0</v>
      </c>
      <c r="F742" s="83">
        <f>Invoice!G746</f>
        <v>0</v>
      </c>
      <c r="G742" s="84">
        <f t="shared" si="36"/>
        <v>0</v>
      </c>
    </row>
    <row r="743" spans="1:7" s="81" customFormat="1" hidden="1">
      <c r="A743" s="97" t="str">
        <f>Invoice!F747</f>
        <v>first line keep open</v>
      </c>
      <c r="B743" s="79">
        <f>Invoice!C747</f>
        <v>0</v>
      </c>
      <c r="C743" s="80">
        <f>Invoice!B747</f>
        <v>0</v>
      </c>
      <c r="D743" s="82">
        <f t="shared" si="34"/>
        <v>0</v>
      </c>
      <c r="E743" s="82">
        <f t="shared" si="35"/>
        <v>0</v>
      </c>
      <c r="F743" s="83">
        <f>Invoice!G747</f>
        <v>0</v>
      </c>
      <c r="G743" s="84">
        <f t="shared" si="36"/>
        <v>0</v>
      </c>
    </row>
    <row r="744" spans="1:7" s="81" customFormat="1" hidden="1">
      <c r="A744" s="97" t="str">
        <f>Invoice!F748</f>
        <v>first line keep open</v>
      </c>
      <c r="B744" s="79">
        <f>Invoice!C748</f>
        <v>0</v>
      </c>
      <c r="C744" s="80">
        <f>Invoice!B748</f>
        <v>0</v>
      </c>
      <c r="D744" s="82">
        <f t="shared" si="34"/>
        <v>0</v>
      </c>
      <c r="E744" s="82">
        <f t="shared" si="35"/>
        <v>0</v>
      </c>
      <c r="F744" s="83">
        <f>Invoice!G748</f>
        <v>0</v>
      </c>
      <c r="G744" s="84">
        <f t="shared" si="36"/>
        <v>0</v>
      </c>
    </row>
    <row r="745" spans="1:7" s="81" customFormat="1" hidden="1">
      <c r="A745" s="97" t="str">
        <f>Invoice!F749</f>
        <v>first line keep open</v>
      </c>
      <c r="B745" s="79">
        <f>Invoice!C749</f>
        <v>0</v>
      </c>
      <c r="C745" s="80">
        <f>Invoice!B749</f>
        <v>0</v>
      </c>
      <c r="D745" s="82">
        <f t="shared" si="34"/>
        <v>0</v>
      </c>
      <c r="E745" s="82">
        <f t="shared" si="35"/>
        <v>0</v>
      </c>
      <c r="F745" s="83">
        <f>Invoice!G749</f>
        <v>0</v>
      </c>
      <c r="G745" s="84">
        <f t="shared" si="36"/>
        <v>0</v>
      </c>
    </row>
    <row r="746" spans="1:7" s="81" customFormat="1" hidden="1">
      <c r="A746" s="97" t="str">
        <f>Invoice!F750</f>
        <v>first line keep open</v>
      </c>
      <c r="B746" s="79">
        <f>Invoice!C750</f>
        <v>0</v>
      </c>
      <c r="C746" s="80">
        <f>Invoice!B750</f>
        <v>0</v>
      </c>
      <c r="D746" s="82">
        <f t="shared" si="34"/>
        <v>0</v>
      </c>
      <c r="E746" s="82">
        <f t="shared" si="35"/>
        <v>0</v>
      </c>
      <c r="F746" s="83">
        <f>Invoice!G750</f>
        <v>0</v>
      </c>
      <c r="G746" s="84">
        <f t="shared" si="36"/>
        <v>0</v>
      </c>
    </row>
    <row r="747" spans="1:7" s="81" customFormat="1" hidden="1">
      <c r="A747" s="97" t="str">
        <f>Invoice!F751</f>
        <v>first line keep open</v>
      </c>
      <c r="B747" s="79">
        <f>Invoice!C751</f>
        <v>0</v>
      </c>
      <c r="C747" s="80">
        <f>Invoice!B751</f>
        <v>0</v>
      </c>
      <c r="D747" s="82">
        <f t="shared" si="34"/>
        <v>0</v>
      </c>
      <c r="E747" s="82">
        <f t="shared" si="35"/>
        <v>0</v>
      </c>
      <c r="F747" s="83">
        <f>Invoice!G751</f>
        <v>0</v>
      </c>
      <c r="G747" s="84">
        <f t="shared" si="36"/>
        <v>0</v>
      </c>
    </row>
    <row r="748" spans="1:7" s="81" customFormat="1" hidden="1">
      <c r="A748" s="97" t="str">
        <f>Invoice!F752</f>
        <v>first line keep open</v>
      </c>
      <c r="B748" s="79">
        <f>Invoice!C752</f>
        <v>0</v>
      </c>
      <c r="C748" s="80">
        <f>Invoice!B752</f>
        <v>0</v>
      </c>
      <c r="D748" s="82">
        <f t="shared" si="34"/>
        <v>0</v>
      </c>
      <c r="E748" s="82">
        <f t="shared" si="35"/>
        <v>0</v>
      </c>
      <c r="F748" s="83">
        <f>Invoice!G752</f>
        <v>0</v>
      </c>
      <c r="G748" s="84">
        <f t="shared" si="36"/>
        <v>0</v>
      </c>
    </row>
    <row r="749" spans="1:7" s="81" customFormat="1" hidden="1">
      <c r="A749" s="97" t="str">
        <f>Invoice!F753</f>
        <v>first line keep open</v>
      </c>
      <c r="B749" s="79">
        <f>Invoice!C753</f>
        <v>0</v>
      </c>
      <c r="C749" s="80">
        <f>Invoice!B753</f>
        <v>0</v>
      </c>
      <c r="D749" s="82">
        <f t="shared" si="34"/>
        <v>0</v>
      </c>
      <c r="E749" s="82">
        <f t="shared" si="35"/>
        <v>0</v>
      </c>
      <c r="F749" s="83">
        <f>Invoice!G753</f>
        <v>0</v>
      </c>
      <c r="G749" s="84">
        <f t="shared" si="36"/>
        <v>0</v>
      </c>
    </row>
    <row r="750" spans="1:7" s="81" customFormat="1" hidden="1">
      <c r="A750" s="97" t="str">
        <f>Invoice!F754</f>
        <v>first line keep open</v>
      </c>
      <c r="B750" s="79">
        <f>Invoice!C754</f>
        <v>0</v>
      </c>
      <c r="C750" s="80">
        <f>Invoice!B754</f>
        <v>0</v>
      </c>
      <c r="D750" s="82">
        <f t="shared" si="34"/>
        <v>0</v>
      </c>
      <c r="E750" s="82">
        <f t="shared" si="35"/>
        <v>0</v>
      </c>
      <c r="F750" s="83">
        <f>Invoice!G754</f>
        <v>0</v>
      </c>
      <c r="G750" s="84">
        <f t="shared" si="36"/>
        <v>0</v>
      </c>
    </row>
    <row r="751" spans="1:7" s="81" customFormat="1" hidden="1">
      <c r="A751" s="97" t="str">
        <f>Invoice!F755</f>
        <v>first line keep open</v>
      </c>
      <c r="B751" s="79">
        <f>Invoice!C755</f>
        <v>0</v>
      </c>
      <c r="C751" s="80">
        <f>Invoice!B755</f>
        <v>0</v>
      </c>
      <c r="D751" s="82">
        <f t="shared" si="34"/>
        <v>0</v>
      </c>
      <c r="E751" s="82">
        <f t="shared" si="35"/>
        <v>0</v>
      </c>
      <c r="F751" s="83">
        <f>Invoice!G755</f>
        <v>0</v>
      </c>
      <c r="G751" s="84">
        <f t="shared" si="36"/>
        <v>0</v>
      </c>
    </row>
    <row r="752" spans="1:7" s="81" customFormat="1" hidden="1">
      <c r="A752" s="97" t="str">
        <f>Invoice!F756</f>
        <v>first line keep open</v>
      </c>
      <c r="B752" s="79">
        <f>Invoice!C756</f>
        <v>0</v>
      </c>
      <c r="C752" s="80">
        <f>Invoice!B756</f>
        <v>0</v>
      </c>
      <c r="D752" s="82">
        <f t="shared" ref="D752:D815" si="37">F752/$D$14</f>
        <v>0</v>
      </c>
      <c r="E752" s="82">
        <f t="shared" ref="E752:E815" si="38">G752/$D$14</f>
        <v>0</v>
      </c>
      <c r="F752" s="83">
        <f>Invoice!G756</f>
        <v>0</v>
      </c>
      <c r="G752" s="84">
        <f t="shared" ref="G752:G815" si="39">C752*F752</f>
        <v>0</v>
      </c>
    </row>
    <row r="753" spans="1:7" s="81" customFormat="1" hidden="1">
      <c r="A753" s="97" t="str">
        <f>Invoice!F757</f>
        <v>first line keep open</v>
      </c>
      <c r="B753" s="79">
        <f>Invoice!C757</f>
        <v>0</v>
      </c>
      <c r="C753" s="80">
        <f>Invoice!B757</f>
        <v>0</v>
      </c>
      <c r="D753" s="82">
        <f t="shared" si="37"/>
        <v>0</v>
      </c>
      <c r="E753" s="82">
        <f t="shared" si="38"/>
        <v>0</v>
      </c>
      <c r="F753" s="83">
        <f>Invoice!G757</f>
        <v>0</v>
      </c>
      <c r="G753" s="84">
        <f t="shared" si="39"/>
        <v>0</v>
      </c>
    </row>
    <row r="754" spans="1:7" s="81" customFormat="1" hidden="1">
      <c r="A754" s="97" t="str">
        <f>Invoice!F758</f>
        <v>first line keep open</v>
      </c>
      <c r="B754" s="79">
        <f>Invoice!C758</f>
        <v>0</v>
      </c>
      <c r="C754" s="80">
        <f>Invoice!B758</f>
        <v>0</v>
      </c>
      <c r="D754" s="82">
        <f t="shared" si="37"/>
        <v>0</v>
      </c>
      <c r="E754" s="82">
        <f t="shared" si="38"/>
        <v>0</v>
      </c>
      <c r="F754" s="83">
        <f>Invoice!G758</f>
        <v>0</v>
      </c>
      <c r="G754" s="84">
        <f t="shared" si="39"/>
        <v>0</v>
      </c>
    </row>
    <row r="755" spans="1:7" s="81" customFormat="1" hidden="1">
      <c r="A755" s="97" t="str">
        <f>Invoice!F759</f>
        <v>first line keep open</v>
      </c>
      <c r="B755" s="79">
        <f>Invoice!C759</f>
        <v>0</v>
      </c>
      <c r="C755" s="80">
        <f>Invoice!B759</f>
        <v>0</v>
      </c>
      <c r="D755" s="82">
        <f t="shared" si="37"/>
        <v>0</v>
      </c>
      <c r="E755" s="82">
        <f t="shared" si="38"/>
        <v>0</v>
      </c>
      <c r="F755" s="83">
        <f>Invoice!G759</f>
        <v>0</v>
      </c>
      <c r="G755" s="84">
        <f t="shared" si="39"/>
        <v>0</v>
      </c>
    </row>
    <row r="756" spans="1:7" s="81" customFormat="1" hidden="1">
      <c r="A756" s="97" t="str">
        <f>Invoice!F760</f>
        <v>first line keep open</v>
      </c>
      <c r="B756" s="79">
        <f>Invoice!C760</f>
        <v>0</v>
      </c>
      <c r="C756" s="80">
        <f>Invoice!B760</f>
        <v>0</v>
      </c>
      <c r="D756" s="82">
        <f t="shared" si="37"/>
        <v>0</v>
      </c>
      <c r="E756" s="82">
        <f t="shared" si="38"/>
        <v>0</v>
      </c>
      <c r="F756" s="83">
        <f>Invoice!G760</f>
        <v>0</v>
      </c>
      <c r="G756" s="84">
        <f t="shared" si="39"/>
        <v>0</v>
      </c>
    </row>
    <row r="757" spans="1:7" s="81" customFormat="1" hidden="1">
      <c r="A757" s="97" t="str">
        <f>Invoice!F761</f>
        <v>first line keep open</v>
      </c>
      <c r="B757" s="79">
        <f>Invoice!C761</f>
        <v>0</v>
      </c>
      <c r="C757" s="80">
        <f>Invoice!B761</f>
        <v>0</v>
      </c>
      <c r="D757" s="82">
        <f t="shared" si="37"/>
        <v>0</v>
      </c>
      <c r="E757" s="82">
        <f t="shared" si="38"/>
        <v>0</v>
      </c>
      <c r="F757" s="83">
        <f>Invoice!G761</f>
        <v>0</v>
      </c>
      <c r="G757" s="84">
        <f t="shared" si="39"/>
        <v>0</v>
      </c>
    </row>
    <row r="758" spans="1:7" s="81" customFormat="1" hidden="1">
      <c r="A758" s="97" t="str">
        <f>Invoice!F762</f>
        <v>first line keep open</v>
      </c>
      <c r="B758" s="79">
        <f>Invoice!C762</f>
        <v>0</v>
      </c>
      <c r="C758" s="80">
        <f>Invoice!B762</f>
        <v>0</v>
      </c>
      <c r="D758" s="82">
        <f t="shared" si="37"/>
        <v>0</v>
      </c>
      <c r="E758" s="82">
        <f t="shared" si="38"/>
        <v>0</v>
      </c>
      <c r="F758" s="83">
        <f>Invoice!G762</f>
        <v>0</v>
      </c>
      <c r="G758" s="84">
        <f t="shared" si="39"/>
        <v>0</v>
      </c>
    </row>
    <row r="759" spans="1:7" s="81" customFormat="1" hidden="1">
      <c r="A759" s="97" t="str">
        <f>Invoice!F763</f>
        <v>first line keep open</v>
      </c>
      <c r="B759" s="79">
        <f>Invoice!C763</f>
        <v>0</v>
      </c>
      <c r="C759" s="80">
        <f>Invoice!B763</f>
        <v>0</v>
      </c>
      <c r="D759" s="82">
        <f t="shared" si="37"/>
        <v>0</v>
      </c>
      <c r="E759" s="82">
        <f t="shared" si="38"/>
        <v>0</v>
      </c>
      <c r="F759" s="83">
        <f>Invoice!G763</f>
        <v>0</v>
      </c>
      <c r="G759" s="84">
        <f t="shared" si="39"/>
        <v>0</v>
      </c>
    </row>
    <row r="760" spans="1:7" s="81" customFormat="1" hidden="1">
      <c r="A760" s="97" t="str">
        <f>Invoice!F764</f>
        <v>first line keep open</v>
      </c>
      <c r="B760" s="79">
        <f>Invoice!C764</f>
        <v>0</v>
      </c>
      <c r="C760" s="80">
        <f>Invoice!B764</f>
        <v>0</v>
      </c>
      <c r="D760" s="82">
        <f t="shared" si="37"/>
        <v>0</v>
      </c>
      <c r="E760" s="82">
        <f t="shared" si="38"/>
        <v>0</v>
      </c>
      <c r="F760" s="83">
        <f>Invoice!G764</f>
        <v>0</v>
      </c>
      <c r="G760" s="84">
        <f t="shared" si="39"/>
        <v>0</v>
      </c>
    </row>
    <row r="761" spans="1:7" s="81" customFormat="1" hidden="1">
      <c r="A761" s="97" t="str">
        <f>Invoice!F765</f>
        <v>first line keep open</v>
      </c>
      <c r="B761" s="79">
        <f>Invoice!C765</f>
        <v>0</v>
      </c>
      <c r="C761" s="80">
        <f>Invoice!B765</f>
        <v>0</v>
      </c>
      <c r="D761" s="82">
        <f t="shared" si="37"/>
        <v>0</v>
      </c>
      <c r="E761" s="82">
        <f t="shared" si="38"/>
        <v>0</v>
      </c>
      <c r="F761" s="83">
        <f>Invoice!G765</f>
        <v>0</v>
      </c>
      <c r="G761" s="84">
        <f t="shared" si="39"/>
        <v>0</v>
      </c>
    </row>
    <row r="762" spans="1:7" s="81" customFormat="1" hidden="1">
      <c r="A762" s="97" t="str">
        <f>Invoice!F766</f>
        <v>first line keep open</v>
      </c>
      <c r="B762" s="79">
        <f>Invoice!C766</f>
        <v>0</v>
      </c>
      <c r="C762" s="80">
        <f>Invoice!B766</f>
        <v>0</v>
      </c>
      <c r="D762" s="82">
        <f t="shared" si="37"/>
        <v>0</v>
      </c>
      <c r="E762" s="82">
        <f t="shared" si="38"/>
        <v>0</v>
      </c>
      <c r="F762" s="83">
        <f>Invoice!G766</f>
        <v>0</v>
      </c>
      <c r="G762" s="84">
        <f t="shared" si="39"/>
        <v>0</v>
      </c>
    </row>
    <row r="763" spans="1:7" s="81" customFormat="1" hidden="1">
      <c r="A763" s="97" t="str">
        <f>Invoice!F767</f>
        <v>first line keep open</v>
      </c>
      <c r="B763" s="79">
        <f>Invoice!C767</f>
        <v>0</v>
      </c>
      <c r="C763" s="80">
        <f>Invoice!B767</f>
        <v>0</v>
      </c>
      <c r="D763" s="82">
        <f t="shared" si="37"/>
        <v>0</v>
      </c>
      <c r="E763" s="82">
        <f t="shared" si="38"/>
        <v>0</v>
      </c>
      <c r="F763" s="83">
        <f>Invoice!G767</f>
        <v>0</v>
      </c>
      <c r="G763" s="84">
        <f t="shared" si="39"/>
        <v>0</v>
      </c>
    </row>
    <row r="764" spans="1:7" s="81" customFormat="1" hidden="1">
      <c r="A764" s="97" t="str">
        <f>Invoice!F768</f>
        <v>first line keep open</v>
      </c>
      <c r="B764" s="79">
        <f>Invoice!C768</f>
        <v>0</v>
      </c>
      <c r="C764" s="80">
        <f>Invoice!B768</f>
        <v>0</v>
      </c>
      <c r="D764" s="82">
        <f t="shared" si="37"/>
        <v>0</v>
      </c>
      <c r="E764" s="82">
        <f t="shared" si="38"/>
        <v>0</v>
      </c>
      <c r="F764" s="83">
        <f>Invoice!G768</f>
        <v>0</v>
      </c>
      <c r="G764" s="84">
        <f t="shared" si="39"/>
        <v>0</v>
      </c>
    </row>
    <row r="765" spans="1:7" s="81" customFormat="1" hidden="1">
      <c r="A765" s="97" t="str">
        <f>Invoice!F769</f>
        <v>first line keep open</v>
      </c>
      <c r="B765" s="79">
        <f>Invoice!C769</f>
        <v>0</v>
      </c>
      <c r="C765" s="80">
        <f>Invoice!B769</f>
        <v>0</v>
      </c>
      <c r="D765" s="82">
        <f t="shared" si="37"/>
        <v>0</v>
      </c>
      <c r="E765" s="82">
        <f t="shared" si="38"/>
        <v>0</v>
      </c>
      <c r="F765" s="83">
        <f>Invoice!G769</f>
        <v>0</v>
      </c>
      <c r="G765" s="84">
        <f t="shared" si="39"/>
        <v>0</v>
      </c>
    </row>
    <row r="766" spans="1:7" s="81" customFormat="1" hidden="1">
      <c r="A766" s="97" t="str">
        <f>Invoice!F770</f>
        <v>first line keep open</v>
      </c>
      <c r="B766" s="79">
        <f>Invoice!C770</f>
        <v>0</v>
      </c>
      <c r="C766" s="80">
        <f>Invoice!B770</f>
        <v>0</v>
      </c>
      <c r="D766" s="82">
        <f t="shared" si="37"/>
        <v>0</v>
      </c>
      <c r="E766" s="82">
        <f t="shared" si="38"/>
        <v>0</v>
      </c>
      <c r="F766" s="83">
        <f>Invoice!G770</f>
        <v>0</v>
      </c>
      <c r="G766" s="84">
        <f t="shared" si="39"/>
        <v>0</v>
      </c>
    </row>
    <row r="767" spans="1:7" s="81" customFormat="1" hidden="1">
      <c r="A767" s="97" t="str">
        <f>Invoice!F771</f>
        <v>first line keep open</v>
      </c>
      <c r="B767" s="79">
        <f>Invoice!C771</f>
        <v>0</v>
      </c>
      <c r="C767" s="80">
        <f>Invoice!B771</f>
        <v>0</v>
      </c>
      <c r="D767" s="82">
        <f t="shared" si="37"/>
        <v>0</v>
      </c>
      <c r="E767" s="82">
        <f t="shared" si="38"/>
        <v>0</v>
      </c>
      <c r="F767" s="83">
        <f>Invoice!G771</f>
        <v>0</v>
      </c>
      <c r="G767" s="84">
        <f t="shared" si="39"/>
        <v>0</v>
      </c>
    </row>
    <row r="768" spans="1:7" s="81" customFormat="1" hidden="1">
      <c r="A768" s="97" t="str">
        <f>Invoice!F772</f>
        <v>first line keep open</v>
      </c>
      <c r="B768" s="79">
        <f>Invoice!C772</f>
        <v>0</v>
      </c>
      <c r="C768" s="80">
        <f>Invoice!B772</f>
        <v>0</v>
      </c>
      <c r="D768" s="82">
        <f t="shared" si="37"/>
        <v>0</v>
      </c>
      <c r="E768" s="82">
        <f t="shared" si="38"/>
        <v>0</v>
      </c>
      <c r="F768" s="83">
        <f>Invoice!G772</f>
        <v>0</v>
      </c>
      <c r="G768" s="84">
        <f t="shared" si="39"/>
        <v>0</v>
      </c>
    </row>
    <row r="769" spans="1:7" s="81" customFormat="1" hidden="1">
      <c r="A769" s="97" t="str">
        <f>Invoice!F773</f>
        <v>first line keep open</v>
      </c>
      <c r="B769" s="79">
        <f>Invoice!C773</f>
        <v>0</v>
      </c>
      <c r="C769" s="80">
        <f>Invoice!B773</f>
        <v>0</v>
      </c>
      <c r="D769" s="82">
        <f t="shared" si="37"/>
        <v>0</v>
      </c>
      <c r="E769" s="82">
        <f t="shared" si="38"/>
        <v>0</v>
      </c>
      <c r="F769" s="83">
        <f>Invoice!G773</f>
        <v>0</v>
      </c>
      <c r="G769" s="84">
        <f t="shared" si="39"/>
        <v>0</v>
      </c>
    </row>
    <row r="770" spans="1:7" s="81" customFormat="1" hidden="1">
      <c r="A770" s="97" t="str">
        <f>Invoice!F774</f>
        <v>first line keep open</v>
      </c>
      <c r="B770" s="79">
        <f>Invoice!C774</f>
        <v>0</v>
      </c>
      <c r="C770" s="80">
        <f>Invoice!B774</f>
        <v>0</v>
      </c>
      <c r="D770" s="82">
        <f t="shared" si="37"/>
        <v>0</v>
      </c>
      <c r="E770" s="82">
        <f t="shared" si="38"/>
        <v>0</v>
      </c>
      <c r="F770" s="83">
        <f>Invoice!G774</f>
        <v>0</v>
      </c>
      <c r="G770" s="84">
        <f t="shared" si="39"/>
        <v>0</v>
      </c>
    </row>
    <row r="771" spans="1:7" s="81" customFormat="1" hidden="1">
      <c r="A771" s="97" t="str">
        <f>Invoice!F775</f>
        <v>first line keep open</v>
      </c>
      <c r="B771" s="79">
        <f>Invoice!C775</f>
        <v>0</v>
      </c>
      <c r="C771" s="80">
        <f>Invoice!B775</f>
        <v>0</v>
      </c>
      <c r="D771" s="82">
        <f t="shared" si="37"/>
        <v>0</v>
      </c>
      <c r="E771" s="82">
        <f t="shared" si="38"/>
        <v>0</v>
      </c>
      <c r="F771" s="83">
        <f>Invoice!G775</f>
        <v>0</v>
      </c>
      <c r="G771" s="84">
        <f t="shared" si="39"/>
        <v>0</v>
      </c>
    </row>
    <row r="772" spans="1:7" s="81" customFormat="1" hidden="1">
      <c r="A772" s="97" t="str">
        <f>Invoice!F776</f>
        <v>first line keep open</v>
      </c>
      <c r="B772" s="79">
        <f>Invoice!C776</f>
        <v>0</v>
      </c>
      <c r="C772" s="80">
        <f>Invoice!B776</f>
        <v>0</v>
      </c>
      <c r="D772" s="82">
        <f t="shared" si="37"/>
        <v>0</v>
      </c>
      <c r="E772" s="82">
        <f t="shared" si="38"/>
        <v>0</v>
      </c>
      <c r="F772" s="83">
        <f>Invoice!G776</f>
        <v>0</v>
      </c>
      <c r="G772" s="84">
        <f t="shared" si="39"/>
        <v>0</v>
      </c>
    </row>
    <row r="773" spans="1:7" s="81" customFormat="1" hidden="1">
      <c r="A773" s="97" t="str">
        <f>Invoice!F777</f>
        <v>first line keep open</v>
      </c>
      <c r="B773" s="79">
        <f>Invoice!C777</f>
        <v>0</v>
      </c>
      <c r="C773" s="80">
        <f>Invoice!B777</f>
        <v>0</v>
      </c>
      <c r="D773" s="82">
        <f t="shared" si="37"/>
        <v>0</v>
      </c>
      <c r="E773" s="82">
        <f t="shared" si="38"/>
        <v>0</v>
      </c>
      <c r="F773" s="83">
        <f>Invoice!G777</f>
        <v>0</v>
      </c>
      <c r="G773" s="84">
        <f t="shared" si="39"/>
        <v>0</v>
      </c>
    </row>
    <row r="774" spans="1:7" s="81" customFormat="1" hidden="1">
      <c r="A774" s="97" t="str">
        <f>Invoice!F778</f>
        <v>first line keep open</v>
      </c>
      <c r="B774" s="79">
        <f>Invoice!C778</f>
        <v>0</v>
      </c>
      <c r="C774" s="80">
        <f>Invoice!B778</f>
        <v>0</v>
      </c>
      <c r="D774" s="82">
        <f t="shared" si="37"/>
        <v>0</v>
      </c>
      <c r="E774" s="82">
        <f t="shared" si="38"/>
        <v>0</v>
      </c>
      <c r="F774" s="83">
        <f>Invoice!G778</f>
        <v>0</v>
      </c>
      <c r="G774" s="84">
        <f t="shared" si="39"/>
        <v>0</v>
      </c>
    </row>
    <row r="775" spans="1:7" s="81" customFormat="1" hidden="1">
      <c r="A775" s="97" t="str">
        <f>Invoice!F779</f>
        <v>first line keep open</v>
      </c>
      <c r="B775" s="79">
        <f>Invoice!C779</f>
        <v>0</v>
      </c>
      <c r="C775" s="80">
        <f>Invoice!B779</f>
        <v>0</v>
      </c>
      <c r="D775" s="82">
        <f t="shared" si="37"/>
        <v>0</v>
      </c>
      <c r="E775" s="82">
        <f t="shared" si="38"/>
        <v>0</v>
      </c>
      <c r="F775" s="83">
        <f>Invoice!G779</f>
        <v>0</v>
      </c>
      <c r="G775" s="84">
        <f t="shared" si="39"/>
        <v>0</v>
      </c>
    </row>
    <row r="776" spans="1:7" s="81" customFormat="1" hidden="1">
      <c r="A776" s="97" t="str">
        <f>Invoice!F780</f>
        <v>first line keep open</v>
      </c>
      <c r="B776" s="79">
        <f>Invoice!C780</f>
        <v>0</v>
      </c>
      <c r="C776" s="80">
        <f>Invoice!B780</f>
        <v>0</v>
      </c>
      <c r="D776" s="82">
        <f t="shared" si="37"/>
        <v>0</v>
      </c>
      <c r="E776" s="82">
        <f t="shared" si="38"/>
        <v>0</v>
      </c>
      <c r="F776" s="83">
        <f>Invoice!G780</f>
        <v>0</v>
      </c>
      <c r="G776" s="84">
        <f t="shared" si="39"/>
        <v>0</v>
      </c>
    </row>
    <row r="777" spans="1:7" s="81" customFormat="1" hidden="1">
      <c r="A777" s="97" t="str">
        <f>Invoice!F781</f>
        <v>first line keep open</v>
      </c>
      <c r="B777" s="79">
        <f>Invoice!C781</f>
        <v>0</v>
      </c>
      <c r="C777" s="80">
        <f>Invoice!B781</f>
        <v>0</v>
      </c>
      <c r="D777" s="82">
        <f t="shared" si="37"/>
        <v>0</v>
      </c>
      <c r="E777" s="82">
        <f t="shared" si="38"/>
        <v>0</v>
      </c>
      <c r="F777" s="83">
        <f>Invoice!G781</f>
        <v>0</v>
      </c>
      <c r="G777" s="84">
        <f t="shared" si="39"/>
        <v>0</v>
      </c>
    </row>
    <row r="778" spans="1:7" s="81" customFormat="1" hidden="1">
      <c r="A778" s="97" t="str">
        <f>Invoice!F782</f>
        <v>first line keep open</v>
      </c>
      <c r="B778" s="79">
        <f>Invoice!C782</f>
        <v>0</v>
      </c>
      <c r="C778" s="80">
        <f>Invoice!B782</f>
        <v>0</v>
      </c>
      <c r="D778" s="82">
        <f t="shared" si="37"/>
        <v>0</v>
      </c>
      <c r="E778" s="82">
        <f t="shared" si="38"/>
        <v>0</v>
      </c>
      <c r="F778" s="83">
        <f>Invoice!G782</f>
        <v>0</v>
      </c>
      <c r="G778" s="84">
        <f t="shared" si="39"/>
        <v>0</v>
      </c>
    </row>
    <row r="779" spans="1:7" s="81" customFormat="1" hidden="1">
      <c r="A779" s="97" t="str">
        <f>Invoice!F783</f>
        <v>first line keep open</v>
      </c>
      <c r="B779" s="79">
        <f>Invoice!C783</f>
        <v>0</v>
      </c>
      <c r="C779" s="80">
        <f>Invoice!B783</f>
        <v>0</v>
      </c>
      <c r="D779" s="82">
        <f t="shared" si="37"/>
        <v>0</v>
      </c>
      <c r="E779" s="82">
        <f t="shared" si="38"/>
        <v>0</v>
      </c>
      <c r="F779" s="83">
        <f>Invoice!G783</f>
        <v>0</v>
      </c>
      <c r="G779" s="84">
        <f t="shared" si="39"/>
        <v>0</v>
      </c>
    </row>
    <row r="780" spans="1:7" s="81" customFormat="1" hidden="1">
      <c r="A780" s="97" t="str">
        <f>Invoice!F784</f>
        <v>first line keep open</v>
      </c>
      <c r="B780" s="79">
        <f>Invoice!C784</f>
        <v>0</v>
      </c>
      <c r="C780" s="80">
        <f>Invoice!B784</f>
        <v>0</v>
      </c>
      <c r="D780" s="82">
        <f t="shared" si="37"/>
        <v>0</v>
      </c>
      <c r="E780" s="82">
        <f t="shared" si="38"/>
        <v>0</v>
      </c>
      <c r="F780" s="83">
        <f>Invoice!G784</f>
        <v>0</v>
      </c>
      <c r="G780" s="84">
        <f t="shared" si="39"/>
        <v>0</v>
      </c>
    </row>
    <row r="781" spans="1:7" s="81" customFormat="1" hidden="1">
      <c r="A781" s="97" t="str">
        <f>Invoice!F785</f>
        <v>first line keep open</v>
      </c>
      <c r="B781" s="79">
        <f>Invoice!C785</f>
        <v>0</v>
      </c>
      <c r="C781" s="80">
        <f>Invoice!B785</f>
        <v>0</v>
      </c>
      <c r="D781" s="82">
        <f t="shared" si="37"/>
        <v>0</v>
      </c>
      <c r="E781" s="82">
        <f t="shared" si="38"/>
        <v>0</v>
      </c>
      <c r="F781" s="83">
        <f>Invoice!G785</f>
        <v>0</v>
      </c>
      <c r="G781" s="84">
        <f t="shared" si="39"/>
        <v>0</v>
      </c>
    </row>
    <row r="782" spans="1:7" s="81" customFormat="1" hidden="1">
      <c r="A782" s="97" t="str">
        <f>Invoice!F786</f>
        <v>first line keep open</v>
      </c>
      <c r="B782" s="79">
        <f>Invoice!C786</f>
        <v>0</v>
      </c>
      <c r="C782" s="80">
        <f>Invoice!B786</f>
        <v>0</v>
      </c>
      <c r="D782" s="82">
        <f t="shared" si="37"/>
        <v>0</v>
      </c>
      <c r="E782" s="82">
        <f t="shared" si="38"/>
        <v>0</v>
      </c>
      <c r="F782" s="83">
        <f>Invoice!G786</f>
        <v>0</v>
      </c>
      <c r="G782" s="84">
        <f t="shared" si="39"/>
        <v>0</v>
      </c>
    </row>
    <row r="783" spans="1:7" s="81" customFormat="1" hidden="1">
      <c r="A783" s="97" t="str">
        <f>Invoice!F787</f>
        <v>first line keep open</v>
      </c>
      <c r="B783" s="79">
        <f>Invoice!C787</f>
        <v>0</v>
      </c>
      <c r="C783" s="80">
        <f>Invoice!B787</f>
        <v>0</v>
      </c>
      <c r="D783" s="82">
        <f t="shared" si="37"/>
        <v>0</v>
      </c>
      <c r="E783" s="82">
        <f t="shared" si="38"/>
        <v>0</v>
      </c>
      <c r="F783" s="83">
        <f>Invoice!G787</f>
        <v>0</v>
      </c>
      <c r="G783" s="84">
        <f t="shared" si="39"/>
        <v>0</v>
      </c>
    </row>
    <row r="784" spans="1:7" s="81" customFormat="1" hidden="1">
      <c r="A784" s="97" t="str">
        <f>Invoice!F788</f>
        <v>first line keep open</v>
      </c>
      <c r="B784" s="79">
        <f>Invoice!C788</f>
        <v>0</v>
      </c>
      <c r="C784" s="80">
        <f>Invoice!B788</f>
        <v>0</v>
      </c>
      <c r="D784" s="82">
        <f t="shared" si="37"/>
        <v>0</v>
      </c>
      <c r="E784" s="82">
        <f t="shared" si="38"/>
        <v>0</v>
      </c>
      <c r="F784" s="83">
        <f>Invoice!G788</f>
        <v>0</v>
      </c>
      <c r="G784" s="84">
        <f t="shared" si="39"/>
        <v>0</v>
      </c>
    </row>
    <row r="785" spans="1:7" s="81" customFormat="1" hidden="1">
      <c r="A785" s="97" t="str">
        <f>Invoice!F789</f>
        <v>first line keep open</v>
      </c>
      <c r="B785" s="79">
        <f>Invoice!C789</f>
        <v>0</v>
      </c>
      <c r="C785" s="80">
        <f>Invoice!B789</f>
        <v>0</v>
      </c>
      <c r="D785" s="82">
        <f t="shared" si="37"/>
        <v>0</v>
      </c>
      <c r="E785" s="82">
        <f t="shared" si="38"/>
        <v>0</v>
      </c>
      <c r="F785" s="83">
        <f>Invoice!G789</f>
        <v>0</v>
      </c>
      <c r="G785" s="84">
        <f t="shared" si="39"/>
        <v>0</v>
      </c>
    </row>
    <row r="786" spans="1:7" s="81" customFormat="1" hidden="1">
      <c r="A786" s="97" t="str">
        <f>Invoice!F790</f>
        <v>first line keep open</v>
      </c>
      <c r="B786" s="79">
        <f>Invoice!C790</f>
        <v>0</v>
      </c>
      <c r="C786" s="80">
        <f>Invoice!B790</f>
        <v>0</v>
      </c>
      <c r="D786" s="82">
        <f t="shared" si="37"/>
        <v>0</v>
      </c>
      <c r="E786" s="82">
        <f t="shared" si="38"/>
        <v>0</v>
      </c>
      <c r="F786" s="83">
        <f>Invoice!G790</f>
        <v>0</v>
      </c>
      <c r="G786" s="84">
        <f t="shared" si="39"/>
        <v>0</v>
      </c>
    </row>
    <row r="787" spans="1:7" s="81" customFormat="1" hidden="1">
      <c r="A787" s="97" t="str">
        <f>Invoice!F791</f>
        <v>first line keep open</v>
      </c>
      <c r="B787" s="79">
        <f>Invoice!C791</f>
        <v>0</v>
      </c>
      <c r="C787" s="80">
        <f>Invoice!B791</f>
        <v>0</v>
      </c>
      <c r="D787" s="82">
        <f t="shared" si="37"/>
        <v>0</v>
      </c>
      <c r="E787" s="82">
        <f t="shared" si="38"/>
        <v>0</v>
      </c>
      <c r="F787" s="83">
        <f>Invoice!G791</f>
        <v>0</v>
      </c>
      <c r="G787" s="84">
        <f t="shared" si="39"/>
        <v>0</v>
      </c>
    </row>
    <row r="788" spans="1:7" s="81" customFormat="1" hidden="1">
      <c r="A788" s="97" t="str">
        <f>Invoice!F792</f>
        <v>first line keep open</v>
      </c>
      <c r="B788" s="79">
        <f>Invoice!C792</f>
        <v>0</v>
      </c>
      <c r="C788" s="80">
        <f>Invoice!B792</f>
        <v>0</v>
      </c>
      <c r="D788" s="82">
        <f t="shared" si="37"/>
        <v>0</v>
      </c>
      <c r="E788" s="82">
        <f t="shared" si="38"/>
        <v>0</v>
      </c>
      <c r="F788" s="83">
        <f>Invoice!G792</f>
        <v>0</v>
      </c>
      <c r="G788" s="84">
        <f t="shared" si="39"/>
        <v>0</v>
      </c>
    </row>
    <row r="789" spans="1:7" s="81" customFormat="1" hidden="1">
      <c r="A789" s="97" t="str">
        <f>Invoice!F793</f>
        <v>first line keep open</v>
      </c>
      <c r="B789" s="79">
        <f>Invoice!C793</f>
        <v>0</v>
      </c>
      <c r="C789" s="80">
        <f>Invoice!B793</f>
        <v>0</v>
      </c>
      <c r="D789" s="82">
        <f t="shared" si="37"/>
        <v>0</v>
      </c>
      <c r="E789" s="82">
        <f t="shared" si="38"/>
        <v>0</v>
      </c>
      <c r="F789" s="83">
        <f>Invoice!G793</f>
        <v>0</v>
      </c>
      <c r="G789" s="84">
        <f t="shared" si="39"/>
        <v>0</v>
      </c>
    </row>
    <row r="790" spans="1:7" s="81" customFormat="1" hidden="1">
      <c r="A790" s="97" t="str">
        <f>Invoice!F794</f>
        <v>first line keep open</v>
      </c>
      <c r="B790" s="79">
        <f>Invoice!C794</f>
        <v>0</v>
      </c>
      <c r="C790" s="80">
        <f>Invoice!B794</f>
        <v>0</v>
      </c>
      <c r="D790" s="82">
        <f t="shared" si="37"/>
        <v>0</v>
      </c>
      <c r="E790" s="82">
        <f t="shared" si="38"/>
        <v>0</v>
      </c>
      <c r="F790" s="83">
        <f>Invoice!G794</f>
        <v>0</v>
      </c>
      <c r="G790" s="84">
        <f t="shared" si="39"/>
        <v>0</v>
      </c>
    </row>
    <row r="791" spans="1:7" s="81" customFormat="1" hidden="1">
      <c r="A791" s="97" t="str">
        <f>Invoice!F795</f>
        <v>first line keep open</v>
      </c>
      <c r="B791" s="79">
        <f>Invoice!C795</f>
        <v>0</v>
      </c>
      <c r="C791" s="80">
        <f>Invoice!B795</f>
        <v>0</v>
      </c>
      <c r="D791" s="82">
        <f t="shared" si="37"/>
        <v>0</v>
      </c>
      <c r="E791" s="82">
        <f t="shared" si="38"/>
        <v>0</v>
      </c>
      <c r="F791" s="83">
        <f>Invoice!G795</f>
        <v>0</v>
      </c>
      <c r="G791" s="84">
        <f t="shared" si="39"/>
        <v>0</v>
      </c>
    </row>
    <row r="792" spans="1:7" s="81" customFormat="1" hidden="1">
      <c r="A792" s="97" t="str">
        <f>Invoice!F796</f>
        <v>first line keep open</v>
      </c>
      <c r="B792" s="79">
        <f>Invoice!C796</f>
        <v>0</v>
      </c>
      <c r="C792" s="80">
        <f>Invoice!B796</f>
        <v>0</v>
      </c>
      <c r="D792" s="82">
        <f t="shared" si="37"/>
        <v>0</v>
      </c>
      <c r="E792" s="82">
        <f t="shared" si="38"/>
        <v>0</v>
      </c>
      <c r="F792" s="83">
        <f>Invoice!G796</f>
        <v>0</v>
      </c>
      <c r="G792" s="84">
        <f t="shared" si="39"/>
        <v>0</v>
      </c>
    </row>
    <row r="793" spans="1:7" s="81" customFormat="1" hidden="1">
      <c r="A793" s="97" t="str">
        <f>Invoice!F797</f>
        <v>first line keep open</v>
      </c>
      <c r="B793" s="79">
        <f>Invoice!C797</f>
        <v>0</v>
      </c>
      <c r="C793" s="80">
        <f>Invoice!B797</f>
        <v>0</v>
      </c>
      <c r="D793" s="82">
        <f t="shared" si="37"/>
        <v>0</v>
      </c>
      <c r="E793" s="82">
        <f t="shared" si="38"/>
        <v>0</v>
      </c>
      <c r="F793" s="83">
        <f>Invoice!G797</f>
        <v>0</v>
      </c>
      <c r="G793" s="84">
        <f t="shared" si="39"/>
        <v>0</v>
      </c>
    </row>
    <row r="794" spans="1:7" s="81" customFormat="1" hidden="1">
      <c r="A794" s="97" t="str">
        <f>Invoice!F798</f>
        <v>first line keep open</v>
      </c>
      <c r="B794" s="79">
        <f>Invoice!C798</f>
        <v>0</v>
      </c>
      <c r="C794" s="80">
        <f>Invoice!B798</f>
        <v>0</v>
      </c>
      <c r="D794" s="82">
        <f t="shared" si="37"/>
        <v>0</v>
      </c>
      <c r="E794" s="82">
        <f t="shared" si="38"/>
        <v>0</v>
      </c>
      <c r="F794" s="83">
        <f>Invoice!G798</f>
        <v>0</v>
      </c>
      <c r="G794" s="84">
        <f t="shared" si="39"/>
        <v>0</v>
      </c>
    </row>
    <row r="795" spans="1:7" s="81" customFormat="1" hidden="1">
      <c r="A795" s="97" t="str">
        <f>Invoice!F799</f>
        <v>first line keep open</v>
      </c>
      <c r="B795" s="79">
        <f>Invoice!C799</f>
        <v>0</v>
      </c>
      <c r="C795" s="80">
        <f>Invoice!B799</f>
        <v>0</v>
      </c>
      <c r="D795" s="82">
        <f t="shared" si="37"/>
        <v>0</v>
      </c>
      <c r="E795" s="82">
        <f t="shared" si="38"/>
        <v>0</v>
      </c>
      <c r="F795" s="83">
        <f>Invoice!G799</f>
        <v>0</v>
      </c>
      <c r="G795" s="84">
        <f t="shared" si="39"/>
        <v>0</v>
      </c>
    </row>
    <row r="796" spans="1:7" s="81" customFormat="1" hidden="1">
      <c r="A796" s="97" t="str">
        <f>Invoice!F800</f>
        <v>first line keep open</v>
      </c>
      <c r="B796" s="79">
        <f>Invoice!C800</f>
        <v>0</v>
      </c>
      <c r="C796" s="80">
        <f>Invoice!B800</f>
        <v>0</v>
      </c>
      <c r="D796" s="82">
        <f t="shared" si="37"/>
        <v>0</v>
      </c>
      <c r="E796" s="82">
        <f t="shared" si="38"/>
        <v>0</v>
      </c>
      <c r="F796" s="83">
        <f>Invoice!G800</f>
        <v>0</v>
      </c>
      <c r="G796" s="84">
        <f t="shared" si="39"/>
        <v>0</v>
      </c>
    </row>
    <row r="797" spans="1:7" s="81" customFormat="1" hidden="1">
      <c r="A797" s="97" t="str">
        <f>Invoice!F801</f>
        <v>first line keep open</v>
      </c>
      <c r="B797" s="79">
        <f>Invoice!C801</f>
        <v>0</v>
      </c>
      <c r="C797" s="80">
        <f>Invoice!B801</f>
        <v>0</v>
      </c>
      <c r="D797" s="82">
        <f t="shared" si="37"/>
        <v>0</v>
      </c>
      <c r="E797" s="82">
        <f t="shared" si="38"/>
        <v>0</v>
      </c>
      <c r="F797" s="83">
        <f>Invoice!G801</f>
        <v>0</v>
      </c>
      <c r="G797" s="84">
        <f t="shared" si="39"/>
        <v>0</v>
      </c>
    </row>
    <row r="798" spans="1:7" s="81" customFormat="1" hidden="1">
      <c r="A798" s="97" t="str">
        <f>Invoice!F802</f>
        <v>first line keep open</v>
      </c>
      <c r="B798" s="79">
        <f>Invoice!C802</f>
        <v>0</v>
      </c>
      <c r="C798" s="80">
        <f>Invoice!B802</f>
        <v>0</v>
      </c>
      <c r="D798" s="82">
        <f t="shared" si="37"/>
        <v>0</v>
      </c>
      <c r="E798" s="82">
        <f t="shared" si="38"/>
        <v>0</v>
      </c>
      <c r="F798" s="83">
        <f>Invoice!G802</f>
        <v>0</v>
      </c>
      <c r="G798" s="84">
        <f t="shared" si="39"/>
        <v>0</v>
      </c>
    </row>
    <row r="799" spans="1:7" s="81" customFormat="1" hidden="1">
      <c r="A799" s="97" t="str">
        <f>Invoice!F803</f>
        <v>first line keep open</v>
      </c>
      <c r="B799" s="79">
        <f>Invoice!C803</f>
        <v>0</v>
      </c>
      <c r="C799" s="80">
        <f>Invoice!B803</f>
        <v>0</v>
      </c>
      <c r="D799" s="82">
        <f t="shared" si="37"/>
        <v>0</v>
      </c>
      <c r="E799" s="82">
        <f t="shared" si="38"/>
        <v>0</v>
      </c>
      <c r="F799" s="83">
        <f>Invoice!G803</f>
        <v>0</v>
      </c>
      <c r="G799" s="84">
        <f t="shared" si="39"/>
        <v>0</v>
      </c>
    </row>
    <row r="800" spans="1:7" s="81" customFormat="1" hidden="1">
      <c r="A800" s="97" t="str">
        <f>Invoice!F804</f>
        <v>first line keep open</v>
      </c>
      <c r="B800" s="79">
        <f>Invoice!C804</f>
        <v>0</v>
      </c>
      <c r="C800" s="80">
        <f>Invoice!B804</f>
        <v>0</v>
      </c>
      <c r="D800" s="82">
        <f t="shared" si="37"/>
        <v>0</v>
      </c>
      <c r="E800" s="82">
        <f t="shared" si="38"/>
        <v>0</v>
      </c>
      <c r="F800" s="83">
        <f>Invoice!G804</f>
        <v>0</v>
      </c>
      <c r="G800" s="84">
        <f t="shared" si="39"/>
        <v>0</v>
      </c>
    </row>
    <row r="801" spans="1:7" s="81" customFormat="1" hidden="1">
      <c r="A801" s="97" t="str">
        <f>Invoice!F805</f>
        <v>first line keep open</v>
      </c>
      <c r="B801" s="79">
        <f>Invoice!C805</f>
        <v>0</v>
      </c>
      <c r="C801" s="80">
        <f>Invoice!B805</f>
        <v>0</v>
      </c>
      <c r="D801" s="82">
        <f t="shared" si="37"/>
        <v>0</v>
      </c>
      <c r="E801" s="82">
        <f t="shared" si="38"/>
        <v>0</v>
      </c>
      <c r="F801" s="83">
        <f>Invoice!G805</f>
        <v>0</v>
      </c>
      <c r="G801" s="84">
        <f t="shared" si="39"/>
        <v>0</v>
      </c>
    </row>
    <row r="802" spans="1:7" s="81" customFormat="1" hidden="1">
      <c r="A802" s="97" t="str">
        <f>Invoice!F806</f>
        <v>first line keep open</v>
      </c>
      <c r="B802" s="79">
        <f>Invoice!C806</f>
        <v>0</v>
      </c>
      <c r="C802" s="80">
        <f>Invoice!B806</f>
        <v>0</v>
      </c>
      <c r="D802" s="82">
        <f t="shared" si="37"/>
        <v>0</v>
      </c>
      <c r="E802" s="82">
        <f t="shared" si="38"/>
        <v>0</v>
      </c>
      <c r="F802" s="83">
        <f>Invoice!G806</f>
        <v>0</v>
      </c>
      <c r="G802" s="84">
        <f t="shared" si="39"/>
        <v>0</v>
      </c>
    </row>
    <row r="803" spans="1:7" s="81" customFormat="1" hidden="1">
      <c r="A803" s="97" t="str">
        <f>Invoice!F807</f>
        <v>first line keep open</v>
      </c>
      <c r="B803" s="79">
        <f>Invoice!C807</f>
        <v>0</v>
      </c>
      <c r="C803" s="80">
        <f>Invoice!B807</f>
        <v>0</v>
      </c>
      <c r="D803" s="82">
        <f t="shared" si="37"/>
        <v>0</v>
      </c>
      <c r="E803" s="82">
        <f t="shared" si="38"/>
        <v>0</v>
      </c>
      <c r="F803" s="83">
        <f>Invoice!G807</f>
        <v>0</v>
      </c>
      <c r="G803" s="84">
        <f t="shared" si="39"/>
        <v>0</v>
      </c>
    </row>
    <row r="804" spans="1:7" s="81" customFormat="1" hidden="1">
      <c r="A804" s="97" t="str">
        <f>Invoice!F808</f>
        <v>first line keep open</v>
      </c>
      <c r="B804" s="79">
        <f>Invoice!C808</f>
        <v>0</v>
      </c>
      <c r="C804" s="80">
        <f>Invoice!B808</f>
        <v>0</v>
      </c>
      <c r="D804" s="82">
        <f t="shared" si="37"/>
        <v>0</v>
      </c>
      <c r="E804" s="82">
        <f t="shared" si="38"/>
        <v>0</v>
      </c>
      <c r="F804" s="83">
        <f>Invoice!G808</f>
        <v>0</v>
      </c>
      <c r="G804" s="84">
        <f t="shared" si="39"/>
        <v>0</v>
      </c>
    </row>
    <row r="805" spans="1:7" s="81" customFormat="1" hidden="1">
      <c r="A805" s="97" t="str">
        <f>Invoice!F809</f>
        <v>first line keep open</v>
      </c>
      <c r="B805" s="79">
        <f>Invoice!C809</f>
        <v>0</v>
      </c>
      <c r="C805" s="80">
        <f>Invoice!B809</f>
        <v>0</v>
      </c>
      <c r="D805" s="82">
        <f t="shared" si="37"/>
        <v>0</v>
      </c>
      <c r="E805" s="82">
        <f t="shared" si="38"/>
        <v>0</v>
      </c>
      <c r="F805" s="83">
        <f>Invoice!G809</f>
        <v>0</v>
      </c>
      <c r="G805" s="84">
        <f t="shared" si="39"/>
        <v>0</v>
      </c>
    </row>
    <row r="806" spans="1:7" s="81" customFormat="1" hidden="1">
      <c r="A806" s="97" t="str">
        <f>Invoice!F810</f>
        <v>first line keep open</v>
      </c>
      <c r="B806" s="79">
        <f>Invoice!C810</f>
        <v>0</v>
      </c>
      <c r="C806" s="80">
        <f>Invoice!B810</f>
        <v>0</v>
      </c>
      <c r="D806" s="82">
        <f t="shared" si="37"/>
        <v>0</v>
      </c>
      <c r="E806" s="82">
        <f t="shared" si="38"/>
        <v>0</v>
      </c>
      <c r="F806" s="83">
        <f>Invoice!G810</f>
        <v>0</v>
      </c>
      <c r="G806" s="84">
        <f t="shared" si="39"/>
        <v>0</v>
      </c>
    </row>
    <row r="807" spans="1:7" s="81" customFormat="1" hidden="1">
      <c r="A807" s="97" t="str">
        <f>Invoice!F811</f>
        <v>first line keep open</v>
      </c>
      <c r="B807" s="79">
        <f>Invoice!C811</f>
        <v>0</v>
      </c>
      <c r="C807" s="80">
        <f>Invoice!B811</f>
        <v>0</v>
      </c>
      <c r="D807" s="82">
        <f t="shared" si="37"/>
        <v>0</v>
      </c>
      <c r="E807" s="82">
        <f t="shared" si="38"/>
        <v>0</v>
      </c>
      <c r="F807" s="83">
        <f>Invoice!G811</f>
        <v>0</v>
      </c>
      <c r="G807" s="84">
        <f t="shared" si="39"/>
        <v>0</v>
      </c>
    </row>
    <row r="808" spans="1:7" s="81" customFormat="1" hidden="1">
      <c r="A808" s="97" t="str">
        <f>Invoice!F812</f>
        <v>first line keep open</v>
      </c>
      <c r="B808" s="79">
        <f>Invoice!C812</f>
        <v>0</v>
      </c>
      <c r="C808" s="80">
        <f>Invoice!B812</f>
        <v>0</v>
      </c>
      <c r="D808" s="82">
        <f t="shared" si="37"/>
        <v>0</v>
      </c>
      <c r="E808" s="82">
        <f t="shared" si="38"/>
        <v>0</v>
      </c>
      <c r="F808" s="83">
        <f>Invoice!G812</f>
        <v>0</v>
      </c>
      <c r="G808" s="84">
        <f t="shared" si="39"/>
        <v>0</v>
      </c>
    </row>
    <row r="809" spans="1:7" s="81" customFormat="1" hidden="1">
      <c r="A809" s="97" t="str">
        <f>Invoice!F813</f>
        <v>first line keep open</v>
      </c>
      <c r="B809" s="79">
        <f>Invoice!C813</f>
        <v>0</v>
      </c>
      <c r="C809" s="80">
        <f>Invoice!B813</f>
        <v>0</v>
      </c>
      <c r="D809" s="82">
        <f t="shared" si="37"/>
        <v>0</v>
      </c>
      <c r="E809" s="82">
        <f t="shared" si="38"/>
        <v>0</v>
      </c>
      <c r="F809" s="83">
        <f>Invoice!G813</f>
        <v>0</v>
      </c>
      <c r="G809" s="84">
        <f t="shared" si="39"/>
        <v>0</v>
      </c>
    </row>
    <row r="810" spans="1:7" s="81" customFormat="1" hidden="1">
      <c r="A810" s="97" t="str">
        <f>Invoice!F814</f>
        <v>first line keep open</v>
      </c>
      <c r="B810" s="79">
        <f>Invoice!C814</f>
        <v>0</v>
      </c>
      <c r="C810" s="80">
        <f>Invoice!B814</f>
        <v>0</v>
      </c>
      <c r="D810" s="82">
        <f t="shared" si="37"/>
        <v>0</v>
      </c>
      <c r="E810" s="82">
        <f t="shared" si="38"/>
        <v>0</v>
      </c>
      <c r="F810" s="83">
        <f>Invoice!G814</f>
        <v>0</v>
      </c>
      <c r="G810" s="84">
        <f t="shared" si="39"/>
        <v>0</v>
      </c>
    </row>
    <row r="811" spans="1:7" s="81" customFormat="1" hidden="1">
      <c r="A811" s="97" t="str">
        <f>Invoice!F815</f>
        <v>first line keep open</v>
      </c>
      <c r="B811" s="79">
        <f>Invoice!C815</f>
        <v>0</v>
      </c>
      <c r="C811" s="80">
        <f>Invoice!B815</f>
        <v>0</v>
      </c>
      <c r="D811" s="82">
        <f t="shared" si="37"/>
        <v>0</v>
      </c>
      <c r="E811" s="82">
        <f t="shared" si="38"/>
        <v>0</v>
      </c>
      <c r="F811" s="83">
        <f>Invoice!G815</f>
        <v>0</v>
      </c>
      <c r="G811" s="84">
        <f t="shared" si="39"/>
        <v>0</v>
      </c>
    </row>
    <row r="812" spans="1:7" s="81" customFormat="1" hidden="1">
      <c r="A812" s="97" t="str">
        <f>Invoice!F816</f>
        <v>first line keep open</v>
      </c>
      <c r="B812" s="79">
        <f>Invoice!C816</f>
        <v>0</v>
      </c>
      <c r="C812" s="80">
        <f>Invoice!B816</f>
        <v>0</v>
      </c>
      <c r="D812" s="82">
        <f t="shared" si="37"/>
        <v>0</v>
      </c>
      <c r="E812" s="82">
        <f t="shared" si="38"/>
        <v>0</v>
      </c>
      <c r="F812" s="83">
        <f>Invoice!G816</f>
        <v>0</v>
      </c>
      <c r="G812" s="84">
        <f t="shared" si="39"/>
        <v>0</v>
      </c>
    </row>
    <row r="813" spans="1:7" s="81" customFormat="1" hidden="1">
      <c r="A813" s="97" t="str">
        <f>Invoice!F817</f>
        <v>first line keep open</v>
      </c>
      <c r="B813" s="79">
        <f>Invoice!C817</f>
        <v>0</v>
      </c>
      <c r="C813" s="80">
        <f>Invoice!B817</f>
        <v>0</v>
      </c>
      <c r="D813" s="82">
        <f t="shared" si="37"/>
        <v>0</v>
      </c>
      <c r="E813" s="82">
        <f t="shared" si="38"/>
        <v>0</v>
      </c>
      <c r="F813" s="83">
        <f>Invoice!G817</f>
        <v>0</v>
      </c>
      <c r="G813" s="84">
        <f t="shared" si="39"/>
        <v>0</v>
      </c>
    </row>
    <row r="814" spans="1:7" s="81" customFormat="1" hidden="1">
      <c r="A814" s="97" t="str">
        <f>Invoice!F818</f>
        <v>first line keep open</v>
      </c>
      <c r="B814" s="79">
        <f>Invoice!C818</f>
        <v>0</v>
      </c>
      <c r="C814" s="80">
        <f>Invoice!B818</f>
        <v>0</v>
      </c>
      <c r="D814" s="82">
        <f t="shared" si="37"/>
        <v>0</v>
      </c>
      <c r="E814" s="82">
        <f t="shared" si="38"/>
        <v>0</v>
      </c>
      <c r="F814" s="83">
        <f>Invoice!G818</f>
        <v>0</v>
      </c>
      <c r="G814" s="84">
        <f t="shared" si="39"/>
        <v>0</v>
      </c>
    </row>
    <row r="815" spans="1:7" s="81" customFormat="1" hidden="1">
      <c r="A815" s="97" t="str">
        <f>Invoice!F819</f>
        <v>first line keep open</v>
      </c>
      <c r="B815" s="79">
        <f>Invoice!C819</f>
        <v>0</v>
      </c>
      <c r="C815" s="80">
        <f>Invoice!B819</f>
        <v>0</v>
      </c>
      <c r="D815" s="82">
        <f t="shared" si="37"/>
        <v>0</v>
      </c>
      <c r="E815" s="82">
        <f t="shared" si="38"/>
        <v>0</v>
      </c>
      <c r="F815" s="83">
        <f>Invoice!G819</f>
        <v>0</v>
      </c>
      <c r="G815" s="84">
        <f t="shared" si="39"/>
        <v>0</v>
      </c>
    </row>
    <row r="816" spans="1:7" s="81" customFormat="1" hidden="1">
      <c r="A816" s="97" t="str">
        <f>Invoice!F820</f>
        <v>first line keep open</v>
      </c>
      <c r="B816" s="79">
        <f>Invoice!C820</f>
        <v>0</v>
      </c>
      <c r="C816" s="80">
        <f>Invoice!B820</f>
        <v>0</v>
      </c>
      <c r="D816" s="82">
        <f t="shared" ref="D816:D879" si="40">F816/$D$14</f>
        <v>0</v>
      </c>
      <c r="E816" s="82">
        <f t="shared" ref="E816:E879" si="41">G816/$D$14</f>
        <v>0</v>
      </c>
      <c r="F816" s="83">
        <f>Invoice!G820</f>
        <v>0</v>
      </c>
      <c r="G816" s="84">
        <f t="shared" ref="G816:G879" si="42">C816*F816</f>
        <v>0</v>
      </c>
    </row>
    <row r="817" spans="1:7" s="81" customFormat="1" hidden="1">
      <c r="A817" s="97" t="str">
        <f>Invoice!F821</f>
        <v>first line keep open</v>
      </c>
      <c r="B817" s="79">
        <f>Invoice!C821</f>
        <v>0</v>
      </c>
      <c r="C817" s="80">
        <f>Invoice!B821</f>
        <v>0</v>
      </c>
      <c r="D817" s="82">
        <f t="shared" si="40"/>
        <v>0</v>
      </c>
      <c r="E817" s="82">
        <f t="shared" si="41"/>
        <v>0</v>
      </c>
      <c r="F817" s="83">
        <f>Invoice!G821</f>
        <v>0</v>
      </c>
      <c r="G817" s="84">
        <f t="shared" si="42"/>
        <v>0</v>
      </c>
    </row>
    <row r="818" spans="1:7" s="81" customFormat="1" hidden="1">
      <c r="A818" s="97" t="str">
        <f>Invoice!F822</f>
        <v>first line keep open</v>
      </c>
      <c r="B818" s="79">
        <f>Invoice!C822</f>
        <v>0</v>
      </c>
      <c r="C818" s="80">
        <f>Invoice!B822</f>
        <v>0</v>
      </c>
      <c r="D818" s="82">
        <f t="shared" si="40"/>
        <v>0</v>
      </c>
      <c r="E818" s="82">
        <f t="shared" si="41"/>
        <v>0</v>
      </c>
      <c r="F818" s="83">
        <f>Invoice!G822</f>
        <v>0</v>
      </c>
      <c r="G818" s="84">
        <f t="shared" si="42"/>
        <v>0</v>
      </c>
    </row>
    <row r="819" spans="1:7" s="81" customFormat="1" hidden="1">
      <c r="A819" s="97" t="str">
        <f>Invoice!F823</f>
        <v>first line keep open</v>
      </c>
      <c r="B819" s="79">
        <f>Invoice!C823</f>
        <v>0</v>
      </c>
      <c r="C819" s="80">
        <f>Invoice!B823</f>
        <v>0</v>
      </c>
      <c r="D819" s="82">
        <f t="shared" si="40"/>
        <v>0</v>
      </c>
      <c r="E819" s="82">
        <f t="shared" si="41"/>
        <v>0</v>
      </c>
      <c r="F819" s="83">
        <f>Invoice!G823</f>
        <v>0</v>
      </c>
      <c r="G819" s="84">
        <f t="shared" si="42"/>
        <v>0</v>
      </c>
    </row>
    <row r="820" spans="1:7" s="81" customFormat="1" hidden="1">
      <c r="A820" s="97" t="str">
        <f>Invoice!F824</f>
        <v>first line keep open</v>
      </c>
      <c r="B820" s="79">
        <f>Invoice!C824</f>
        <v>0</v>
      </c>
      <c r="C820" s="80">
        <f>Invoice!B824</f>
        <v>0</v>
      </c>
      <c r="D820" s="82">
        <f t="shared" si="40"/>
        <v>0</v>
      </c>
      <c r="E820" s="82">
        <f t="shared" si="41"/>
        <v>0</v>
      </c>
      <c r="F820" s="83">
        <f>Invoice!G824</f>
        <v>0</v>
      </c>
      <c r="G820" s="84">
        <f t="shared" si="42"/>
        <v>0</v>
      </c>
    </row>
    <row r="821" spans="1:7" s="81" customFormat="1" hidden="1">
      <c r="A821" s="97" t="str">
        <f>Invoice!F825</f>
        <v>first line keep open</v>
      </c>
      <c r="B821" s="79">
        <f>Invoice!C825</f>
        <v>0</v>
      </c>
      <c r="C821" s="80">
        <f>Invoice!B825</f>
        <v>0</v>
      </c>
      <c r="D821" s="82">
        <f t="shared" si="40"/>
        <v>0</v>
      </c>
      <c r="E821" s="82">
        <f t="shared" si="41"/>
        <v>0</v>
      </c>
      <c r="F821" s="83">
        <f>Invoice!G825</f>
        <v>0</v>
      </c>
      <c r="G821" s="84">
        <f t="shared" si="42"/>
        <v>0</v>
      </c>
    </row>
    <row r="822" spans="1:7" s="81" customFormat="1" hidden="1">
      <c r="A822" s="97" t="str">
        <f>Invoice!F826</f>
        <v>first line keep open</v>
      </c>
      <c r="B822" s="79">
        <f>Invoice!C826</f>
        <v>0</v>
      </c>
      <c r="C822" s="80">
        <f>Invoice!B826</f>
        <v>0</v>
      </c>
      <c r="D822" s="82">
        <f t="shared" si="40"/>
        <v>0</v>
      </c>
      <c r="E822" s="82">
        <f t="shared" si="41"/>
        <v>0</v>
      </c>
      <c r="F822" s="83">
        <f>Invoice!G826</f>
        <v>0</v>
      </c>
      <c r="G822" s="84">
        <f t="shared" si="42"/>
        <v>0</v>
      </c>
    </row>
    <row r="823" spans="1:7" s="81" customFormat="1" hidden="1">
      <c r="A823" s="97" t="str">
        <f>Invoice!F827</f>
        <v>first line keep open</v>
      </c>
      <c r="B823" s="79">
        <f>Invoice!C827</f>
        <v>0</v>
      </c>
      <c r="C823" s="80">
        <f>Invoice!B827</f>
        <v>0</v>
      </c>
      <c r="D823" s="82">
        <f t="shared" si="40"/>
        <v>0</v>
      </c>
      <c r="E823" s="82">
        <f t="shared" si="41"/>
        <v>0</v>
      </c>
      <c r="F823" s="83">
        <f>Invoice!G827</f>
        <v>0</v>
      </c>
      <c r="G823" s="84">
        <f t="shared" si="42"/>
        <v>0</v>
      </c>
    </row>
    <row r="824" spans="1:7" s="81" customFormat="1" hidden="1">
      <c r="A824" s="97" t="str">
        <f>Invoice!F828</f>
        <v>first line keep open</v>
      </c>
      <c r="B824" s="79">
        <f>Invoice!C828</f>
        <v>0</v>
      </c>
      <c r="C824" s="80">
        <f>Invoice!B828</f>
        <v>0</v>
      </c>
      <c r="D824" s="82">
        <f t="shared" si="40"/>
        <v>0</v>
      </c>
      <c r="E824" s="82">
        <f t="shared" si="41"/>
        <v>0</v>
      </c>
      <c r="F824" s="83">
        <f>Invoice!G828</f>
        <v>0</v>
      </c>
      <c r="G824" s="84">
        <f t="shared" si="42"/>
        <v>0</v>
      </c>
    </row>
    <row r="825" spans="1:7" s="81" customFormat="1" hidden="1">
      <c r="A825" s="97" t="str">
        <f>Invoice!F829</f>
        <v>first line keep open</v>
      </c>
      <c r="B825" s="79">
        <f>Invoice!C829</f>
        <v>0</v>
      </c>
      <c r="C825" s="80">
        <f>Invoice!B829</f>
        <v>0</v>
      </c>
      <c r="D825" s="82">
        <f t="shared" si="40"/>
        <v>0</v>
      </c>
      <c r="E825" s="82">
        <f t="shared" si="41"/>
        <v>0</v>
      </c>
      <c r="F825" s="83">
        <f>Invoice!G829</f>
        <v>0</v>
      </c>
      <c r="G825" s="84">
        <f t="shared" si="42"/>
        <v>0</v>
      </c>
    </row>
    <row r="826" spans="1:7" s="81" customFormat="1" hidden="1">
      <c r="A826" s="97" t="str">
        <f>Invoice!F830</f>
        <v>first line keep open</v>
      </c>
      <c r="B826" s="79">
        <f>Invoice!C830</f>
        <v>0</v>
      </c>
      <c r="C826" s="80">
        <f>Invoice!B830</f>
        <v>0</v>
      </c>
      <c r="D826" s="82">
        <f t="shared" si="40"/>
        <v>0</v>
      </c>
      <c r="E826" s="82">
        <f t="shared" si="41"/>
        <v>0</v>
      </c>
      <c r="F826" s="83">
        <f>Invoice!G830</f>
        <v>0</v>
      </c>
      <c r="G826" s="84">
        <f t="shared" si="42"/>
        <v>0</v>
      </c>
    </row>
    <row r="827" spans="1:7" s="81" customFormat="1" hidden="1">
      <c r="A827" s="97" t="str">
        <f>Invoice!F831</f>
        <v>first line keep open</v>
      </c>
      <c r="B827" s="79">
        <f>Invoice!C831</f>
        <v>0</v>
      </c>
      <c r="C827" s="80">
        <f>Invoice!B831</f>
        <v>0</v>
      </c>
      <c r="D827" s="82">
        <f t="shared" si="40"/>
        <v>0</v>
      </c>
      <c r="E827" s="82">
        <f t="shared" si="41"/>
        <v>0</v>
      </c>
      <c r="F827" s="83">
        <f>Invoice!G831</f>
        <v>0</v>
      </c>
      <c r="G827" s="84">
        <f t="shared" si="42"/>
        <v>0</v>
      </c>
    </row>
    <row r="828" spans="1:7" s="81" customFormat="1" hidden="1">
      <c r="A828" s="97" t="str">
        <f>Invoice!F832</f>
        <v>first line keep open</v>
      </c>
      <c r="B828" s="79">
        <f>Invoice!C832</f>
        <v>0</v>
      </c>
      <c r="C828" s="80">
        <f>Invoice!B832</f>
        <v>0</v>
      </c>
      <c r="D828" s="82">
        <f t="shared" si="40"/>
        <v>0</v>
      </c>
      <c r="E828" s="82">
        <f t="shared" si="41"/>
        <v>0</v>
      </c>
      <c r="F828" s="83">
        <f>Invoice!G832</f>
        <v>0</v>
      </c>
      <c r="G828" s="84">
        <f t="shared" si="42"/>
        <v>0</v>
      </c>
    </row>
    <row r="829" spans="1:7" s="81" customFormat="1" hidden="1">
      <c r="A829" s="97" t="str">
        <f>Invoice!F833</f>
        <v>first line keep open</v>
      </c>
      <c r="B829" s="79">
        <f>Invoice!C833</f>
        <v>0</v>
      </c>
      <c r="C829" s="80">
        <f>Invoice!B833</f>
        <v>0</v>
      </c>
      <c r="D829" s="82">
        <f t="shared" si="40"/>
        <v>0</v>
      </c>
      <c r="E829" s="82">
        <f t="shared" si="41"/>
        <v>0</v>
      </c>
      <c r="F829" s="83">
        <f>Invoice!G833</f>
        <v>0</v>
      </c>
      <c r="G829" s="84">
        <f t="shared" si="42"/>
        <v>0</v>
      </c>
    </row>
    <row r="830" spans="1:7" s="81" customFormat="1" hidden="1">
      <c r="A830" s="97" t="str">
        <f>Invoice!F834</f>
        <v>first line keep open</v>
      </c>
      <c r="B830" s="79">
        <f>Invoice!C834</f>
        <v>0</v>
      </c>
      <c r="C830" s="80">
        <f>Invoice!B834</f>
        <v>0</v>
      </c>
      <c r="D830" s="82">
        <f t="shared" si="40"/>
        <v>0</v>
      </c>
      <c r="E830" s="82">
        <f t="shared" si="41"/>
        <v>0</v>
      </c>
      <c r="F830" s="83">
        <f>Invoice!G834</f>
        <v>0</v>
      </c>
      <c r="G830" s="84">
        <f t="shared" si="42"/>
        <v>0</v>
      </c>
    </row>
    <row r="831" spans="1:7" s="81" customFormat="1" hidden="1">
      <c r="A831" s="97" t="str">
        <f>Invoice!F835</f>
        <v>first line keep open</v>
      </c>
      <c r="B831" s="79">
        <f>Invoice!C835</f>
        <v>0</v>
      </c>
      <c r="C831" s="80">
        <f>Invoice!B835</f>
        <v>0</v>
      </c>
      <c r="D831" s="82">
        <f t="shared" si="40"/>
        <v>0</v>
      </c>
      <c r="E831" s="82">
        <f t="shared" si="41"/>
        <v>0</v>
      </c>
      <c r="F831" s="83">
        <f>Invoice!G835</f>
        <v>0</v>
      </c>
      <c r="G831" s="84">
        <f t="shared" si="42"/>
        <v>0</v>
      </c>
    </row>
    <row r="832" spans="1:7" s="81" customFormat="1" hidden="1">
      <c r="A832" s="97" t="str">
        <f>Invoice!F836</f>
        <v>first line keep open</v>
      </c>
      <c r="B832" s="79">
        <f>Invoice!C836</f>
        <v>0</v>
      </c>
      <c r="C832" s="80">
        <f>Invoice!B836</f>
        <v>0</v>
      </c>
      <c r="D832" s="82">
        <f t="shared" si="40"/>
        <v>0</v>
      </c>
      <c r="E832" s="82">
        <f t="shared" si="41"/>
        <v>0</v>
      </c>
      <c r="F832" s="83">
        <f>Invoice!G836</f>
        <v>0</v>
      </c>
      <c r="G832" s="84">
        <f t="shared" si="42"/>
        <v>0</v>
      </c>
    </row>
    <row r="833" spans="1:7" s="81" customFormat="1" hidden="1">
      <c r="A833" s="97" t="str">
        <f>Invoice!F837</f>
        <v>first line keep open</v>
      </c>
      <c r="B833" s="79">
        <f>Invoice!C837</f>
        <v>0</v>
      </c>
      <c r="C833" s="80">
        <f>Invoice!B837</f>
        <v>0</v>
      </c>
      <c r="D833" s="82">
        <f t="shared" si="40"/>
        <v>0</v>
      </c>
      <c r="E833" s="82">
        <f t="shared" si="41"/>
        <v>0</v>
      </c>
      <c r="F833" s="83">
        <f>Invoice!G837</f>
        <v>0</v>
      </c>
      <c r="G833" s="84">
        <f t="shared" si="42"/>
        <v>0</v>
      </c>
    </row>
    <row r="834" spans="1:7" s="81" customFormat="1" hidden="1">
      <c r="A834" s="97" t="str">
        <f>Invoice!F838</f>
        <v>first line keep open</v>
      </c>
      <c r="B834" s="79">
        <f>Invoice!C838</f>
        <v>0</v>
      </c>
      <c r="C834" s="80">
        <f>Invoice!B838</f>
        <v>0</v>
      </c>
      <c r="D834" s="82">
        <f t="shared" si="40"/>
        <v>0</v>
      </c>
      <c r="E834" s="82">
        <f t="shared" si="41"/>
        <v>0</v>
      </c>
      <c r="F834" s="83">
        <f>Invoice!G838</f>
        <v>0</v>
      </c>
      <c r="G834" s="84">
        <f t="shared" si="42"/>
        <v>0</v>
      </c>
    </row>
    <row r="835" spans="1:7" s="81" customFormat="1" hidden="1">
      <c r="A835" s="97" t="str">
        <f>Invoice!F839</f>
        <v>first line keep open</v>
      </c>
      <c r="B835" s="79">
        <f>Invoice!C839</f>
        <v>0</v>
      </c>
      <c r="C835" s="80">
        <f>Invoice!B839</f>
        <v>0</v>
      </c>
      <c r="D835" s="82">
        <f t="shared" si="40"/>
        <v>0</v>
      </c>
      <c r="E835" s="82">
        <f t="shared" si="41"/>
        <v>0</v>
      </c>
      <c r="F835" s="83">
        <f>Invoice!G839</f>
        <v>0</v>
      </c>
      <c r="G835" s="84">
        <f t="shared" si="42"/>
        <v>0</v>
      </c>
    </row>
    <row r="836" spans="1:7" s="81" customFormat="1" hidden="1">
      <c r="A836" s="97" t="str">
        <f>Invoice!F840</f>
        <v>first line keep open</v>
      </c>
      <c r="B836" s="79">
        <f>Invoice!C840</f>
        <v>0</v>
      </c>
      <c r="C836" s="80">
        <f>Invoice!B840</f>
        <v>0</v>
      </c>
      <c r="D836" s="82">
        <f t="shared" si="40"/>
        <v>0</v>
      </c>
      <c r="E836" s="82">
        <f t="shared" si="41"/>
        <v>0</v>
      </c>
      <c r="F836" s="83">
        <f>Invoice!G840</f>
        <v>0</v>
      </c>
      <c r="G836" s="84">
        <f t="shared" si="42"/>
        <v>0</v>
      </c>
    </row>
    <row r="837" spans="1:7" s="81" customFormat="1" hidden="1">
      <c r="A837" s="97" t="str">
        <f>Invoice!F841</f>
        <v>first line keep open</v>
      </c>
      <c r="B837" s="79">
        <f>Invoice!C841</f>
        <v>0</v>
      </c>
      <c r="C837" s="80">
        <f>Invoice!B841</f>
        <v>0</v>
      </c>
      <c r="D837" s="82">
        <f t="shared" si="40"/>
        <v>0</v>
      </c>
      <c r="E837" s="82">
        <f t="shared" si="41"/>
        <v>0</v>
      </c>
      <c r="F837" s="83">
        <f>Invoice!G841</f>
        <v>0</v>
      </c>
      <c r="G837" s="84">
        <f t="shared" si="42"/>
        <v>0</v>
      </c>
    </row>
    <row r="838" spans="1:7" s="81" customFormat="1" hidden="1">
      <c r="A838" s="97" t="str">
        <f>Invoice!F842</f>
        <v>first line keep open</v>
      </c>
      <c r="B838" s="79">
        <f>Invoice!C842</f>
        <v>0</v>
      </c>
      <c r="C838" s="80">
        <f>Invoice!B842</f>
        <v>0</v>
      </c>
      <c r="D838" s="82">
        <f t="shared" si="40"/>
        <v>0</v>
      </c>
      <c r="E838" s="82">
        <f t="shared" si="41"/>
        <v>0</v>
      </c>
      <c r="F838" s="83">
        <f>Invoice!G842</f>
        <v>0</v>
      </c>
      <c r="G838" s="84">
        <f t="shared" si="42"/>
        <v>0</v>
      </c>
    </row>
    <row r="839" spans="1:7" s="81" customFormat="1" hidden="1">
      <c r="A839" s="97" t="str">
        <f>Invoice!F843</f>
        <v>first line keep open</v>
      </c>
      <c r="B839" s="79">
        <f>Invoice!C843</f>
        <v>0</v>
      </c>
      <c r="C839" s="80">
        <f>Invoice!B843</f>
        <v>0</v>
      </c>
      <c r="D839" s="82">
        <f t="shared" si="40"/>
        <v>0</v>
      </c>
      <c r="E839" s="82">
        <f t="shared" si="41"/>
        <v>0</v>
      </c>
      <c r="F839" s="83">
        <f>Invoice!G843</f>
        <v>0</v>
      </c>
      <c r="G839" s="84">
        <f t="shared" si="42"/>
        <v>0</v>
      </c>
    </row>
    <row r="840" spans="1:7" s="81" customFormat="1" hidden="1">
      <c r="A840" s="97" t="str">
        <f>Invoice!F844</f>
        <v>first line keep open</v>
      </c>
      <c r="B840" s="79">
        <f>Invoice!C844</f>
        <v>0</v>
      </c>
      <c r="C840" s="80">
        <f>Invoice!B844</f>
        <v>0</v>
      </c>
      <c r="D840" s="82">
        <f t="shared" si="40"/>
        <v>0</v>
      </c>
      <c r="E840" s="82">
        <f t="shared" si="41"/>
        <v>0</v>
      </c>
      <c r="F840" s="83">
        <f>Invoice!G844</f>
        <v>0</v>
      </c>
      <c r="G840" s="84">
        <f t="shared" si="42"/>
        <v>0</v>
      </c>
    </row>
    <row r="841" spans="1:7" s="81" customFormat="1" hidden="1">
      <c r="A841" s="97" t="str">
        <f>Invoice!F845</f>
        <v>first line keep open</v>
      </c>
      <c r="B841" s="79">
        <f>Invoice!C845</f>
        <v>0</v>
      </c>
      <c r="C841" s="80">
        <f>Invoice!B845</f>
        <v>0</v>
      </c>
      <c r="D841" s="82">
        <f t="shared" si="40"/>
        <v>0</v>
      </c>
      <c r="E841" s="82">
        <f t="shared" si="41"/>
        <v>0</v>
      </c>
      <c r="F841" s="83">
        <f>Invoice!G845</f>
        <v>0</v>
      </c>
      <c r="G841" s="84">
        <f t="shared" si="42"/>
        <v>0</v>
      </c>
    </row>
    <row r="842" spans="1:7" s="81" customFormat="1" hidden="1">
      <c r="A842" s="97" t="str">
        <f>Invoice!F846</f>
        <v>first line keep open</v>
      </c>
      <c r="B842" s="79">
        <f>Invoice!C846</f>
        <v>0</v>
      </c>
      <c r="C842" s="80">
        <f>Invoice!B846</f>
        <v>0</v>
      </c>
      <c r="D842" s="82">
        <f t="shared" si="40"/>
        <v>0</v>
      </c>
      <c r="E842" s="82">
        <f t="shared" si="41"/>
        <v>0</v>
      </c>
      <c r="F842" s="83">
        <f>Invoice!G846</f>
        <v>0</v>
      </c>
      <c r="G842" s="84">
        <f t="shared" si="42"/>
        <v>0</v>
      </c>
    </row>
    <row r="843" spans="1:7" s="81" customFormat="1" hidden="1">
      <c r="A843" s="97" t="str">
        <f>Invoice!F847</f>
        <v>first line keep open</v>
      </c>
      <c r="B843" s="79">
        <f>Invoice!C847</f>
        <v>0</v>
      </c>
      <c r="C843" s="80">
        <f>Invoice!B847</f>
        <v>0</v>
      </c>
      <c r="D843" s="82">
        <f t="shared" si="40"/>
        <v>0</v>
      </c>
      <c r="E843" s="82">
        <f t="shared" si="41"/>
        <v>0</v>
      </c>
      <c r="F843" s="83">
        <f>Invoice!G847</f>
        <v>0</v>
      </c>
      <c r="G843" s="84">
        <f t="shared" si="42"/>
        <v>0</v>
      </c>
    </row>
    <row r="844" spans="1:7" s="81" customFormat="1" hidden="1">
      <c r="A844" s="97" t="str">
        <f>Invoice!F848</f>
        <v>first line keep open</v>
      </c>
      <c r="B844" s="79">
        <f>Invoice!C848</f>
        <v>0</v>
      </c>
      <c r="C844" s="80">
        <f>Invoice!B848</f>
        <v>0</v>
      </c>
      <c r="D844" s="82">
        <f t="shared" si="40"/>
        <v>0</v>
      </c>
      <c r="E844" s="82">
        <f t="shared" si="41"/>
        <v>0</v>
      </c>
      <c r="F844" s="83">
        <f>Invoice!G848</f>
        <v>0</v>
      </c>
      <c r="G844" s="84">
        <f t="shared" si="42"/>
        <v>0</v>
      </c>
    </row>
    <row r="845" spans="1:7" s="81" customFormat="1" hidden="1">
      <c r="A845" s="97" t="str">
        <f>Invoice!F849</f>
        <v>first line keep open</v>
      </c>
      <c r="B845" s="79">
        <f>Invoice!C849</f>
        <v>0</v>
      </c>
      <c r="C845" s="80">
        <f>Invoice!B849</f>
        <v>0</v>
      </c>
      <c r="D845" s="82">
        <f t="shared" si="40"/>
        <v>0</v>
      </c>
      <c r="E845" s="82">
        <f t="shared" si="41"/>
        <v>0</v>
      </c>
      <c r="F845" s="83">
        <f>Invoice!G849</f>
        <v>0</v>
      </c>
      <c r="G845" s="84">
        <f t="shared" si="42"/>
        <v>0</v>
      </c>
    </row>
    <row r="846" spans="1:7" s="81" customFormat="1" hidden="1">
      <c r="A846" s="97" t="str">
        <f>Invoice!F850</f>
        <v>first line keep open</v>
      </c>
      <c r="B846" s="79">
        <f>Invoice!C850</f>
        <v>0</v>
      </c>
      <c r="C846" s="80">
        <f>Invoice!B850</f>
        <v>0</v>
      </c>
      <c r="D846" s="82">
        <f t="shared" si="40"/>
        <v>0</v>
      </c>
      <c r="E846" s="82">
        <f t="shared" si="41"/>
        <v>0</v>
      </c>
      <c r="F846" s="83">
        <f>Invoice!G850</f>
        <v>0</v>
      </c>
      <c r="G846" s="84">
        <f t="shared" si="42"/>
        <v>0</v>
      </c>
    </row>
    <row r="847" spans="1:7" s="81" customFormat="1" hidden="1">
      <c r="A847" s="97" t="str">
        <f>Invoice!F851</f>
        <v>first line keep open</v>
      </c>
      <c r="B847" s="79">
        <f>Invoice!C851</f>
        <v>0</v>
      </c>
      <c r="C847" s="80">
        <f>Invoice!B851</f>
        <v>0</v>
      </c>
      <c r="D847" s="82">
        <f t="shared" si="40"/>
        <v>0</v>
      </c>
      <c r="E847" s="82">
        <f t="shared" si="41"/>
        <v>0</v>
      </c>
      <c r="F847" s="83">
        <f>Invoice!G851</f>
        <v>0</v>
      </c>
      <c r="G847" s="84">
        <f t="shared" si="42"/>
        <v>0</v>
      </c>
    </row>
    <row r="848" spans="1:7" s="81" customFormat="1" hidden="1">
      <c r="A848" s="97" t="str">
        <f>Invoice!F852</f>
        <v>first line keep open</v>
      </c>
      <c r="B848" s="79">
        <f>Invoice!C852</f>
        <v>0</v>
      </c>
      <c r="C848" s="80">
        <f>Invoice!B852</f>
        <v>0</v>
      </c>
      <c r="D848" s="82">
        <f t="shared" si="40"/>
        <v>0</v>
      </c>
      <c r="E848" s="82">
        <f t="shared" si="41"/>
        <v>0</v>
      </c>
      <c r="F848" s="83">
        <f>Invoice!G852</f>
        <v>0</v>
      </c>
      <c r="G848" s="84">
        <f t="shared" si="42"/>
        <v>0</v>
      </c>
    </row>
    <row r="849" spans="1:7" s="81" customFormat="1" hidden="1">
      <c r="A849" s="97" t="str">
        <f>Invoice!F853</f>
        <v>first line keep open</v>
      </c>
      <c r="B849" s="79">
        <f>Invoice!C853</f>
        <v>0</v>
      </c>
      <c r="C849" s="80">
        <f>Invoice!B853</f>
        <v>0</v>
      </c>
      <c r="D849" s="82">
        <f t="shared" si="40"/>
        <v>0</v>
      </c>
      <c r="E849" s="82">
        <f t="shared" si="41"/>
        <v>0</v>
      </c>
      <c r="F849" s="83">
        <f>Invoice!G853</f>
        <v>0</v>
      </c>
      <c r="G849" s="84">
        <f t="shared" si="42"/>
        <v>0</v>
      </c>
    </row>
    <row r="850" spans="1:7" s="81" customFormat="1" hidden="1">
      <c r="A850" s="97" t="str">
        <f>Invoice!F854</f>
        <v>first line keep open</v>
      </c>
      <c r="B850" s="79">
        <f>Invoice!C854</f>
        <v>0</v>
      </c>
      <c r="C850" s="80">
        <f>Invoice!B854</f>
        <v>0</v>
      </c>
      <c r="D850" s="82">
        <f t="shared" si="40"/>
        <v>0</v>
      </c>
      <c r="E850" s="82">
        <f t="shared" si="41"/>
        <v>0</v>
      </c>
      <c r="F850" s="83">
        <f>Invoice!G854</f>
        <v>0</v>
      </c>
      <c r="G850" s="84">
        <f t="shared" si="42"/>
        <v>0</v>
      </c>
    </row>
    <row r="851" spans="1:7" s="81" customFormat="1" hidden="1">
      <c r="A851" s="97" t="str">
        <f>Invoice!F855</f>
        <v>first line keep open</v>
      </c>
      <c r="B851" s="79">
        <f>Invoice!C855</f>
        <v>0</v>
      </c>
      <c r="C851" s="80">
        <f>Invoice!B855</f>
        <v>0</v>
      </c>
      <c r="D851" s="82">
        <f t="shared" si="40"/>
        <v>0</v>
      </c>
      <c r="E851" s="82">
        <f t="shared" si="41"/>
        <v>0</v>
      </c>
      <c r="F851" s="83">
        <f>Invoice!G855</f>
        <v>0</v>
      </c>
      <c r="G851" s="84">
        <f t="shared" si="42"/>
        <v>0</v>
      </c>
    </row>
    <row r="852" spans="1:7" s="81" customFormat="1" hidden="1">
      <c r="A852" s="97" t="str">
        <f>Invoice!F856</f>
        <v>first line keep open</v>
      </c>
      <c r="B852" s="79">
        <f>Invoice!C856</f>
        <v>0</v>
      </c>
      <c r="C852" s="80">
        <f>Invoice!B856</f>
        <v>0</v>
      </c>
      <c r="D852" s="82">
        <f t="shared" si="40"/>
        <v>0</v>
      </c>
      <c r="E852" s="82">
        <f t="shared" si="41"/>
        <v>0</v>
      </c>
      <c r="F852" s="83">
        <f>Invoice!G856</f>
        <v>0</v>
      </c>
      <c r="G852" s="84">
        <f t="shared" si="42"/>
        <v>0</v>
      </c>
    </row>
    <row r="853" spans="1:7" s="81" customFormat="1" hidden="1">
      <c r="A853" s="97" t="str">
        <f>Invoice!F857</f>
        <v>first line keep open</v>
      </c>
      <c r="B853" s="79">
        <f>Invoice!C857</f>
        <v>0</v>
      </c>
      <c r="C853" s="80">
        <f>Invoice!B857</f>
        <v>0</v>
      </c>
      <c r="D853" s="82">
        <f t="shared" si="40"/>
        <v>0</v>
      </c>
      <c r="E853" s="82">
        <f t="shared" si="41"/>
        <v>0</v>
      </c>
      <c r="F853" s="83">
        <f>Invoice!G857</f>
        <v>0</v>
      </c>
      <c r="G853" s="84">
        <f t="shared" si="42"/>
        <v>0</v>
      </c>
    </row>
    <row r="854" spans="1:7" s="81" customFormat="1" hidden="1">
      <c r="A854" s="97" t="str">
        <f>Invoice!F858</f>
        <v>first line keep open</v>
      </c>
      <c r="B854" s="79">
        <f>Invoice!C858</f>
        <v>0</v>
      </c>
      <c r="C854" s="80">
        <f>Invoice!B858</f>
        <v>0</v>
      </c>
      <c r="D854" s="82">
        <f t="shared" si="40"/>
        <v>0</v>
      </c>
      <c r="E854" s="82">
        <f t="shared" si="41"/>
        <v>0</v>
      </c>
      <c r="F854" s="83">
        <f>Invoice!G858</f>
        <v>0</v>
      </c>
      <c r="G854" s="84">
        <f t="shared" si="42"/>
        <v>0</v>
      </c>
    </row>
    <row r="855" spans="1:7" s="81" customFormat="1" hidden="1">
      <c r="A855" s="97" t="str">
        <f>Invoice!F859</f>
        <v>first line keep open</v>
      </c>
      <c r="B855" s="79">
        <f>Invoice!C859</f>
        <v>0</v>
      </c>
      <c r="C855" s="80">
        <f>Invoice!B859</f>
        <v>0</v>
      </c>
      <c r="D855" s="82">
        <f t="shared" si="40"/>
        <v>0</v>
      </c>
      <c r="E855" s="82">
        <f t="shared" si="41"/>
        <v>0</v>
      </c>
      <c r="F855" s="83">
        <f>Invoice!G859</f>
        <v>0</v>
      </c>
      <c r="G855" s="84">
        <f t="shared" si="42"/>
        <v>0</v>
      </c>
    </row>
    <row r="856" spans="1:7" s="81" customFormat="1" hidden="1">
      <c r="A856" s="97" t="str">
        <f>Invoice!F860</f>
        <v>first line keep open</v>
      </c>
      <c r="B856" s="79">
        <f>Invoice!C860</f>
        <v>0</v>
      </c>
      <c r="C856" s="80">
        <f>Invoice!B860</f>
        <v>0</v>
      </c>
      <c r="D856" s="82">
        <f t="shared" si="40"/>
        <v>0</v>
      </c>
      <c r="E856" s="82">
        <f t="shared" si="41"/>
        <v>0</v>
      </c>
      <c r="F856" s="83">
        <f>Invoice!G860</f>
        <v>0</v>
      </c>
      <c r="G856" s="84">
        <f t="shared" si="42"/>
        <v>0</v>
      </c>
    </row>
    <row r="857" spans="1:7" s="81" customFormat="1" hidden="1">
      <c r="A857" s="97" t="str">
        <f>Invoice!F861</f>
        <v>first line keep open</v>
      </c>
      <c r="B857" s="79">
        <f>Invoice!C861</f>
        <v>0</v>
      </c>
      <c r="C857" s="80">
        <f>Invoice!B861</f>
        <v>0</v>
      </c>
      <c r="D857" s="82">
        <f t="shared" si="40"/>
        <v>0</v>
      </c>
      <c r="E857" s="82">
        <f t="shared" si="41"/>
        <v>0</v>
      </c>
      <c r="F857" s="83">
        <f>Invoice!G861</f>
        <v>0</v>
      </c>
      <c r="G857" s="84">
        <f t="shared" si="42"/>
        <v>0</v>
      </c>
    </row>
    <row r="858" spans="1:7" s="81" customFormat="1" hidden="1">
      <c r="A858" s="97" t="str">
        <f>Invoice!F862</f>
        <v>first line keep open</v>
      </c>
      <c r="B858" s="79">
        <f>Invoice!C862</f>
        <v>0</v>
      </c>
      <c r="C858" s="80">
        <f>Invoice!B862</f>
        <v>0</v>
      </c>
      <c r="D858" s="82">
        <f t="shared" si="40"/>
        <v>0</v>
      </c>
      <c r="E858" s="82">
        <f t="shared" si="41"/>
        <v>0</v>
      </c>
      <c r="F858" s="83">
        <f>Invoice!G862</f>
        <v>0</v>
      </c>
      <c r="G858" s="84">
        <f t="shared" si="42"/>
        <v>0</v>
      </c>
    </row>
    <row r="859" spans="1:7" s="81" customFormat="1" hidden="1">
      <c r="A859" s="97" t="str">
        <f>Invoice!F863</f>
        <v>first line keep open</v>
      </c>
      <c r="B859" s="79">
        <f>Invoice!C863</f>
        <v>0</v>
      </c>
      <c r="C859" s="80">
        <f>Invoice!B863</f>
        <v>0</v>
      </c>
      <c r="D859" s="82">
        <f t="shared" si="40"/>
        <v>0</v>
      </c>
      <c r="E859" s="82">
        <f t="shared" si="41"/>
        <v>0</v>
      </c>
      <c r="F859" s="83">
        <f>Invoice!G863</f>
        <v>0</v>
      </c>
      <c r="G859" s="84">
        <f t="shared" si="42"/>
        <v>0</v>
      </c>
    </row>
    <row r="860" spans="1:7" s="81" customFormat="1" hidden="1">
      <c r="A860" s="97" t="str">
        <f>Invoice!F864</f>
        <v>first line keep open</v>
      </c>
      <c r="B860" s="79">
        <f>Invoice!C864</f>
        <v>0</v>
      </c>
      <c r="C860" s="80">
        <f>Invoice!B864</f>
        <v>0</v>
      </c>
      <c r="D860" s="82">
        <f t="shared" si="40"/>
        <v>0</v>
      </c>
      <c r="E860" s="82">
        <f t="shared" si="41"/>
        <v>0</v>
      </c>
      <c r="F860" s="83">
        <f>Invoice!G864</f>
        <v>0</v>
      </c>
      <c r="G860" s="84">
        <f t="shared" si="42"/>
        <v>0</v>
      </c>
    </row>
    <row r="861" spans="1:7" s="81" customFormat="1" hidden="1">
      <c r="A861" s="97" t="str">
        <f>Invoice!F865</f>
        <v>first line keep open</v>
      </c>
      <c r="B861" s="79">
        <f>Invoice!C865</f>
        <v>0</v>
      </c>
      <c r="C861" s="80">
        <f>Invoice!B865</f>
        <v>0</v>
      </c>
      <c r="D861" s="82">
        <f t="shared" si="40"/>
        <v>0</v>
      </c>
      <c r="E861" s="82">
        <f t="shared" si="41"/>
        <v>0</v>
      </c>
      <c r="F861" s="83">
        <f>Invoice!G865</f>
        <v>0</v>
      </c>
      <c r="G861" s="84">
        <f t="shared" si="42"/>
        <v>0</v>
      </c>
    </row>
    <row r="862" spans="1:7" s="81" customFormat="1" hidden="1">
      <c r="A862" s="97" t="str">
        <f>Invoice!F866</f>
        <v>first line keep open</v>
      </c>
      <c r="B862" s="79">
        <f>Invoice!C866</f>
        <v>0</v>
      </c>
      <c r="C862" s="80">
        <f>Invoice!B866</f>
        <v>0</v>
      </c>
      <c r="D862" s="82">
        <f t="shared" si="40"/>
        <v>0</v>
      </c>
      <c r="E862" s="82">
        <f t="shared" si="41"/>
        <v>0</v>
      </c>
      <c r="F862" s="83">
        <f>Invoice!G866</f>
        <v>0</v>
      </c>
      <c r="G862" s="84">
        <f t="shared" si="42"/>
        <v>0</v>
      </c>
    </row>
    <row r="863" spans="1:7" s="81" customFormat="1" hidden="1">
      <c r="A863" s="97" t="str">
        <f>Invoice!F867</f>
        <v>first line keep open</v>
      </c>
      <c r="B863" s="79">
        <f>Invoice!C867</f>
        <v>0</v>
      </c>
      <c r="C863" s="80">
        <f>Invoice!B867</f>
        <v>0</v>
      </c>
      <c r="D863" s="82">
        <f t="shared" si="40"/>
        <v>0</v>
      </c>
      <c r="E863" s="82">
        <f t="shared" si="41"/>
        <v>0</v>
      </c>
      <c r="F863" s="83">
        <f>Invoice!G867</f>
        <v>0</v>
      </c>
      <c r="G863" s="84">
        <f t="shared" si="42"/>
        <v>0</v>
      </c>
    </row>
    <row r="864" spans="1:7" s="81" customFormat="1" hidden="1">
      <c r="A864" s="97" t="str">
        <f>Invoice!F868</f>
        <v>first line keep open</v>
      </c>
      <c r="B864" s="79">
        <f>Invoice!C868</f>
        <v>0</v>
      </c>
      <c r="C864" s="80">
        <f>Invoice!B868</f>
        <v>0</v>
      </c>
      <c r="D864" s="82">
        <f t="shared" si="40"/>
        <v>0</v>
      </c>
      <c r="E864" s="82">
        <f t="shared" si="41"/>
        <v>0</v>
      </c>
      <c r="F864" s="83">
        <f>Invoice!G868</f>
        <v>0</v>
      </c>
      <c r="G864" s="84">
        <f t="shared" si="42"/>
        <v>0</v>
      </c>
    </row>
    <row r="865" spans="1:7" s="81" customFormat="1" hidden="1">
      <c r="A865" s="97" t="str">
        <f>Invoice!F869</f>
        <v>first line keep open</v>
      </c>
      <c r="B865" s="79">
        <f>Invoice!C869</f>
        <v>0</v>
      </c>
      <c r="C865" s="80">
        <f>Invoice!B869</f>
        <v>0</v>
      </c>
      <c r="D865" s="82">
        <f t="shared" si="40"/>
        <v>0</v>
      </c>
      <c r="E865" s="82">
        <f t="shared" si="41"/>
        <v>0</v>
      </c>
      <c r="F865" s="83">
        <f>Invoice!G869</f>
        <v>0</v>
      </c>
      <c r="G865" s="84">
        <f t="shared" si="42"/>
        <v>0</v>
      </c>
    </row>
    <row r="866" spans="1:7" s="81" customFormat="1" hidden="1">
      <c r="A866" s="97" t="str">
        <f>Invoice!F870</f>
        <v>first line keep open</v>
      </c>
      <c r="B866" s="79">
        <f>Invoice!C870</f>
        <v>0</v>
      </c>
      <c r="C866" s="80">
        <f>Invoice!B870</f>
        <v>0</v>
      </c>
      <c r="D866" s="82">
        <f t="shared" si="40"/>
        <v>0</v>
      </c>
      <c r="E866" s="82">
        <f t="shared" si="41"/>
        <v>0</v>
      </c>
      <c r="F866" s="83">
        <f>Invoice!G870</f>
        <v>0</v>
      </c>
      <c r="G866" s="84">
        <f t="shared" si="42"/>
        <v>0</v>
      </c>
    </row>
    <row r="867" spans="1:7" s="81" customFormat="1" hidden="1">
      <c r="A867" s="97" t="str">
        <f>Invoice!F871</f>
        <v>first line keep open</v>
      </c>
      <c r="B867" s="79">
        <f>Invoice!C871</f>
        <v>0</v>
      </c>
      <c r="C867" s="80">
        <f>Invoice!B871</f>
        <v>0</v>
      </c>
      <c r="D867" s="82">
        <f t="shared" si="40"/>
        <v>0</v>
      </c>
      <c r="E867" s="82">
        <f t="shared" si="41"/>
        <v>0</v>
      </c>
      <c r="F867" s="83">
        <f>Invoice!G871</f>
        <v>0</v>
      </c>
      <c r="G867" s="84">
        <f t="shared" si="42"/>
        <v>0</v>
      </c>
    </row>
    <row r="868" spans="1:7" s="81" customFormat="1" hidden="1">
      <c r="A868" s="97" t="str">
        <f>Invoice!F872</f>
        <v>first line keep open</v>
      </c>
      <c r="B868" s="79">
        <f>Invoice!C872</f>
        <v>0</v>
      </c>
      <c r="C868" s="80">
        <f>Invoice!B872</f>
        <v>0</v>
      </c>
      <c r="D868" s="82">
        <f t="shared" si="40"/>
        <v>0</v>
      </c>
      <c r="E868" s="82">
        <f t="shared" si="41"/>
        <v>0</v>
      </c>
      <c r="F868" s="83">
        <f>Invoice!G872</f>
        <v>0</v>
      </c>
      <c r="G868" s="84">
        <f t="shared" si="42"/>
        <v>0</v>
      </c>
    </row>
    <row r="869" spans="1:7" s="81" customFormat="1" hidden="1">
      <c r="A869" s="97" t="str">
        <f>Invoice!F873</f>
        <v>first line keep open</v>
      </c>
      <c r="B869" s="79">
        <f>Invoice!C873</f>
        <v>0</v>
      </c>
      <c r="C869" s="80">
        <f>Invoice!B873</f>
        <v>0</v>
      </c>
      <c r="D869" s="82">
        <f t="shared" si="40"/>
        <v>0</v>
      </c>
      <c r="E869" s="82">
        <f t="shared" si="41"/>
        <v>0</v>
      </c>
      <c r="F869" s="83">
        <f>Invoice!G873</f>
        <v>0</v>
      </c>
      <c r="G869" s="84">
        <f t="shared" si="42"/>
        <v>0</v>
      </c>
    </row>
    <row r="870" spans="1:7" s="81" customFormat="1" hidden="1">
      <c r="A870" s="97" t="str">
        <f>Invoice!F874</f>
        <v>first line keep open</v>
      </c>
      <c r="B870" s="79">
        <f>Invoice!C874</f>
        <v>0</v>
      </c>
      <c r="C870" s="80">
        <f>Invoice!B874</f>
        <v>0</v>
      </c>
      <c r="D870" s="82">
        <f t="shared" si="40"/>
        <v>0</v>
      </c>
      <c r="E870" s="82">
        <f t="shared" si="41"/>
        <v>0</v>
      </c>
      <c r="F870" s="83">
        <f>Invoice!G874</f>
        <v>0</v>
      </c>
      <c r="G870" s="84">
        <f t="shared" si="42"/>
        <v>0</v>
      </c>
    </row>
    <row r="871" spans="1:7" s="81" customFormat="1" hidden="1">
      <c r="A871" s="97" t="str">
        <f>Invoice!F875</f>
        <v>first line keep open</v>
      </c>
      <c r="B871" s="79">
        <f>Invoice!C875</f>
        <v>0</v>
      </c>
      <c r="C871" s="80">
        <f>Invoice!B875</f>
        <v>0</v>
      </c>
      <c r="D871" s="82">
        <f t="shared" si="40"/>
        <v>0</v>
      </c>
      <c r="E871" s="82">
        <f t="shared" si="41"/>
        <v>0</v>
      </c>
      <c r="F871" s="83">
        <f>Invoice!G875</f>
        <v>0</v>
      </c>
      <c r="G871" s="84">
        <f t="shared" si="42"/>
        <v>0</v>
      </c>
    </row>
    <row r="872" spans="1:7" s="81" customFormat="1" hidden="1">
      <c r="A872" s="97" t="str">
        <f>Invoice!F876</f>
        <v>first line keep open</v>
      </c>
      <c r="B872" s="79">
        <f>Invoice!C876</f>
        <v>0</v>
      </c>
      <c r="C872" s="80">
        <f>Invoice!B876</f>
        <v>0</v>
      </c>
      <c r="D872" s="82">
        <f t="shared" si="40"/>
        <v>0</v>
      </c>
      <c r="E872" s="82">
        <f t="shared" si="41"/>
        <v>0</v>
      </c>
      <c r="F872" s="83">
        <f>Invoice!G876</f>
        <v>0</v>
      </c>
      <c r="G872" s="84">
        <f t="shared" si="42"/>
        <v>0</v>
      </c>
    </row>
    <row r="873" spans="1:7" s="81" customFormat="1" hidden="1">
      <c r="A873" s="97" t="str">
        <f>Invoice!F877</f>
        <v>first line keep open</v>
      </c>
      <c r="B873" s="79">
        <f>Invoice!C877</f>
        <v>0</v>
      </c>
      <c r="C873" s="80">
        <f>Invoice!B877</f>
        <v>0</v>
      </c>
      <c r="D873" s="82">
        <f t="shared" si="40"/>
        <v>0</v>
      </c>
      <c r="E873" s="82">
        <f t="shared" si="41"/>
        <v>0</v>
      </c>
      <c r="F873" s="83">
        <f>Invoice!G877</f>
        <v>0</v>
      </c>
      <c r="G873" s="84">
        <f t="shared" si="42"/>
        <v>0</v>
      </c>
    </row>
    <row r="874" spans="1:7" s="81" customFormat="1" hidden="1">
      <c r="A874" s="97" t="str">
        <f>Invoice!F878</f>
        <v>first line keep open</v>
      </c>
      <c r="B874" s="79">
        <f>Invoice!C878</f>
        <v>0</v>
      </c>
      <c r="C874" s="80">
        <f>Invoice!B878</f>
        <v>0</v>
      </c>
      <c r="D874" s="82">
        <f t="shared" si="40"/>
        <v>0</v>
      </c>
      <c r="E874" s="82">
        <f t="shared" si="41"/>
        <v>0</v>
      </c>
      <c r="F874" s="83">
        <f>Invoice!G878</f>
        <v>0</v>
      </c>
      <c r="G874" s="84">
        <f t="shared" si="42"/>
        <v>0</v>
      </c>
    </row>
    <row r="875" spans="1:7" s="81" customFormat="1" hidden="1">
      <c r="A875" s="97" t="str">
        <f>Invoice!F879</f>
        <v>first line keep open</v>
      </c>
      <c r="B875" s="79">
        <f>Invoice!C879</f>
        <v>0</v>
      </c>
      <c r="C875" s="80">
        <f>Invoice!B879</f>
        <v>0</v>
      </c>
      <c r="D875" s="82">
        <f t="shared" si="40"/>
        <v>0</v>
      </c>
      <c r="E875" s="82">
        <f t="shared" si="41"/>
        <v>0</v>
      </c>
      <c r="F875" s="83">
        <f>Invoice!G879</f>
        <v>0</v>
      </c>
      <c r="G875" s="84">
        <f t="shared" si="42"/>
        <v>0</v>
      </c>
    </row>
    <row r="876" spans="1:7" s="81" customFormat="1" hidden="1">
      <c r="A876" s="97" t="str">
        <f>Invoice!F880</f>
        <v>first line keep open</v>
      </c>
      <c r="B876" s="79">
        <f>Invoice!C880</f>
        <v>0</v>
      </c>
      <c r="C876" s="80">
        <f>Invoice!B880</f>
        <v>0</v>
      </c>
      <c r="D876" s="82">
        <f t="shared" si="40"/>
        <v>0</v>
      </c>
      <c r="E876" s="82">
        <f t="shared" si="41"/>
        <v>0</v>
      </c>
      <c r="F876" s="83">
        <f>Invoice!G880</f>
        <v>0</v>
      </c>
      <c r="G876" s="84">
        <f t="shared" si="42"/>
        <v>0</v>
      </c>
    </row>
    <row r="877" spans="1:7" s="81" customFormat="1" hidden="1">
      <c r="A877" s="97" t="str">
        <f>Invoice!F881</f>
        <v>first line keep open</v>
      </c>
      <c r="B877" s="79">
        <f>Invoice!C881</f>
        <v>0</v>
      </c>
      <c r="C877" s="80">
        <f>Invoice!B881</f>
        <v>0</v>
      </c>
      <c r="D877" s="82">
        <f t="shared" si="40"/>
        <v>0</v>
      </c>
      <c r="E877" s="82">
        <f t="shared" si="41"/>
        <v>0</v>
      </c>
      <c r="F877" s="83">
        <f>Invoice!G881</f>
        <v>0</v>
      </c>
      <c r="G877" s="84">
        <f t="shared" si="42"/>
        <v>0</v>
      </c>
    </row>
    <row r="878" spans="1:7" s="81" customFormat="1" hidden="1">
      <c r="A878" s="97" t="str">
        <f>Invoice!F882</f>
        <v>first line keep open</v>
      </c>
      <c r="B878" s="79">
        <f>Invoice!C882</f>
        <v>0</v>
      </c>
      <c r="C878" s="80">
        <f>Invoice!B882</f>
        <v>0</v>
      </c>
      <c r="D878" s="82">
        <f t="shared" si="40"/>
        <v>0</v>
      </c>
      <c r="E878" s="82">
        <f t="shared" si="41"/>
        <v>0</v>
      </c>
      <c r="F878" s="83">
        <f>Invoice!G882</f>
        <v>0</v>
      </c>
      <c r="G878" s="84">
        <f t="shared" si="42"/>
        <v>0</v>
      </c>
    </row>
    <row r="879" spans="1:7" s="81" customFormat="1" hidden="1">
      <c r="A879" s="97" t="str">
        <f>Invoice!F883</f>
        <v>first line keep open</v>
      </c>
      <c r="B879" s="79">
        <f>Invoice!C883</f>
        <v>0</v>
      </c>
      <c r="C879" s="80">
        <f>Invoice!B883</f>
        <v>0</v>
      </c>
      <c r="D879" s="82">
        <f t="shared" si="40"/>
        <v>0</v>
      </c>
      <c r="E879" s="82">
        <f t="shared" si="41"/>
        <v>0</v>
      </c>
      <c r="F879" s="83">
        <f>Invoice!G883</f>
        <v>0</v>
      </c>
      <c r="G879" s="84">
        <f t="shared" si="42"/>
        <v>0</v>
      </c>
    </row>
    <row r="880" spans="1:7" s="81" customFormat="1" hidden="1">
      <c r="A880" s="97" t="str">
        <f>Invoice!F884</f>
        <v>first line keep open</v>
      </c>
      <c r="B880" s="79">
        <f>Invoice!C884</f>
        <v>0</v>
      </c>
      <c r="C880" s="80">
        <f>Invoice!B884</f>
        <v>0</v>
      </c>
      <c r="D880" s="82">
        <f t="shared" ref="D880:D943" si="43">F880/$D$14</f>
        <v>0</v>
      </c>
      <c r="E880" s="82">
        <f t="shared" ref="E880:E943" si="44">G880/$D$14</f>
        <v>0</v>
      </c>
      <c r="F880" s="83">
        <f>Invoice!G884</f>
        <v>0</v>
      </c>
      <c r="G880" s="84">
        <f t="shared" ref="G880:G943" si="45">C880*F880</f>
        <v>0</v>
      </c>
    </row>
    <row r="881" spans="1:7" s="81" customFormat="1" hidden="1">
      <c r="A881" s="97" t="str">
        <f>Invoice!F885</f>
        <v>first line keep open</v>
      </c>
      <c r="B881" s="79">
        <f>Invoice!C885</f>
        <v>0</v>
      </c>
      <c r="C881" s="80">
        <f>Invoice!B885</f>
        <v>0</v>
      </c>
      <c r="D881" s="82">
        <f t="shared" si="43"/>
        <v>0</v>
      </c>
      <c r="E881" s="82">
        <f t="shared" si="44"/>
        <v>0</v>
      </c>
      <c r="F881" s="83">
        <f>Invoice!G885</f>
        <v>0</v>
      </c>
      <c r="G881" s="84">
        <f t="shared" si="45"/>
        <v>0</v>
      </c>
    </row>
    <row r="882" spans="1:7" s="81" customFormat="1" hidden="1">
      <c r="A882" s="97" t="str">
        <f>Invoice!F886</f>
        <v>first line keep open</v>
      </c>
      <c r="B882" s="79">
        <f>Invoice!C886</f>
        <v>0</v>
      </c>
      <c r="C882" s="80">
        <f>Invoice!B886</f>
        <v>0</v>
      </c>
      <c r="D882" s="82">
        <f t="shared" si="43"/>
        <v>0</v>
      </c>
      <c r="E882" s="82">
        <f t="shared" si="44"/>
        <v>0</v>
      </c>
      <c r="F882" s="83">
        <f>Invoice!G886</f>
        <v>0</v>
      </c>
      <c r="G882" s="84">
        <f t="shared" si="45"/>
        <v>0</v>
      </c>
    </row>
    <row r="883" spans="1:7" s="81" customFormat="1" hidden="1">
      <c r="A883" s="97" t="str">
        <f>Invoice!F887</f>
        <v>first line keep open</v>
      </c>
      <c r="B883" s="79">
        <f>Invoice!C887</f>
        <v>0</v>
      </c>
      <c r="C883" s="80">
        <f>Invoice!B887</f>
        <v>0</v>
      </c>
      <c r="D883" s="82">
        <f t="shared" si="43"/>
        <v>0</v>
      </c>
      <c r="E883" s="82">
        <f t="shared" si="44"/>
        <v>0</v>
      </c>
      <c r="F883" s="83">
        <f>Invoice!G887</f>
        <v>0</v>
      </c>
      <c r="G883" s="84">
        <f t="shared" si="45"/>
        <v>0</v>
      </c>
    </row>
    <row r="884" spans="1:7" s="81" customFormat="1" hidden="1">
      <c r="A884" s="97" t="str">
        <f>Invoice!F888</f>
        <v>first line keep open</v>
      </c>
      <c r="B884" s="79">
        <f>Invoice!C888</f>
        <v>0</v>
      </c>
      <c r="C884" s="80">
        <f>Invoice!B888</f>
        <v>0</v>
      </c>
      <c r="D884" s="82">
        <f t="shared" si="43"/>
        <v>0</v>
      </c>
      <c r="E884" s="82">
        <f t="shared" si="44"/>
        <v>0</v>
      </c>
      <c r="F884" s="83">
        <f>Invoice!G888</f>
        <v>0</v>
      </c>
      <c r="G884" s="84">
        <f t="shared" si="45"/>
        <v>0</v>
      </c>
    </row>
    <row r="885" spans="1:7" s="81" customFormat="1" hidden="1">
      <c r="A885" s="97" t="str">
        <f>Invoice!F889</f>
        <v>first line keep open</v>
      </c>
      <c r="B885" s="79">
        <f>Invoice!C889</f>
        <v>0</v>
      </c>
      <c r="C885" s="80">
        <f>Invoice!B889</f>
        <v>0</v>
      </c>
      <c r="D885" s="82">
        <f t="shared" si="43"/>
        <v>0</v>
      </c>
      <c r="E885" s="82">
        <f t="shared" si="44"/>
        <v>0</v>
      </c>
      <c r="F885" s="83">
        <f>Invoice!G889</f>
        <v>0</v>
      </c>
      <c r="G885" s="84">
        <f t="shared" si="45"/>
        <v>0</v>
      </c>
    </row>
    <row r="886" spans="1:7" s="81" customFormat="1" hidden="1">
      <c r="A886" s="97" t="str">
        <f>Invoice!F890</f>
        <v>first line keep open</v>
      </c>
      <c r="B886" s="79">
        <f>Invoice!C890</f>
        <v>0</v>
      </c>
      <c r="C886" s="80">
        <f>Invoice!B890</f>
        <v>0</v>
      </c>
      <c r="D886" s="82">
        <f t="shared" si="43"/>
        <v>0</v>
      </c>
      <c r="E886" s="82">
        <f t="shared" si="44"/>
        <v>0</v>
      </c>
      <c r="F886" s="83">
        <f>Invoice!G890</f>
        <v>0</v>
      </c>
      <c r="G886" s="84">
        <f t="shared" si="45"/>
        <v>0</v>
      </c>
    </row>
    <row r="887" spans="1:7" s="81" customFormat="1" hidden="1">
      <c r="A887" s="97" t="str">
        <f>Invoice!F891</f>
        <v>first line keep open</v>
      </c>
      <c r="B887" s="79">
        <f>Invoice!C891</f>
        <v>0</v>
      </c>
      <c r="C887" s="80">
        <f>Invoice!B891</f>
        <v>0</v>
      </c>
      <c r="D887" s="82">
        <f t="shared" si="43"/>
        <v>0</v>
      </c>
      <c r="E887" s="82">
        <f t="shared" si="44"/>
        <v>0</v>
      </c>
      <c r="F887" s="83">
        <f>Invoice!G891</f>
        <v>0</v>
      </c>
      <c r="G887" s="84">
        <f t="shared" si="45"/>
        <v>0</v>
      </c>
    </row>
    <row r="888" spans="1:7" s="81" customFormat="1" hidden="1">
      <c r="A888" s="97" t="str">
        <f>Invoice!F892</f>
        <v>first line keep open</v>
      </c>
      <c r="B888" s="79">
        <f>Invoice!C892</f>
        <v>0</v>
      </c>
      <c r="C888" s="80">
        <f>Invoice!B892</f>
        <v>0</v>
      </c>
      <c r="D888" s="82">
        <f t="shared" si="43"/>
        <v>0</v>
      </c>
      <c r="E888" s="82">
        <f t="shared" si="44"/>
        <v>0</v>
      </c>
      <c r="F888" s="83">
        <f>Invoice!G892</f>
        <v>0</v>
      </c>
      <c r="G888" s="84">
        <f t="shared" si="45"/>
        <v>0</v>
      </c>
    </row>
    <row r="889" spans="1:7" s="81" customFormat="1" hidden="1">
      <c r="A889" s="97" t="str">
        <f>Invoice!F893</f>
        <v>first line keep open</v>
      </c>
      <c r="B889" s="79">
        <f>Invoice!C893</f>
        <v>0</v>
      </c>
      <c r="C889" s="80">
        <f>Invoice!B893</f>
        <v>0</v>
      </c>
      <c r="D889" s="82">
        <f t="shared" si="43"/>
        <v>0</v>
      </c>
      <c r="E889" s="82">
        <f t="shared" si="44"/>
        <v>0</v>
      </c>
      <c r="F889" s="83">
        <f>Invoice!G893</f>
        <v>0</v>
      </c>
      <c r="G889" s="84">
        <f t="shared" si="45"/>
        <v>0</v>
      </c>
    </row>
    <row r="890" spans="1:7" s="81" customFormat="1" hidden="1">
      <c r="A890" s="97" t="str">
        <f>Invoice!F894</f>
        <v>first line keep open</v>
      </c>
      <c r="B890" s="79">
        <f>Invoice!C894</f>
        <v>0</v>
      </c>
      <c r="C890" s="80">
        <f>Invoice!B894</f>
        <v>0</v>
      </c>
      <c r="D890" s="82">
        <f t="shared" si="43"/>
        <v>0</v>
      </c>
      <c r="E890" s="82">
        <f t="shared" si="44"/>
        <v>0</v>
      </c>
      <c r="F890" s="83">
        <f>Invoice!G894</f>
        <v>0</v>
      </c>
      <c r="G890" s="84">
        <f t="shared" si="45"/>
        <v>0</v>
      </c>
    </row>
    <row r="891" spans="1:7" s="81" customFormat="1" hidden="1">
      <c r="A891" s="97" t="str">
        <f>Invoice!F895</f>
        <v>first line keep open</v>
      </c>
      <c r="B891" s="79">
        <f>Invoice!C895</f>
        <v>0</v>
      </c>
      <c r="C891" s="80">
        <f>Invoice!B895</f>
        <v>0</v>
      </c>
      <c r="D891" s="82">
        <f t="shared" si="43"/>
        <v>0</v>
      </c>
      <c r="E891" s="82">
        <f t="shared" si="44"/>
        <v>0</v>
      </c>
      <c r="F891" s="83">
        <f>Invoice!G895</f>
        <v>0</v>
      </c>
      <c r="G891" s="84">
        <f t="shared" si="45"/>
        <v>0</v>
      </c>
    </row>
    <row r="892" spans="1:7" s="81" customFormat="1" hidden="1">
      <c r="A892" s="97" t="str">
        <f>Invoice!F896</f>
        <v>first line keep open</v>
      </c>
      <c r="B892" s="79">
        <f>Invoice!C896</f>
        <v>0</v>
      </c>
      <c r="C892" s="80">
        <f>Invoice!B896</f>
        <v>0</v>
      </c>
      <c r="D892" s="82">
        <f t="shared" si="43"/>
        <v>0</v>
      </c>
      <c r="E892" s="82">
        <f t="shared" si="44"/>
        <v>0</v>
      </c>
      <c r="F892" s="83">
        <f>Invoice!G896</f>
        <v>0</v>
      </c>
      <c r="G892" s="84">
        <f t="shared" si="45"/>
        <v>0</v>
      </c>
    </row>
    <row r="893" spans="1:7" s="81" customFormat="1" hidden="1">
      <c r="A893" s="97" t="str">
        <f>Invoice!F897</f>
        <v>first line keep open</v>
      </c>
      <c r="B893" s="79">
        <f>Invoice!C897</f>
        <v>0</v>
      </c>
      <c r="C893" s="80">
        <f>Invoice!B897</f>
        <v>0</v>
      </c>
      <c r="D893" s="82">
        <f t="shared" si="43"/>
        <v>0</v>
      </c>
      <c r="E893" s="82">
        <f t="shared" si="44"/>
        <v>0</v>
      </c>
      <c r="F893" s="83">
        <f>Invoice!G897</f>
        <v>0</v>
      </c>
      <c r="G893" s="84">
        <f t="shared" si="45"/>
        <v>0</v>
      </c>
    </row>
    <row r="894" spans="1:7" s="81" customFormat="1" hidden="1">
      <c r="A894" s="97" t="str">
        <f>Invoice!F898</f>
        <v>first line keep open</v>
      </c>
      <c r="B894" s="79">
        <f>Invoice!C898</f>
        <v>0</v>
      </c>
      <c r="C894" s="80">
        <f>Invoice!B898</f>
        <v>0</v>
      </c>
      <c r="D894" s="82">
        <f t="shared" si="43"/>
        <v>0</v>
      </c>
      <c r="E894" s="82">
        <f t="shared" si="44"/>
        <v>0</v>
      </c>
      <c r="F894" s="83">
        <f>Invoice!G898</f>
        <v>0</v>
      </c>
      <c r="G894" s="84">
        <f t="shared" si="45"/>
        <v>0</v>
      </c>
    </row>
    <row r="895" spans="1:7" s="81" customFormat="1" hidden="1">
      <c r="A895" s="97" t="str">
        <f>Invoice!F899</f>
        <v>first line keep open</v>
      </c>
      <c r="B895" s="79">
        <f>Invoice!C899</f>
        <v>0</v>
      </c>
      <c r="C895" s="80">
        <f>Invoice!B899</f>
        <v>0</v>
      </c>
      <c r="D895" s="82">
        <f t="shared" si="43"/>
        <v>0</v>
      </c>
      <c r="E895" s="82">
        <f t="shared" si="44"/>
        <v>0</v>
      </c>
      <c r="F895" s="83">
        <f>Invoice!G899</f>
        <v>0</v>
      </c>
      <c r="G895" s="84">
        <f t="shared" si="45"/>
        <v>0</v>
      </c>
    </row>
    <row r="896" spans="1:7" s="81" customFormat="1" hidden="1">
      <c r="A896" s="97" t="str">
        <f>Invoice!F900</f>
        <v>first line keep open</v>
      </c>
      <c r="B896" s="79">
        <f>Invoice!C900</f>
        <v>0</v>
      </c>
      <c r="C896" s="80">
        <f>Invoice!B900</f>
        <v>0</v>
      </c>
      <c r="D896" s="82">
        <f t="shared" si="43"/>
        <v>0</v>
      </c>
      <c r="E896" s="82">
        <f t="shared" si="44"/>
        <v>0</v>
      </c>
      <c r="F896" s="83">
        <f>Invoice!G900</f>
        <v>0</v>
      </c>
      <c r="G896" s="84">
        <f t="shared" si="45"/>
        <v>0</v>
      </c>
    </row>
    <row r="897" spans="1:7" s="81" customFormat="1" hidden="1">
      <c r="A897" s="97" t="str">
        <f>Invoice!F901</f>
        <v>first line keep open</v>
      </c>
      <c r="B897" s="79">
        <f>Invoice!C901</f>
        <v>0</v>
      </c>
      <c r="C897" s="80">
        <f>Invoice!B901</f>
        <v>0</v>
      </c>
      <c r="D897" s="82">
        <f t="shared" si="43"/>
        <v>0</v>
      </c>
      <c r="E897" s="82">
        <f t="shared" si="44"/>
        <v>0</v>
      </c>
      <c r="F897" s="83">
        <f>Invoice!G901</f>
        <v>0</v>
      </c>
      <c r="G897" s="84">
        <f t="shared" si="45"/>
        <v>0</v>
      </c>
    </row>
    <row r="898" spans="1:7" s="81" customFormat="1" hidden="1">
      <c r="A898" s="97" t="str">
        <f>Invoice!F902</f>
        <v>first line keep open</v>
      </c>
      <c r="B898" s="79">
        <f>Invoice!C902</f>
        <v>0</v>
      </c>
      <c r="C898" s="80">
        <f>Invoice!B902</f>
        <v>0</v>
      </c>
      <c r="D898" s="82">
        <f t="shared" si="43"/>
        <v>0</v>
      </c>
      <c r="E898" s="82">
        <f t="shared" si="44"/>
        <v>0</v>
      </c>
      <c r="F898" s="83">
        <f>Invoice!G902</f>
        <v>0</v>
      </c>
      <c r="G898" s="84">
        <f t="shared" si="45"/>
        <v>0</v>
      </c>
    </row>
    <row r="899" spans="1:7" s="81" customFormat="1" hidden="1">
      <c r="A899" s="97" t="str">
        <f>Invoice!F903</f>
        <v>first line keep open</v>
      </c>
      <c r="B899" s="79">
        <f>Invoice!C903</f>
        <v>0</v>
      </c>
      <c r="C899" s="80">
        <f>Invoice!B903</f>
        <v>0</v>
      </c>
      <c r="D899" s="82">
        <f t="shared" si="43"/>
        <v>0</v>
      </c>
      <c r="E899" s="82">
        <f t="shared" si="44"/>
        <v>0</v>
      </c>
      <c r="F899" s="83">
        <f>Invoice!G903</f>
        <v>0</v>
      </c>
      <c r="G899" s="84">
        <f t="shared" si="45"/>
        <v>0</v>
      </c>
    </row>
    <row r="900" spans="1:7" s="81" customFormat="1" hidden="1">
      <c r="A900" s="97" t="str">
        <f>Invoice!F904</f>
        <v>first line keep open</v>
      </c>
      <c r="B900" s="79">
        <f>Invoice!C904</f>
        <v>0</v>
      </c>
      <c r="C900" s="80">
        <f>Invoice!B904</f>
        <v>0</v>
      </c>
      <c r="D900" s="82">
        <f t="shared" si="43"/>
        <v>0</v>
      </c>
      <c r="E900" s="82">
        <f t="shared" si="44"/>
        <v>0</v>
      </c>
      <c r="F900" s="83">
        <f>Invoice!G904</f>
        <v>0</v>
      </c>
      <c r="G900" s="84">
        <f t="shared" si="45"/>
        <v>0</v>
      </c>
    </row>
    <row r="901" spans="1:7" s="81" customFormat="1" hidden="1">
      <c r="A901" s="97" t="str">
        <f>Invoice!F905</f>
        <v>first line keep open</v>
      </c>
      <c r="B901" s="79">
        <f>Invoice!C905</f>
        <v>0</v>
      </c>
      <c r="C901" s="80">
        <f>Invoice!B905</f>
        <v>0</v>
      </c>
      <c r="D901" s="82">
        <f t="shared" si="43"/>
        <v>0</v>
      </c>
      <c r="E901" s="82">
        <f t="shared" si="44"/>
        <v>0</v>
      </c>
      <c r="F901" s="83">
        <f>Invoice!G905</f>
        <v>0</v>
      </c>
      <c r="G901" s="84">
        <f t="shared" si="45"/>
        <v>0</v>
      </c>
    </row>
    <row r="902" spans="1:7" s="81" customFormat="1" hidden="1">
      <c r="A902" s="97" t="str">
        <f>Invoice!F906</f>
        <v>first line keep open</v>
      </c>
      <c r="B902" s="79">
        <f>Invoice!C906</f>
        <v>0</v>
      </c>
      <c r="C902" s="80">
        <f>Invoice!B906</f>
        <v>0</v>
      </c>
      <c r="D902" s="82">
        <f t="shared" si="43"/>
        <v>0</v>
      </c>
      <c r="E902" s="82">
        <f t="shared" si="44"/>
        <v>0</v>
      </c>
      <c r="F902" s="83">
        <f>Invoice!G906</f>
        <v>0</v>
      </c>
      <c r="G902" s="84">
        <f t="shared" si="45"/>
        <v>0</v>
      </c>
    </row>
    <row r="903" spans="1:7" s="81" customFormat="1" hidden="1">
      <c r="A903" s="97" t="str">
        <f>Invoice!F907</f>
        <v>first line keep open</v>
      </c>
      <c r="B903" s="79">
        <f>Invoice!C907</f>
        <v>0</v>
      </c>
      <c r="C903" s="80">
        <f>Invoice!B907</f>
        <v>0</v>
      </c>
      <c r="D903" s="82">
        <f t="shared" si="43"/>
        <v>0</v>
      </c>
      <c r="E903" s="82">
        <f t="shared" si="44"/>
        <v>0</v>
      </c>
      <c r="F903" s="83">
        <f>Invoice!G907</f>
        <v>0</v>
      </c>
      <c r="G903" s="84">
        <f t="shared" si="45"/>
        <v>0</v>
      </c>
    </row>
    <row r="904" spans="1:7" s="81" customFormat="1" hidden="1">
      <c r="A904" s="97" t="str">
        <f>Invoice!F908</f>
        <v>first line keep open</v>
      </c>
      <c r="B904" s="79">
        <f>Invoice!C908</f>
        <v>0</v>
      </c>
      <c r="C904" s="80">
        <f>Invoice!B908</f>
        <v>0</v>
      </c>
      <c r="D904" s="82">
        <f t="shared" si="43"/>
        <v>0</v>
      </c>
      <c r="E904" s="82">
        <f t="shared" si="44"/>
        <v>0</v>
      </c>
      <c r="F904" s="83">
        <f>Invoice!G908</f>
        <v>0</v>
      </c>
      <c r="G904" s="84">
        <f t="shared" si="45"/>
        <v>0</v>
      </c>
    </row>
    <row r="905" spans="1:7" s="81" customFormat="1" hidden="1">
      <c r="A905" s="97" t="str">
        <f>Invoice!F909</f>
        <v>first line keep open</v>
      </c>
      <c r="B905" s="79">
        <f>Invoice!C909</f>
        <v>0</v>
      </c>
      <c r="C905" s="80">
        <f>Invoice!B909</f>
        <v>0</v>
      </c>
      <c r="D905" s="82">
        <f t="shared" si="43"/>
        <v>0</v>
      </c>
      <c r="E905" s="82">
        <f t="shared" si="44"/>
        <v>0</v>
      </c>
      <c r="F905" s="83">
        <f>Invoice!G909</f>
        <v>0</v>
      </c>
      <c r="G905" s="84">
        <f t="shared" si="45"/>
        <v>0</v>
      </c>
    </row>
    <row r="906" spans="1:7" s="81" customFormat="1" hidden="1">
      <c r="A906" s="97" t="str">
        <f>Invoice!F910</f>
        <v>first line keep open</v>
      </c>
      <c r="B906" s="79">
        <f>Invoice!C910</f>
        <v>0</v>
      </c>
      <c r="C906" s="80">
        <f>Invoice!B910</f>
        <v>0</v>
      </c>
      <c r="D906" s="82">
        <f t="shared" si="43"/>
        <v>0</v>
      </c>
      <c r="E906" s="82">
        <f t="shared" si="44"/>
        <v>0</v>
      </c>
      <c r="F906" s="83">
        <f>Invoice!G910</f>
        <v>0</v>
      </c>
      <c r="G906" s="84">
        <f t="shared" si="45"/>
        <v>0</v>
      </c>
    </row>
    <row r="907" spans="1:7" s="81" customFormat="1" hidden="1">
      <c r="A907" s="97" t="str">
        <f>Invoice!F911</f>
        <v>first line keep open</v>
      </c>
      <c r="B907" s="79">
        <f>Invoice!C911</f>
        <v>0</v>
      </c>
      <c r="C907" s="80">
        <f>Invoice!B911</f>
        <v>0</v>
      </c>
      <c r="D907" s="82">
        <f t="shared" si="43"/>
        <v>0</v>
      </c>
      <c r="E907" s="82">
        <f t="shared" si="44"/>
        <v>0</v>
      </c>
      <c r="F907" s="83">
        <f>Invoice!G911</f>
        <v>0</v>
      </c>
      <c r="G907" s="84">
        <f t="shared" si="45"/>
        <v>0</v>
      </c>
    </row>
    <row r="908" spans="1:7" s="81" customFormat="1" hidden="1">
      <c r="A908" s="97" t="str">
        <f>Invoice!F912</f>
        <v>first line keep open</v>
      </c>
      <c r="B908" s="79">
        <f>Invoice!C912</f>
        <v>0</v>
      </c>
      <c r="C908" s="80">
        <f>Invoice!B912</f>
        <v>0</v>
      </c>
      <c r="D908" s="82">
        <f t="shared" si="43"/>
        <v>0</v>
      </c>
      <c r="E908" s="82">
        <f t="shared" si="44"/>
        <v>0</v>
      </c>
      <c r="F908" s="83">
        <f>Invoice!G912</f>
        <v>0</v>
      </c>
      <c r="G908" s="84">
        <f t="shared" si="45"/>
        <v>0</v>
      </c>
    </row>
    <row r="909" spans="1:7" s="81" customFormat="1" hidden="1">
      <c r="A909" s="97" t="str">
        <f>Invoice!F913</f>
        <v>first line keep open</v>
      </c>
      <c r="B909" s="79">
        <f>Invoice!C913</f>
        <v>0</v>
      </c>
      <c r="C909" s="80">
        <f>Invoice!B913</f>
        <v>0</v>
      </c>
      <c r="D909" s="82">
        <f t="shared" si="43"/>
        <v>0</v>
      </c>
      <c r="E909" s="82">
        <f t="shared" si="44"/>
        <v>0</v>
      </c>
      <c r="F909" s="83">
        <f>Invoice!G913</f>
        <v>0</v>
      </c>
      <c r="G909" s="84">
        <f t="shared" si="45"/>
        <v>0</v>
      </c>
    </row>
    <row r="910" spans="1:7" s="81" customFormat="1" hidden="1">
      <c r="A910" s="97" t="str">
        <f>Invoice!F914</f>
        <v>first line keep open</v>
      </c>
      <c r="B910" s="79">
        <f>Invoice!C914</f>
        <v>0</v>
      </c>
      <c r="C910" s="80">
        <f>Invoice!B914</f>
        <v>0</v>
      </c>
      <c r="D910" s="82">
        <f t="shared" si="43"/>
        <v>0</v>
      </c>
      <c r="E910" s="82">
        <f t="shared" si="44"/>
        <v>0</v>
      </c>
      <c r="F910" s="83">
        <f>Invoice!G914</f>
        <v>0</v>
      </c>
      <c r="G910" s="84">
        <f t="shared" si="45"/>
        <v>0</v>
      </c>
    </row>
    <row r="911" spans="1:7" s="81" customFormat="1" hidden="1">
      <c r="A911" s="97" t="str">
        <f>Invoice!F915</f>
        <v>first line keep open</v>
      </c>
      <c r="B911" s="79">
        <f>Invoice!C915</f>
        <v>0</v>
      </c>
      <c r="C911" s="80">
        <f>Invoice!B915</f>
        <v>0</v>
      </c>
      <c r="D911" s="82">
        <f t="shared" si="43"/>
        <v>0</v>
      </c>
      <c r="E911" s="82">
        <f t="shared" si="44"/>
        <v>0</v>
      </c>
      <c r="F911" s="83">
        <f>Invoice!G915</f>
        <v>0</v>
      </c>
      <c r="G911" s="84">
        <f t="shared" si="45"/>
        <v>0</v>
      </c>
    </row>
    <row r="912" spans="1:7" s="81" customFormat="1" hidden="1">
      <c r="A912" s="97" t="str">
        <f>Invoice!F916</f>
        <v>first line keep open</v>
      </c>
      <c r="B912" s="79">
        <f>Invoice!C916</f>
        <v>0</v>
      </c>
      <c r="C912" s="80">
        <f>Invoice!B916</f>
        <v>0</v>
      </c>
      <c r="D912" s="82">
        <f t="shared" si="43"/>
        <v>0</v>
      </c>
      <c r="E912" s="82">
        <f t="shared" si="44"/>
        <v>0</v>
      </c>
      <c r="F912" s="83">
        <f>Invoice!G916</f>
        <v>0</v>
      </c>
      <c r="G912" s="84">
        <f t="shared" si="45"/>
        <v>0</v>
      </c>
    </row>
    <row r="913" spans="1:7" s="81" customFormat="1" hidden="1">
      <c r="A913" s="97" t="str">
        <f>Invoice!F917</f>
        <v>first line keep open</v>
      </c>
      <c r="B913" s="79">
        <f>Invoice!C917</f>
        <v>0</v>
      </c>
      <c r="C913" s="80">
        <f>Invoice!B917</f>
        <v>0</v>
      </c>
      <c r="D913" s="82">
        <f t="shared" si="43"/>
        <v>0</v>
      </c>
      <c r="E913" s="82">
        <f t="shared" si="44"/>
        <v>0</v>
      </c>
      <c r="F913" s="83">
        <f>Invoice!G917</f>
        <v>0</v>
      </c>
      <c r="G913" s="84">
        <f t="shared" si="45"/>
        <v>0</v>
      </c>
    </row>
    <row r="914" spans="1:7" s="81" customFormat="1" hidden="1">
      <c r="A914" s="97" t="str">
        <f>Invoice!F918</f>
        <v>first line keep open</v>
      </c>
      <c r="B914" s="79">
        <f>Invoice!C918</f>
        <v>0</v>
      </c>
      <c r="C914" s="80">
        <f>Invoice!B918</f>
        <v>0</v>
      </c>
      <c r="D914" s="82">
        <f t="shared" si="43"/>
        <v>0</v>
      </c>
      <c r="E914" s="82">
        <f t="shared" si="44"/>
        <v>0</v>
      </c>
      <c r="F914" s="83">
        <f>Invoice!G918</f>
        <v>0</v>
      </c>
      <c r="G914" s="84">
        <f t="shared" si="45"/>
        <v>0</v>
      </c>
    </row>
    <row r="915" spans="1:7" s="81" customFormat="1" hidden="1">
      <c r="A915" s="97" t="str">
        <f>Invoice!F919</f>
        <v>first line keep open</v>
      </c>
      <c r="B915" s="79">
        <f>Invoice!C919</f>
        <v>0</v>
      </c>
      <c r="C915" s="80">
        <f>Invoice!B919</f>
        <v>0</v>
      </c>
      <c r="D915" s="82">
        <f t="shared" si="43"/>
        <v>0</v>
      </c>
      <c r="E915" s="82">
        <f t="shared" si="44"/>
        <v>0</v>
      </c>
      <c r="F915" s="83">
        <f>Invoice!G919</f>
        <v>0</v>
      </c>
      <c r="G915" s="84">
        <f t="shared" si="45"/>
        <v>0</v>
      </c>
    </row>
    <row r="916" spans="1:7" s="81" customFormat="1" hidden="1">
      <c r="A916" s="97" t="str">
        <f>Invoice!F920</f>
        <v>first line keep open</v>
      </c>
      <c r="B916" s="79">
        <f>Invoice!C920</f>
        <v>0</v>
      </c>
      <c r="C916" s="80">
        <f>Invoice!B920</f>
        <v>0</v>
      </c>
      <c r="D916" s="82">
        <f t="shared" si="43"/>
        <v>0</v>
      </c>
      <c r="E916" s="82">
        <f t="shared" si="44"/>
        <v>0</v>
      </c>
      <c r="F916" s="83">
        <f>Invoice!G920</f>
        <v>0</v>
      </c>
      <c r="G916" s="84">
        <f t="shared" si="45"/>
        <v>0</v>
      </c>
    </row>
    <row r="917" spans="1:7" s="81" customFormat="1" hidden="1">
      <c r="A917" s="97" t="str">
        <f>Invoice!F921</f>
        <v>first line keep open</v>
      </c>
      <c r="B917" s="79">
        <f>Invoice!C921</f>
        <v>0</v>
      </c>
      <c r="C917" s="80">
        <f>Invoice!B921</f>
        <v>0</v>
      </c>
      <c r="D917" s="82">
        <f t="shared" si="43"/>
        <v>0</v>
      </c>
      <c r="E917" s="82">
        <f t="shared" si="44"/>
        <v>0</v>
      </c>
      <c r="F917" s="83">
        <f>Invoice!G921</f>
        <v>0</v>
      </c>
      <c r="G917" s="84">
        <f t="shared" si="45"/>
        <v>0</v>
      </c>
    </row>
    <row r="918" spans="1:7" s="81" customFormat="1" hidden="1">
      <c r="A918" s="97" t="str">
        <f>Invoice!F922</f>
        <v>first line keep open</v>
      </c>
      <c r="B918" s="79">
        <f>Invoice!C922</f>
        <v>0</v>
      </c>
      <c r="C918" s="80">
        <f>Invoice!B922</f>
        <v>0</v>
      </c>
      <c r="D918" s="82">
        <f t="shared" si="43"/>
        <v>0</v>
      </c>
      <c r="E918" s="82">
        <f t="shared" si="44"/>
        <v>0</v>
      </c>
      <c r="F918" s="83">
        <f>Invoice!G922</f>
        <v>0</v>
      </c>
      <c r="G918" s="84">
        <f t="shared" si="45"/>
        <v>0</v>
      </c>
    </row>
    <row r="919" spans="1:7" s="81" customFormat="1" hidden="1">
      <c r="A919" s="97" t="str">
        <f>Invoice!F923</f>
        <v>first line keep open</v>
      </c>
      <c r="B919" s="79">
        <f>Invoice!C923</f>
        <v>0</v>
      </c>
      <c r="C919" s="80">
        <f>Invoice!B923</f>
        <v>0</v>
      </c>
      <c r="D919" s="82">
        <f t="shared" si="43"/>
        <v>0</v>
      </c>
      <c r="E919" s="82">
        <f t="shared" si="44"/>
        <v>0</v>
      </c>
      <c r="F919" s="83">
        <f>Invoice!G923</f>
        <v>0</v>
      </c>
      <c r="G919" s="84">
        <f t="shared" si="45"/>
        <v>0</v>
      </c>
    </row>
    <row r="920" spans="1:7" s="81" customFormat="1" hidden="1">
      <c r="A920" s="97" t="str">
        <f>Invoice!F924</f>
        <v>first line keep open</v>
      </c>
      <c r="B920" s="79">
        <f>Invoice!C924</f>
        <v>0</v>
      </c>
      <c r="C920" s="80">
        <f>Invoice!B924</f>
        <v>0</v>
      </c>
      <c r="D920" s="82">
        <f t="shared" si="43"/>
        <v>0</v>
      </c>
      <c r="E920" s="82">
        <f t="shared" si="44"/>
        <v>0</v>
      </c>
      <c r="F920" s="83">
        <f>Invoice!G924</f>
        <v>0</v>
      </c>
      <c r="G920" s="84">
        <f t="shared" si="45"/>
        <v>0</v>
      </c>
    </row>
    <row r="921" spans="1:7" s="81" customFormat="1" hidden="1">
      <c r="A921" s="97" t="str">
        <f>Invoice!F925</f>
        <v>first line keep open</v>
      </c>
      <c r="B921" s="79">
        <f>Invoice!C925</f>
        <v>0</v>
      </c>
      <c r="C921" s="80">
        <f>Invoice!B925</f>
        <v>0</v>
      </c>
      <c r="D921" s="82">
        <f t="shared" si="43"/>
        <v>0</v>
      </c>
      <c r="E921" s="82">
        <f t="shared" si="44"/>
        <v>0</v>
      </c>
      <c r="F921" s="83">
        <f>Invoice!G925</f>
        <v>0</v>
      </c>
      <c r="G921" s="84">
        <f t="shared" si="45"/>
        <v>0</v>
      </c>
    </row>
    <row r="922" spans="1:7" s="81" customFormat="1" hidden="1">
      <c r="A922" s="97" t="str">
        <f>Invoice!F926</f>
        <v>first line keep open</v>
      </c>
      <c r="B922" s="79">
        <f>Invoice!C926</f>
        <v>0</v>
      </c>
      <c r="C922" s="80">
        <f>Invoice!B926</f>
        <v>0</v>
      </c>
      <c r="D922" s="82">
        <f t="shared" si="43"/>
        <v>0</v>
      </c>
      <c r="E922" s="82">
        <f t="shared" si="44"/>
        <v>0</v>
      </c>
      <c r="F922" s="83">
        <f>Invoice!G926</f>
        <v>0</v>
      </c>
      <c r="G922" s="84">
        <f t="shared" si="45"/>
        <v>0</v>
      </c>
    </row>
    <row r="923" spans="1:7" s="81" customFormat="1" hidden="1">
      <c r="A923" s="97" t="str">
        <f>Invoice!F927</f>
        <v>first line keep open</v>
      </c>
      <c r="B923" s="79">
        <f>Invoice!C927</f>
        <v>0</v>
      </c>
      <c r="C923" s="80">
        <f>Invoice!B927</f>
        <v>0</v>
      </c>
      <c r="D923" s="82">
        <f t="shared" si="43"/>
        <v>0</v>
      </c>
      <c r="E923" s="82">
        <f t="shared" si="44"/>
        <v>0</v>
      </c>
      <c r="F923" s="83">
        <f>Invoice!G927</f>
        <v>0</v>
      </c>
      <c r="G923" s="84">
        <f t="shared" si="45"/>
        <v>0</v>
      </c>
    </row>
    <row r="924" spans="1:7" s="81" customFormat="1" hidden="1">
      <c r="A924" s="97" t="str">
        <f>Invoice!F928</f>
        <v>first line keep open</v>
      </c>
      <c r="B924" s="79">
        <f>Invoice!C928</f>
        <v>0</v>
      </c>
      <c r="C924" s="80">
        <f>Invoice!B928</f>
        <v>0</v>
      </c>
      <c r="D924" s="82">
        <f t="shared" si="43"/>
        <v>0</v>
      </c>
      <c r="E924" s="82">
        <f t="shared" si="44"/>
        <v>0</v>
      </c>
      <c r="F924" s="83">
        <f>Invoice!G928</f>
        <v>0</v>
      </c>
      <c r="G924" s="84">
        <f t="shared" si="45"/>
        <v>0</v>
      </c>
    </row>
    <row r="925" spans="1:7" s="81" customFormat="1" hidden="1">
      <c r="A925" s="97" t="str">
        <f>Invoice!F929</f>
        <v>first line keep open</v>
      </c>
      <c r="B925" s="79">
        <f>Invoice!C929</f>
        <v>0</v>
      </c>
      <c r="C925" s="80">
        <f>Invoice!B929</f>
        <v>0</v>
      </c>
      <c r="D925" s="82">
        <f t="shared" si="43"/>
        <v>0</v>
      </c>
      <c r="E925" s="82">
        <f t="shared" si="44"/>
        <v>0</v>
      </c>
      <c r="F925" s="83">
        <f>Invoice!G929</f>
        <v>0</v>
      </c>
      <c r="G925" s="84">
        <f t="shared" si="45"/>
        <v>0</v>
      </c>
    </row>
    <row r="926" spans="1:7" s="81" customFormat="1" hidden="1">
      <c r="A926" s="97" t="str">
        <f>Invoice!F930</f>
        <v>first line keep open</v>
      </c>
      <c r="B926" s="79">
        <f>Invoice!C930</f>
        <v>0</v>
      </c>
      <c r="C926" s="80">
        <f>Invoice!B930</f>
        <v>0</v>
      </c>
      <c r="D926" s="82">
        <f t="shared" si="43"/>
        <v>0</v>
      </c>
      <c r="E926" s="82">
        <f t="shared" si="44"/>
        <v>0</v>
      </c>
      <c r="F926" s="83">
        <f>Invoice!G930</f>
        <v>0</v>
      </c>
      <c r="G926" s="84">
        <f t="shared" si="45"/>
        <v>0</v>
      </c>
    </row>
    <row r="927" spans="1:7" s="81" customFormat="1" hidden="1">
      <c r="A927" s="97" t="str">
        <f>Invoice!F931</f>
        <v>first line keep open</v>
      </c>
      <c r="B927" s="79">
        <f>Invoice!C931</f>
        <v>0</v>
      </c>
      <c r="C927" s="80">
        <f>Invoice!B931</f>
        <v>0</v>
      </c>
      <c r="D927" s="82">
        <f t="shared" si="43"/>
        <v>0</v>
      </c>
      <c r="E927" s="82">
        <f t="shared" si="44"/>
        <v>0</v>
      </c>
      <c r="F927" s="83">
        <f>Invoice!G931</f>
        <v>0</v>
      </c>
      <c r="G927" s="84">
        <f t="shared" si="45"/>
        <v>0</v>
      </c>
    </row>
    <row r="928" spans="1:7" s="81" customFormat="1" hidden="1">
      <c r="A928" s="97" t="str">
        <f>Invoice!F932</f>
        <v>first line keep open</v>
      </c>
      <c r="B928" s="79">
        <f>Invoice!C932</f>
        <v>0</v>
      </c>
      <c r="C928" s="80">
        <f>Invoice!B932</f>
        <v>0</v>
      </c>
      <c r="D928" s="82">
        <f t="shared" si="43"/>
        <v>0</v>
      </c>
      <c r="E928" s="82">
        <f t="shared" si="44"/>
        <v>0</v>
      </c>
      <c r="F928" s="83">
        <f>Invoice!G932</f>
        <v>0</v>
      </c>
      <c r="G928" s="84">
        <f t="shared" si="45"/>
        <v>0</v>
      </c>
    </row>
    <row r="929" spans="1:7" s="81" customFormat="1" hidden="1">
      <c r="A929" s="97" t="str">
        <f>Invoice!F933</f>
        <v>first line keep open</v>
      </c>
      <c r="B929" s="79">
        <f>Invoice!C933</f>
        <v>0</v>
      </c>
      <c r="C929" s="80">
        <f>Invoice!B933</f>
        <v>0</v>
      </c>
      <c r="D929" s="82">
        <f t="shared" si="43"/>
        <v>0</v>
      </c>
      <c r="E929" s="82">
        <f t="shared" si="44"/>
        <v>0</v>
      </c>
      <c r="F929" s="83">
        <f>Invoice!G933</f>
        <v>0</v>
      </c>
      <c r="G929" s="84">
        <f t="shared" si="45"/>
        <v>0</v>
      </c>
    </row>
    <row r="930" spans="1:7" s="81" customFormat="1" hidden="1">
      <c r="A930" s="97" t="str">
        <f>Invoice!F934</f>
        <v>first line keep open</v>
      </c>
      <c r="B930" s="79">
        <f>Invoice!C934</f>
        <v>0</v>
      </c>
      <c r="C930" s="80">
        <f>Invoice!B934</f>
        <v>0</v>
      </c>
      <c r="D930" s="82">
        <f t="shared" si="43"/>
        <v>0</v>
      </c>
      <c r="E930" s="82">
        <f t="shared" si="44"/>
        <v>0</v>
      </c>
      <c r="F930" s="83">
        <f>Invoice!G934</f>
        <v>0</v>
      </c>
      <c r="G930" s="84">
        <f t="shared" si="45"/>
        <v>0</v>
      </c>
    </row>
    <row r="931" spans="1:7" s="81" customFormat="1" hidden="1">
      <c r="A931" s="97" t="str">
        <f>Invoice!F935</f>
        <v>first line keep open</v>
      </c>
      <c r="B931" s="79">
        <f>Invoice!C935</f>
        <v>0</v>
      </c>
      <c r="C931" s="80">
        <f>Invoice!B935</f>
        <v>0</v>
      </c>
      <c r="D931" s="82">
        <f t="shared" si="43"/>
        <v>0</v>
      </c>
      <c r="E931" s="82">
        <f t="shared" si="44"/>
        <v>0</v>
      </c>
      <c r="F931" s="83">
        <f>Invoice!G935</f>
        <v>0</v>
      </c>
      <c r="G931" s="84">
        <f t="shared" si="45"/>
        <v>0</v>
      </c>
    </row>
    <row r="932" spans="1:7" s="81" customFormat="1" hidden="1">
      <c r="A932" s="97" t="str">
        <f>Invoice!F936</f>
        <v>first line keep open</v>
      </c>
      <c r="B932" s="79">
        <f>Invoice!C936</f>
        <v>0</v>
      </c>
      <c r="C932" s="80">
        <f>Invoice!B936</f>
        <v>0</v>
      </c>
      <c r="D932" s="82">
        <f t="shared" si="43"/>
        <v>0</v>
      </c>
      <c r="E932" s="82">
        <f t="shared" si="44"/>
        <v>0</v>
      </c>
      <c r="F932" s="83">
        <f>Invoice!G936</f>
        <v>0</v>
      </c>
      <c r="G932" s="84">
        <f t="shared" si="45"/>
        <v>0</v>
      </c>
    </row>
    <row r="933" spans="1:7" s="81" customFormat="1" hidden="1">
      <c r="A933" s="97" t="str">
        <f>Invoice!F937</f>
        <v>first line keep open</v>
      </c>
      <c r="B933" s="79">
        <f>Invoice!C937</f>
        <v>0</v>
      </c>
      <c r="C933" s="80">
        <f>Invoice!B937</f>
        <v>0</v>
      </c>
      <c r="D933" s="82">
        <f t="shared" si="43"/>
        <v>0</v>
      </c>
      <c r="E933" s="82">
        <f t="shared" si="44"/>
        <v>0</v>
      </c>
      <c r="F933" s="83">
        <f>Invoice!G937</f>
        <v>0</v>
      </c>
      <c r="G933" s="84">
        <f t="shared" si="45"/>
        <v>0</v>
      </c>
    </row>
    <row r="934" spans="1:7" s="81" customFormat="1" hidden="1">
      <c r="A934" s="97" t="str">
        <f>Invoice!F938</f>
        <v>first line keep open</v>
      </c>
      <c r="B934" s="79">
        <f>Invoice!C938</f>
        <v>0</v>
      </c>
      <c r="C934" s="80">
        <f>Invoice!B938</f>
        <v>0</v>
      </c>
      <c r="D934" s="82">
        <f t="shared" si="43"/>
        <v>0</v>
      </c>
      <c r="E934" s="82">
        <f t="shared" si="44"/>
        <v>0</v>
      </c>
      <c r="F934" s="83">
        <f>Invoice!G938</f>
        <v>0</v>
      </c>
      <c r="G934" s="84">
        <f t="shared" si="45"/>
        <v>0</v>
      </c>
    </row>
    <row r="935" spans="1:7" s="81" customFormat="1" hidden="1">
      <c r="A935" s="97" t="str">
        <f>Invoice!F939</f>
        <v>first line keep open</v>
      </c>
      <c r="B935" s="79">
        <f>Invoice!C939</f>
        <v>0</v>
      </c>
      <c r="C935" s="80">
        <f>Invoice!B939</f>
        <v>0</v>
      </c>
      <c r="D935" s="82">
        <f t="shared" si="43"/>
        <v>0</v>
      </c>
      <c r="E935" s="82">
        <f t="shared" si="44"/>
        <v>0</v>
      </c>
      <c r="F935" s="83">
        <f>Invoice!G939</f>
        <v>0</v>
      </c>
      <c r="G935" s="84">
        <f t="shared" si="45"/>
        <v>0</v>
      </c>
    </row>
    <row r="936" spans="1:7" s="81" customFormat="1" hidden="1">
      <c r="A936" s="97" t="str">
        <f>Invoice!F940</f>
        <v>first line keep open</v>
      </c>
      <c r="B936" s="79">
        <f>Invoice!C940</f>
        <v>0</v>
      </c>
      <c r="C936" s="80">
        <f>Invoice!B940</f>
        <v>0</v>
      </c>
      <c r="D936" s="82">
        <f t="shared" si="43"/>
        <v>0</v>
      </c>
      <c r="E936" s="82">
        <f t="shared" si="44"/>
        <v>0</v>
      </c>
      <c r="F936" s="83">
        <f>Invoice!G940</f>
        <v>0</v>
      </c>
      <c r="G936" s="84">
        <f t="shared" si="45"/>
        <v>0</v>
      </c>
    </row>
    <row r="937" spans="1:7" s="81" customFormat="1" hidden="1">
      <c r="A937" s="97" t="str">
        <f>Invoice!F941</f>
        <v>first line keep open</v>
      </c>
      <c r="B937" s="79">
        <f>Invoice!C941</f>
        <v>0</v>
      </c>
      <c r="C937" s="80">
        <f>Invoice!B941</f>
        <v>0</v>
      </c>
      <c r="D937" s="82">
        <f t="shared" si="43"/>
        <v>0</v>
      </c>
      <c r="E937" s="82">
        <f t="shared" si="44"/>
        <v>0</v>
      </c>
      <c r="F937" s="83">
        <f>Invoice!G941</f>
        <v>0</v>
      </c>
      <c r="G937" s="84">
        <f t="shared" si="45"/>
        <v>0</v>
      </c>
    </row>
    <row r="938" spans="1:7" s="81" customFormat="1" hidden="1">
      <c r="A938" s="97" t="str">
        <f>Invoice!F942</f>
        <v>first line keep open</v>
      </c>
      <c r="B938" s="79">
        <f>Invoice!C942</f>
        <v>0</v>
      </c>
      <c r="C938" s="80">
        <f>Invoice!B942</f>
        <v>0</v>
      </c>
      <c r="D938" s="82">
        <f t="shared" si="43"/>
        <v>0</v>
      </c>
      <c r="E938" s="82">
        <f t="shared" si="44"/>
        <v>0</v>
      </c>
      <c r="F938" s="83">
        <f>Invoice!G942</f>
        <v>0</v>
      </c>
      <c r="G938" s="84">
        <f t="shared" si="45"/>
        <v>0</v>
      </c>
    </row>
    <row r="939" spans="1:7" s="81" customFormat="1" hidden="1">
      <c r="A939" s="97" t="str">
        <f>Invoice!F943</f>
        <v>first line keep open</v>
      </c>
      <c r="B939" s="79">
        <f>Invoice!C943</f>
        <v>0</v>
      </c>
      <c r="C939" s="80">
        <f>Invoice!B943</f>
        <v>0</v>
      </c>
      <c r="D939" s="82">
        <f t="shared" si="43"/>
        <v>0</v>
      </c>
      <c r="E939" s="82">
        <f t="shared" si="44"/>
        <v>0</v>
      </c>
      <c r="F939" s="83">
        <f>Invoice!G943</f>
        <v>0</v>
      </c>
      <c r="G939" s="84">
        <f t="shared" si="45"/>
        <v>0</v>
      </c>
    </row>
    <row r="940" spans="1:7" s="81" customFormat="1" hidden="1">
      <c r="A940" s="97" t="str">
        <f>Invoice!F944</f>
        <v>first line keep open</v>
      </c>
      <c r="B940" s="79">
        <f>Invoice!C944</f>
        <v>0</v>
      </c>
      <c r="C940" s="80">
        <f>Invoice!B944</f>
        <v>0</v>
      </c>
      <c r="D940" s="82">
        <f t="shared" si="43"/>
        <v>0</v>
      </c>
      <c r="E940" s="82">
        <f t="shared" si="44"/>
        <v>0</v>
      </c>
      <c r="F940" s="83">
        <f>Invoice!G944</f>
        <v>0</v>
      </c>
      <c r="G940" s="84">
        <f t="shared" si="45"/>
        <v>0</v>
      </c>
    </row>
    <row r="941" spans="1:7" s="81" customFormat="1" hidden="1">
      <c r="A941" s="97" t="str">
        <f>Invoice!F945</f>
        <v>first line keep open</v>
      </c>
      <c r="B941" s="79">
        <f>Invoice!C945</f>
        <v>0</v>
      </c>
      <c r="C941" s="80">
        <f>Invoice!B945</f>
        <v>0</v>
      </c>
      <c r="D941" s="82">
        <f t="shared" si="43"/>
        <v>0</v>
      </c>
      <c r="E941" s="82">
        <f t="shared" si="44"/>
        <v>0</v>
      </c>
      <c r="F941" s="83">
        <f>Invoice!G945</f>
        <v>0</v>
      </c>
      <c r="G941" s="84">
        <f t="shared" si="45"/>
        <v>0</v>
      </c>
    </row>
    <row r="942" spans="1:7" s="81" customFormat="1" hidden="1">
      <c r="A942" s="97" t="str">
        <f>Invoice!F946</f>
        <v>first line keep open</v>
      </c>
      <c r="B942" s="79">
        <f>Invoice!C946</f>
        <v>0</v>
      </c>
      <c r="C942" s="80">
        <f>Invoice!B946</f>
        <v>0</v>
      </c>
      <c r="D942" s="82">
        <f t="shared" si="43"/>
        <v>0</v>
      </c>
      <c r="E942" s="82">
        <f t="shared" si="44"/>
        <v>0</v>
      </c>
      <c r="F942" s="83">
        <f>Invoice!G946</f>
        <v>0</v>
      </c>
      <c r="G942" s="84">
        <f t="shared" si="45"/>
        <v>0</v>
      </c>
    </row>
    <row r="943" spans="1:7" s="81" customFormat="1" hidden="1">
      <c r="A943" s="97" t="str">
        <f>Invoice!F947</f>
        <v>first line keep open</v>
      </c>
      <c r="B943" s="79">
        <f>Invoice!C947</f>
        <v>0</v>
      </c>
      <c r="C943" s="80">
        <f>Invoice!B947</f>
        <v>0</v>
      </c>
      <c r="D943" s="82">
        <f t="shared" si="43"/>
        <v>0</v>
      </c>
      <c r="E943" s="82">
        <f t="shared" si="44"/>
        <v>0</v>
      </c>
      <c r="F943" s="83">
        <f>Invoice!G947</f>
        <v>0</v>
      </c>
      <c r="G943" s="84">
        <f t="shared" si="45"/>
        <v>0</v>
      </c>
    </row>
    <row r="944" spans="1:7" s="81" customFormat="1" hidden="1">
      <c r="A944" s="97" t="str">
        <f>Invoice!F948</f>
        <v>first line keep open</v>
      </c>
      <c r="B944" s="79">
        <f>Invoice!C948</f>
        <v>0</v>
      </c>
      <c r="C944" s="80">
        <f>Invoice!B948</f>
        <v>0</v>
      </c>
      <c r="D944" s="82">
        <f t="shared" ref="D944:D981" si="46">F944/$D$14</f>
        <v>0</v>
      </c>
      <c r="E944" s="82">
        <f t="shared" ref="E944:E981" si="47">G944/$D$14</f>
        <v>0</v>
      </c>
      <c r="F944" s="83">
        <f>Invoice!G948</f>
        <v>0</v>
      </c>
      <c r="G944" s="84">
        <f t="shared" ref="G944:G981" si="48">C944*F944</f>
        <v>0</v>
      </c>
    </row>
    <row r="945" spans="1:7" s="81" customFormat="1" hidden="1">
      <c r="A945" s="97" t="str">
        <f>Invoice!F949</f>
        <v>first line keep open</v>
      </c>
      <c r="B945" s="79">
        <f>Invoice!C949</f>
        <v>0</v>
      </c>
      <c r="C945" s="80">
        <f>Invoice!B949</f>
        <v>0</v>
      </c>
      <c r="D945" s="82">
        <f t="shared" si="46"/>
        <v>0</v>
      </c>
      <c r="E945" s="82">
        <f t="shared" si="47"/>
        <v>0</v>
      </c>
      <c r="F945" s="83">
        <f>Invoice!G949</f>
        <v>0</v>
      </c>
      <c r="G945" s="84">
        <f t="shared" si="48"/>
        <v>0</v>
      </c>
    </row>
    <row r="946" spans="1:7" s="81" customFormat="1" hidden="1">
      <c r="A946" s="97" t="str">
        <f>Invoice!F950</f>
        <v>first line keep open</v>
      </c>
      <c r="B946" s="79">
        <f>Invoice!C950</f>
        <v>0</v>
      </c>
      <c r="C946" s="80">
        <f>Invoice!B950</f>
        <v>0</v>
      </c>
      <c r="D946" s="82">
        <f t="shared" si="46"/>
        <v>0</v>
      </c>
      <c r="E946" s="82">
        <f t="shared" si="47"/>
        <v>0</v>
      </c>
      <c r="F946" s="83">
        <f>Invoice!G950</f>
        <v>0</v>
      </c>
      <c r="G946" s="84">
        <f t="shared" si="48"/>
        <v>0</v>
      </c>
    </row>
    <row r="947" spans="1:7" s="81" customFormat="1" hidden="1">
      <c r="A947" s="97" t="str">
        <f>Invoice!F951</f>
        <v>first line keep open</v>
      </c>
      <c r="B947" s="79">
        <f>Invoice!C951</f>
        <v>0</v>
      </c>
      <c r="C947" s="80">
        <f>Invoice!B951</f>
        <v>0</v>
      </c>
      <c r="D947" s="82">
        <f t="shared" si="46"/>
        <v>0</v>
      </c>
      <c r="E947" s="82">
        <f t="shared" si="47"/>
        <v>0</v>
      </c>
      <c r="F947" s="83">
        <f>Invoice!G951</f>
        <v>0</v>
      </c>
      <c r="G947" s="84">
        <f t="shared" si="48"/>
        <v>0</v>
      </c>
    </row>
    <row r="948" spans="1:7" s="81" customFormat="1" hidden="1">
      <c r="A948" s="97" t="str">
        <f>Invoice!F952</f>
        <v>first line keep open</v>
      </c>
      <c r="B948" s="79">
        <f>Invoice!C952</f>
        <v>0</v>
      </c>
      <c r="C948" s="80">
        <f>Invoice!B952</f>
        <v>0</v>
      </c>
      <c r="D948" s="82">
        <f t="shared" si="46"/>
        <v>0</v>
      </c>
      <c r="E948" s="82">
        <f t="shared" si="47"/>
        <v>0</v>
      </c>
      <c r="F948" s="83">
        <f>Invoice!G952</f>
        <v>0</v>
      </c>
      <c r="G948" s="84">
        <f t="shared" si="48"/>
        <v>0</v>
      </c>
    </row>
    <row r="949" spans="1:7" s="81" customFormat="1" hidden="1">
      <c r="A949" s="97" t="str">
        <f>Invoice!F953</f>
        <v>first line keep open</v>
      </c>
      <c r="B949" s="79">
        <f>Invoice!C953</f>
        <v>0</v>
      </c>
      <c r="C949" s="80">
        <f>Invoice!B953</f>
        <v>0</v>
      </c>
      <c r="D949" s="82">
        <f t="shared" si="46"/>
        <v>0</v>
      </c>
      <c r="E949" s="82">
        <f t="shared" si="47"/>
        <v>0</v>
      </c>
      <c r="F949" s="83">
        <f>Invoice!G953</f>
        <v>0</v>
      </c>
      <c r="G949" s="84">
        <f t="shared" si="48"/>
        <v>0</v>
      </c>
    </row>
    <row r="950" spans="1:7" s="81" customFormat="1" hidden="1">
      <c r="A950" s="97" t="str">
        <f>Invoice!F954</f>
        <v>first line keep open</v>
      </c>
      <c r="B950" s="79">
        <f>Invoice!C954</f>
        <v>0</v>
      </c>
      <c r="C950" s="80">
        <f>Invoice!B954</f>
        <v>0</v>
      </c>
      <c r="D950" s="82">
        <f t="shared" si="46"/>
        <v>0</v>
      </c>
      <c r="E950" s="82">
        <f t="shared" si="47"/>
        <v>0</v>
      </c>
      <c r="F950" s="83">
        <f>Invoice!G954</f>
        <v>0</v>
      </c>
      <c r="G950" s="84">
        <f t="shared" si="48"/>
        <v>0</v>
      </c>
    </row>
    <row r="951" spans="1:7" s="81" customFormat="1" hidden="1">
      <c r="A951" s="97" t="str">
        <f>Invoice!F955</f>
        <v>first line keep open</v>
      </c>
      <c r="B951" s="79">
        <f>Invoice!C955</f>
        <v>0</v>
      </c>
      <c r="C951" s="80">
        <f>Invoice!B955</f>
        <v>0</v>
      </c>
      <c r="D951" s="82">
        <f t="shared" si="46"/>
        <v>0</v>
      </c>
      <c r="E951" s="82">
        <f t="shared" si="47"/>
        <v>0</v>
      </c>
      <c r="F951" s="83">
        <f>Invoice!G955</f>
        <v>0</v>
      </c>
      <c r="G951" s="84">
        <f t="shared" si="48"/>
        <v>0</v>
      </c>
    </row>
    <row r="952" spans="1:7" s="81" customFormat="1" hidden="1">
      <c r="A952" s="97" t="str">
        <f>Invoice!F956</f>
        <v>first line keep open</v>
      </c>
      <c r="B952" s="79">
        <f>Invoice!C956</f>
        <v>0</v>
      </c>
      <c r="C952" s="80">
        <f>Invoice!B956</f>
        <v>0</v>
      </c>
      <c r="D952" s="82">
        <f t="shared" si="46"/>
        <v>0</v>
      </c>
      <c r="E952" s="82">
        <f t="shared" si="47"/>
        <v>0</v>
      </c>
      <c r="F952" s="83">
        <f>Invoice!G956</f>
        <v>0</v>
      </c>
      <c r="G952" s="84">
        <f t="shared" si="48"/>
        <v>0</v>
      </c>
    </row>
    <row r="953" spans="1:7" s="81" customFormat="1" hidden="1">
      <c r="A953" s="97" t="str">
        <f>Invoice!F957</f>
        <v>first line keep open</v>
      </c>
      <c r="B953" s="79">
        <f>Invoice!C957</f>
        <v>0</v>
      </c>
      <c r="C953" s="80">
        <f>Invoice!B957</f>
        <v>0</v>
      </c>
      <c r="D953" s="82">
        <f t="shared" si="46"/>
        <v>0</v>
      </c>
      <c r="E953" s="82">
        <f t="shared" si="47"/>
        <v>0</v>
      </c>
      <c r="F953" s="83">
        <f>Invoice!G957</f>
        <v>0</v>
      </c>
      <c r="G953" s="84">
        <f t="shared" si="48"/>
        <v>0</v>
      </c>
    </row>
    <row r="954" spans="1:7" s="81" customFormat="1" hidden="1">
      <c r="A954" s="97" t="str">
        <f>Invoice!F958</f>
        <v>first line keep open</v>
      </c>
      <c r="B954" s="79">
        <f>Invoice!C958</f>
        <v>0</v>
      </c>
      <c r="C954" s="80">
        <f>Invoice!B958</f>
        <v>0</v>
      </c>
      <c r="D954" s="82">
        <f t="shared" si="46"/>
        <v>0</v>
      </c>
      <c r="E954" s="82">
        <f t="shared" si="47"/>
        <v>0</v>
      </c>
      <c r="F954" s="83">
        <f>Invoice!G958</f>
        <v>0</v>
      </c>
      <c r="G954" s="84">
        <f t="shared" si="48"/>
        <v>0</v>
      </c>
    </row>
    <row r="955" spans="1:7" s="81" customFormat="1" hidden="1">
      <c r="A955" s="97" t="str">
        <f>Invoice!F959</f>
        <v>first line keep open</v>
      </c>
      <c r="B955" s="79">
        <f>Invoice!C959</f>
        <v>0</v>
      </c>
      <c r="C955" s="80">
        <f>Invoice!B959</f>
        <v>0</v>
      </c>
      <c r="D955" s="82">
        <f t="shared" si="46"/>
        <v>0</v>
      </c>
      <c r="E955" s="82">
        <f t="shared" si="47"/>
        <v>0</v>
      </c>
      <c r="F955" s="83">
        <f>Invoice!G959</f>
        <v>0</v>
      </c>
      <c r="G955" s="84">
        <f t="shared" si="48"/>
        <v>0</v>
      </c>
    </row>
    <row r="956" spans="1:7" s="81" customFormat="1" hidden="1">
      <c r="A956" s="97" t="str">
        <f>Invoice!F960</f>
        <v>first line keep open</v>
      </c>
      <c r="B956" s="79">
        <f>Invoice!C960</f>
        <v>0</v>
      </c>
      <c r="C956" s="80">
        <f>Invoice!B960</f>
        <v>0</v>
      </c>
      <c r="D956" s="82">
        <f t="shared" si="46"/>
        <v>0</v>
      </c>
      <c r="E956" s="82">
        <f t="shared" si="47"/>
        <v>0</v>
      </c>
      <c r="F956" s="83">
        <f>Invoice!G960</f>
        <v>0</v>
      </c>
      <c r="G956" s="84">
        <f t="shared" si="48"/>
        <v>0</v>
      </c>
    </row>
    <row r="957" spans="1:7" s="81" customFormat="1" hidden="1">
      <c r="A957" s="97" t="str">
        <f>Invoice!F961</f>
        <v>first line keep open</v>
      </c>
      <c r="B957" s="79">
        <f>Invoice!C961</f>
        <v>0</v>
      </c>
      <c r="C957" s="80">
        <f>Invoice!B961</f>
        <v>0</v>
      </c>
      <c r="D957" s="82">
        <f t="shared" si="46"/>
        <v>0</v>
      </c>
      <c r="E957" s="82">
        <f t="shared" si="47"/>
        <v>0</v>
      </c>
      <c r="F957" s="83">
        <f>Invoice!G961</f>
        <v>0</v>
      </c>
      <c r="G957" s="84">
        <f t="shared" si="48"/>
        <v>0</v>
      </c>
    </row>
    <row r="958" spans="1:7" s="81" customFormat="1" hidden="1">
      <c r="A958" s="97" t="str">
        <f>Invoice!F962</f>
        <v>first line keep open</v>
      </c>
      <c r="B958" s="79">
        <f>Invoice!C962</f>
        <v>0</v>
      </c>
      <c r="C958" s="80">
        <f>Invoice!B962</f>
        <v>0</v>
      </c>
      <c r="D958" s="82">
        <f t="shared" si="46"/>
        <v>0</v>
      </c>
      <c r="E958" s="82">
        <f t="shared" si="47"/>
        <v>0</v>
      </c>
      <c r="F958" s="83">
        <f>Invoice!G962</f>
        <v>0</v>
      </c>
      <c r="G958" s="84">
        <f t="shared" si="48"/>
        <v>0</v>
      </c>
    </row>
    <row r="959" spans="1:7" s="81" customFormat="1" hidden="1">
      <c r="A959" s="97" t="str">
        <f>Invoice!F963</f>
        <v>first line keep open</v>
      </c>
      <c r="B959" s="79">
        <f>Invoice!C963</f>
        <v>0</v>
      </c>
      <c r="C959" s="80">
        <f>Invoice!B963</f>
        <v>0</v>
      </c>
      <c r="D959" s="82">
        <f t="shared" si="46"/>
        <v>0</v>
      </c>
      <c r="E959" s="82">
        <f t="shared" si="47"/>
        <v>0</v>
      </c>
      <c r="F959" s="83">
        <f>Invoice!G963</f>
        <v>0</v>
      </c>
      <c r="G959" s="84">
        <f t="shared" si="48"/>
        <v>0</v>
      </c>
    </row>
    <row r="960" spans="1:7" s="81" customFormat="1" hidden="1">
      <c r="A960" s="97" t="str">
        <f>Invoice!F964</f>
        <v>first line keep open</v>
      </c>
      <c r="B960" s="79">
        <f>Invoice!C964</f>
        <v>0</v>
      </c>
      <c r="C960" s="80">
        <f>Invoice!B964</f>
        <v>0</v>
      </c>
      <c r="D960" s="82">
        <f t="shared" si="46"/>
        <v>0</v>
      </c>
      <c r="E960" s="82">
        <f t="shared" si="47"/>
        <v>0</v>
      </c>
      <c r="F960" s="83">
        <f>Invoice!G964</f>
        <v>0</v>
      </c>
      <c r="G960" s="84">
        <f t="shared" si="48"/>
        <v>0</v>
      </c>
    </row>
    <row r="961" spans="1:7" s="81" customFormat="1" hidden="1">
      <c r="A961" s="97" t="str">
        <f>Invoice!F965</f>
        <v>first line keep open</v>
      </c>
      <c r="B961" s="79">
        <f>Invoice!C965</f>
        <v>0</v>
      </c>
      <c r="C961" s="80">
        <f>Invoice!B965</f>
        <v>0</v>
      </c>
      <c r="D961" s="82">
        <f t="shared" si="46"/>
        <v>0</v>
      </c>
      <c r="E961" s="82">
        <f t="shared" si="47"/>
        <v>0</v>
      </c>
      <c r="F961" s="83">
        <f>Invoice!G965</f>
        <v>0</v>
      </c>
      <c r="G961" s="84">
        <f t="shared" si="48"/>
        <v>0</v>
      </c>
    </row>
    <row r="962" spans="1:7" s="81" customFormat="1" hidden="1">
      <c r="A962" s="97" t="str">
        <f>Invoice!F966</f>
        <v>first line keep open</v>
      </c>
      <c r="B962" s="79">
        <f>Invoice!C966</f>
        <v>0</v>
      </c>
      <c r="C962" s="80">
        <f>Invoice!B966</f>
        <v>0</v>
      </c>
      <c r="D962" s="82">
        <f t="shared" si="46"/>
        <v>0</v>
      </c>
      <c r="E962" s="82">
        <f t="shared" si="47"/>
        <v>0</v>
      </c>
      <c r="F962" s="83">
        <f>Invoice!G966</f>
        <v>0</v>
      </c>
      <c r="G962" s="84">
        <f t="shared" si="48"/>
        <v>0</v>
      </c>
    </row>
    <row r="963" spans="1:7" s="81" customFormat="1" hidden="1">
      <c r="A963" s="97" t="str">
        <f>Invoice!F967</f>
        <v>first line keep open</v>
      </c>
      <c r="B963" s="79">
        <f>Invoice!C967</f>
        <v>0</v>
      </c>
      <c r="C963" s="80">
        <f>Invoice!B967</f>
        <v>0</v>
      </c>
      <c r="D963" s="82">
        <f t="shared" si="46"/>
        <v>0</v>
      </c>
      <c r="E963" s="82">
        <f t="shared" si="47"/>
        <v>0</v>
      </c>
      <c r="F963" s="83">
        <f>Invoice!G967</f>
        <v>0</v>
      </c>
      <c r="G963" s="84">
        <f t="shared" si="48"/>
        <v>0</v>
      </c>
    </row>
    <row r="964" spans="1:7" s="81" customFormat="1" hidden="1">
      <c r="A964" s="97" t="str">
        <f>Invoice!F968</f>
        <v>first line keep open</v>
      </c>
      <c r="B964" s="79">
        <f>Invoice!C968</f>
        <v>0</v>
      </c>
      <c r="C964" s="80">
        <f>Invoice!B968</f>
        <v>0</v>
      </c>
      <c r="D964" s="82">
        <f t="shared" si="46"/>
        <v>0</v>
      </c>
      <c r="E964" s="82">
        <f t="shared" si="47"/>
        <v>0</v>
      </c>
      <c r="F964" s="83">
        <f>Invoice!G968</f>
        <v>0</v>
      </c>
      <c r="G964" s="84">
        <f t="shared" si="48"/>
        <v>0</v>
      </c>
    </row>
    <row r="965" spans="1:7" s="81" customFormat="1" hidden="1">
      <c r="A965" s="97" t="str">
        <f>Invoice!F969</f>
        <v>first line keep open</v>
      </c>
      <c r="B965" s="79">
        <f>Invoice!C969</f>
        <v>0</v>
      </c>
      <c r="C965" s="80">
        <f>Invoice!B969</f>
        <v>0</v>
      </c>
      <c r="D965" s="82">
        <f t="shared" si="46"/>
        <v>0</v>
      </c>
      <c r="E965" s="82">
        <f t="shared" si="47"/>
        <v>0</v>
      </c>
      <c r="F965" s="83">
        <f>Invoice!G969</f>
        <v>0</v>
      </c>
      <c r="G965" s="84">
        <f t="shared" si="48"/>
        <v>0</v>
      </c>
    </row>
    <row r="966" spans="1:7" s="81" customFormat="1" hidden="1">
      <c r="A966" s="97" t="str">
        <f>Invoice!F970</f>
        <v>first line keep open</v>
      </c>
      <c r="B966" s="79">
        <f>Invoice!C970</f>
        <v>0</v>
      </c>
      <c r="C966" s="80">
        <f>Invoice!B970</f>
        <v>0</v>
      </c>
      <c r="D966" s="82">
        <f t="shared" si="46"/>
        <v>0</v>
      </c>
      <c r="E966" s="82">
        <f t="shared" si="47"/>
        <v>0</v>
      </c>
      <c r="F966" s="83">
        <f>Invoice!G970</f>
        <v>0</v>
      </c>
      <c r="G966" s="84">
        <f t="shared" si="48"/>
        <v>0</v>
      </c>
    </row>
    <row r="967" spans="1:7" s="81" customFormat="1" hidden="1">
      <c r="A967" s="97" t="str">
        <f>Invoice!F971</f>
        <v>first line keep open</v>
      </c>
      <c r="B967" s="79">
        <f>Invoice!C971</f>
        <v>0</v>
      </c>
      <c r="C967" s="80">
        <f>Invoice!B971</f>
        <v>0</v>
      </c>
      <c r="D967" s="82">
        <f t="shared" si="46"/>
        <v>0</v>
      </c>
      <c r="E967" s="82">
        <f t="shared" si="47"/>
        <v>0</v>
      </c>
      <c r="F967" s="83">
        <f>Invoice!G971</f>
        <v>0</v>
      </c>
      <c r="G967" s="84">
        <f t="shared" si="48"/>
        <v>0</v>
      </c>
    </row>
    <row r="968" spans="1:7" s="81" customFormat="1" hidden="1">
      <c r="A968" s="97" t="str">
        <f>Invoice!F972</f>
        <v>first line keep open</v>
      </c>
      <c r="B968" s="79">
        <f>Invoice!C972</f>
        <v>0</v>
      </c>
      <c r="C968" s="80">
        <f>Invoice!B972</f>
        <v>0</v>
      </c>
      <c r="D968" s="82">
        <f t="shared" si="46"/>
        <v>0</v>
      </c>
      <c r="E968" s="82">
        <f t="shared" si="47"/>
        <v>0</v>
      </c>
      <c r="F968" s="83">
        <f>Invoice!G972</f>
        <v>0</v>
      </c>
      <c r="G968" s="84">
        <f t="shared" si="48"/>
        <v>0</v>
      </c>
    </row>
    <row r="969" spans="1:7" s="81" customFormat="1" hidden="1">
      <c r="A969" s="97" t="str">
        <f>Invoice!F973</f>
        <v>first line keep open</v>
      </c>
      <c r="B969" s="79">
        <f>Invoice!C973</f>
        <v>0</v>
      </c>
      <c r="C969" s="80">
        <f>Invoice!B973</f>
        <v>0</v>
      </c>
      <c r="D969" s="82">
        <f t="shared" si="46"/>
        <v>0</v>
      </c>
      <c r="E969" s="82">
        <f t="shared" si="47"/>
        <v>0</v>
      </c>
      <c r="F969" s="83">
        <f>Invoice!G973</f>
        <v>0</v>
      </c>
      <c r="G969" s="84">
        <f t="shared" si="48"/>
        <v>0</v>
      </c>
    </row>
    <row r="970" spans="1:7" s="81" customFormat="1" hidden="1">
      <c r="A970" s="97" t="str">
        <f>Invoice!F974</f>
        <v>first line keep open</v>
      </c>
      <c r="B970" s="79">
        <f>Invoice!C974</f>
        <v>0</v>
      </c>
      <c r="C970" s="80">
        <f>Invoice!B974</f>
        <v>0</v>
      </c>
      <c r="D970" s="82">
        <f t="shared" si="46"/>
        <v>0</v>
      </c>
      <c r="E970" s="82">
        <f t="shared" si="47"/>
        <v>0</v>
      </c>
      <c r="F970" s="83">
        <f>Invoice!G974</f>
        <v>0</v>
      </c>
      <c r="G970" s="84">
        <f t="shared" si="48"/>
        <v>0</v>
      </c>
    </row>
    <row r="971" spans="1:7" s="81" customFormat="1" hidden="1">
      <c r="A971" s="97" t="str">
        <f>Invoice!F975</f>
        <v>first line keep open</v>
      </c>
      <c r="B971" s="79">
        <f>Invoice!C975</f>
        <v>0</v>
      </c>
      <c r="C971" s="80">
        <f>Invoice!B975</f>
        <v>0</v>
      </c>
      <c r="D971" s="82">
        <f t="shared" si="46"/>
        <v>0</v>
      </c>
      <c r="E971" s="82">
        <f t="shared" si="47"/>
        <v>0</v>
      </c>
      <c r="F971" s="83">
        <f>Invoice!G975</f>
        <v>0</v>
      </c>
      <c r="G971" s="84">
        <f t="shared" si="48"/>
        <v>0</v>
      </c>
    </row>
    <row r="972" spans="1:7" s="81" customFormat="1" hidden="1">
      <c r="A972" s="97" t="str">
        <f>Invoice!F976</f>
        <v>first line keep open</v>
      </c>
      <c r="B972" s="79">
        <f>Invoice!C976</f>
        <v>0</v>
      </c>
      <c r="C972" s="80">
        <f>Invoice!B976</f>
        <v>0</v>
      </c>
      <c r="D972" s="82">
        <f t="shared" si="46"/>
        <v>0</v>
      </c>
      <c r="E972" s="82">
        <f t="shared" si="47"/>
        <v>0</v>
      </c>
      <c r="F972" s="83">
        <f>Invoice!G976</f>
        <v>0</v>
      </c>
      <c r="G972" s="84">
        <f t="shared" si="48"/>
        <v>0</v>
      </c>
    </row>
    <row r="973" spans="1:7" s="81" customFormat="1" hidden="1">
      <c r="A973" s="97" t="str">
        <f>Invoice!F977</f>
        <v>first line keep open</v>
      </c>
      <c r="B973" s="79">
        <f>Invoice!C977</f>
        <v>0</v>
      </c>
      <c r="C973" s="80">
        <f>Invoice!B977</f>
        <v>0</v>
      </c>
      <c r="D973" s="82">
        <f t="shared" si="46"/>
        <v>0</v>
      </c>
      <c r="E973" s="82">
        <f t="shared" si="47"/>
        <v>0</v>
      </c>
      <c r="F973" s="83">
        <f>Invoice!G977</f>
        <v>0</v>
      </c>
      <c r="G973" s="84">
        <f t="shared" si="48"/>
        <v>0</v>
      </c>
    </row>
    <row r="974" spans="1:7" s="81" customFormat="1" hidden="1">
      <c r="A974" s="97" t="str">
        <f>Invoice!F978</f>
        <v>first line keep open</v>
      </c>
      <c r="B974" s="79">
        <f>Invoice!C978</f>
        <v>0</v>
      </c>
      <c r="C974" s="80">
        <f>Invoice!B978</f>
        <v>0</v>
      </c>
      <c r="D974" s="82">
        <f t="shared" si="46"/>
        <v>0</v>
      </c>
      <c r="E974" s="82">
        <f t="shared" si="47"/>
        <v>0</v>
      </c>
      <c r="F974" s="83">
        <f>Invoice!G978</f>
        <v>0</v>
      </c>
      <c r="G974" s="84">
        <f t="shared" si="48"/>
        <v>0</v>
      </c>
    </row>
    <row r="975" spans="1:7" s="81" customFormat="1" hidden="1">
      <c r="A975" s="97" t="str">
        <f>Invoice!F979</f>
        <v>first line keep open</v>
      </c>
      <c r="B975" s="79">
        <f>Invoice!C979</f>
        <v>0</v>
      </c>
      <c r="C975" s="80">
        <f>Invoice!B979</f>
        <v>0</v>
      </c>
      <c r="D975" s="82">
        <f t="shared" si="46"/>
        <v>0</v>
      </c>
      <c r="E975" s="82">
        <f t="shared" si="47"/>
        <v>0</v>
      </c>
      <c r="F975" s="83">
        <f>Invoice!G979</f>
        <v>0</v>
      </c>
      <c r="G975" s="84">
        <f t="shared" si="48"/>
        <v>0</v>
      </c>
    </row>
    <row r="976" spans="1:7" s="81" customFormat="1" hidden="1">
      <c r="A976" s="97" t="str">
        <f>Invoice!F980</f>
        <v>first line keep open</v>
      </c>
      <c r="B976" s="79">
        <f>Invoice!C980</f>
        <v>0</v>
      </c>
      <c r="C976" s="80">
        <f>Invoice!B980</f>
        <v>0</v>
      </c>
      <c r="D976" s="82">
        <f t="shared" si="46"/>
        <v>0</v>
      </c>
      <c r="E976" s="82">
        <f t="shared" si="47"/>
        <v>0</v>
      </c>
      <c r="F976" s="83">
        <f>Invoice!G980</f>
        <v>0</v>
      </c>
      <c r="G976" s="84">
        <f t="shared" si="48"/>
        <v>0</v>
      </c>
    </row>
    <row r="977" spans="1:9" s="81" customFormat="1" hidden="1">
      <c r="A977" s="97" t="str">
        <f>Invoice!F981</f>
        <v>first line keep open</v>
      </c>
      <c r="B977" s="79">
        <f>Invoice!C981</f>
        <v>0</v>
      </c>
      <c r="C977" s="80">
        <f>Invoice!B981</f>
        <v>0</v>
      </c>
      <c r="D977" s="82">
        <f t="shared" si="46"/>
        <v>0</v>
      </c>
      <c r="E977" s="82">
        <f t="shared" si="47"/>
        <v>0</v>
      </c>
      <c r="F977" s="83">
        <f>Invoice!G981</f>
        <v>0</v>
      </c>
      <c r="G977" s="84">
        <f t="shared" si="48"/>
        <v>0</v>
      </c>
    </row>
    <row r="978" spans="1:9" s="81" customFormat="1" hidden="1">
      <c r="A978" s="97" t="str">
        <f>Invoice!F982</f>
        <v>first line keep open</v>
      </c>
      <c r="B978" s="79">
        <f>Invoice!C982</f>
        <v>0</v>
      </c>
      <c r="C978" s="80">
        <f>Invoice!B982</f>
        <v>0</v>
      </c>
      <c r="D978" s="82">
        <f t="shared" si="46"/>
        <v>0</v>
      </c>
      <c r="E978" s="82">
        <f t="shared" si="47"/>
        <v>0</v>
      </c>
      <c r="F978" s="83">
        <f>Invoice!G982</f>
        <v>0</v>
      </c>
      <c r="G978" s="84">
        <f t="shared" si="48"/>
        <v>0</v>
      </c>
    </row>
    <row r="979" spans="1:9" s="81" customFormat="1" hidden="1">
      <c r="A979" s="97" t="str">
        <f>Invoice!F983</f>
        <v>first line keep open</v>
      </c>
      <c r="B979" s="79">
        <f>Invoice!C983</f>
        <v>0</v>
      </c>
      <c r="C979" s="80">
        <f>Invoice!B983</f>
        <v>0</v>
      </c>
      <c r="D979" s="82">
        <f t="shared" si="46"/>
        <v>0</v>
      </c>
      <c r="E979" s="82">
        <f t="shared" si="47"/>
        <v>0</v>
      </c>
      <c r="F979" s="83">
        <f>Invoice!G983</f>
        <v>0</v>
      </c>
      <c r="G979" s="84">
        <f t="shared" si="48"/>
        <v>0</v>
      </c>
    </row>
    <row r="980" spans="1:9" s="81" customFormat="1" hidden="1">
      <c r="A980" s="97" t="str">
        <f>Invoice!F984</f>
        <v>first line keep open</v>
      </c>
      <c r="B980" s="79">
        <f>Invoice!C984</f>
        <v>0</v>
      </c>
      <c r="C980" s="80">
        <f>Invoice!B984</f>
        <v>0</v>
      </c>
      <c r="D980" s="82">
        <f t="shared" si="46"/>
        <v>0</v>
      </c>
      <c r="E980" s="82">
        <f t="shared" si="47"/>
        <v>0</v>
      </c>
      <c r="F980" s="83">
        <f>Invoice!G984</f>
        <v>0</v>
      </c>
      <c r="G980" s="84">
        <f t="shared" si="48"/>
        <v>0</v>
      </c>
    </row>
    <row r="981" spans="1:9" s="81" customFormat="1" hidden="1">
      <c r="A981" s="97" t="str">
        <f>Invoice!F985</f>
        <v>first line keep open</v>
      </c>
      <c r="B981" s="79">
        <f>Invoice!C985</f>
        <v>0</v>
      </c>
      <c r="C981" s="80">
        <f>Invoice!B985</f>
        <v>0</v>
      </c>
      <c r="D981" s="82">
        <f t="shared" si="46"/>
        <v>0</v>
      </c>
      <c r="E981" s="82">
        <f t="shared" si="47"/>
        <v>0</v>
      </c>
      <c r="F981" s="83">
        <f>Invoice!G985</f>
        <v>0</v>
      </c>
      <c r="G981" s="84">
        <f t="shared" si="48"/>
        <v>0</v>
      </c>
    </row>
    <row r="982" spans="1:9" s="81" customFormat="1">
      <c r="A982" s="97"/>
      <c r="B982" s="79"/>
      <c r="C982" s="80"/>
      <c r="D982" s="82"/>
      <c r="E982" s="82"/>
      <c r="F982" s="83"/>
      <c r="G982" s="84"/>
    </row>
    <row r="983" spans="1:9" s="162" customFormat="1">
      <c r="A983" s="161" t="str">
        <f>Invoice!F988</f>
        <v>Pick up at the Shop:</v>
      </c>
      <c r="B983" s="166"/>
      <c r="C983" s="167"/>
      <c r="D983" s="164"/>
      <c r="E983" s="164"/>
      <c r="F983" s="165"/>
      <c r="G983" s="163"/>
    </row>
    <row r="984" spans="1:9" s="81" customFormat="1">
      <c r="A984" s="97" t="str">
        <f>Invoice!F987</f>
        <v>30% Special Discount:</v>
      </c>
      <c r="B984" s="79"/>
      <c r="C984" s="80"/>
      <c r="D984" s="82"/>
      <c r="E984" s="82">
        <f>G984/D14</f>
        <v>-2745.94</v>
      </c>
      <c r="F984" s="83"/>
      <c r="G984" s="84">
        <v>-2745.94</v>
      </c>
    </row>
    <row r="985" spans="1:9" s="81" customFormat="1" ht="13.5" thickBot="1">
      <c r="A985" s="85"/>
      <c r="B985" s="86"/>
      <c r="C985" s="87"/>
      <c r="D985" s="88"/>
      <c r="E985" s="88"/>
      <c r="F985" s="89"/>
      <c r="G985" s="90"/>
    </row>
    <row r="986" spans="1:9" s="51" customFormat="1">
      <c r="D986" s="51" t="s">
        <v>35</v>
      </c>
      <c r="G986" s="91">
        <f>SUM(G18:G982)</f>
        <v>8345.9400000000023</v>
      </c>
    </row>
    <row r="987" spans="1:9" s="51" customFormat="1">
      <c r="A987" s="52"/>
      <c r="D987" s="51" t="s">
        <v>36</v>
      </c>
      <c r="G987" s="92">
        <f>G986+G984</f>
        <v>5600.0000000000018</v>
      </c>
    </row>
    <row r="988" spans="1:9" s="51" customFormat="1">
      <c r="D988" s="51" t="s">
        <v>37</v>
      </c>
      <c r="G988" s="93">
        <f>G987-G989</f>
        <v>5233.6448598130855</v>
      </c>
    </row>
    <row r="989" spans="1:9" s="51" customFormat="1">
      <c r="D989" s="51" t="s">
        <v>38</v>
      </c>
      <c r="G989" s="93">
        <f>(G987*7)/107</f>
        <v>366.355140186916</v>
      </c>
    </row>
    <row r="990" spans="1:9" s="51" customFormat="1">
      <c r="D990" s="52" t="s">
        <v>39</v>
      </c>
      <c r="G990" s="94">
        <f>SUM(G988:G989)</f>
        <v>5600.0000000000018</v>
      </c>
      <c r="I990" s="169"/>
    </row>
    <row r="991" spans="1:9" s="51" customFormat="1"/>
    <row r="992" spans="1:9" s="51" customFormat="1" ht="8.25" customHeight="1"/>
    <row r="993" spans="1:1" s="51" customFormat="1" ht="11.25" customHeight="1"/>
    <row r="994" spans="1:1" s="51" customFormat="1" ht="8.25" customHeight="1"/>
    <row r="995" spans="1:1" s="51" customFormat="1"/>
    <row r="996" spans="1:1" s="51" customFormat="1" ht="10.5" customHeight="1">
      <c r="A996" s="52"/>
    </row>
    <row r="997" spans="1:1" s="51" customFormat="1" ht="9" customHeight="1"/>
    <row r="998" spans="1:1" s="51" customFormat="1" ht="13.5" customHeight="1">
      <c r="A998" s="52"/>
    </row>
    <row r="999" spans="1:1" s="51" customFormat="1" ht="9.75" customHeight="1">
      <c r="A999" s="96"/>
    </row>
    <row r="1000" spans="1:1" s="51" customFormat="1"/>
    <row r="1001" spans="1:1" s="51" customFormat="1"/>
    <row r="1002" spans="1:1" s="51" customFormat="1"/>
    <row r="1003" spans="1:1" s="51" customFormat="1"/>
    <row r="1004" spans="1:1" s="51" customFormat="1"/>
    <row r="1005" spans="1:1" s="51" customFormat="1"/>
    <row r="1006" spans="1:1" s="51" customFormat="1"/>
    <row r="1007" spans="1:1" s="51" customFormat="1"/>
    <row r="1008" spans="1:1" s="51" customFormat="1"/>
    <row r="1009" s="51" customFormat="1"/>
    <row r="1010" s="51" customFormat="1"/>
    <row r="1011" s="51" customFormat="1"/>
    <row r="1012" s="51" customFormat="1"/>
    <row r="1013" s="51" customFormat="1"/>
    <row r="1014" s="51" customFormat="1"/>
    <row r="1015" s="51" customFormat="1"/>
    <row r="1016" s="51" customFormat="1"/>
    <row r="1017" s="51" customFormat="1"/>
    <row r="1018" s="51" customFormat="1"/>
    <row r="1019" s="51" customFormat="1"/>
    <row r="1020" s="51" customFormat="1"/>
    <row r="1021" s="51" customFormat="1"/>
    <row r="1022" s="51" customFormat="1"/>
    <row r="1023" s="51" customFormat="1"/>
    <row r="1024" s="51" customFormat="1"/>
    <row r="1025" s="51" customFormat="1"/>
    <row r="1026" s="51" customFormat="1"/>
    <row r="1027" s="51" customFormat="1"/>
    <row r="1028" s="51" customFormat="1"/>
    <row r="1029" s="51" customFormat="1"/>
    <row r="1030" s="51" customFormat="1"/>
    <row r="1031" s="51" customFormat="1"/>
    <row r="1032" s="51" customFormat="1"/>
    <row r="1033" s="51" customFormat="1"/>
    <row r="1034" s="51" customFormat="1"/>
    <row r="1035" s="51" customFormat="1"/>
    <row r="1036" s="51" customFormat="1"/>
    <row r="1037" s="51" customFormat="1"/>
    <row r="1038" s="51" customFormat="1"/>
    <row r="1039" s="51" customFormat="1"/>
    <row r="1040" s="51" customFormat="1"/>
    <row r="1041" s="51" customFormat="1"/>
    <row r="1042" s="51" customFormat="1"/>
    <row r="1043" s="51" customFormat="1"/>
    <row r="1044" s="51" customFormat="1"/>
    <row r="1045" s="51" customFormat="1"/>
    <row r="1046" s="51" customFormat="1"/>
    <row r="1047" s="51" customFormat="1"/>
    <row r="1048" s="51" customFormat="1"/>
    <row r="1049" s="51" customFormat="1"/>
    <row r="1050" s="51" customFormat="1"/>
    <row r="1051" s="51" customFormat="1"/>
    <row r="1052" s="51" customFormat="1"/>
    <row r="1053" s="51" customFormat="1"/>
    <row r="1054" s="51" customFormat="1"/>
    <row r="1055" s="51" customFormat="1"/>
    <row r="1056" s="51" customFormat="1"/>
    <row r="1057" s="51" customFormat="1"/>
    <row r="1058" s="51" customFormat="1"/>
    <row r="1059" s="51" customFormat="1"/>
    <row r="1060" s="51" customFormat="1"/>
    <row r="1061" s="51" customFormat="1"/>
    <row r="1062" s="51" customFormat="1"/>
    <row r="1063" s="51" customFormat="1"/>
    <row r="1064" s="51" customFormat="1"/>
    <row r="1065" s="51" customFormat="1"/>
    <row r="1066" s="51" customFormat="1"/>
    <row r="1067" s="51" customFormat="1"/>
    <row r="1068" s="51" customFormat="1"/>
    <row r="1069" s="51" customFormat="1"/>
    <row r="1070" s="51" customFormat="1"/>
    <row r="1071" s="51" customFormat="1"/>
    <row r="1072" s="51" customFormat="1"/>
    <row r="1073" s="51" customFormat="1"/>
    <row r="1074" s="51" customFormat="1"/>
    <row r="1075" s="51" customFormat="1"/>
    <row r="1076" s="51" customFormat="1"/>
    <row r="1077" s="51" customFormat="1"/>
    <row r="1078" s="51" customFormat="1"/>
    <row r="1079" s="51" customFormat="1"/>
    <row r="1080" s="51" customFormat="1"/>
    <row r="1081" s="51" customFormat="1"/>
    <row r="1082" s="51" customFormat="1"/>
    <row r="1083" s="51" customFormat="1"/>
    <row r="1084" s="51" customFormat="1"/>
    <row r="1085" s="51" customFormat="1"/>
    <row r="1086" s="51" customFormat="1"/>
    <row r="1087" s="51" customFormat="1"/>
    <row r="1088" s="51" customFormat="1"/>
    <row r="1089" s="51" customFormat="1"/>
    <row r="1090" s="51" customFormat="1"/>
    <row r="1091" s="51" customFormat="1"/>
    <row r="1092" s="51" customFormat="1"/>
    <row r="1093" s="51" customFormat="1"/>
    <row r="1094" s="51" customFormat="1"/>
    <row r="1095" s="51" customFormat="1"/>
    <row r="1096" s="51" customFormat="1"/>
    <row r="1097" s="51" customFormat="1"/>
    <row r="1098" s="51" customFormat="1"/>
    <row r="1099" s="51" customFormat="1"/>
    <row r="1100" s="51" customFormat="1"/>
    <row r="1101" s="51" customFormat="1"/>
    <row r="1102" s="51" customFormat="1"/>
    <row r="1103" s="51" customFormat="1"/>
    <row r="1104" s="51" customFormat="1"/>
    <row r="1105" s="51" customFormat="1"/>
    <row r="1106" s="51" customFormat="1"/>
    <row r="1107" s="51" customFormat="1"/>
    <row r="1108" s="51" customFormat="1"/>
    <row r="1109" s="51" customFormat="1"/>
    <row r="1110" s="51" customFormat="1"/>
    <row r="1111" s="51" customFormat="1"/>
    <row r="1112" s="51" customFormat="1"/>
    <row r="1113" s="51" customFormat="1"/>
    <row r="1114" s="51" customFormat="1"/>
    <row r="1115" s="51" customFormat="1"/>
    <row r="1116" s="51" customFormat="1"/>
    <row r="1117" s="51" customFormat="1"/>
    <row r="1118" s="51" customFormat="1"/>
    <row r="1119" s="51" customFormat="1"/>
    <row r="1120" s="51" customFormat="1"/>
    <row r="1121" s="51" customFormat="1"/>
    <row r="1122" s="51" customFormat="1"/>
    <row r="1123" s="51" customFormat="1"/>
    <row r="1124" s="51" customFormat="1"/>
    <row r="1125" s="51" customFormat="1"/>
    <row r="1126" s="51" customFormat="1"/>
    <row r="1127" s="51" customFormat="1"/>
    <row r="1128" s="51" customFormat="1"/>
    <row r="1129" s="51" customFormat="1"/>
    <row r="1130" s="51" customFormat="1"/>
    <row r="1131" s="51" customFormat="1"/>
    <row r="1132" s="51" customFormat="1"/>
    <row r="1133" s="51" customFormat="1"/>
    <row r="1134" s="51" customFormat="1"/>
    <row r="1135" s="51" customFormat="1"/>
    <row r="1136" s="51" customFormat="1"/>
    <row r="1137" s="51" customFormat="1"/>
    <row r="1138" s="51" customFormat="1"/>
    <row r="1139" s="51" customFormat="1"/>
    <row r="1140" s="51" customFormat="1"/>
    <row r="1141" s="51" customFormat="1"/>
    <row r="1142" s="51" customFormat="1"/>
    <row r="1143" s="51" customFormat="1"/>
    <row r="1144" s="51" customFormat="1"/>
    <row r="1145" s="51" customFormat="1"/>
    <row r="1146" s="51" customFormat="1"/>
    <row r="1147" s="51" customFormat="1"/>
    <row r="1148" s="51" customFormat="1"/>
    <row r="1149" s="51" customFormat="1"/>
    <row r="1150" s="51" customFormat="1"/>
    <row r="1151" s="51" customFormat="1"/>
    <row r="1152" s="51" customFormat="1"/>
    <row r="1153" s="51" customFormat="1"/>
    <row r="1154" s="51" customFormat="1"/>
    <row r="1155" s="51" customFormat="1"/>
    <row r="1156" s="51" customFormat="1"/>
    <row r="1157" s="51" customFormat="1"/>
    <row r="1158" s="51" customFormat="1"/>
    <row r="1159" s="51" customFormat="1"/>
    <row r="1160" s="51" customFormat="1"/>
    <row r="1161" s="51" customFormat="1"/>
    <row r="1162" s="51" customFormat="1"/>
    <row r="1163" s="51" customFormat="1"/>
    <row r="1164" s="51" customFormat="1"/>
    <row r="1165" s="51" customFormat="1"/>
    <row r="1166" s="51" customFormat="1"/>
    <row r="1167" s="51" customFormat="1"/>
    <row r="1168" s="51" customFormat="1"/>
    <row r="1169" s="51" customFormat="1"/>
    <row r="1170" s="51" customFormat="1"/>
    <row r="1171" s="51" customFormat="1"/>
    <row r="1172" s="51" customFormat="1"/>
    <row r="1173" s="51" customFormat="1"/>
    <row r="1174" s="51" customFormat="1"/>
    <row r="1175" s="51" customFormat="1"/>
    <row r="1176" s="51" customFormat="1"/>
    <row r="1177" s="51" customFormat="1"/>
    <row r="1178" s="51" customFormat="1"/>
    <row r="1179" s="51" customFormat="1"/>
    <row r="1180" s="51" customFormat="1"/>
    <row r="1181" s="51" customFormat="1"/>
    <row r="1182" s="51" customFormat="1"/>
    <row r="1183" s="51" customFormat="1"/>
    <row r="1184" s="51" customFormat="1"/>
    <row r="1185" s="51" customFormat="1"/>
    <row r="1186" s="51" customFormat="1"/>
    <row r="1187" s="51" customFormat="1"/>
    <row r="1188" s="51" customFormat="1"/>
    <row r="1189" s="51" customFormat="1"/>
    <row r="1190" s="51" customFormat="1"/>
    <row r="1191" s="51" customFormat="1"/>
    <row r="1192" s="51" customFormat="1"/>
    <row r="1193" s="51" customFormat="1"/>
    <row r="1194" s="51" customFormat="1"/>
    <row r="1195" s="51" customFormat="1"/>
    <row r="1196" s="51" customFormat="1"/>
    <row r="1197" s="51" customFormat="1"/>
    <row r="1198" s="51" customFormat="1"/>
    <row r="1199" s="51" customFormat="1"/>
    <row r="1200" s="51" customFormat="1"/>
    <row r="1201" s="51" customFormat="1"/>
    <row r="1202" s="51" customFormat="1"/>
    <row r="1203" s="51" customFormat="1"/>
    <row r="1204" s="51" customFormat="1"/>
    <row r="1205" s="51" customFormat="1"/>
    <row r="1206" s="51" customFormat="1"/>
    <row r="1207" s="51" customFormat="1"/>
    <row r="1208" s="51" customFormat="1"/>
    <row r="1209" s="51" customFormat="1"/>
    <row r="1210" s="51" customFormat="1"/>
    <row r="1211" s="51" customFormat="1"/>
    <row r="1212" s="51" customFormat="1"/>
    <row r="1213" s="51" customFormat="1"/>
    <row r="1214" s="51" customFormat="1"/>
    <row r="1215" s="51" customFormat="1"/>
    <row r="1216" s="51" customFormat="1"/>
    <row r="1217" s="51" customFormat="1"/>
    <row r="1218" s="51" customFormat="1"/>
    <row r="1219" s="51" customFormat="1"/>
    <row r="1220" s="51" customFormat="1"/>
    <row r="1221" s="51" customFormat="1"/>
    <row r="1222" s="51" customFormat="1"/>
    <row r="1223" s="51" customFormat="1"/>
    <row r="1224" s="51" customFormat="1"/>
    <row r="1225" s="51" customFormat="1"/>
    <row r="1226" s="51" customFormat="1"/>
    <row r="1227" s="51" customFormat="1"/>
    <row r="1228" s="51" customFormat="1"/>
    <row r="1229" s="51" customFormat="1"/>
    <row r="1230" s="51" customFormat="1"/>
    <row r="1231" s="51" customFormat="1"/>
    <row r="1232" s="51" customFormat="1"/>
    <row r="1233" spans="1:7" s="51" customFormat="1"/>
    <row r="1234" spans="1:7" s="51" customFormat="1"/>
    <row r="1235" spans="1:7" s="51" customFormat="1"/>
    <row r="1236" spans="1:7" s="51" customFormat="1"/>
    <row r="1237" spans="1:7" s="51" customFormat="1"/>
    <row r="1238" spans="1:7" s="51" customFormat="1"/>
    <row r="1239" spans="1:7" s="51" customFormat="1"/>
    <row r="1240" spans="1:7" s="51" customFormat="1"/>
    <row r="1241" spans="1:7" s="51" customFormat="1"/>
    <row r="1242" spans="1:7" s="51" customFormat="1"/>
    <row r="1243" spans="1:7" s="51" customFormat="1"/>
    <row r="1244" spans="1:7" s="51" customFormat="1"/>
    <row r="1245" spans="1:7" s="51" customFormat="1"/>
    <row r="1246" spans="1:7" s="51" customFormat="1"/>
    <row r="1247" spans="1:7" s="51" customFormat="1"/>
    <row r="1248" spans="1:7" s="51" customFormat="1">
      <c r="A1248" s="95"/>
      <c r="B1248" s="95"/>
      <c r="C1248" s="95"/>
      <c r="D1248" s="95"/>
      <c r="E1248" s="95"/>
      <c r="F1248" s="95"/>
      <c r="G1248" s="95"/>
    </row>
    <row r="1249" spans="1:7" s="51" customFormat="1">
      <c r="A1249" s="95"/>
      <c r="B1249" s="95"/>
      <c r="C1249" s="95"/>
      <c r="D1249" s="95"/>
      <c r="E1249" s="95"/>
      <c r="F1249" s="95"/>
      <c r="G1249" s="95"/>
    </row>
    <row r="1250" spans="1:7" s="51" customFormat="1">
      <c r="A1250" s="95"/>
      <c r="B1250" s="95"/>
      <c r="C1250" s="95"/>
      <c r="D1250" s="95"/>
      <c r="E1250" s="95"/>
      <c r="F1250" s="95"/>
      <c r="G1250" s="95"/>
    </row>
    <row r="1251" spans="1:7" s="51" customFormat="1">
      <c r="A1251" s="95"/>
      <c r="B1251" s="95"/>
      <c r="C1251" s="95"/>
      <c r="D1251" s="95"/>
      <c r="E1251" s="95"/>
      <c r="F1251" s="95"/>
      <c r="G1251" s="95"/>
    </row>
    <row r="1252" spans="1:7" s="51" customFormat="1">
      <c r="A1252" s="95"/>
      <c r="B1252" s="95"/>
      <c r="C1252" s="95"/>
      <c r="D1252" s="95"/>
      <c r="E1252" s="95"/>
      <c r="F1252" s="95"/>
      <c r="G1252" s="95"/>
    </row>
    <row r="1253" spans="1:7" s="51" customFormat="1">
      <c r="A1253" s="95"/>
      <c r="B1253" s="95"/>
      <c r="C1253" s="95"/>
      <c r="D1253" s="95"/>
      <c r="E1253" s="95"/>
      <c r="F1253" s="95"/>
      <c r="G1253" s="95"/>
    </row>
    <row r="1254" spans="1:7" s="51" customFormat="1">
      <c r="A1254" s="95"/>
      <c r="B1254" s="95"/>
      <c r="C1254" s="95"/>
      <c r="D1254" s="95"/>
      <c r="E1254" s="95"/>
      <c r="F1254" s="95"/>
      <c r="G1254" s="95"/>
    </row>
    <row r="1255" spans="1:7" s="51" customFormat="1">
      <c r="A1255" s="95"/>
      <c r="B1255" s="95"/>
      <c r="C1255" s="95"/>
      <c r="D1255" s="95"/>
      <c r="E1255" s="95"/>
      <c r="F1255" s="95"/>
      <c r="G1255" s="95"/>
    </row>
    <row r="1256" spans="1:7" s="51" customFormat="1">
      <c r="A1256" s="95"/>
      <c r="B1256" s="95"/>
      <c r="C1256" s="95"/>
      <c r="D1256" s="95"/>
      <c r="E1256" s="95"/>
      <c r="F1256" s="95"/>
      <c r="G1256" s="95"/>
    </row>
    <row r="1257" spans="1:7" s="51" customFormat="1">
      <c r="A1257" s="95"/>
      <c r="B1257" s="95"/>
      <c r="C1257" s="95"/>
      <c r="D1257" s="95"/>
      <c r="E1257" s="95"/>
      <c r="F1257" s="95"/>
      <c r="G1257" s="95"/>
    </row>
    <row r="1258" spans="1:7" s="51" customFormat="1">
      <c r="A1258" s="95"/>
      <c r="B1258" s="95"/>
      <c r="C1258" s="95"/>
      <c r="D1258" s="95"/>
      <c r="E1258" s="95"/>
      <c r="F1258" s="95"/>
      <c r="G1258" s="95"/>
    </row>
    <row r="1259" spans="1:7" s="51" customFormat="1">
      <c r="A1259" s="95"/>
      <c r="B1259" s="95"/>
      <c r="C1259" s="95"/>
      <c r="D1259" s="95"/>
      <c r="E1259" s="95"/>
      <c r="F1259" s="95"/>
      <c r="G1259" s="95"/>
    </row>
    <row r="1260" spans="1:7" s="51" customFormat="1">
      <c r="A1260" s="95"/>
      <c r="B1260" s="95"/>
      <c r="C1260" s="95"/>
      <c r="D1260" s="95"/>
      <c r="E1260" s="95"/>
      <c r="F1260" s="95"/>
      <c r="G1260" s="95"/>
    </row>
    <row r="1261" spans="1:7" s="51" customFormat="1">
      <c r="A1261" s="95"/>
      <c r="B1261" s="95"/>
      <c r="C1261" s="95"/>
      <c r="D1261" s="95"/>
      <c r="E1261" s="95"/>
      <c r="F1261" s="95"/>
      <c r="G1261" s="95"/>
    </row>
    <row r="1262" spans="1:7" s="51" customFormat="1">
      <c r="A1262" s="95"/>
      <c r="B1262" s="95"/>
      <c r="C1262" s="95"/>
      <c r="D1262" s="95"/>
      <c r="E1262" s="95"/>
      <c r="F1262" s="95"/>
      <c r="G1262" s="95"/>
    </row>
    <row r="1263" spans="1:7" s="51" customFormat="1">
      <c r="A1263" s="95"/>
      <c r="B1263" s="95"/>
      <c r="C1263" s="95"/>
      <c r="D1263" s="95"/>
      <c r="E1263" s="95"/>
      <c r="F1263" s="95"/>
      <c r="G1263" s="95"/>
    </row>
    <row r="1264" spans="1:7" s="51" customFormat="1">
      <c r="A1264" s="95"/>
      <c r="B1264" s="95"/>
      <c r="C1264" s="95"/>
      <c r="D1264" s="95"/>
      <c r="E1264" s="95"/>
      <c r="F1264" s="95"/>
      <c r="G1264" s="95"/>
    </row>
    <row r="1265" spans="1:7" s="51" customFormat="1">
      <c r="A1265" s="95"/>
      <c r="B1265" s="95"/>
      <c r="C1265" s="95"/>
      <c r="D1265" s="95"/>
      <c r="E1265" s="95"/>
      <c r="F1265" s="95"/>
      <c r="G1265" s="95"/>
    </row>
    <row r="1266" spans="1:7" s="51" customFormat="1">
      <c r="A1266" s="95"/>
      <c r="B1266" s="95"/>
      <c r="C1266" s="95"/>
      <c r="D1266" s="95"/>
      <c r="E1266" s="95"/>
      <c r="F1266" s="95"/>
      <c r="G1266" s="95"/>
    </row>
    <row r="1267" spans="1:7" s="51" customFormat="1">
      <c r="A1267" s="95"/>
      <c r="B1267" s="95"/>
      <c r="C1267" s="95"/>
      <c r="D1267" s="95"/>
      <c r="E1267" s="95"/>
      <c r="F1267" s="95"/>
      <c r="G1267" s="95"/>
    </row>
    <row r="1268" spans="1:7" s="51" customFormat="1">
      <c r="A1268" s="95"/>
      <c r="B1268" s="95"/>
      <c r="C1268" s="95"/>
      <c r="D1268" s="95"/>
      <c r="E1268" s="95"/>
      <c r="F1268" s="95"/>
      <c r="G1268" s="95"/>
    </row>
    <row r="1269" spans="1:7" s="51" customFormat="1">
      <c r="A1269" s="95"/>
      <c r="B1269" s="95"/>
      <c r="C1269" s="95"/>
      <c r="D1269" s="95"/>
      <c r="E1269" s="95"/>
      <c r="F1269" s="95"/>
      <c r="G1269" s="95"/>
    </row>
    <row r="1270" spans="1:7" s="51" customFormat="1">
      <c r="A1270" s="95"/>
      <c r="B1270" s="95"/>
      <c r="C1270" s="95"/>
      <c r="D1270" s="95"/>
      <c r="E1270" s="95"/>
      <c r="F1270" s="95"/>
      <c r="G1270" s="95"/>
    </row>
    <row r="1271" spans="1:7" s="51" customFormat="1">
      <c r="A1271" s="95"/>
      <c r="B1271" s="95"/>
      <c r="C1271" s="95"/>
      <c r="D1271" s="95"/>
      <c r="E1271" s="95"/>
      <c r="F1271" s="95"/>
      <c r="G1271" s="95"/>
    </row>
    <row r="1272" spans="1:7" s="51" customFormat="1">
      <c r="A1272" s="95"/>
      <c r="B1272" s="95"/>
      <c r="C1272" s="95"/>
      <c r="D1272" s="95"/>
      <c r="E1272" s="95"/>
      <c r="F1272" s="95"/>
      <c r="G1272" s="95"/>
    </row>
    <row r="1273" spans="1:7" s="51" customFormat="1">
      <c r="A1273" s="95"/>
      <c r="B1273" s="95"/>
      <c r="C1273" s="95"/>
      <c r="D1273" s="95"/>
      <c r="E1273" s="95"/>
      <c r="F1273" s="95"/>
      <c r="G1273" s="95"/>
    </row>
    <row r="1274" spans="1:7" s="51" customFormat="1">
      <c r="A1274" s="95"/>
      <c r="B1274" s="95"/>
      <c r="C1274" s="95"/>
      <c r="D1274" s="95"/>
      <c r="E1274" s="95"/>
      <c r="F1274" s="95"/>
      <c r="G1274" s="95"/>
    </row>
    <row r="1275" spans="1:7" s="51" customFormat="1">
      <c r="A1275" s="95"/>
      <c r="B1275" s="95"/>
      <c r="C1275" s="95"/>
      <c r="D1275" s="95"/>
      <c r="E1275" s="95"/>
      <c r="F1275" s="95"/>
      <c r="G1275" s="95"/>
    </row>
    <row r="1276" spans="1:7" s="51" customFormat="1">
      <c r="A1276" s="95"/>
      <c r="B1276" s="95"/>
      <c r="C1276" s="95"/>
      <c r="D1276" s="95"/>
      <c r="E1276" s="95"/>
      <c r="F1276" s="95"/>
      <c r="G1276" s="95"/>
    </row>
    <row r="1277" spans="1:7" s="51" customFormat="1">
      <c r="A1277" s="95"/>
      <c r="B1277" s="95"/>
      <c r="C1277" s="95"/>
      <c r="D1277" s="95"/>
      <c r="E1277" s="95"/>
      <c r="F1277" s="95"/>
      <c r="G1277" s="95"/>
    </row>
    <row r="1278" spans="1:7" s="51" customFormat="1">
      <c r="A1278" s="95"/>
      <c r="B1278" s="95"/>
      <c r="C1278" s="95"/>
      <c r="D1278" s="95"/>
      <c r="E1278" s="95"/>
      <c r="F1278" s="95"/>
      <c r="G1278" s="95"/>
    </row>
    <row r="1279" spans="1:7" s="51" customFormat="1">
      <c r="A1279" s="95"/>
      <c r="B1279" s="95"/>
      <c r="C1279" s="95"/>
      <c r="D1279" s="95"/>
      <c r="E1279" s="95"/>
      <c r="F1279" s="95"/>
      <c r="G1279" s="95"/>
    </row>
    <row r="1280" spans="1:7" s="51" customFormat="1">
      <c r="A1280" s="95"/>
      <c r="B1280" s="95"/>
      <c r="C1280" s="95"/>
      <c r="D1280" s="95"/>
      <c r="E1280" s="95"/>
      <c r="F1280" s="95"/>
      <c r="G1280" s="95"/>
    </row>
    <row r="1281" spans="1:7" s="51" customFormat="1">
      <c r="A1281" s="95"/>
      <c r="B1281" s="95"/>
      <c r="C1281" s="95"/>
      <c r="D1281" s="95"/>
      <c r="E1281" s="95"/>
      <c r="F1281" s="95"/>
      <c r="G1281" s="95"/>
    </row>
    <row r="1282" spans="1:7" s="51" customFormat="1">
      <c r="A1282" s="95"/>
      <c r="B1282" s="95"/>
      <c r="C1282" s="95"/>
      <c r="D1282" s="95"/>
      <c r="E1282" s="95"/>
      <c r="F1282" s="95"/>
      <c r="G1282" s="95"/>
    </row>
    <row r="1283" spans="1:7" s="51" customFormat="1">
      <c r="A1283" s="95"/>
      <c r="B1283" s="95"/>
      <c r="C1283" s="95"/>
      <c r="D1283" s="95"/>
      <c r="E1283" s="95"/>
      <c r="F1283" s="95"/>
      <c r="G1283" s="95"/>
    </row>
    <row r="1284" spans="1:7" s="51" customFormat="1">
      <c r="A1284" s="95"/>
      <c r="B1284" s="95"/>
      <c r="C1284" s="95"/>
      <c r="D1284" s="95"/>
      <c r="E1284" s="95"/>
      <c r="F1284" s="95"/>
      <c r="G1284" s="95"/>
    </row>
    <row r="1285" spans="1:7" s="51" customFormat="1">
      <c r="A1285" s="95"/>
      <c r="B1285" s="95"/>
      <c r="C1285" s="95"/>
      <c r="D1285" s="95"/>
      <c r="E1285" s="95"/>
      <c r="F1285" s="95"/>
      <c r="G1285" s="95"/>
    </row>
    <row r="1286" spans="1:7" s="51" customFormat="1">
      <c r="A1286" s="95"/>
      <c r="B1286" s="95"/>
      <c r="C1286" s="95"/>
      <c r="D1286" s="95"/>
      <c r="E1286" s="95"/>
      <c r="F1286" s="95"/>
      <c r="G1286" s="95"/>
    </row>
    <row r="1287" spans="1:7" s="51" customFormat="1">
      <c r="A1287" s="95"/>
      <c r="B1287" s="95"/>
      <c r="C1287" s="95"/>
      <c r="D1287" s="95"/>
      <c r="E1287" s="95"/>
      <c r="F1287" s="95"/>
      <c r="G1287" s="95"/>
    </row>
    <row r="1288" spans="1:7" s="51" customFormat="1">
      <c r="A1288" s="95"/>
      <c r="B1288" s="95"/>
      <c r="C1288" s="95"/>
      <c r="D1288" s="95"/>
      <c r="E1288" s="95"/>
      <c r="F1288" s="95"/>
      <c r="G1288" s="95"/>
    </row>
    <row r="1289" spans="1:7" s="51" customFormat="1">
      <c r="A1289" s="95"/>
      <c r="B1289" s="95"/>
      <c r="C1289" s="95"/>
      <c r="D1289" s="95"/>
      <c r="E1289" s="95"/>
      <c r="F1289" s="95"/>
      <c r="G1289" s="95"/>
    </row>
    <row r="1290" spans="1:7" s="51" customFormat="1">
      <c r="A1290" s="95"/>
      <c r="B1290" s="95"/>
      <c r="C1290" s="95"/>
      <c r="D1290" s="95"/>
      <c r="E1290" s="95"/>
      <c r="F1290" s="95"/>
      <c r="G1290" s="95"/>
    </row>
    <row r="1291" spans="1:7" s="51" customFormat="1">
      <c r="A1291" s="95"/>
      <c r="B1291" s="95"/>
      <c r="C1291" s="95"/>
      <c r="D1291" s="95"/>
      <c r="E1291" s="95"/>
      <c r="F1291" s="95"/>
      <c r="G1291" s="95"/>
    </row>
    <row r="1292" spans="1:7" s="51" customFormat="1">
      <c r="A1292" s="95"/>
      <c r="B1292" s="95"/>
      <c r="C1292" s="95"/>
      <c r="D1292" s="95"/>
      <c r="E1292" s="95"/>
      <c r="F1292" s="95"/>
      <c r="G1292" s="95"/>
    </row>
    <row r="1293" spans="1:7" s="51" customFormat="1">
      <c r="A1293" s="95"/>
      <c r="B1293" s="95"/>
      <c r="C1293" s="95"/>
      <c r="D1293" s="95"/>
      <c r="E1293" s="95"/>
      <c r="F1293" s="95"/>
      <c r="G1293" s="95"/>
    </row>
    <row r="1294" spans="1:7" s="51" customFormat="1">
      <c r="A1294" s="95"/>
      <c r="B1294" s="95"/>
      <c r="C1294" s="95"/>
      <c r="D1294" s="95"/>
      <c r="E1294" s="95"/>
      <c r="F1294" s="95"/>
      <c r="G1294" s="95"/>
    </row>
    <row r="1295" spans="1:7" s="51" customFormat="1">
      <c r="A1295" s="95"/>
      <c r="B1295" s="95"/>
      <c r="C1295" s="95"/>
      <c r="D1295" s="95"/>
      <c r="E1295" s="95"/>
      <c r="F1295" s="95"/>
      <c r="G1295" s="95"/>
    </row>
    <row r="1296" spans="1:7" s="51" customFormat="1">
      <c r="A1296" s="95"/>
      <c r="B1296" s="95"/>
      <c r="C1296" s="95"/>
      <c r="D1296" s="95"/>
      <c r="E1296" s="95"/>
      <c r="F1296" s="95"/>
      <c r="G1296" s="95"/>
    </row>
    <row r="1297" spans="1:7" s="51" customFormat="1">
      <c r="A1297" s="95"/>
      <c r="B1297" s="95"/>
      <c r="C1297" s="95"/>
      <c r="D1297" s="95"/>
      <c r="E1297" s="95"/>
      <c r="F1297" s="95"/>
      <c r="G1297" s="95"/>
    </row>
    <row r="1298" spans="1:7" s="51" customFormat="1">
      <c r="A1298" s="95"/>
      <c r="B1298" s="95"/>
      <c r="C1298" s="95"/>
      <c r="D1298" s="95"/>
      <c r="E1298" s="95"/>
      <c r="F1298" s="95"/>
      <c r="G1298" s="95"/>
    </row>
    <row r="1299" spans="1:7" s="51" customFormat="1">
      <c r="A1299" s="95"/>
      <c r="B1299" s="95"/>
      <c r="C1299" s="95"/>
      <c r="D1299" s="95"/>
      <c r="E1299" s="95"/>
      <c r="F1299" s="95"/>
      <c r="G1299" s="95"/>
    </row>
    <row r="1300" spans="1:7" s="51" customFormat="1">
      <c r="A1300" s="95"/>
      <c r="B1300" s="95"/>
      <c r="C1300" s="95"/>
      <c r="D1300" s="95"/>
      <c r="E1300" s="95"/>
      <c r="F1300" s="95"/>
      <c r="G1300" s="95"/>
    </row>
    <row r="1301" spans="1:7" s="51" customFormat="1">
      <c r="A1301" s="95"/>
      <c r="B1301" s="95"/>
      <c r="C1301" s="95"/>
      <c r="D1301" s="95"/>
      <c r="E1301" s="95"/>
      <c r="F1301" s="95"/>
      <c r="G1301" s="95"/>
    </row>
    <row r="1302" spans="1:7" s="51" customFormat="1">
      <c r="A1302" s="95"/>
      <c r="B1302" s="95"/>
      <c r="C1302" s="95"/>
      <c r="D1302" s="95"/>
      <c r="E1302" s="95"/>
      <c r="F1302" s="95"/>
      <c r="G1302" s="95"/>
    </row>
    <row r="1303" spans="1:7" s="51" customFormat="1">
      <c r="A1303" s="95"/>
      <c r="B1303" s="95"/>
      <c r="C1303" s="95"/>
      <c r="D1303" s="95"/>
      <c r="E1303" s="95"/>
      <c r="F1303" s="95"/>
      <c r="G1303" s="95"/>
    </row>
    <row r="1304" spans="1:7" s="51" customFormat="1">
      <c r="A1304" s="95"/>
      <c r="B1304" s="95"/>
      <c r="C1304" s="95"/>
      <c r="D1304" s="95"/>
      <c r="E1304" s="95"/>
      <c r="F1304" s="95"/>
      <c r="G1304" s="95"/>
    </row>
    <row r="1305" spans="1:7" s="51" customFormat="1">
      <c r="A1305" s="95"/>
      <c r="B1305" s="95"/>
      <c r="C1305" s="95"/>
      <c r="D1305" s="95"/>
      <c r="E1305" s="95"/>
      <c r="F1305" s="95"/>
      <c r="G1305" s="95"/>
    </row>
    <row r="1306" spans="1:7" s="51" customFormat="1">
      <c r="A1306" s="95"/>
      <c r="B1306" s="95"/>
      <c r="C1306" s="95"/>
      <c r="D1306" s="95"/>
      <c r="E1306" s="95"/>
      <c r="F1306" s="95"/>
      <c r="G1306" s="95"/>
    </row>
    <row r="1307" spans="1:7" s="51" customFormat="1">
      <c r="A1307" s="95"/>
      <c r="B1307" s="95"/>
      <c r="C1307" s="95"/>
      <c r="D1307" s="95"/>
      <c r="E1307" s="95"/>
      <c r="F1307" s="95"/>
      <c r="G1307" s="95"/>
    </row>
    <row r="1308" spans="1:7" s="51" customFormat="1">
      <c r="A1308" s="95"/>
      <c r="B1308" s="95"/>
      <c r="C1308" s="95"/>
      <c r="D1308" s="95"/>
      <c r="E1308" s="95"/>
      <c r="F1308" s="95"/>
      <c r="G1308" s="95"/>
    </row>
    <row r="1309" spans="1:7" s="51" customFormat="1">
      <c r="A1309" s="95"/>
      <c r="B1309" s="95"/>
      <c r="C1309" s="95"/>
      <c r="D1309" s="95"/>
      <c r="E1309" s="95"/>
      <c r="F1309" s="95"/>
      <c r="G1309" s="95"/>
    </row>
    <row r="1310" spans="1:7" s="51" customFormat="1">
      <c r="A1310" s="95"/>
      <c r="B1310" s="95"/>
      <c r="C1310" s="95"/>
      <c r="D1310" s="95"/>
      <c r="E1310" s="95"/>
      <c r="F1310" s="95"/>
      <c r="G1310" s="95"/>
    </row>
    <row r="1311" spans="1:7" s="51" customFormat="1">
      <c r="A1311" s="95"/>
      <c r="B1311" s="95"/>
      <c r="C1311" s="95"/>
      <c r="D1311" s="95"/>
      <c r="E1311" s="95"/>
      <c r="F1311" s="95"/>
      <c r="G1311" s="95"/>
    </row>
    <row r="1312" spans="1:7" s="51" customFormat="1">
      <c r="A1312" s="95"/>
      <c r="B1312" s="95"/>
      <c r="C1312" s="95"/>
      <c r="D1312" s="95"/>
      <c r="E1312" s="95"/>
      <c r="F1312" s="95"/>
      <c r="G1312" s="95"/>
    </row>
    <row r="1313" spans="1:7" s="51" customFormat="1">
      <c r="A1313" s="95"/>
      <c r="B1313" s="95"/>
      <c r="C1313" s="95"/>
      <c r="D1313" s="95"/>
      <c r="E1313" s="95"/>
      <c r="F1313" s="95"/>
      <c r="G1313" s="95"/>
    </row>
    <row r="1314" spans="1:7" s="51" customFormat="1">
      <c r="A1314" s="95"/>
      <c r="B1314" s="95"/>
      <c r="C1314" s="95"/>
      <c r="D1314" s="95"/>
      <c r="E1314" s="95"/>
      <c r="F1314" s="95"/>
      <c r="G1314" s="95"/>
    </row>
    <row r="1315" spans="1:7" s="51" customFormat="1">
      <c r="A1315" s="95"/>
      <c r="B1315" s="95"/>
      <c r="C1315" s="95"/>
      <c r="D1315" s="95"/>
      <c r="E1315" s="95"/>
      <c r="F1315" s="95"/>
      <c r="G1315" s="95"/>
    </row>
    <row r="1316" spans="1:7" s="51" customFormat="1">
      <c r="A1316" s="95"/>
      <c r="B1316" s="95"/>
      <c r="C1316" s="95"/>
      <c r="D1316" s="95"/>
      <c r="E1316" s="95"/>
      <c r="F1316" s="95"/>
      <c r="G1316" s="95"/>
    </row>
    <row r="1317" spans="1:7" s="51" customFormat="1">
      <c r="A1317" s="95"/>
      <c r="B1317" s="95"/>
      <c r="C1317" s="95"/>
      <c r="D1317" s="95"/>
      <c r="E1317" s="95"/>
      <c r="F1317" s="95"/>
      <c r="G1317" s="95"/>
    </row>
    <row r="1318" spans="1:7" s="51" customFormat="1">
      <c r="A1318" s="95"/>
      <c r="B1318" s="95"/>
      <c r="C1318" s="95"/>
      <c r="D1318" s="95"/>
      <c r="E1318" s="95"/>
      <c r="F1318" s="95"/>
      <c r="G1318" s="95"/>
    </row>
    <row r="1319" spans="1:7" s="51" customFormat="1">
      <c r="A1319" s="95"/>
      <c r="B1319" s="95"/>
      <c r="C1319" s="95"/>
      <c r="D1319" s="95"/>
      <c r="E1319" s="95"/>
      <c r="F1319" s="95"/>
      <c r="G1319" s="95"/>
    </row>
    <row r="1320" spans="1:7" s="51" customFormat="1">
      <c r="A1320" s="95"/>
      <c r="B1320" s="95"/>
      <c r="C1320" s="95"/>
      <c r="D1320" s="95"/>
      <c r="E1320" s="95"/>
      <c r="F1320" s="95"/>
      <c r="G1320" s="95"/>
    </row>
    <row r="1321" spans="1:7" s="51" customFormat="1">
      <c r="A1321" s="95"/>
      <c r="B1321" s="95"/>
      <c r="C1321" s="95"/>
      <c r="D1321" s="95"/>
      <c r="E1321" s="95"/>
      <c r="F1321" s="95"/>
      <c r="G1321" s="95"/>
    </row>
    <row r="1322" spans="1:7" s="51" customFormat="1">
      <c r="A1322" s="95"/>
      <c r="B1322" s="95"/>
      <c r="C1322" s="95"/>
      <c r="D1322" s="95"/>
      <c r="E1322" s="95"/>
      <c r="F1322" s="95"/>
      <c r="G1322" s="95"/>
    </row>
    <row r="1323" spans="1:7" s="51" customFormat="1">
      <c r="A1323" s="95"/>
      <c r="B1323" s="95"/>
      <c r="C1323" s="95"/>
      <c r="D1323" s="95"/>
      <c r="E1323" s="95"/>
      <c r="F1323" s="95"/>
      <c r="G1323" s="95"/>
    </row>
    <row r="1324" spans="1:7" s="51" customFormat="1">
      <c r="A1324" s="95"/>
      <c r="B1324" s="95"/>
      <c r="C1324" s="95"/>
      <c r="D1324" s="95"/>
      <c r="E1324" s="95"/>
      <c r="F1324" s="95"/>
      <c r="G1324" s="95"/>
    </row>
    <row r="1325" spans="1:7" s="51" customFormat="1">
      <c r="A1325" s="95"/>
      <c r="B1325" s="95"/>
      <c r="C1325" s="95"/>
      <c r="D1325" s="95"/>
      <c r="E1325" s="95"/>
      <c r="F1325" s="95"/>
      <c r="G1325" s="95"/>
    </row>
    <row r="1326" spans="1:7" s="51" customFormat="1">
      <c r="A1326" s="95"/>
      <c r="B1326" s="95"/>
      <c r="C1326" s="95"/>
      <c r="D1326" s="95"/>
      <c r="E1326" s="95"/>
      <c r="F1326" s="95"/>
      <c r="G1326" s="95"/>
    </row>
  </sheetData>
  <conditionalFormatting sqref="A10:A15">
    <cfRule type="containsText" dxfId="6" priority="6" stopIfTrue="1" operator="containsText" text="0">
      <formula>NOT(ISERROR(SEARCH("0",A10)))</formula>
    </cfRule>
  </conditionalFormatting>
  <conditionalFormatting sqref="A18:A981">
    <cfRule type="containsText" dxfId="5" priority="5" stopIfTrue="1" operator="containsText" text="Exchange Rate :">
      <formula>NOT(ISERROR(SEARCH("Exchange Rate :",A18)))</formula>
    </cfRule>
  </conditionalFormatting>
  <conditionalFormatting sqref="B18:G984">
    <cfRule type="cellIs" dxfId="0" priority="4" stopIfTrue="1" operator="equal">
      <formula>0</formula>
    </cfRule>
  </conditionalFormatting>
  <conditionalFormatting sqref="B27 C18:C985">
    <cfRule type="cellIs" dxfId="4" priority="7" stopIfTrue="1" operator="equal">
      <formula>"ALERT"</formula>
    </cfRule>
  </conditionalFormatting>
  <conditionalFormatting sqref="E10:E15">
    <cfRule type="cellIs" dxfId="3" priority="3" stopIfTrue="1" operator="equal">
      <formula>0</formula>
    </cfRule>
  </conditionalFormatting>
  <conditionalFormatting sqref="D17">
    <cfRule type="cellIs" dxfId="2" priority="2" stopIfTrue="1" operator="equal">
      <formula>0</formula>
    </cfRule>
  </conditionalFormatting>
  <conditionalFormatting sqref="E17">
    <cfRule type="cellIs" dxfId="1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25% Shipping</vt:lpstr>
      <vt:lpstr>Tax Invoice</vt:lpstr>
      <vt:lpstr>'25% Shipping'!Print_Area</vt:lpstr>
      <vt:lpstr>Invoice!Print_Area</vt:lpstr>
      <vt:lpstr>'Tax Invoice'!Print_Area</vt:lpstr>
      <vt:lpstr>'25% Shipping'!Print_Titles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2024-10-18T05:29:46Z</cp:lastPrinted>
  <dcterms:created xsi:type="dcterms:W3CDTF">2006-01-06T19:59:33Z</dcterms:created>
  <dcterms:modified xsi:type="dcterms:W3CDTF">2024-10-18T05:29:46Z</dcterms:modified>
</cp:coreProperties>
</file>